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8.xml" ContentType="application/vnd.openxmlformats-officedocument.drawing+xml"/>
  <Override PartName="/xl/comments1.xml" ContentType="application/vnd.openxmlformats-officedocument.spreadsheetml.comments+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comments2.xml" ContentType="application/vnd.openxmlformats-officedocument.spreadsheetml.comments+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style14.xml" ContentType="application/vnd.ms-office.chartstyle+xml"/>
  <Override PartName="/xl/charts/colors14.xml" ContentType="application/vnd.ms-office.chartcolorstyle+xml"/>
  <Override PartName="/xl/charts/chart18.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0.xml" ContentType="application/vnd.openxmlformats-officedocument.drawing+xml"/>
  <Override PartName="/xl/charts/chart19.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1.xml" ContentType="application/vnd.openxmlformats-officedocument.drawing+xml"/>
  <Override PartName="/xl/charts/chart20.xml" ContentType="application/vnd.openxmlformats-officedocument.drawingml.chart+xml"/>
  <Override PartName="/xl/charts/style17.xml" ContentType="application/vnd.ms-office.chartstyle+xml"/>
  <Override PartName="/xl/charts/colors17.xml" ContentType="application/vnd.ms-office.chartcolorstyle+xml"/>
  <Override PartName="/xl/charts/chart21.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2.xml" ContentType="application/vnd.openxmlformats-officedocument.drawing+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G:\raksts\"/>
    </mc:Choice>
  </mc:AlternateContent>
  <xr:revisionPtr revIDLastSave="0" documentId="10_ncr:100000_{5951AFFC-3F3E-43ED-89BB-A844AF936C7A}" xr6:coauthVersionLast="31" xr6:coauthVersionMax="31" xr10:uidLastSave="{00000000-0000-0000-0000-000000000000}"/>
  <bookViews>
    <workbookView xWindow="0" yWindow="0" windowWidth="28800" windowHeight="11625" tabRatio="892" xr2:uid="{00000000-000D-0000-FFFF-FFFF00000000}"/>
  </bookViews>
  <sheets>
    <sheet name="About Survey" sheetId="1" r:id="rId1"/>
    <sheet name="About Party" sheetId="23" r:id="rId2"/>
    <sheet name="Expenditure" sheetId="2" r:id="rId3"/>
    <sheet name="Revenue" sheetId="11" r:id="rId4"/>
    <sheet name="Reserve" sheetId="12" r:id="rId5"/>
    <sheet name="Budget revenue and expenditure" sheetId="14" r:id="rId6"/>
    <sheet name="Budget balance" sheetId="17" r:id="rId7"/>
    <sheet name="State debt" sheetId="21" r:id="rId8"/>
    <sheet name="Risks" sheetId="24" r:id="rId9"/>
    <sheet name="Outcome" sheetId="28" r:id="rId10"/>
    <sheet name="Summary" sheetId="29" r:id="rId11"/>
    <sheet name="Makro" sheetId="18" state="hidden" r:id="rId12"/>
    <sheet name="Kopa_rezerves" sheetId="25" state="hidden" r:id="rId13"/>
    <sheet name="LNG_2008-2018" sheetId="26" state="hidden" r:id="rId14"/>
    <sheet name="Apro_rezerve_2010-2018" sheetId="27" state="hidden" r:id="rId15"/>
    <sheet name="Parads_1902" sheetId="22" state="hidden" r:id="rId16"/>
    <sheet name="Parads_2605" sheetId="34" state="hidden" r:id="rId17"/>
    <sheet name="Deficits_0103" sheetId="19" state="hidden" r:id="rId18"/>
    <sheet name="Deficits_2004" sheetId="33" state="hidden" r:id="rId19"/>
    <sheet name="Izdevumi_potencials" sheetId="20" state="hidden" r:id="rId20"/>
    <sheet name="Tax_2_GDP_0103" sheetId="16" state="hidden" r:id="rId21"/>
    <sheet name="Tax_2_GDP_2605" sheetId="32" state="hidden" r:id="rId22"/>
    <sheet name="GG_TE_TR_0103" sheetId="15" state="hidden" r:id="rId23"/>
    <sheet name="GG_TE_TR_2605" sheetId="31" state="hidden" r:id="rId24"/>
    <sheet name="LNG" sheetId="13" state="hidden" r:id="rId25"/>
    <sheet name="COFOG" sheetId="9" state="hidden" r:id="rId26"/>
    <sheet name="COFOG_2016" sheetId="30" state="hidden" r:id="rId27"/>
    <sheet name="Ienemumi" sheetId="10" state="hidden" r:id="rId28"/>
  </sheets>
  <externalReferences>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BEx00291TFWM0SH72LN67BUNGOVC" localSheetId="6" hidden="1">#REF!</definedName>
    <definedName name="BEx00291TFWM0SH72LN67BUNGOVC" localSheetId="5" hidden="1">#REF!</definedName>
    <definedName name="BEx00291TFWM0SH72LN67BUNGOVC" localSheetId="17" hidden="1">#REF!</definedName>
    <definedName name="BEx00291TFWM0SH72LN67BUNGOVC" localSheetId="22" hidden="1">#REF!</definedName>
    <definedName name="BEx00291TFWM0SH72LN67BUNGOVC" localSheetId="19" hidden="1">#REF!</definedName>
    <definedName name="BEx00291TFWM0SH72LN67BUNGOVC" localSheetId="15" hidden="1">#REF!</definedName>
    <definedName name="BEx00291TFWM0SH72LN67BUNGOVC" localSheetId="4" hidden="1">#REF!</definedName>
    <definedName name="BEx00291TFWM0SH72LN67BUNGOVC" localSheetId="3" hidden="1">#REF!</definedName>
    <definedName name="BEx00291TFWM0SH72LN67BUNGOVC" localSheetId="8" hidden="1">#REF!</definedName>
    <definedName name="BEx00291TFWM0SH72LN67BUNGOVC" localSheetId="7" hidden="1">#REF!</definedName>
    <definedName name="BEx00291TFWM0SH72LN67BUNGOVC" localSheetId="20" hidden="1">#REF!</definedName>
    <definedName name="BEx00291TFWM0SH72LN67BUNGOVC" hidden="1">#REF!</definedName>
    <definedName name="BEx00RQ5JLUN6TIMBHH0D2X36GI1" localSheetId="6" hidden="1">#REF!</definedName>
    <definedName name="BEx00RQ5JLUN6TIMBHH0D2X36GI1" localSheetId="5" hidden="1">#REF!</definedName>
    <definedName name="BEx00RQ5JLUN6TIMBHH0D2X36GI1" localSheetId="22" hidden="1">#REF!</definedName>
    <definedName name="BEx00RQ5JLUN6TIMBHH0D2X36GI1" localSheetId="4" hidden="1">#REF!</definedName>
    <definedName name="BEx00RQ5JLUN6TIMBHH0D2X36GI1" localSheetId="3" hidden="1">#REF!</definedName>
    <definedName name="BEx00RQ5JLUN6TIMBHH0D2X36GI1" localSheetId="8" hidden="1">#REF!</definedName>
    <definedName name="BEx00RQ5JLUN6TIMBHH0D2X36GI1" localSheetId="7" hidden="1">#REF!</definedName>
    <definedName name="BEx00RQ5JLUN6TIMBHH0D2X36GI1" localSheetId="20" hidden="1">#REF!</definedName>
    <definedName name="BEx00RQ5JLUN6TIMBHH0D2X36GI1" hidden="1">#REF!</definedName>
    <definedName name="BEx01NHUJB8UAP930A5BCDCMYNEA" localSheetId="6" hidden="1">#REF!</definedName>
    <definedName name="BEx01NHUJB8UAP930A5BCDCMYNEA" localSheetId="5" hidden="1">#REF!</definedName>
    <definedName name="BEx01NHUJB8UAP930A5BCDCMYNEA" localSheetId="22" hidden="1">#REF!</definedName>
    <definedName name="BEx01NHUJB8UAP930A5BCDCMYNEA" localSheetId="19" hidden="1">#REF!</definedName>
    <definedName name="BEx01NHUJB8UAP930A5BCDCMYNEA" localSheetId="4" hidden="1">#REF!</definedName>
    <definedName name="BEx01NHUJB8UAP930A5BCDCMYNEA" localSheetId="3" hidden="1">#REF!</definedName>
    <definedName name="BEx01NHUJB8UAP930A5BCDCMYNEA" localSheetId="8" hidden="1">#REF!</definedName>
    <definedName name="BEx01NHUJB8UAP930A5BCDCMYNEA" localSheetId="7" hidden="1">#REF!</definedName>
    <definedName name="BEx01NHUJB8UAP930A5BCDCMYNEA" localSheetId="20" hidden="1">#REF!</definedName>
    <definedName name="BEx01NHUJB8UAP930A5BCDCMYNEA" hidden="1">#REF!</definedName>
    <definedName name="BEx02S3RMMAM49IRGCTRSYXIBTM3" localSheetId="6" hidden="1">#REF!</definedName>
    <definedName name="BEx02S3RMMAM49IRGCTRSYXIBTM3" localSheetId="5" hidden="1">#REF!</definedName>
    <definedName name="BEx02S3RMMAM49IRGCTRSYXIBTM3" localSheetId="22" hidden="1">#REF!</definedName>
    <definedName name="BEx02S3RMMAM49IRGCTRSYXIBTM3" localSheetId="19" hidden="1">#REF!</definedName>
    <definedName name="BEx02S3RMMAM49IRGCTRSYXIBTM3" localSheetId="4" hidden="1">#REF!</definedName>
    <definedName name="BEx02S3RMMAM49IRGCTRSYXIBTM3" localSheetId="3" hidden="1">#REF!</definedName>
    <definedName name="BEx02S3RMMAM49IRGCTRSYXIBTM3" localSheetId="8" hidden="1">#REF!</definedName>
    <definedName name="BEx02S3RMMAM49IRGCTRSYXIBTM3" localSheetId="7" hidden="1">#REF!</definedName>
    <definedName name="BEx02S3RMMAM49IRGCTRSYXIBTM3" localSheetId="20" hidden="1">#REF!</definedName>
    <definedName name="BEx02S3RMMAM49IRGCTRSYXIBTM3" hidden="1">#REF!</definedName>
    <definedName name="BEx1H7X513BJSY31BXLRNLKF2DL3" localSheetId="6" hidden="1">#REF!</definedName>
    <definedName name="BEx1H7X513BJSY31BXLRNLKF2DL3" localSheetId="5" hidden="1">#REF!</definedName>
    <definedName name="BEx1H7X513BJSY31BXLRNLKF2DL3" localSheetId="22" hidden="1">#REF!</definedName>
    <definedName name="BEx1H7X513BJSY31BXLRNLKF2DL3" localSheetId="19" hidden="1">#REF!</definedName>
    <definedName name="BEx1H7X513BJSY31BXLRNLKF2DL3" localSheetId="4" hidden="1">#REF!</definedName>
    <definedName name="BEx1H7X513BJSY31BXLRNLKF2DL3" localSheetId="3" hidden="1">#REF!</definedName>
    <definedName name="BEx1H7X513BJSY31BXLRNLKF2DL3" localSheetId="8" hidden="1">#REF!</definedName>
    <definedName name="BEx1H7X513BJSY31BXLRNLKF2DL3" localSheetId="7" hidden="1">#REF!</definedName>
    <definedName name="BEx1H7X513BJSY31BXLRNLKF2DL3" localSheetId="20" hidden="1">#REF!</definedName>
    <definedName name="BEx1H7X513BJSY31BXLRNLKF2DL3" hidden="1">#REF!</definedName>
    <definedName name="BEx1HI9C72EAJA5BQVO8AFVN8RH6" localSheetId="6" hidden="1">#REF!</definedName>
    <definedName name="BEx1HI9C72EAJA5BQVO8AFVN8RH6" localSheetId="5" hidden="1">#REF!</definedName>
    <definedName name="BEx1HI9C72EAJA5BQVO8AFVN8RH6" localSheetId="22" hidden="1">#REF!</definedName>
    <definedName name="BEx1HI9C72EAJA5BQVO8AFVN8RH6" localSheetId="19" hidden="1">#REF!</definedName>
    <definedName name="BEx1HI9C72EAJA5BQVO8AFVN8RH6" localSheetId="4" hidden="1">#REF!</definedName>
    <definedName name="BEx1HI9C72EAJA5BQVO8AFVN8RH6" localSheetId="3" hidden="1">#REF!</definedName>
    <definedName name="BEx1HI9C72EAJA5BQVO8AFVN8RH6" localSheetId="8" hidden="1">#REF!</definedName>
    <definedName name="BEx1HI9C72EAJA5BQVO8AFVN8RH6" localSheetId="7" hidden="1">#REF!</definedName>
    <definedName name="BEx1HI9C72EAJA5BQVO8AFVN8RH6" localSheetId="20" hidden="1">#REF!</definedName>
    <definedName name="BEx1HI9C72EAJA5BQVO8AFVN8RH6" hidden="1">#REF!</definedName>
    <definedName name="BEx1ILD9KYF8KV7QTO8AEJ2O44QJ" localSheetId="6" hidden="1">#REF!</definedName>
    <definedName name="BEx1ILD9KYF8KV7QTO8AEJ2O44QJ" localSheetId="5" hidden="1">#REF!</definedName>
    <definedName name="BEx1ILD9KYF8KV7QTO8AEJ2O44QJ" localSheetId="22" hidden="1">#REF!</definedName>
    <definedName name="BEx1ILD9KYF8KV7QTO8AEJ2O44QJ" localSheetId="19" hidden="1">#REF!</definedName>
    <definedName name="BEx1ILD9KYF8KV7QTO8AEJ2O44QJ" localSheetId="4" hidden="1">#REF!</definedName>
    <definedName name="BEx1ILD9KYF8KV7QTO8AEJ2O44QJ" localSheetId="3" hidden="1">#REF!</definedName>
    <definedName name="BEx1ILD9KYF8KV7QTO8AEJ2O44QJ" localSheetId="8" hidden="1">#REF!</definedName>
    <definedName name="BEx1ILD9KYF8KV7QTO8AEJ2O44QJ" localSheetId="7" hidden="1">#REF!</definedName>
    <definedName name="BEx1ILD9KYF8KV7QTO8AEJ2O44QJ" localSheetId="20" hidden="1">#REF!</definedName>
    <definedName name="BEx1ILD9KYF8KV7QTO8AEJ2O44QJ" hidden="1">#REF!</definedName>
    <definedName name="BEx1J91O4L4U9RH1N6TZ5DMPA09Z" localSheetId="6" hidden="1">#REF!</definedName>
    <definedName name="BEx1J91O4L4U9RH1N6TZ5DMPA09Z" localSheetId="5" hidden="1">#REF!</definedName>
    <definedName name="BEx1J91O4L4U9RH1N6TZ5DMPA09Z" localSheetId="22" hidden="1">#REF!</definedName>
    <definedName name="BEx1J91O4L4U9RH1N6TZ5DMPA09Z" localSheetId="19" hidden="1">#REF!</definedName>
    <definedName name="BEx1J91O4L4U9RH1N6TZ5DMPA09Z" localSheetId="4" hidden="1">#REF!</definedName>
    <definedName name="BEx1J91O4L4U9RH1N6TZ5DMPA09Z" localSheetId="3" hidden="1">#REF!</definedName>
    <definedName name="BEx1J91O4L4U9RH1N6TZ5DMPA09Z" localSheetId="8" hidden="1">#REF!</definedName>
    <definedName name="BEx1J91O4L4U9RH1N6TZ5DMPA09Z" localSheetId="7" hidden="1">#REF!</definedName>
    <definedName name="BEx1J91O4L4U9RH1N6TZ5DMPA09Z" localSheetId="20" hidden="1">#REF!</definedName>
    <definedName name="BEx1J91O4L4U9RH1N6TZ5DMPA09Z" hidden="1">#REF!</definedName>
    <definedName name="BEx1JVIVQ4HNH47Q8YHSFOT7XE3E" localSheetId="6" hidden="1">#REF!</definedName>
    <definedName name="BEx1JVIVQ4HNH47Q8YHSFOT7XE3E" localSheetId="5" hidden="1">#REF!</definedName>
    <definedName name="BEx1JVIVQ4HNH47Q8YHSFOT7XE3E" localSheetId="22" hidden="1">#REF!</definedName>
    <definedName name="BEx1JVIVQ4HNH47Q8YHSFOT7XE3E" localSheetId="19" hidden="1">#REF!</definedName>
    <definedName name="BEx1JVIVQ4HNH47Q8YHSFOT7XE3E" localSheetId="4" hidden="1">#REF!</definedName>
    <definedName name="BEx1JVIVQ4HNH47Q8YHSFOT7XE3E" localSheetId="3" hidden="1">#REF!</definedName>
    <definedName name="BEx1JVIVQ4HNH47Q8YHSFOT7XE3E" localSheetId="8" hidden="1">#REF!</definedName>
    <definedName name="BEx1JVIVQ4HNH47Q8YHSFOT7XE3E" localSheetId="7" hidden="1">#REF!</definedName>
    <definedName name="BEx1JVIVQ4HNH47Q8YHSFOT7XE3E" localSheetId="20" hidden="1">#REF!</definedName>
    <definedName name="BEx1JVIVQ4HNH47Q8YHSFOT7XE3E" hidden="1">#REF!</definedName>
    <definedName name="BEx1KP6WIEC74GT8JHR2WP9QPQJZ" localSheetId="6" hidden="1">#REF!</definedName>
    <definedName name="BEx1KP6WIEC74GT8JHR2WP9QPQJZ" localSheetId="5" hidden="1">#REF!</definedName>
    <definedName name="BEx1KP6WIEC74GT8JHR2WP9QPQJZ" localSheetId="22" hidden="1">#REF!</definedName>
    <definedName name="BEx1KP6WIEC74GT8JHR2WP9QPQJZ" localSheetId="19" hidden="1">#REF!</definedName>
    <definedName name="BEx1KP6WIEC74GT8JHR2WP9QPQJZ" localSheetId="4" hidden="1">#REF!</definedName>
    <definedName name="BEx1KP6WIEC74GT8JHR2WP9QPQJZ" localSheetId="3" hidden="1">#REF!</definedName>
    <definedName name="BEx1KP6WIEC74GT8JHR2WP9QPQJZ" localSheetId="8" hidden="1">#REF!</definedName>
    <definedName name="BEx1KP6WIEC74GT8JHR2WP9QPQJZ" localSheetId="7" hidden="1">#REF!</definedName>
    <definedName name="BEx1KP6WIEC74GT8JHR2WP9QPQJZ" localSheetId="20" hidden="1">#REF!</definedName>
    <definedName name="BEx1KP6WIEC74GT8JHR2WP9QPQJZ" hidden="1">#REF!</definedName>
    <definedName name="BEx1KWJD9OT4RI2N2N6MN4BMO1PX" localSheetId="6" hidden="1">#REF!</definedName>
    <definedName name="BEx1KWJD9OT4RI2N2N6MN4BMO1PX" localSheetId="5" hidden="1">#REF!</definedName>
    <definedName name="BEx1KWJD9OT4RI2N2N6MN4BMO1PX" localSheetId="22" hidden="1">#REF!</definedName>
    <definedName name="BEx1KWJD9OT4RI2N2N6MN4BMO1PX" localSheetId="19" hidden="1">#REF!</definedName>
    <definedName name="BEx1KWJD9OT4RI2N2N6MN4BMO1PX" localSheetId="4" hidden="1">#REF!</definedName>
    <definedName name="BEx1KWJD9OT4RI2N2N6MN4BMO1PX" localSheetId="3" hidden="1">#REF!</definedName>
    <definedName name="BEx1KWJD9OT4RI2N2N6MN4BMO1PX" localSheetId="8" hidden="1">#REF!</definedName>
    <definedName name="BEx1KWJD9OT4RI2N2N6MN4BMO1PX" localSheetId="7" hidden="1">#REF!</definedName>
    <definedName name="BEx1KWJD9OT4RI2N2N6MN4BMO1PX" localSheetId="20" hidden="1">#REF!</definedName>
    <definedName name="BEx1KWJD9OT4RI2N2N6MN4BMO1PX" hidden="1">#REF!</definedName>
    <definedName name="BEx1MJKVJJAUNYBM1BYB9LYH1CWL" localSheetId="6" hidden="1">#REF!</definedName>
    <definedName name="BEx1MJKVJJAUNYBM1BYB9LYH1CWL" localSheetId="5" hidden="1">#REF!</definedName>
    <definedName name="BEx1MJKVJJAUNYBM1BYB9LYH1CWL" localSheetId="22" hidden="1">#REF!</definedName>
    <definedName name="BEx1MJKVJJAUNYBM1BYB9LYH1CWL" localSheetId="19" hidden="1">#REF!</definedName>
    <definedName name="BEx1MJKVJJAUNYBM1BYB9LYH1CWL" localSheetId="4" hidden="1">#REF!</definedName>
    <definedName name="BEx1MJKVJJAUNYBM1BYB9LYH1CWL" localSheetId="3" hidden="1">#REF!</definedName>
    <definedName name="BEx1MJKVJJAUNYBM1BYB9LYH1CWL" localSheetId="8" hidden="1">#REF!</definedName>
    <definedName name="BEx1MJKVJJAUNYBM1BYB9LYH1CWL" localSheetId="7" hidden="1">#REF!</definedName>
    <definedName name="BEx1MJKVJJAUNYBM1BYB9LYH1CWL" localSheetId="20" hidden="1">#REF!</definedName>
    <definedName name="BEx1MJKVJJAUNYBM1BYB9LYH1CWL" hidden="1">#REF!</definedName>
    <definedName name="BEx1MMKMLWIJSHHE74V478CELFN5" localSheetId="6" hidden="1">#REF!</definedName>
    <definedName name="BEx1MMKMLWIJSHHE74V478CELFN5" localSheetId="5" hidden="1">#REF!</definedName>
    <definedName name="BEx1MMKMLWIJSHHE74V478CELFN5" localSheetId="22" hidden="1">#REF!</definedName>
    <definedName name="BEx1MMKMLWIJSHHE74V478CELFN5" localSheetId="19" hidden="1">#REF!</definedName>
    <definedName name="BEx1MMKMLWIJSHHE74V478CELFN5" localSheetId="4" hidden="1">#REF!</definedName>
    <definedName name="BEx1MMKMLWIJSHHE74V478CELFN5" localSheetId="3" hidden="1">#REF!</definedName>
    <definedName name="BEx1MMKMLWIJSHHE74V478CELFN5" localSheetId="8" hidden="1">#REF!</definedName>
    <definedName name="BEx1MMKMLWIJSHHE74V478CELFN5" localSheetId="7" hidden="1">#REF!</definedName>
    <definedName name="BEx1MMKMLWIJSHHE74V478CELFN5" localSheetId="20" hidden="1">#REF!</definedName>
    <definedName name="BEx1MMKMLWIJSHHE74V478CELFN5" hidden="1">#REF!</definedName>
    <definedName name="BEx1MS4BYFL60IBZC8LZ7VX13KM8" localSheetId="6" hidden="1">#REF!</definedName>
    <definedName name="BEx1MS4BYFL60IBZC8LZ7VX13KM8" localSheetId="5" hidden="1">#REF!</definedName>
    <definedName name="BEx1MS4BYFL60IBZC8LZ7VX13KM8" localSheetId="22" hidden="1">#REF!</definedName>
    <definedName name="BEx1MS4BYFL60IBZC8LZ7VX13KM8" localSheetId="19" hidden="1">#REF!</definedName>
    <definedName name="BEx1MS4BYFL60IBZC8LZ7VX13KM8" localSheetId="4" hidden="1">#REF!</definedName>
    <definedName name="BEx1MS4BYFL60IBZC8LZ7VX13KM8" localSheetId="3" hidden="1">#REF!</definedName>
    <definedName name="BEx1MS4BYFL60IBZC8LZ7VX13KM8" localSheetId="8" hidden="1">#REF!</definedName>
    <definedName name="BEx1MS4BYFL60IBZC8LZ7VX13KM8" localSheetId="7" hidden="1">#REF!</definedName>
    <definedName name="BEx1MS4BYFL60IBZC8LZ7VX13KM8" localSheetId="20" hidden="1">#REF!</definedName>
    <definedName name="BEx1MS4BYFL60IBZC8LZ7VX13KM8" hidden="1">#REF!</definedName>
    <definedName name="BEx1OOWGET6S1KYHJBFZLD9XWWBC" localSheetId="6" hidden="1">#REF!</definedName>
    <definedName name="BEx1OOWGET6S1KYHJBFZLD9XWWBC" localSheetId="5" hidden="1">#REF!</definedName>
    <definedName name="BEx1OOWGET6S1KYHJBFZLD9XWWBC" localSheetId="22" hidden="1">#REF!</definedName>
    <definedName name="BEx1OOWGET6S1KYHJBFZLD9XWWBC" localSheetId="19" hidden="1">#REF!</definedName>
    <definedName name="BEx1OOWGET6S1KYHJBFZLD9XWWBC" localSheetId="4" hidden="1">#REF!</definedName>
    <definedName name="BEx1OOWGET6S1KYHJBFZLD9XWWBC" localSheetId="3" hidden="1">#REF!</definedName>
    <definedName name="BEx1OOWGET6S1KYHJBFZLD9XWWBC" localSheetId="8" hidden="1">#REF!</definedName>
    <definedName name="BEx1OOWGET6S1KYHJBFZLD9XWWBC" localSheetId="7" hidden="1">#REF!</definedName>
    <definedName name="BEx1OOWGET6S1KYHJBFZLD9XWWBC" localSheetId="20" hidden="1">#REF!</definedName>
    <definedName name="BEx1OOWGET6S1KYHJBFZLD9XWWBC" hidden="1">#REF!</definedName>
    <definedName name="BEx1P2OSGCKL4ANRW5JU86B3OUP2" localSheetId="6" hidden="1">#REF!</definedName>
    <definedName name="BEx1P2OSGCKL4ANRW5JU86B3OUP2" localSheetId="5" hidden="1">#REF!</definedName>
    <definedName name="BEx1P2OSGCKL4ANRW5JU86B3OUP2" localSheetId="22" hidden="1">#REF!</definedName>
    <definedName name="BEx1P2OSGCKL4ANRW5JU86B3OUP2" localSheetId="19" hidden="1">#REF!</definedName>
    <definedName name="BEx1P2OSGCKL4ANRW5JU86B3OUP2" localSheetId="4" hidden="1">#REF!</definedName>
    <definedName name="BEx1P2OSGCKL4ANRW5JU86B3OUP2" localSheetId="3" hidden="1">#REF!</definedName>
    <definedName name="BEx1P2OSGCKL4ANRW5JU86B3OUP2" localSheetId="8" hidden="1">#REF!</definedName>
    <definedName name="BEx1P2OSGCKL4ANRW5JU86B3OUP2" localSheetId="7" hidden="1">#REF!</definedName>
    <definedName name="BEx1P2OSGCKL4ANRW5JU86B3OUP2" localSheetId="20" hidden="1">#REF!</definedName>
    <definedName name="BEx1P2OSGCKL4ANRW5JU86B3OUP2" hidden="1">#REF!</definedName>
    <definedName name="BEx1PGH3GRG8414N36YXACK3CPOO" localSheetId="6" hidden="1">#REF!</definedName>
    <definedName name="BEx1PGH3GRG8414N36YXACK3CPOO" localSheetId="5" hidden="1">#REF!</definedName>
    <definedName name="BEx1PGH3GRG8414N36YXACK3CPOO" localSheetId="22" hidden="1">#REF!</definedName>
    <definedName name="BEx1PGH3GRG8414N36YXACK3CPOO" localSheetId="19" hidden="1">#REF!</definedName>
    <definedName name="BEx1PGH3GRG8414N36YXACK3CPOO" localSheetId="4" hidden="1">#REF!</definedName>
    <definedName name="BEx1PGH3GRG8414N36YXACK3CPOO" localSheetId="3" hidden="1">#REF!</definedName>
    <definedName name="BEx1PGH3GRG8414N36YXACK3CPOO" localSheetId="8" hidden="1">#REF!</definedName>
    <definedName name="BEx1PGH3GRG8414N36YXACK3CPOO" localSheetId="7" hidden="1">#REF!</definedName>
    <definedName name="BEx1PGH3GRG8414N36YXACK3CPOO" localSheetId="20" hidden="1">#REF!</definedName>
    <definedName name="BEx1PGH3GRG8414N36YXACK3CPOO" hidden="1">#REF!</definedName>
    <definedName name="BEx1QL3156WEYPI3R9CJQ00GSPI4" localSheetId="6" hidden="1">#REF!</definedName>
    <definedName name="BEx1QL3156WEYPI3R9CJQ00GSPI4" localSheetId="5" hidden="1">#REF!</definedName>
    <definedName name="BEx1QL3156WEYPI3R9CJQ00GSPI4" localSheetId="22" hidden="1">#REF!</definedName>
    <definedName name="BEx1QL3156WEYPI3R9CJQ00GSPI4" localSheetId="19" hidden="1">#REF!</definedName>
    <definedName name="BEx1QL3156WEYPI3R9CJQ00GSPI4" localSheetId="4" hidden="1">#REF!</definedName>
    <definedName name="BEx1QL3156WEYPI3R9CJQ00GSPI4" localSheetId="3" hidden="1">#REF!</definedName>
    <definedName name="BEx1QL3156WEYPI3R9CJQ00GSPI4" localSheetId="8" hidden="1">#REF!</definedName>
    <definedName name="BEx1QL3156WEYPI3R9CJQ00GSPI4" localSheetId="7" hidden="1">#REF!</definedName>
    <definedName name="BEx1QL3156WEYPI3R9CJQ00GSPI4" localSheetId="20" hidden="1">#REF!</definedName>
    <definedName name="BEx1QL3156WEYPI3R9CJQ00GSPI4" hidden="1">#REF!</definedName>
    <definedName name="BEx1QPKVDU9SLK3O0E92FYO40BZP" localSheetId="6" hidden="1">#REF!</definedName>
    <definedName name="BEx1QPKVDU9SLK3O0E92FYO40BZP" localSheetId="5" hidden="1">#REF!</definedName>
    <definedName name="BEx1QPKVDU9SLK3O0E92FYO40BZP" localSheetId="22" hidden="1">#REF!</definedName>
    <definedName name="BEx1QPKVDU9SLK3O0E92FYO40BZP" localSheetId="19" hidden="1">#REF!</definedName>
    <definedName name="BEx1QPKVDU9SLK3O0E92FYO40BZP" localSheetId="4" hidden="1">#REF!</definedName>
    <definedName name="BEx1QPKVDU9SLK3O0E92FYO40BZP" localSheetId="3" hidden="1">#REF!</definedName>
    <definedName name="BEx1QPKVDU9SLK3O0E92FYO40BZP" localSheetId="8" hidden="1">#REF!</definedName>
    <definedName name="BEx1QPKVDU9SLK3O0E92FYO40BZP" localSheetId="7" hidden="1">#REF!</definedName>
    <definedName name="BEx1QPKVDU9SLK3O0E92FYO40BZP" localSheetId="20" hidden="1">#REF!</definedName>
    <definedName name="BEx1QPKVDU9SLK3O0E92FYO40BZP" hidden="1">#REF!</definedName>
    <definedName name="BEx1SUG5GCPP5E1UPZD3TR8HR1DH" localSheetId="6" hidden="1">#REF!</definedName>
    <definedName name="BEx1SUG5GCPP5E1UPZD3TR8HR1DH" localSheetId="5" hidden="1">#REF!</definedName>
    <definedName name="BEx1SUG5GCPP5E1UPZD3TR8HR1DH" localSheetId="22" hidden="1">#REF!</definedName>
    <definedName name="BEx1SUG5GCPP5E1UPZD3TR8HR1DH" localSheetId="19" hidden="1">#REF!</definedName>
    <definedName name="BEx1SUG5GCPP5E1UPZD3TR8HR1DH" localSheetId="4" hidden="1">#REF!</definedName>
    <definedName name="BEx1SUG5GCPP5E1UPZD3TR8HR1DH" localSheetId="3" hidden="1">#REF!</definedName>
    <definedName name="BEx1SUG5GCPP5E1UPZD3TR8HR1DH" localSheetId="8" hidden="1">#REF!</definedName>
    <definedName name="BEx1SUG5GCPP5E1UPZD3TR8HR1DH" localSheetId="7" hidden="1">#REF!</definedName>
    <definedName name="BEx1SUG5GCPP5E1UPZD3TR8HR1DH" localSheetId="20" hidden="1">#REF!</definedName>
    <definedName name="BEx1SUG5GCPP5E1UPZD3TR8HR1DH" hidden="1">#REF!</definedName>
    <definedName name="BEx1T64YGK6TUA6FFFPBSX2QPPNB" localSheetId="6" hidden="1">#REF!</definedName>
    <definedName name="BEx1T64YGK6TUA6FFFPBSX2QPPNB" localSheetId="5" hidden="1">#REF!</definedName>
    <definedName name="BEx1T64YGK6TUA6FFFPBSX2QPPNB" localSheetId="22" hidden="1">#REF!</definedName>
    <definedName name="BEx1T64YGK6TUA6FFFPBSX2QPPNB" localSheetId="19" hidden="1">#REF!</definedName>
    <definedName name="BEx1T64YGK6TUA6FFFPBSX2QPPNB" localSheetId="4" hidden="1">#REF!</definedName>
    <definedName name="BEx1T64YGK6TUA6FFFPBSX2QPPNB" localSheetId="3" hidden="1">#REF!</definedName>
    <definedName name="BEx1T64YGK6TUA6FFFPBSX2QPPNB" localSheetId="8" hidden="1">#REF!</definedName>
    <definedName name="BEx1T64YGK6TUA6FFFPBSX2QPPNB" localSheetId="7" hidden="1">#REF!</definedName>
    <definedName name="BEx1T64YGK6TUA6FFFPBSX2QPPNB" localSheetId="20" hidden="1">#REF!</definedName>
    <definedName name="BEx1T64YGK6TUA6FFFPBSX2QPPNB" hidden="1">#REF!</definedName>
    <definedName name="BEx1T9FNYP9XC413EICJJS3CIB3I" localSheetId="6" hidden="1">#REF!</definedName>
    <definedName name="BEx1T9FNYP9XC413EICJJS3CIB3I" localSheetId="5" hidden="1">#REF!</definedName>
    <definedName name="BEx1T9FNYP9XC413EICJJS3CIB3I" localSheetId="22" hidden="1">#REF!</definedName>
    <definedName name="BEx1T9FNYP9XC413EICJJS3CIB3I" localSheetId="19" hidden="1">#REF!</definedName>
    <definedName name="BEx1T9FNYP9XC413EICJJS3CIB3I" localSheetId="4" hidden="1">#REF!</definedName>
    <definedName name="BEx1T9FNYP9XC413EICJJS3CIB3I" localSheetId="3" hidden="1">#REF!</definedName>
    <definedName name="BEx1T9FNYP9XC413EICJJS3CIB3I" localSheetId="8" hidden="1">#REF!</definedName>
    <definedName name="BEx1T9FNYP9XC413EICJJS3CIB3I" localSheetId="7" hidden="1">#REF!</definedName>
    <definedName name="BEx1T9FNYP9XC413EICJJS3CIB3I" localSheetId="20" hidden="1">#REF!</definedName>
    <definedName name="BEx1T9FNYP9XC413EICJJS3CIB3I" hidden="1">#REF!</definedName>
    <definedName name="BEx1UOU0SIP0VL35IYJ3IEV9IEQ9" localSheetId="6" hidden="1">#REF!</definedName>
    <definedName name="BEx1UOU0SIP0VL35IYJ3IEV9IEQ9" localSheetId="5" hidden="1">#REF!</definedName>
    <definedName name="BEx1UOU0SIP0VL35IYJ3IEV9IEQ9" localSheetId="22" hidden="1">#REF!</definedName>
    <definedName name="BEx1UOU0SIP0VL35IYJ3IEV9IEQ9" localSheetId="19" hidden="1">#REF!</definedName>
    <definedName name="BEx1UOU0SIP0VL35IYJ3IEV9IEQ9" localSheetId="4" hidden="1">#REF!</definedName>
    <definedName name="BEx1UOU0SIP0VL35IYJ3IEV9IEQ9" localSheetId="3" hidden="1">#REF!</definedName>
    <definedName name="BEx1UOU0SIP0VL35IYJ3IEV9IEQ9" localSheetId="8" hidden="1">#REF!</definedName>
    <definedName name="BEx1UOU0SIP0VL35IYJ3IEV9IEQ9" localSheetId="7" hidden="1">#REF!</definedName>
    <definedName name="BEx1UOU0SIP0VL35IYJ3IEV9IEQ9" localSheetId="20" hidden="1">#REF!</definedName>
    <definedName name="BEx1UOU0SIP0VL35IYJ3IEV9IEQ9" hidden="1">#REF!</definedName>
    <definedName name="BEx1V79N0TQAFIRH3KFHSLZAL1GW" localSheetId="6" hidden="1">#REF!</definedName>
    <definedName name="BEx1V79N0TQAFIRH3KFHSLZAL1GW" localSheetId="5" hidden="1">#REF!</definedName>
    <definedName name="BEx1V79N0TQAFIRH3KFHSLZAL1GW" localSheetId="22" hidden="1">#REF!</definedName>
    <definedName name="BEx1V79N0TQAFIRH3KFHSLZAL1GW" localSheetId="19" hidden="1">#REF!</definedName>
    <definedName name="BEx1V79N0TQAFIRH3KFHSLZAL1GW" localSheetId="4" hidden="1">#REF!</definedName>
    <definedName name="BEx1V79N0TQAFIRH3KFHSLZAL1GW" localSheetId="3" hidden="1">#REF!</definedName>
    <definedName name="BEx1V79N0TQAFIRH3KFHSLZAL1GW" localSheetId="8" hidden="1">#REF!</definedName>
    <definedName name="BEx1V79N0TQAFIRH3KFHSLZAL1GW" localSheetId="7" hidden="1">#REF!</definedName>
    <definedName name="BEx1V79N0TQAFIRH3KFHSLZAL1GW" localSheetId="20" hidden="1">#REF!</definedName>
    <definedName name="BEx1V79N0TQAFIRH3KFHSLZAL1GW" hidden="1">#REF!</definedName>
    <definedName name="BEx1VZVTULZORT9RPBIYQMS8LAIS" localSheetId="6" hidden="1">#REF!</definedName>
    <definedName name="BEx1VZVTULZORT9RPBIYQMS8LAIS" localSheetId="5" hidden="1">#REF!</definedName>
    <definedName name="BEx1VZVTULZORT9RPBIYQMS8LAIS" localSheetId="22" hidden="1">#REF!</definedName>
    <definedName name="BEx1VZVTULZORT9RPBIYQMS8LAIS" localSheetId="19" hidden="1">#REF!</definedName>
    <definedName name="BEx1VZVTULZORT9RPBIYQMS8LAIS" localSheetId="4" hidden="1">#REF!</definedName>
    <definedName name="BEx1VZVTULZORT9RPBIYQMS8LAIS" localSheetId="3" hidden="1">#REF!</definedName>
    <definedName name="BEx1VZVTULZORT9RPBIYQMS8LAIS" localSheetId="8" hidden="1">#REF!</definedName>
    <definedName name="BEx1VZVTULZORT9RPBIYQMS8LAIS" localSheetId="7" hidden="1">#REF!</definedName>
    <definedName name="BEx1VZVTULZORT9RPBIYQMS8LAIS" localSheetId="20" hidden="1">#REF!</definedName>
    <definedName name="BEx1VZVTULZORT9RPBIYQMS8LAIS" hidden="1">#REF!</definedName>
    <definedName name="BEx1W66EZ12EH9GPTUTM3ET4FUL2" localSheetId="6" hidden="1">#REF!</definedName>
    <definedName name="BEx1W66EZ12EH9GPTUTM3ET4FUL2" localSheetId="5" hidden="1">#REF!</definedName>
    <definedName name="BEx1W66EZ12EH9GPTUTM3ET4FUL2" localSheetId="22" hidden="1">#REF!</definedName>
    <definedName name="BEx1W66EZ12EH9GPTUTM3ET4FUL2" localSheetId="19" hidden="1">#REF!</definedName>
    <definedName name="BEx1W66EZ12EH9GPTUTM3ET4FUL2" localSheetId="4" hidden="1">#REF!</definedName>
    <definedName name="BEx1W66EZ12EH9GPTUTM3ET4FUL2" localSheetId="3" hidden="1">#REF!</definedName>
    <definedName name="BEx1W66EZ12EH9GPTUTM3ET4FUL2" localSheetId="8" hidden="1">#REF!</definedName>
    <definedName name="BEx1W66EZ12EH9GPTUTM3ET4FUL2" localSheetId="7" hidden="1">#REF!</definedName>
    <definedName name="BEx1W66EZ12EH9GPTUTM3ET4FUL2" localSheetId="20" hidden="1">#REF!</definedName>
    <definedName name="BEx1W66EZ12EH9GPTUTM3ET4FUL2" hidden="1">#REF!</definedName>
    <definedName name="BEx1W9RV1JQUGHRFI7EU9J8END50" localSheetId="6" hidden="1">#REF!</definedName>
    <definedName name="BEx1W9RV1JQUGHRFI7EU9J8END50" localSheetId="5" hidden="1">#REF!</definedName>
    <definedName name="BEx1W9RV1JQUGHRFI7EU9J8END50" localSheetId="22" hidden="1">#REF!</definedName>
    <definedName name="BEx1W9RV1JQUGHRFI7EU9J8END50" localSheetId="19" hidden="1">#REF!</definedName>
    <definedName name="BEx1W9RV1JQUGHRFI7EU9J8END50" localSheetId="4" hidden="1">#REF!</definedName>
    <definedName name="BEx1W9RV1JQUGHRFI7EU9J8END50" localSheetId="3" hidden="1">#REF!</definedName>
    <definedName name="BEx1W9RV1JQUGHRFI7EU9J8END50" localSheetId="8" hidden="1">#REF!</definedName>
    <definedName name="BEx1W9RV1JQUGHRFI7EU9J8END50" localSheetId="7" hidden="1">#REF!</definedName>
    <definedName name="BEx1W9RV1JQUGHRFI7EU9J8END50" localSheetId="20" hidden="1">#REF!</definedName>
    <definedName name="BEx1W9RV1JQUGHRFI7EU9J8END50" hidden="1">#REF!</definedName>
    <definedName name="BEx1WHKK4EWJNI2ZYDJKG5VN3BOD" localSheetId="6" hidden="1">#REF!</definedName>
    <definedName name="BEx1WHKK4EWJNI2ZYDJKG5VN3BOD" localSheetId="5" hidden="1">#REF!</definedName>
    <definedName name="BEx1WHKK4EWJNI2ZYDJKG5VN3BOD" localSheetId="22" hidden="1">#REF!</definedName>
    <definedName name="BEx1WHKK4EWJNI2ZYDJKG5VN3BOD" localSheetId="19" hidden="1">#REF!</definedName>
    <definedName name="BEx1WHKK4EWJNI2ZYDJKG5VN3BOD" localSheetId="4" hidden="1">#REF!</definedName>
    <definedName name="BEx1WHKK4EWJNI2ZYDJKG5VN3BOD" localSheetId="3" hidden="1">#REF!</definedName>
    <definedName name="BEx1WHKK4EWJNI2ZYDJKG5VN3BOD" localSheetId="8" hidden="1">#REF!</definedName>
    <definedName name="BEx1WHKK4EWJNI2ZYDJKG5VN3BOD" localSheetId="7" hidden="1">#REF!</definedName>
    <definedName name="BEx1WHKK4EWJNI2ZYDJKG5VN3BOD" localSheetId="20" hidden="1">#REF!</definedName>
    <definedName name="BEx1WHKK4EWJNI2ZYDJKG5VN3BOD" hidden="1">#REF!</definedName>
    <definedName name="BEx1XJ1394CX4S34Z4EZIYEQ73N8" localSheetId="6" hidden="1">#REF!</definedName>
    <definedName name="BEx1XJ1394CX4S34Z4EZIYEQ73N8" localSheetId="5" hidden="1">#REF!</definedName>
    <definedName name="BEx1XJ1394CX4S34Z4EZIYEQ73N8" localSheetId="22" hidden="1">#REF!</definedName>
    <definedName name="BEx1XJ1394CX4S34Z4EZIYEQ73N8" localSheetId="19" hidden="1">#REF!</definedName>
    <definedName name="BEx1XJ1394CX4S34Z4EZIYEQ73N8" localSheetId="4" hidden="1">#REF!</definedName>
    <definedName name="BEx1XJ1394CX4S34Z4EZIYEQ73N8" localSheetId="3" hidden="1">#REF!</definedName>
    <definedName name="BEx1XJ1394CX4S34Z4EZIYEQ73N8" localSheetId="8" hidden="1">#REF!</definedName>
    <definedName name="BEx1XJ1394CX4S34Z4EZIYEQ73N8" localSheetId="7" hidden="1">#REF!</definedName>
    <definedName name="BEx1XJ1394CX4S34Z4EZIYEQ73N8" localSheetId="20" hidden="1">#REF!</definedName>
    <definedName name="BEx1XJ1394CX4S34Z4EZIYEQ73N8" hidden="1">#REF!</definedName>
    <definedName name="BEx1XM0ZHSX4LKVGHKLQT41WT4J7" localSheetId="6" hidden="1">#REF!</definedName>
    <definedName name="BEx1XM0ZHSX4LKVGHKLQT41WT4J7" localSheetId="5" hidden="1">#REF!</definedName>
    <definedName name="BEx1XM0ZHSX4LKVGHKLQT41WT4J7" localSheetId="22" hidden="1">#REF!</definedName>
    <definedName name="BEx1XM0ZHSX4LKVGHKLQT41WT4J7" localSheetId="19" hidden="1">#REF!</definedName>
    <definedName name="BEx1XM0ZHSX4LKVGHKLQT41WT4J7" localSheetId="4" hidden="1">#REF!</definedName>
    <definedName name="BEx1XM0ZHSX4LKVGHKLQT41WT4J7" localSheetId="3" hidden="1">#REF!</definedName>
    <definedName name="BEx1XM0ZHSX4LKVGHKLQT41WT4J7" localSheetId="8" hidden="1">#REF!</definedName>
    <definedName name="BEx1XM0ZHSX4LKVGHKLQT41WT4J7" localSheetId="7" hidden="1">#REF!</definedName>
    <definedName name="BEx1XM0ZHSX4LKVGHKLQT41WT4J7" localSheetId="20" hidden="1">#REF!</definedName>
    <definedName name="BEx1XM0ZHSX4LKVGHKLQT41WT4J7" hidden="1">#REF!</definedName>
    <definedName name="BEx1XPMHFJ6EMBC383RB1U9P1Y6O" localSheetId="6" hidden="1">#REF!</definedName>
    <definedName name="BEx1XPMHFJ6EMBC383RB1U9P1Y6O" localSheetId="5" hidden="1">#REF!</definedName>
    <definedName name="BEx1XPMHFJ6EMBC383RB1U9P1Y6O" localSheetId="22" hidden="1">#REF!</definedName>
    <definedName name="BEx1XPMHFJ6EMBC383RB1U9P1Y6O" localSheetId="19" hidden="1">#REF!</definedName>
    <definedName name="BEx1XPMHFJ6EMBC383RB1U9P1Y6O" localSheetId="4" hidden="1">#REF!</definedName>
    <definedName name="BEx1XPMHFJ6EMBC383RB1U9P1Y6O" localSheetId="3" hidden="1">#REF!</definedName>
    <definedName name="BEx1XPMHFJ6EMBC383RB1U9P1Y6O" localSheetId="8" hidden="1">#REF!</definedName>
    <definedName name="BEx1XPMHFJ6EMBC383RB1U9P1Y6O" localSheetId="7" hidden="1">#REF!</definedName>
    <definedName name="BEx1XPMHFJ6EMBC383RB1U9P1Y6O" localSheetId="20" hidden="1">#REF!</definedName>
    <definedName name="BEx1XPMHFJ6EMBC383RB1U9P1Y6O" hidden="1">#REF!</definedName>
    <definedName name="BEx3ATHHUCGCIRND8KLAREDV3L40" localSheetId="6" hidden="1">[1]HEADER!#REF!</definedName>
    <definedName name="BEx3ATHHUCGCIRND8KLAREDV3L40" localSheetId="5" hidden="1">[1]HEADER!#REF!</definedName>
    <definedName name="BEx3ATHHUCGCIRND8KLAREDV3L40" localSheetId="22" hidden="1">[1]HEADER!#REF!</definedName>
    <definedName name="BEx3ATHHUCGCIRND8KLAREDV3L40" localSheetId="19" hidden="1">[1]HEADER!#REF!</definedName>
    <definedName name="BEx3ATHHUCGCIRND8KLAREDV3L40" localSheetId="4" hidden="1">[1]HEADER!#REF!</definedName>
    <definedName name="BEx3ATHHUCGCIRND8KLAREDV3L40" localSheetId="3" hidden="1">[1]HEADER!#REF!</definedName>
    <definedName name="BEx3ATHHUCGCIRND8KLAREDV3L40" localSheetId="8" hidden="1">[1]HEADER!#REF!</definedName>
    <definedName name="BEx3ATHHUCGCIRND8KLAREDV3L40" localSheetId="7" hidden="1">[1]HEADER!#REF!</definedName>
    <definedName name="BEx3ATHHUCGCIRND8KLAREDV3L40" localSheetId="20" hidden="1">[1]HEADER!#REF!</definedName>
    <definedName name="BEx3ATHHUCGCIRND8KLAREDV3L40" hidden="1">[1]HEADER!#REF!</definedName>
    <definedName name="BEx3DHE1CEQ0EUM0NF3VG4L8Y352" localSheetId="6" hidden="1">#REF!</definedName>
    <definedName name="BEx3DHE1CEQ0EUM0NF3VG4L8Y352" localSheetId="5" hidden="1">#REF!</definedName>
    <definedName name="BEx3DHE1CEQ0EUM0NF3VG4L8Y352" localSheetId="17" hidden="1">#REF!</definedName>
    <definedName name="BEx3DHE1CEQ0EUM0NF3VG4L8Y352" localSheetId="22" hidden="1">#REF!</definedName>
    <definedName name="BEx3DHE1CEQ0EUM0NF3VG4L8Y352" localSheetId="19" hidden="1">#REF!</definedName>
    <definedName name="BEx3DHE1CEQ0EUM0NF3VG4L8Y352" localSheetId="15" hidden="1">#REF!</definedName>
    <definedName name="BEx3DHE1CEQ0EUM0NF3VG4L8Y352" localSheetId="4" hidden="1">#REF!</definedName>
    <definedName name="BEx3DHE1CEQ0EUM0NF3VG4L8Y352" localSheetId="3" hidden="1">#REF!</definedName>
    <definedName name="BEx3DHE1CEQ0EUM0NF3VG4L8Y352" localSheetId="8" hidden="1">#REF!</definedName>
    <definedName name="BEx3DHE1CEQ0EUM0NF3VG4L8Y352" localSheetId="7" hidden="1">#REF!</definedName>
    <definedName name="BEx3DHE1CEQ0EUM0NF3VG4L8Y352" localSheetId="20" hidden="1">#REF!</definedName>
    <definedName name="BEx3DHE1CEQ0EUM0NF3VG4L8Y352" hidden="1">#REF!</definedName>
    <definedName name="BEx3EYAB2I7N6QDFHR9LIJKXKPR2" localSheetId="6" hidden="1">#REF!</definedName>
    <definedName name="BEx3EYAB2I7N6QDFHR9LIJKXKPR2" localSheetId="5" hidden="1">#REF!</definedName>
    <definedName name="BEx3EYAB2I7N6QDFHR9LIJKXKPR2" localSheetId="22" hidden="1">#REF!</definedName>
    <definedName name="BEx3EYAB2I7N6QDFHR9LIJKXKPR2" localSheetId="19" hidden="1">#REF!</definedName>
    <definedName name="BEx3EYAB2I7N6QDFHR9LIJKXKPR2" localSheetId="4" hidden="1">#REF!</definedName>
    <definedName name="BEx3EYAB2I7N6QDFHR9LIJKXKPR2" localSheetId="3" hidden="1">#REF!</definedName>
    <definedName name="BEx3EYAB2I7N6QDFHR9LIJKXKPR2" localSheetId="8" hidden="1">#REF!</definedName>
    <definedName name="BEx3EYAB2I7N6QDFHR9LIJKXKPR2" localSheetId="7" hidden="1">#REF!</definedName>
    <definedName name="BEx3EYAB2I7N6QDFHR9LIJKXKPR2" localSheetId="20" hidden="1">#REF!</definedName>
    <definedName name="BEx3EYAB2I7N6QDFHR9LIJKXKPR2" hidden="1">#REF!</definedName>
    <definedName name="BEx3F6Z7Y33TXV9KZVL5HE4EREHD" localSheetId="6" hidden="1">#REF!</definedName>
    <definedName name="BEx3F6Z7Y33TXV9KZVL5HE4EREHD" localSheetId="5" hidden="1">#REF!</definedName>
    <definedName name="BEx3F6Z7Y33TXV9KZVL5HE4EREHD" localSheetId="22" hidden="1">#REF!</definedName>
    <definedName name="BEx3F6Z7Y33TXV9KZVL5HE4EREHD" localSheetId="19" hidden="1">#REF!</definedName>
    <definedName name="BEx3F6Z7Y33TXV9KZVL5HE4EREHD" localSheetId="4" hidden="1">#REF!</definedName>
    <definedName name="BEx3F6Z7Y33TXV9KZVL5HE4EREHD" localSheetId="3" hidden="1">#REF!</definedName>
    <definedName name="BEx3F6Z7Y33TXV9KZVL5HE4EREHD" localSheetId="8" hidden="1">#REF!</definedName>
    <definedName name="BEx3F6Z7Y33TXV9KZVL5HE4EREHD" localSheetId="7" hidden="1">#REF!</definedName>
    <definedName name="BEx3F6Z7Y33TXV9KZVL5HE4EREHD" localSheetId="20" hidden="1">#REF!</definedName>
    <definedName name="BEx3F6Z7Y33TXV9KZVL5HE4EREHD" hidden="1">#REF!</definedName>
    <definedName name="BEx3FYZZKXJZZERKHK5KVPCXV8Z2" localSheetId="6" hidden="1">#REF!</definedName>
    <definedName name="BEx3FYZZKXJZZERKHK5KVPCXV8Z2" localSheetId="5" hidden="1">#REF!</definedName>
    <definedName name="BEx3FYZZKXJZZERKHK5KVPCXV8Z2" localSheetId="22" hidden="1">#REF!</definedName>
    <definedName name="BEx3FYZZKXJZZERKHK5KVPCXV8Z2" localSheetId="19" hidden="1">#REF!</definedName>
    <definedName name="BEx3FYZZKXJZZERKHK5KVPCXV8Z2" localSheetId="4" hidden="1">#REF!</definedName>
    <definedName name="BEx3FYZZKXJZZERKHK5KVPCXV8Z2" localSheetId="3" hidden="1">#REF!</definedName>
    <definedName name="BEx3FYZZKXJZZERKHK5KVPCXV8Z2" localSheetId="8" hidden="1">#REF!</definedName>
    <definedName name="BEx3FYZZKXJZZERKHK5KVPCXV8Z2" localSheetId="7" hidden="1">#REF!</definedName>
    <definedName name="BEx3FYZZKXJZZERKHK5KVPCXV8Z2" localSheetId="20" hidden="1">#REF!</definedName>
    <definedName name="BEx3FYZZKXJZZERKHK5KVPCXV8Z2" hidden="1">#REF!</definedName>
    <definedName name="BEx3GJJ6IYBBSCURXRIA3BSCE5N1" localSheetId="6" hidden="1">#REF!</definedName>
    <definedName name="BEx3GJJ6IYBBSCURXRIA3BSCE5N1" localSheetId="5" hidden="1">#REF!</definedName>
    <definedName name="BEx3GJJ6IYBBSCURXRIA3BSCE5N1" localSheetId="22" hidden="1">#REF!</definedName>
    <definedName name="BEx3GJJ6IYBBSCURXRIA3BSCE5N1" localSheetId="19" hidden="1">#REF!</definedName>
    <definedName name="BEx3GJJ6IYBBSCURXRIA3BSCE5N1" localSheetId="4" hidden="1">#REF!</definedName>
    <definedName name="BEx3GJJ6IYBBSCURXRIA3BSCE5N1" localSheetId="3" hidden="1">#REF!</definedName>
    <definedName name="BEx3GJJ6IYBBSCURXRIA3BSCE5N1" localSheetId="8" hidden="1">#REF!</definedName>
    <definedName name="BEx3GJJ6IYBBSCURXRIA3BSCE5N1" localSheetId="7" hidden="1">#REF!</definedName>
    <definedName name="BEx3GJJ6IYBBSCURXRIA3BSCE5N1" localSheetId="20" hidden="1">#REF!</definedName>
    <definedName name="BEx3GJJ6IYBBSCURXRIA3BSCE5N1" hidden="1">#REF!</definedName>
    <definedName name="BEx3I7RORXESPXMIDKUURJTFXSAV" localSheetId="6" hidden="1">#REF!</definedName>
    <definedName name="BEx3I7RORXESPXMIDKUURJTFXSAV" localSheetId="5" hidden="1">#REF!</definedName>
    <definedName name="BEx3I7RORXESPXMIDKUURJTFXSAV" localSheetId="22" hidden="1">#REF!</definedName>
    <definedName name="BEx3I7RORXESPXMIDKUURJTFXSAV" localSheetId="19" hidden="1">#REF!</definedName>
    <definedName name="BEx3I7RORXESPXMIDKUURJTFXSAV" localSheetId="4" hidden="1">#REF!</definedName>
    <definedName name="BEx3I7RORXESPXMIDKUURJTFXSAV" localSheetId="3" hidden="1">#REF!</definedName>
    <definedName name="BEx3I7RORXESPXMIDKUURJTFXSAV" localSheetId="8" hidden="1">#REF!</definedName>
    <definedName name="BEx3I7RORXESPXMIDKUURJTFXSAV" localSheetId="7" hidden="1">#REF!</definedName>
    <definedName name="BEx3I7RORXESPXMIDKUURJTFXSAV" localSheetId="20" hidden="1">#REF!</definedName>
    <definedName name="BEx3I7RORXESPXMIDKUURJTFXSAV" hidden="1">#REF!</definedName>
    <definedName name="BEx3I9KG327WDNDQJDT6WMRJR837" localSheetId="6" hidden="1">#REF!</definedName>
    <definedName name="BEx3I9KG327WDNDQJDT6WMRJR837" localSheetId="5" hidden="1">#REF!</definedName>
    <definedName name="BEx3I9KG327WDNDQJDT6WMRJR837" localSheetId="22" hidden="1">#REF!</definedName>
    <definedName name="BEx3I9KG327WDNDQJDT6WMRJR837" localSheetId="4" hidden="1">#REF!</definedName>
    <definedName name="BEx3I9KG327WDNDQJDT6WMRJR837" localSheetId="3" hidden="1">#REF!</definedName>
    <definedName name="BEx3I9KG327WDNDQJDT6WMRJR837" localSheetId="8" hidden="1">#REF!</definedName>
    <definedName name="BEx3I9KG327WDNDQJDT6WMRJR837" localSheetId="7" hidden="1">#REF!</definedName>
    <definedName name="BEx3I9KG327WDNDQJDT6WMRJR837" localSheetId="20" hidden="1">#REF!</definedName>
    <definedName name="BEx3I9KG327WDNDQJDT6WMRJR837" hidden="1">#REF!</definedName>
    <definedName name="BEx3J92XIHJHWBI9NRU822WLQ848" localSheetId="6" hidden="1">#REF!</definedName>
    <definedName name="BEx3J92XIHJHWBI9NRU822WLQ848" localSheetId="5" hidden="1">#REF!</definedName>
    <definedName name="BEx3J92XIHJHWBI9NRU822WLQ848" localSheetId="22" hidden="1">#REF!</definedName>
    <definedName name="BEx3J92XIHJHWBI9NRU822WLQ848" localSheetId="19" hidden="1">#REF!</definedName>
    <definedName name="BEx3J92XIHJHWBI9NRU822WLQ848" localSheetId="4" hidden="1">#REF!</definedName>
    <definedName name="BEx3J92XIHJHWBI9NRU822WLQ848" localSheetId="3" hidden="1">#REF!</definedName>
    <definedName name="BEx3J92XIHJHWBI9NRU822WLQ848" localSheetId="8" hidden="1">#REF!</definedName>
    <definedName name="BEx3J92XIHJHWBI9NRU822WLQ848" localSheetId="7" hidden="1">#REF!</definedName>
    <definedName name="BEx3J92XIHJHWBI9NRU822WLQ848" localSheetId="20" hidden="1">#REF!</definedName>
    <definedName name="BEx3J92XIHJHWBI9NRU822WLQ848" hidden="1">#REF!</definedName>
    <definedName name="BEx3JKRQMYNU9ORP9UW5CKAI5NKC" localSheetId="6" hidden="1">#REF!</definedName>
    <definedName name="BEx3JKRQMYNU9ORP9UW5CKAI5NKC" localSheetId="5" hidden="1">#REF!</definedName>
    <definedName name="BEx3JKRQMYNU9ORP9UW5CKAI5NKC" localSheetId="22" hidden="1">#REF!</definedName>
    <definedName name="BEx3JKRQMYNU9ORP9UW5CKAI5NKC" localSheetId="19" hidden="1">#REF!</definedName>
    <definedName name="BEx3JKRQMYNU9ORP9UW5CKAI5NKC" localSheetId="4" hidden="1">#REF!</definedName>
    <definedName name="BEx3JKRQMYNU9ORP9UW5CKAI5NKC" localSheetId="3" hidden="1">#REF!</definedName>
    <definedName name="BEx3JKRQMYNU9ORP9UW5CKAI5NKC" localSheetId="8" hidden="1">#REF!</definedName>
    <definedName name="BEx3JKRQMYNU9ORP9UW5CKAI5NKC" localSheetId="7" hidden="1">#REF!</definedName>
    <definedName name="BEx3JKRQMYNU9ORP9UW5CKAI5NKC" localSheetId="20" hidden="1">#REF!</definedName>
    <definedName name="BEx3JKRQMYNU9ORP9UW5CKAI5NKC" hidden="1">#REF!</definedName>
    <definedName name="BEx3JL80G3AZGNZH0WT8T6OQ3PXQ" localSheetId="6" hidden="1">#REF!</definedName>
    <definedName name="BEx3JL80G3AZGNZH0WT8T6OQ3PXQ" localSheetId="5" hidden="1">#REF!</definedName>
    <definedName name="BEx3JL80G3AZGNZH0WT8T6OQ3PXQ" localSheetId="22" hidden="1">#REF!</definedName>
    <definedName name="BEx3JL80G3AZGNZH0WT8T6OQ3PXQ" localSheetId="19" hidden="1">#REF!</definedName>
    <definedName name="BEx3JL80G3AZGNZH0WT8T6OQ3PXQ" localSheetId="4" hidden="1">#REF!</definedName>
    <definedName name="BEx3JL80G3AZGNZH0WT8T6OQ3PXQ" localSheetId="3" hidden="1">#REF!</definedName>
    <definedName name="BEx3JL80G3AZGNZH0WT8T6OQ3PXQ" localSheetId="8" hidden="1">#REF!</definedName>
    <definedName name="BEx3JL80G3AZGNZH0WT8T6OQ3PXQ" localSheetId="7" hidden="1">#REF!</definedName>
    <definedName name="BEx3JL80G3AZGNZH0WT8T6OQ3PXQ" localSheetId="20" hidden="1">#REF!</definedName>
    <definedName name="BEx3JL80G3AZGNZH0WT8T6OQ3PXQ" hidden="1">#REF!</definedName>
    <definedName name="BEx3JPF1VX9EQ3WW6Y43S8UX965K" localSheetId="6" hidden="1">#REF!</definedName>
    <definedName name="BEx3JPF1VX9EQ3WW6Y43S8UX965K" localSheetId="5" hidden="1">#REF!</definedName>
    <definedName name="BEx3JPF1VX9EQ3WW6Y43S8UX965K" localSheetId="22" hidden="1">#REF!</definedName>
    <definedName name="BEx3JPF1VX9EQ3WW6Y43S8UX965K" localSheetId="19" hidden="1">#REF!</definedName>
    <definedName name="BEx3JPF1VX9EQ3WW6Y43S8UX965K" localSheetId="4" hidden="1">#REF!</definedName>
    <definedName name="BEx3JPF1VX9EQ3WW6Y43S8UX965K" localSheetId="3" hidden="1">#REF!</definedName>
    <definedName name="BEx3JPF1VX9EQ3WW6Y43S8UX965K" localSheetId="8" hidden="1">#REF!</definedName>
    <definedName name="BEx3JPF1VX9EQ3WW6Y43S8UX965K" localSheetId="7" hidden="1">#REF!</definedName>
    <definedName name="BEx3JPF1VX9EQ3WW6Y43S8UX965K" localSheetId="20" hidden="1">#REF!</definedName>
    <definedName name="BEx3JPF1VX9EQ3WW6Y43S8UX965K" hidden="1">#REF!</definedName>
    <definedName name="BEx3JZGFSV34NYGIFLMUPO321I52" localSheetId="6" hidden="1">#REF!</definedName>
    <definedName name="BEx3JZGFSV34NYGIFLMUPO321I52" localSheetId="5" hidden="1">#REF!</definedName>
    <definedName name="BEx3JZGFSV34NYGIFLMUPO321I52" localSheetId="22" hidden="1">#REF!</definedName>
    <definedName name="BEx3JZGFSV34NYGIFLMUPO321I52" localSheetId="19" hidden="1">#REF!</definedName>
    <definedName name="BEx3JZGFSV34NYGIFLMUPO321I52" localSheetId="4" hidden="1">#REF!</definedName>
    <definedName name="BEx3JZGFSV34NYGIFLMUPO321I52" localSheetId="3" hidden="1">#REF!</definedName>
    <definedName name="BEx3JZGFSV34NYGIFLMUPO321I52" localSheetId="8" hidden="1">#REF!</definedName>
    <definedName name="BEx3JZGFSV34NYGIFLMUPO321I52" localSheetId="7" hidden="1">#REF!</definedName>
    <definedName name="BEx3JZGFSV34NYGIFLMUPO321I52" localSheetId="20" hidden="1">#REF!</definedName>
    <definedName name="BEx3JZGFSV34NYGIFLMUPO321I52" hidden="1">#REF!</definedName>
    <definedName name="BEx3JZR6XIEL1LTK3JAQ2QHJZ653" localSheetId="6" hidden="1">#REF!</definedName>
    <definedName name="BEx3JZR6XIEL1LTK3JAQ2QHJZ653" localSheetId="5" hidden="1">#REF!</definedName>
    <definedName name="BEx3JZR6XIEL1LTK3JAQ2QHJZ653" localSheetId="22" hidden="1">#REF!</definedName>
    <definedName name="BEx3JZR6XIEL1LTK3JAQ2QHJZ653" localSheetId="19" hidden="1">#REF!</definedName>
    <definedName name="BEx3JZR6XIEL1LTK3JAQ2QHJZ653" localSheetId="4" hidden="1">#REF!</definedName>
    <definedName name="BEx3JZR6XIEL1LTK3JAQ2QHJZ653" localSheetId="3" hidden="1">#REF!</definedName>
    <definedName name="BEx3JZR6XIEL1LTK3JAQ2QHJZ653" localSheetId="8" hidden="1">#REF!</definedName>
    <definedName name="BEx3JZR6XIEL1LTK3JAQ2QHJZ653" localSheetId="7" hidden="1">#REF!</definedName>
    <definedName name="BEx3JZR6XIEL1LTK3JAQ2QHJZ653" localSheetId="20" hidden="1">#REF!</definedName>
    <definedName name="BEx3JZR6XIEL1LTK3JAQ2QHJZ653" hidden="1">#REF!</definedName>
    <definedName name="BEx3KNA4YR3MXLI9IM9P15UAW7MQ" localSheetId="6" hidden="1">#REF!</definedName>
    <definedName name="BEx3KNA4YR3MXLI9IM9P15UAW7MQ" localSheetId="5" hidden="1">#REF!</definedName>
    <definedName name="BEx3KNA4YR3MXLI9IM9P15UAW7MQ" localSheetId="22" hidden="1">#REF!</definedName>
    <definedName name="BEx3KNA4YR3MXLI9IM9P15UAW7MQ" localSheetId="19" hidden="1">#REF!</definedName>
    <definedName name="BEx3KNA4YR3MXLI9IM9P15UAW7MQ" localSheetId="4" hidden="1">#REF!</definedName>
    <definedName name="BEx3KNA4YR3MXLI9IM9P15UAW7MQ" localSheetId="3" hidden="1">#REF!</definedName>
    <definedName name="BEx3KNA4YR3MXLI9IM9P15UAW7MQ" localSheetId="8" hidden="1">#REF!</definedName>
    <definedName name="BEx3KNA4YR3MXLI9IM9P15UAW7MQ" localSheetId="7" hidden="1">#REF!</definedName>
    <definedName name="BEx3KNA4YR3MXLI9IM9P15UAW7MQ" localSheetId="20" hidden="1">#REF!</definedName>
    <definedName name="BEx3KNA4YR3MXLI9IM9P15UAW7MQ" hidden="1">#REF!</definedName>
    <definedName name="BEx3KO6H3WRDKXYD37B5379Y0XLC" localSheetId="6" hidden="1">#REF!</definedName>
    <definedName name="BEx3KO6H3WRDKXYD37B5379Y0XLC" localSheetId="5" hidden="1">#REF!</definedName>
    <definedName name="BEx3KO6H3WRDKXYD37B5379Y0XLC" localSheetId="22" hidden="1">#REF!</definedName>
    <definedName name="BEx3KO6H3WRDKXYD37B5379Y0XLC" localSheetId="19" hidden="1">#REF!</definedName>
    <definedName name="BEx3KO6H3WRDKXYD37B5379Y0XLC" localSheetId="4" hidden="1">#REF!</definedName>
    <definedName name="BEx3KO6H3WRDKXYD37B5379Y0XLC" localSheetId="3" hidden="1">#REF!</definedName>
    <definedName name="BEx3KO6H3WRDKXYD37B5379Y0XLC" localSheetId="8" hidden="1">#REF!</definedName>
    <definedName name="BEx3KO6H3WRDKXYD37B5379Y0XLC" localSheetId="7" hidden="1">#REF!</definedName>
    <definedName name="BEx3KO6H3WRDKXYD37B5379Y0XLC" localSheetId="20" hidden="1">#REF!</definedName>
    <definedName name="BEx3KO6H3WRDKXYD37B5379Y0XLC" hidden="1">#REF!</definedName>
    <definedName name="BEx3LJNE53HQCNAYXJXZTS5YSOC7" localSheetId="6" hidden="1">#REF!</definedName>
    <definedName name="BEx3LJNE53HQCNAYXJXZTS5YSOC7" localSheetId="5" hidden="1">#REF!</definedName>
    <definedName name="BEx3LJNE53HQCNAYXJXZTS5YSOC7" localSheetId="22" hidden="1">#REF!</definedName>
    <definedName name="BEx3LJNE53HQCNAYXJXZTS5YSOC7" localSheetId="19" hidden="1">#REF!</definedName>
    <definedName name="BEx3LJNE53HQCNAYXJXZTS5YSOC7" localSheetId="4" hidden="1">#REF!</definedName>
    <definedName name="BEx3LJNE53HQCNAYXJXZTS5YSOC7" localSheetId="3" hidden="1">#REF!</definedName>
    <definedName name="BEx3LJNE53HQCNAYXJXZTS5YSOC7" localSheetId="8" hidden="1">#REF!</definedName>
    <definedName name="BEx3LJNE53HQCNAYXJXZTS5YSOC7" localSheetId="7" hidden="1">#REF!</definedName>
    <definedName name="BEx3LJNE53HQCNAYXJXZTS5YSOC7" localSheetId="20" hidden="1">#REF!</definedName>
    <definedName name="BEx3LJNE53HQCNAYXJXZTS5YSOC7" hidden="1">#REF!</definedName>
    <definedName name="BEx3LR54HIP45KED74OABARDXXC3" localSheetId="6" hidden="1">#REF!</definedName>
    <definedName name="BEx3LR54HIP45KED74OABARDXXC3" localSheetId="5" hidden="1">#REF!</definedName>
    <definedName name="BEx3LR54HIP45KED74OABARDXXC3" localSheetId="22" hidden="1">#REF!</definedName>
    <definedName name="BEx3LR54HIP45KED74OABARDXXC3" localSheetId="19" hidden="1">#REF!</definedName>
    <definedName name="BEx3LR54HIP45KED74OABARDXXC3" localSheetId="4" hidden="1">#REF!</definedName>
    <definedName name="BEx3LR54HIP45KED74OABARDXXC3" localSheetId="3" hidden="1">#REF!</definedName>
    <definedName name="BEx3LR54HIP45KED74OABARDXXC3" localSheetId="8" hidden="1">#REF!</definedName>
    <definedName name="BEx3LR54HIP45KED74OABARDXXC3" localSheetId="7" hidden="1">#REF!</definedName>
    <definedName name="BEx3LR54HIP45KED74OABARDXXC3" localSheetId="20" hidden="1">#REF!</definedName>
    <definedName name="BEx3LR54HIP45KED74OABARDXXC3" hidden="1">#REF!</definedName>
    <definedName name="BEx3MM5ROXPN1RA8O4SRH5CIVI86" localSheetId="6" hidden="1">#REF!</definedName>
    <definedName name="BEx3MM5ROXPN1RA8O4SRH5CIVI86" localSheetId="5" hidden="1">#REF!</definedName>
    <definedName name="BEx3MM5ROXPN1RA8O4SRH5CIVI86" localSheetId="22" hidden="1">#REF!</definedName>
    <definedName name="BEx3MM5ROXPN1RA8O4SRH5CIVI86" localSheetId="4" hidden="1">#REF!</definedName>
    <definedName name="BEx3MM5ROXPN1RA8O4SRH5CIVI86" localSheetId="3" hidden="1">#REF!</definedName>
    <definedName name="BEx3MM5ROXPN1RA8O4SRH5CIVI86" localSheetId="8" hidden="1">#REF!</definedName>
    <definedName name="BEx3MM5ROXPN1RA8O4SRH5CIVI86" localSheetId="7" hidden="1">#REF!</definedName>
    <definedName name="BEx3MM5ROXPN1RA8O4SRH5CIVI86" localSheetId="20" hidden="1">#REF!</definedName>
    <definedName name="BEx3MM5ROXPN1RA8O4SRH5CIVI86" hidden="1">#REF!</definedName>
    <definedName name="BEx3MYWG911V0YMT73OFHD748CEV" localSheetId="6" hidden="1">#REF!</definedName>
    <definedName name="BEx3MYWG911V0YMT73OFHD748CEV" localSheetId="5" hidden="1">#REF!</definedName>
    <definedName name="BEx3MYWG911V0YMT73OFHD748CEV" localSheetId="22" hidden="1">#REF!</definedName>
    <definedName name="BEx3MYWG911V0YMT73OFHD748CEV" localSheetId="19" hidden="1">#REF!</definedName>
    <definedName name="BEx3MYWG911V0YMT73OFHD748CEV" localSheetId="4" hidden="1">#REF!</definedName>
    <definedName name="BEx3MYWG911V0YMT73OFHD748CEV" localSheetId="3" hidden="1">#REF!</definedName>
    <definedName name="BEx3MYWG911V0YMT73OFHD748CEV" localSheetId="8" hidden="1">#REF!</definedName>
    <definedName name="BEx3MYWG911V0YMT73OFHD748CEV" localSheetId="7" hidden="1">#REF!</definedName>
    <definedName name="BEx3MYWG911V0YMT73OFHD748CEV" localSheetId="20" hidden="1">#REF!</definedName>
    <definedName name="BEx3MYWG911V0YMT73OFHD748CEV" hidden="1">#REF!</definedName>
    <definedName name="BEx3NFDQJ1UG1SOMDJP1TMQUI1WY" localSheetId="6" hidden="1">#REF!</definedName>
    <definedName name="BEx3NFDQJ1UG1SOMDJP1TMQUI1WY" localSheetId="5" hidden="1">#REF!</definedName>
    <definedName name="BEx3NFDQJ1UG1SOMDJP1TMQUI1WY" localSheetId="22" hidden="1">#REF!</definedName>
    <definedName name="BEx3NFDQJ1UG1SOMDJP1TMQUI1WY" localSheetId="19" hidden="1">#REF!</definedName>
    <definedName name="BEx3NFDQJ1UG1SOMDJP1TMQUI1WY" localSheetId="4" hidden="1">#REF!</definedName>
    <definedName name="BEx3NFDQJ1UG1SOMDJP1TMQUI1WY" localSheetId="3" hidden="1">#REF!</definedName>
    <definedName name="BEx3NFDQJ1UG1SOMDJP1TMQUI1WY" localSheetId="8" hidden="1">#REF!</definedName>
    <definedName name="BEx3NFDQJ1UG1SOMDJP1TMQUI1WY" localSheetId="7" hidden="1">#REF!</definedName>
    <definedName name="BEx3NFDQJ1UG1SOMDJP1TMQUI1WY" localSheetId="20" hidden="1">#REF!</definedName>
    <definedName name="BEx3NFDQJ1UG1SOMDJP1TMQUI1WY" hidden="1">#REF!</definedName>
    <definedName name="BEx3NHH8CN35OXMD80N7V10NC97W" localSheetId="6" hidden="1">#REF!</definedName>
    <definedName name="BEx3NHH8CN35OXMD80N7V10NC97W" localSheetId="5" hidden="1">#REF!</definedName>
    <definedName name="BEx3NHH8CN35OXMD80N7V10NC97W" localSheetId="22" hidden="1">#REF!</definedName>
    <definedName name="BEx3NHH8CN35OXMD80N7V10NC97W" localSheetId="19" hidden="1">#REF!</definedName>
    <definedName name="BEx3NHH8CN35OXMD80N7V10NC97W" localSheetId="4" hidden="1">#REF!</definedName>
    <definedName name="BEx3NHH8CN35OXMD80N7V10NC97W" localSheetId="3" hidden="1">#REF!</definedName>
    <definedName name="BEx3NHH8CN35OXMD80N7V10NC97W" localSheetId="8" hidden="1">#REF!</definedName>
    <definedName name="BEx3NHH8CN35OXMD80N7V10NC97W" localSheetId="7" hidden="1">#REF!</definedName>
    <definedName name="BEx3NHH8CN35OXMD80N7V10NC97W" localSheetId="20" hidden="1">#REF!</definedName>
    <definedName name="BEx3NHH8CN35OXMD80N7V10NC97W" hidden="1">#REF!</definedName>
    <definedName name="BEx3OHFYXXT8O8BZECGO4G67T5KV" localSheetId="6" hidden="1">#REF!</definedName>
    <definedName name="BEx3OHFYXXT8O8BZECGO4G67T5KV" localSheetId="5" hidden="1">#REF!</definedName>
    <definedName name="BEx3OHFYXXT8O8BZECGO4G67T5KV" localSheetId="22" hidden="1">#REF!</definedName>
    <definedName name="BEx3OHFYXXT8O8BZECGO4G67T5KV" localSheetId="19" hidden="1">#REF!</definedName>
    <definedName name="BEx3OHFYXXT8O8BZECGO4G67T5KV" localSheetId="4" hidden="1">#REF!</definedName>
    <definedName name="BEx3OHFYXXT8O8BZECGO4G67T5KV" localSheetId="3" hidden="1">#REF!</definedName>
    <definedName name="BEx3OHFYXXT8O8BZECGO4G67T5KV" localSheetId="8" hidden="1">#REF!</definedName>
    <definedName name="BEx3OHFYXXT8O8BZECGO4G67T5KV" localSheetId="7" hidden="1">#REF!</definedName>
    <definedName name="BEx3OHFYXXT8O8BZECGO4G67T5KV" localSheetId="20" hidden="1">#REF!</definedName>
    <definedName name="BEx3OHFYXXT8O8BZECGO4G67T5KV" hidden="1">#REF!</definedName>
    <definedName name="BEx3OTVP3JBTBAPUS9RJMIIOJBHB" localSheetId="6" hidden="1">#REF!</definedName>
    <definedName name="BEx3OTVP3JBTBAPUS9RJMIIOJBHB" localSheetId="5" hidden="1">#REF!</definedName>
    <definedName name="BEx3OTVP3JBTBAPUS9RJMIIOJBHB" localSheetId="22" hidden="1">#REF!</definedName>
    <definedName name="BEx3OTVP3JBTBAPUS9RJMIIOJBHB" localSheetId="19" hidden="1">#REF!</definedName>
    <definedName name="BEx3OTVP3JBTBAPUS9RJMIIOJBHB" localSheetId="4" hidden="1">#REF!</definedName>
    <definedName name="BEx3OTVP3JBTBAPUS9RJMIIOJBHB" localSheetId="3" hidden="1">#REF!</definedName>
    <definedName name="BEx3OTVP3JBTBAPUS9RJMIIOJBHB" localSheetId="8" hidden="1">#REF!</definedName>
    <definedName name="BEx3OTVP3JBTBAPUS9RJMIIOJBHB" localSheetId="7" hidden="1">#REF!</definedName>
    <definedName name="BEx3OTVP3JBTBAPUS9RJMIIOJBHB" localSheetId="20" hidden="1">#REF!</definedName>
    <definedName name="BEx3OTVP3JBTBAPUS9RJMIIOJBHB" hidden="1">#REF!</definedName>
    <definedName name="BEx3OWKRCQ64AMBOB45C7OZOIL99" localSheetId="6" hidden="1">#REF!</definedName>
    <definedName name="BEx3OWKRCQ64AMBOB45C7OZOIL99" localSheetId="5" hidden="1">#REF!</definedName>
    <definedName name="BEx3OWKRCQ64AMBOB45C7OZOIL99" localSheetId="22" hidden="1">#REF!</definedName>
    <definedName name="BEx3OWKRCQ64AMBOB45C7OZOIL99" localSheetId="19" hidden="1">#REF!</definedName>
    <definedName name="BEx3OWKRCQ64AMBOB45C7OZOIL99" localSheetId="4" hidden="1">#REF!</definedName>
    <definedName name="BEx3OWKRCQ64AMBOB45C7OZOIL99" localSheetId="3" hidden="1">#REF!</definedName>
    <definedName name="BEx3OWKRCQ64AMBOB45C7OZOIL99" localSheetId="8" hidden="1">#REF!</definedName>
    <definedName name="BEx3OWKRCQ64AMBOB45C7OZOIL99" localSheetId="7" hidden="1">#REF!</definedName>
    <definedName name="BEx3OWKRCQ64AMBOB45C7OZOIL99" localSheetId="20" hidden="1">#REF!</definedName>
    <definedName name="BEx3OWKRCQ64AMBOB45C7OZOIL99" hidden="1">#REF!</definedName>
    <definedName name="BEx3Q58GA3E2VZFYARH5P3P8STJ3" localSheetId="6" hidden="1">#REF!</definedName>
    <definedName name="BEx3Q58GA3E2VZFYARH5P3P8STJ3" localSheetId="5" hidden="1">#REF!</definedName>
    <definedName name="BEx3Q58GA3E2VZFYARH5P3P8STJ3" localSheetId="22" hidden="1">#REF!</definedName>
    <definedName name="BEx3Q58GA3E2VZFYARH5P3P8STJ3" localSheetId="19" hidden="1">#REF!</definedName>
    <definedName name="BEx3Q58GA3E2VZFYARH5P3P8STJ3" localSheetId="4" hidden="1">#REF!</definedName>
    <definedName name="BEx3Q58GA3E2VZFYARH5P3P8STJ3" localSheetId="3" hidden="1">#REF!</definedName>
    <definedName name="BEx3Q58GA3E2VZFYARH5P3P8STJ3" localSheetId="8" hidden="1">#REF!</definedName>
    <definedName name="BEx3Q58GA3E2VZFYARH5P3P8STJ3" localSheetId="7" hidden="1">#REF!</definedName>
    <definedName name="BEx3Q58GA3E2VZFYARH5P3P8STJ3" localSheetId="20" hidden="1">#REF!</definedName>
    <definedName name="BEx3Q58GA3E2VZFYARH5P3P8STJ3" hidden="1">#REF!</definedName>
    <definedName name="BEx3QB2RILYEXIROLAFCWQMOJXMN" localSheetId="6" hidden="1">[1]HEADER!#REF!</definedName>
    <definedName name="BEx3QB2RILYEXIROLAFCWQMOJXMN" localSheetId="5" hidden="1">[1]HEADER!#REF!</definedName>
    <definedName name="BEx3QB2RILYEXIROLAFCWQMOJXMN" localSheetId="22" hidden="1">[1]HEADER!#REF!</definedName>
    <definedName name="BEx3QB2RILYEXIROLAFCWQMOJXMN" localSheetId="19" hidden="1">[1]HEADER!#REF!</definedName>
    <definedName name="BEx3QB2RILYEXIROLAFCWQMOJXMN" localSheetId="4" hidden="1">[1]HEADER!#REF!</definedName>
    <definedName name="BEx3QB2RILYEXIROLAFCWQMOJXMN" localSheetId="3" hidden="1">[1]HEADER!#REF!</definedName>
    <definedName name="BEx3QB2RILYEXIROLAFCWQMOJXMN" localSheetId="8" hidden="1">[1]HEADER!#REF!</definedName>
    <definedName name="BEx3QB2RILYEXIROLAFCWQMOJXMN" localSheetId="7" hidden="1">[1]HEADER!#REF!</definedName>
    <definedName name="BEx3QB2RILYEXIROLAFCWQMOJXMN" localSheetId="20" hidden="1">[1]HEADER!#REF!</definedName>
    <definedName name="BEx3QB2RILYEXIROLAFCWQMOJXMN" hidden="1">[1]HEADER!#REF!</definedName>
    <definedName name="BEx3RIJ9LXPXWNF4BFBFA4ILG6AY" localSheetId="6" hidden="1">[1]HEADER!#REF!</definedName>
    <definedName name="BEx3RIJ9LXPXWNF4BFBFA4ILG6AY" localSheetId="5" hidden="1">[1]HEADER!#REF!</definedName>
    <definedName name="BEx3RIJ9LXPXWNF4BFBFA4ILG6AY" localSheetId="22" hidden="1">[1]HEADER!#REF!</definedName>
    <definedName name="BEx3RIJ9LXPXWNF4BFBFA4ILG6AY" localSheetId="19" hidden="1">[1]HEADER!#REF!</definedName>
    <definedName name="BEx3RIJ9LXPXWNF4BFBFA4ILG6AY" localSheetId="4" hidden="1">[1]HEADER!#REF!</definedName>
    <definedName name="BEx3RIJ9LXPXWNF4BFBFA4ILG6AY" localSheetId="3" hidden="1">[1]HEADER!#REF!</definedName>
    <definedName name="BEx3RIJ9LXPXWNF4BFBFA4ILG6AY" localSheetId="8" hidden="1">[1]HEADER!#REF!</definedName>
    <definedName name="BEx3RIJ9LXPXWNF4BFBFA4ILG6AY" localSheetId="7" hidden="1">[1]HEADER!#REF!</definedName>
    <definedName name="BEx3RIJ9LXPXWNF4BFBFA4ILG6AY" localSheetId="20" hidden="1">[1]HEADER!#REF!</definedName>
    <definedName name="BEx3RIJ9LXPXWNF4BFBFA4ILG6AY" hidden="1">[1]HEADER!#REF!</definedName>
    <definedName name="BEx3RZRLU0ALXJEMHH4AUF6XFENE" localSheetId="6" hidden="1">#REF!</definedName>
    <definedName name="BEx3RZRLU0ALXJEMHH4AUF6XFENE" localSheetId="5" hidden="1">#REF!</definedName>
    <definedName name="BEx3RZRLU0ALXJEMHH4AUF6XFENE" localSheetId="17" hidden="1">#REF!</definedName>
    <definedName name="BEx3RZRLU0ALXJEMHH4AUF6XFENE" localSheetId="22" hidden="1">#REF!</definedName>
    <definedName name="BEx3RZRLU0ALXJEMHH4AUF6XFENE" localSheetId="19" hidden="1">#REF!</definedName>
    <definedName name="BEx3RZRLU0ALXJEMHH4AUF6XFENE" localSheetId="15" hidden="1">#REF!</definedName>
    <definedName name="BEx3RZRLU0ALXJEMHH4AUF6XFENE" localSheetId="4" hidden="1">#REF!</definedName>
    <definedName name="BEx3RZRLU0ALXJEMHH4AUF6XFENE" localSheetId="3" hidden="1">#REF!</definedName>
    <definedName name="BEx3RZRLU0ALXJEMHH4AUF6XFENE" localSheetId="8" hidden="1">#REF!</definedName>
    <definedName name="BEx3RZRLU0ALXJEMHH4AUF6XFENE" localSheetId="7" hidden="1">#REF!</definedName>
    <definedName name="BEx3RZRLU0ALXJEMHH4AUF6XFENE" localSheetId="20" hidden="1">#REF!</definedName>
    <definedName name="BEx3RZRLU0ALXJEMHH4AUF6XFENE" hidden="1">#REF!</definedName>
    <definedName name="BEx3T0BXISY2B5ITPCUSXFK8Z2T0" localSheetId="6" hidden="1">#REF!</definedName>
    <definedName name="BEx3T0BXISY2B5ITPCUSXFK8Z2T0" localSheetId="5" hidden="1">#REF!</definedName>
    <definedName name="BEx3T0BXISY2B5ITPCUSXFK8Z2T0" localSheetId="22" hidden="1">#REF!</definedName>
    <definedName name="BEx3T0BXISY2B5ITPCUSXFK8Z2T0" localSheetId="19" hidden="1">#REF!</definedName>
    <definedName name="BEx3T0BXISY2B5ITPCUSXFK8Z2T0" localSheetId="4" hidden="1">#REF!</definedName>
    <definedName name="BEx3T0BXISY2B5ITPCUSXFK8Z2T0" localSheetId="3" hidden="1">#REF!</definedName>
    <definedName name="BEx3T0BXISY2B5ITPCUSXFK8Z2T0" localSheetId="8" hidden="1">#REF!</definedName>
    <definedName name="BEx3T0BXISY2B5ITPCUSXFK8Z2T0" localSheetId="7" hidden="1">#REF!</definedName>
    <definedName name="BEx3T0BXISY2B5ITPCUSXFK8Z2T0" localSheetId="20" hidden="1">#REF!</definedName>
    <definedName name="BEx3T0BXISY2B5ITPCUSXFK8Z2T0" hidden="1">#REF!</definedName>
    <definedName name="BEx3T0H8MRQCYUG4XJPAPPP1ALFR" localSheetId="6" hidden="1">#REF!</definedName>
    <definedName name="BEx3T0H8MRQCYUG4XJPAPPP1ALFR" localSheetId="5" hidden="1">#REF!</definedName>
    <definedName name="BEx3T0H8MRQCYUG4XJPAPPP1ALFR" localSheetId="22" hidden="1">#REF!</definedName>
    <definedName name="BEx3T0H8MRQCYUG4XJPAPPP1ALFR" localSheetId="19" hidden="1">#REF!</definedName>
    <definedName name="BEx3T0H8MRQCYUG4XJPAPPP1ALFR" localSheetId="4" hidden="1">#REF!</definedName>
    <definedName name="BEx3T0H8MRQCYUG4XJPAPPP1ALFR" localSheetId="3" hidden="1">#REF!</definedName>
    <definedName name="BEx3T0H8MRQCYUG4XJPAPPP1ALFR" localSheetId="8" hidden="1">#REF!</definedName>
    <definedName name="BEx3T0H8MRQCYUG4XJPAPPP1ALFR" localSheetId="7" hidden="1">#REF!</definedName>
    <definedName name="BEx3T0H8MRQCYUG4XJPAPPP1ALFR" localSheetId="20" hidden="1">#REF!</definedName>
    <definedName name="BEx3T0H8MRQCYUG4XJPAPPP1ALFR" hidden="1">#REF!</definedName>
    <definedName name="BEx3T3XEKJ0I8634YNR6MPN3OBQL" localSheetId="6" hidden="1">[1]HEADER!#REF!</definedName>
    <definedName name="BEx3T3XEKJ0I8634YNR6MPN3OBQL" localSheetId="5" hidden="1">[1]HEADER!#REF!</definedName>
    <definedName name="BEx3T3XEKJ0I8634YNR6MPN3OBQL" localSheetId="22" hidden="1">[1]HEADER!#REF!</definedName>
    <definedName name="BEx3T3XEKJ0I8634YNR6MPN3OBQL" localSheetId="19" hidden="1">[1]HEADER!#REF!</definedName>
    <definedName name="BEx3T3XEKJ0I8634YNR6MPN3OBQL" localSheetId="4" hidden="1">[1]HEADER!#REF!</definedName>
    <definedName name="BEx3T3XEKJ0I8634YNR6MPN3OBQL" localSheetId="3" hidden="1">[1]HEADER!#REF!</definedName>
    <definedName name="BEx3T3XEKJ0I8634YNR6MPN3OBQL" localSheetId="8" hidden="1">[1]HEADER!#REF!</definedName>
    <definedName name="BEx3T3XEKJ0I8634YNR6MPN3OBQL" localSheetId="7" hidden="1">[1]HEADER!#REF!</definedName>
    <definedName name="BEx3T3XEKJ0I8634YNR6MPN3OBQL" localSheetId="20" hidden="1">[1]HEADER!#REF!</definedName>
    <definedName name="BEx3T3XEKJ0I8634YNR6MPN3OBQL" hidden="1">[1]HEADER!#REF!</definedName>
    <definedName name="BEx3TN998DP2QT7Y11HQ294YGUM6" localSheetId="6" hidden="1">#REF!</definedName>
    <definedName name="BEx3TN998DP2QT7Y11HQ294YGUM6" localSheetId="5" hidden="1">#REF!</definedName>
    <definedName name="BEx3TN998DP2QT7Y11HQ294YGUM6" localSheetId="17" hidden="1">#REF!</definedName>
    <definedName name="BEx3TN998DP2QT7Y11HQ294YGUM6" localSheetId="22" hidden="1">#REF!</definedName>
    <definedName name="BEx3TN998DP2QT7Y11HQ294YGUM6" localSheetId="19" hidden="1">#REF!</definedName>
    <definedName name="BEx3TN998DP2QT7Y11HQ294YGUM6" localSheetId="15" hidden="1">#REF!</definedName>
    <definedName name="BEx3TN998DP2QT7Y11HQ294YGUM6" localSheetId="4" hidden="1">#REF!</definedName>
    <definedName name="BEx3TN998DP2QT7Y11HQ294YGUM6" localSheetId="3" hidden="1">#REF!</definedName>
    <definedName name="BEx3TN998DP2QT7Y11HQ294YGUM6" localSheetId="8" hidden="1">#REF!</definedName>
    <definedName name="BEx3TN998DP2QT7Y11HQ294YGUM6" localSheetId="7" hidden="1">#REF!</definedName>
    <definedName name="BEx3TN998DP2QT7Y11HQ294YGUM6" localSheetId="20" hidden="1">#REF!</definedName>
    <definedName name="BEx3TN998DP2QT7Y11HQ294YGUM6" hidden="1">#REF!</definedName>
    <definedName name="BEx57SA75AY5JB247DBW1TQSKLZ9" localSheetId="6" hidden="1">#REF!</definedName>
    <definedName name="BEx57SA75AY5JB247DBW1TQSKLZ9" localSheetId="5" hidden="1">#REF!</definedName>
    <definedName name="BEx57SA75AY5JB247DBW1TQSKLZ9" localSheetId="22" hidden="1">#REF!</definedName>
    <definedName name="BEx57SA75AY5JB247DBW1TQSKLZ9" localSheetId="19" hidden="1">#REF!</definedName>
    <definedName name="BEx57SA75AY5JB247DBW1TQSKLZ9" localSheetId="4" hidden="1">#REF!</definedName>
    <definedName name="BEx57SA75AY5JB247DBW1TQSKLZ9" localSheetId="3" hidden="1">#REF!</definedName>
    <definedName name="BEx57SA75AY5JB247DBW1TQSKLZ9" localSheetId="8" hidden="1">#REF!</definedName>
    <definedName name="BEx57SA75AY5JB247DBW1TQSKLZ9" localSheetId="7" hidden="1">#REF!</definedName>
    <definedName name="BEx57SA75AY5JB247DBW1TQSKLZ9" localSheetId="20" hidden="1">#REF!</definedName>
    <definedName name="BEx57SA75AY5JB247DBW1TQSKLZ9" hidden="1">#REF!</definedName>
    <definedName name="BEx5862HDRKK9A5W951ZPLYGKI4J" localSheetId="6" hidden="1">#REF!</definedName>
    <definedName name="BEx5862HDRKK9A5W951ZPLYGKI4J" localSheetId="5" hidden="1">#REF!</definedName>
    <definedName name="BEx5862HDRKK9A5W951ZPLYGKI4J" localSheetId="22" hidden="1">#REF!</definedName>
    <definedName name="BEx5862HDRKK9A5W951ZPLYGKI4J" localSheetId="19" hidden="1">#REF!</definedName>
    <definedName name="BEx5862HDRKK9A5W951ZPLYGKI4J" localSheetId="4" hidden="1">#REF!</definedName>
    <definedName name="BEx5862HDRKK9A5W951ZPLYGKI4J" localSheetId="3" hidden="1">#REF!</definedName>
    <definedName name="BEx5862HDRKK9A5W951ZPLYGKI4J" localSheetId="8" hidden="1">#REF!</definedName>
    <definedName name="BEx5862HDRKK9A5W951ZPLYGKI4J" localSheetId="7" hidden="1">#REF!</definedName>
    <definedName name="BEx5862HDRKK9A5W951ZPLYGKI4J" localSheetId="20" hidden="1">#REF!</definedName>
    <definedName name="BEx5862HDRKK9A5W951ZPLYGKI4J" hidden="1">#REF!</definedName>
    <definedName name="BEx5AB8S2ZYXI52R896Z9U1669M1" localSheetId="6" hidden="1">#REF!</definedName>
    <definedName name="BEx5AB8S2ZYXI52R896Z9U1669M1" localSheetId="5" hidden="1">#REF!</definedName>
    <definedName name="BEx5AB8S2ZYXI52R896Z9U1669M1" localSheetId="22" hidden="1">#REF!</definedName>
    <definedName name="BEx5AB8S2ZYXI52R896Z9U1669M1" localSheetId="19" hidden="1">#REF!</definedName>
    <definedName name="BEx5AB8S2ZYXI52R896Z9U1669M1" localSheetId="4" hidden="1">#REF!</definedName>
    <definedName name="BEx5AB8S2ZYXI52R896Z9U1669M1" localSheetId="3" hidden="1">#REF!</definedName>
    <definedName name="BEx5AB8S2ZYXI52R896Z9U1669M1" localSheetId="8" hidden="1">#REF!</definedName>
    <definedName name="BEx5AB8S2ZYXI52R896Z9U1669M1" localSheetId="7" hidden="1">#REF!</definedName>
    <definedName name="BEx5AB8S2ZYXI52R896Z9U1669M1" localSheetId="20" hidden="1">#REF!</definedName>
    <definedName name="BEx5AB8S2ZYXI52R896Z9U1669M1" hidden="1">#REF!</definedName>
    <definedName name="BEx5AGHHEZYG9FF0SY884LUQIFFT" localSheetId="6" hidden="1">#REF!</definedName>
    <definedName name="BEx5AGHHEZYG9FF0SY884LUQIFFT" localSheetId="5" hidden="1">#REF!</definedName>
    <definedName name="BEx5AGHHEZYG9FF0SY884LUQIFFT" localSheetId="22" hidden="1">#REF!</definedName>
    <definedName name="BEx5AGHHEZYG9FF0SY884LUQIFFT" localSheetId="19" hidden="1">#REF!</definedName>
    <definedName name="BEx5AGHHEZYG9FF0SY884LUQIFFT" localSheetId="4" hidden="1">#REF!</definedName>
    <definedName name="BEx5AGHHEZYG9FF0SY884LUQIFFT" localSheetId="3" hidden="1">#REF!</definedName>
    <definedName name="BEx5AGHHEZYG9FF0SY884LUQIFFT" localSheetId="8" hidden="1">#REF!</definedName>
    <definedName name="BEx5AGHHEZYG9FF0SY884LUQIFFT" localSheetId="7" hidden="1">#REF!</definedName>
    <definedName name="BEx5AGHHEZYG9FF0SY884LUQIFFT" localSheetId="20" hidden="1">#REF!</definedName>
    <definedName name="BEx5AGHHEZYG9FF0SY884LUQIFFT" hidden="1">#REF!</definedName>
    <definedName name="BEx5C7KO889DNC9OX2RFJT8X97OC" localSheetId="6" hidden="1">#REF!</definedName>
    <definedName name="BEx5C7KO889DNC9OX2RFJT8X97OC" localSheetId="5" hidden="1">#REF!</definedName>
    <definedName name="BEx5C7KO889DNC9OX2RFJT8X97OC" localSheetId="22" hidden="1">#REF!</definedName>
    <definedName name="BEx5C7KO889DNC9OX2RFJT8X97OC" localSheetId="19" hidden="1">#REF!</definedName>
    <definedName name="BEx5C7KO889DNC9OX2RFJT8X97OC" localSheetId="4" hidden="1">#REF!</definedName>
    <definedName name="BEx5C7KO889DNC9OX2RFJT8X97OC" localSheetId="3" hidden="1">#REF!</definedName>
    <definedName name="BEx5C7KO889DNC9OX2RFJT8X97OC" localSheetId="8" hidden="1">#REF!</definedName>
    <definedName name="BEx5C7KO889DNC9OX2RFJT8X97OC" localSheetId="7" hidden="1">#REF!</definedName>
    <definedName name="BEx5C7KO889DNC9OX2RFJT8X97OC" localSheetId="20" hidden="1">#REF!</definedName>
    <definedName name="BEx5C7KO889DNC9OX2RFJT8X97OC" hidden="1">#REF!</definedName>
    <definedName name="BEx5D6N1N8R3N5P6KF3KQCG36HE5" localSheetId="6" hidden="1">#REF!</definedName>
    <definedName name="BEx5D6N1N8R3N5P6KF3KQCG36HE5" localSheetId="5" hidden="1">#REF!</definedName>
    <definedName name="BEx5D6N1N8R3N5P6KF3KQCG36HE5" localSheetId="22" hidden="1">#REF!</definedName>
    <definedName name="BEx5D6N1N8R3N5P6KF3KQCG36HE5" localSheetId="19" hidden="1">#REF!</definedName>
    <definedName name="BEx5D6N1N8R3N5P6KF3KQCG36HE5" localSheetId="4" hidden="1">#REF!</definedName>
    <definedName name="BEx5D6N1N8R3N5P6KF3KQCG36HE5" localSheetId="3" hidden="1">#REF!</definedName>
    <definedName name="BEx5D6N1N8R3N5P6KF3KQCG36HE5" localSheetId="8" hidden="1">#REF!</definedName>
    <definedName name="BEx5D6N1N8R3N5P6KF3KQCG36HE5" localSheetId="7" hidden="1">#REF!</definedName>
    <definedName name="BEx5D6N1N8R3N5P6KF3KQCG36HE5" localSheetId="20" hidden="1">#REF!</definedName>
    <definedName name="BEx5D6N1N8R3N5P6KF3KQCG36HE5" hidden="1">#REF!</definedName>
    <definedName name="BEx5DCHCU9JR9EVSNYZ48ATUI5WX" localSheetId="6" hidden="1">#REF!</definedName>
    <definedName name="BEx5DCHCU9JR9EVSNYZ48ATUI5WX" localSheetId="5" hidden="1">#REF!</definedName>
    <definedName name="BEx5DCHCU9JR9EVSNYZ48ATUI5WX" localSheetId="22" hidden="1">#REF!</definedName>
    <definedName name="BEx5DCHCU9JR9EVSNYZ48ATUI5WX" localSheetId="19" hidden="1">#REF!</definedName>
    <definedName name="BEx5DCHCU9JR9EVSNYZ48ATUI5WX" localSheetId="4" hidden="1">#REF!</definedName>
    <definedName name="BEx5DCHCU9JR9EVSNYZ48ATUI5WX" localSheetId="3" hidden="1">#REF!</definedName>
    <definedName name="BEx5DCHCU9JR9EVSNYZ48ATUI5WX" localSheetId="8" hidden="1">#REF!</definedName>
    <definedName name="BEx5DCHCU9JR9EVSNYZ48ATUI5WX" localSheetId="7" hidden="1">#REF!</definedName>
    <definedName name="BEx5DCHCU9JR9EVSNYZ48ATUI5WX" localSheetId="20" hidden="1">#REF!</definedName>
    <definedName name="BEx5DCHCU9JR9EVSNYZ48ATUI5WX" hidden="1">#REF!</definedName>
    <definedName name="BEx5DFMPS5X96RJDOCJY23G0L5T4" localSheetId="6" hidden="1">#REF!</definedName>
    <definedName name="BEx5DFMPS5X96RJDOCJY23G0L5T4" localSheetId="5" hidden="1">#REF!</definedName>
    <definedName name="BEx5DFMPS5X96RJDOCJY23G0L5T4" localSheetId="22" hidden="1">#REF!</definedName>
    <definedName name="BEx5DFMPS5X96RJDOCJY23G0L5T4" localSheetId="19" hidden="1">#REF!</definedName>
    <definedName name="BEx5DFMPS5X96RJDOCJY23G0L5T4" localSheetId="4" hidden="1">#REF!</definedName>
    <definedName name="BEx5DFMPS5X96RJDOCJY23G0L5T4" localSheetId="3" hidden="1">#REF!</definedName>
    <definedName name="BEx5DFMPS5X96RJDOCJY23G0L5T4" localSheetId="8" hidden="1">#REF!</definedName>
    <definedName name="BEx5DFMPS5X96RJDOCJY23G0L5T4" localSheetId="7" hidden="1">#REF!</definedName>
    <definedName name="BEx5DFMPS5X96RJDOCJY23G0L5T4" localSheetId="20" hidden="1">#REF!</definedName>
    <definedName name="BEx5DFMPS5X96RJDOCJY23G0L5T4" hidden="1">#REF!</definedName>
    <definedName name="BEx5DYYLHKHCNBKMYSP0TUJ1QSJQ" localSheetId="6" hidden="1">#REF!</definedName>
    <definedName name="BEx5DYYLHKHCNBKMYSP0TUJ1QSJQ" localSheetId="5" hidden="1">#REF!</definedName>
    <definedName name="BEx5DYYLHKHCNBKMYSP0TUJ1QSJQ" localSheetId="22" hidden="1">#REF!</definedName>
    <definedName name="BEx5DYYLHKHCNBKMYSP0TUJ1QSJQ" localSheetId="19" hidden="1">#REF!</definedName>
    <definedName name="BEx5DYYLHKHCNBKMYSP0TUJ1QSJQ" localSheetId="4" hidden="1">#REF!</definedName>
    <definedName name="BEx5DYYLHKHCNBKMYSP0TUJ1QSJQ" localSheetId="3" hidden="1">#REF!</definedName>
    <definedName name="BEx5DYYLHKHCNBKMYSP0TUJ1QSJQ" localSheetId="8" hidden="1">#REF!</definedName>
    <definedName name="BEx5DYYLHKHCNBKMYSP0TUJ1QSJQ" localSheetId="7" hidden="1">#REF!</definedName>
    <definedName name="BEx5DYYLHKHCNBKMYSP0TUJ1QSJQ" localSheetId="20" hidden="1">#REF!</definedName>
    <definedName name="BEx5DYYLHKHCNBKMYSP0TUJ1QSJQ" hidden="1">#REF!</definedName>
    <definedName name="BEx5EB8X1QMUK8A3RJA0NR2IFEF8" localSheetId="6" hidden="1">#REF!</definedName>
    <definedName name="BEx5EB8X1QMUK8A3RJA0NR2IFEF8" localSheetId="5" hidden="1">#REF!</definedName>
    <definedName name="BEx5EB8X1QMUK8A3RJA0NR2IFEF8" localSheetId="22" hidden="1">#REF!</definedName>
    <definedName name="BEx5EB8X1QMUK8A3RJA0NR2IFEF8" localSheetId="19" hidden="1">#REF!</definedName>
    <definedName name="BEx5EB8X1QMUK8A3RJA0NR2IFEF8" localSheetId="4" hidden="1">#REF!</definedName>
    <definedName name="BEx5EB8X1QMUK8A3RJA0NR2IFEF8" localSheetId="3" hidden="1">#REF!</definedName>
    <definedName name="BEx5EB8X1QMUK8A3RJA0NR2IFEF8" localSheetId="8" hidden="1">#REF!</definedName>
    <definedName name="BEx5EB8X1QMUK8A3RJA0NR2IFEF8" localSheetId="7" hidden="1">#REF!</definedName>
    <definedName name="BEx5EB8X1QMUK8A3RJA0NR2IFEF8" localSheetId="20" hidden="1">#REF!</definedName>
    <definedName name="BEx5EB8X1QMUK8A3RJA0NR2IFEF8" hidden="1">#REF!</definedName>
    <definedName name="BEx5EOA86ZTLBOBQ6O0SRXWP9S7C" localSheetId="6" hidden="1">#REF!</definedName>
    <definedName name="BEx5EOA86ZTLBOBQ6O0SRXWP9S7C" localSheetId="5" hidden="1">#REF!</definedName>
    <definedName name="BEx5EOA86ZTLBOBQ6O0SRXWP9S7C" localSheetId="22" hidden="1">#REF!</definedName>
    <definedName name="BEx5EOA86ZTLBOBQ6O0SRXWP9S7C" localSheetId="19" hidden="1">#REF!</definedName>
    <definedName name="BEx5EOA86ZTLBOBQ6O0SRXWP9S7C" localSheetId="4" hidden="1">#REF!</definedName>
    <definedName name="BEx5EOA86ZTLBOBQ6O0SRXWP9S7C" localSheetId="3" hidden="1">#REF!</definedName>
    <definedName name="BEx5EOA86ZTLBOBQ6O0SRXWP9S7C" localSheetId="8" hidden="1">#REF!</definedName>
    <definedName name="BEx5EOA86ZTLBOBQ6O0SRXWP9S7C" localSheetId="7" hidden="1">#REF!</definedName>
    <definedName name="BEx5EOA86ZTLBOBQ6O0SRXWP9S7C" localSheetId="20" hidden="1">#REF!</definedName>
    <definedName name="BEx5EOA86ZTLBOBQ6O0SRXWP9S7C" hidden="1">#REF!</definedName>
    <definedName name="BEx5EYMIRHIZXOWMET7JJ918MHW4" localSheetId="6" hidden="1">#REF!</definedName>
    <definedName name="BEx5EYMIRHIZXOWMET7JJ918MHW4" localSheetId="5" hidden="1">#REF!</definedName>
    <definedName name="BEx5EYMIRHIZXOWMET7JJ918MHW4" localSheetId="22" hidden="1">#REF!</definedName>
    <definedName name="BEx5EYMIRHIZXOWMET7JJ918MHW4" localSheetId="19" hidden="1">#REF!</definedName>
    <definedName name="BEx5EYMIRHIZXOWMET7JJ918MHW4" localSheetId="4" hidden="1">#REF!</definedName>
    <definedName name="BEx5EYMIRHIZXOWMET7JJ918MHW4" localSheetId="3" hidden="1">#REF!</definedName>
    <definedName name="BEx5EYMIRHIZXOWMET7JJ918MHW4" localSheetId="8" hidden="1">#REF!</definedName>
    <definedName name="BEx5EYMIRHIZXOWMET7JJ918MHW4" localSheetId="7" hidden="1">#REF!</definedName>
    <definedName name="BEx5EYMIRHIZXOWMET7JJ918MHW4" localSheetId="20" hidden="1">#REF!</definedName>
    <definedName name="BEx5EYMIRHIZXOWMET7JJ918MHW4" hidden="1">#REF!</definedName>
    <definedName name="BEx5F1BNSJ89ROV8TQB9SLLMELUX" localSheetId="6" hidden="1">#REF!</definedName>
    <definedName name="BEx5F1BNSJ89ROV8TQB9SLLMELUX" localSheetId="5" hidden="1">#REF!</definedName>
    <definedName name="BEx5F1BNSJ89ROV8TQB9SLLMELUX" localSheetId="22" hidden="1">#REF!</definedName>
    <definedName name="BEx5F1BNSJ89ROV8TQB9SLLMELUX" localSheetId="19" hidden="1">#REF!</definedName>
    <definedName name="BEx5F1BNSJ89ROV8TQB9SLLMELUX" localSheetId="4" hidden="1">#REF!</definedName>
    <definedName name="BEx5F1BNSJ89ROV8TQB9SLLMELUX" localSheetId="3" hidden="1">#REF!</definedName>
    <definedName name="BEx5F1BNSJ89ROV8TQB9SLLMELUX" localSheetId="8" hidden="1">#REF!</definedName>
    <definedName name="BEx5F1BNSJ89ROV8TQB9SLLMELUX" localSheetId="7" hidden="1">#REF!</definedName>
    <definedName name="BEx5F1BNSJ89ROV8TQB9SLLMELUX" localSheetId="20" hidden="1">#REF!</definedName>
    <definedName name="BEx5F1BNSJ89ROV8TQB9SLLMELUX" hidden="1">#REF!</definedName>
    <definedName name="BEx5F5D7Z3AZ3S9IXH1FODWIBR68" localSheetId="6" hidden="1">#REF!</definedName>
    <definedName name="BEx5F5D7Z3AZ3S9IXH1FODWIBR68" localSheetId="5" hidden="1">#REF!</definedName>
    <definedName name="BEx5F5D7Z3AZ3S9IXH1FODWIBR68" localSheetId="22" hidden="1">#REF!</definedName>
    <definedName name="BEx5F5D7Z3AZ3S9IXH1FODWIBR68" localSheetId="19" hidden="1">#REF!</definedName>
    <definedName name="BEx5F5D7Z3AZ3S9IXH1FODWIBR68" localSheetId="4" hidden="1">#REF!</definedName>
    <definedName name="BEx5F5D7Z3AZ3S9IXH1FODWIBR68" localSheetId="3" hidden="1">#REF!</definedName>
    <definedName name="BEx5F5D7Z3AZ3S9IXH1FODWIBR68" localSheetId="8" hidden="1">#REF!</definedName>
    <definedName name="BEx5F5D7Z3AZ3S9IXH1FODWIBR68" localSheetId="7" hidden="1">#REF!</definedName>
    <definedName name="BEx5F5D7Z3AZ3S9IXH1FODWIBR68" localSheetId="20" hidden="1">#REF!</definedName>
    <definedName name="BEx5F5D7Z3AZ3S9IXH1FODWIBR68" hidden="1">#REF!</definedName>
    <definedName name="BEx5FLEEMZW7NUQC8NSY6T2A2Z59" localSheetId="6" hidden="1">#REF!</definedName>
    <definedName name="BEx5FLEEMZW7NUQC8NSY6T2A2Z59" localSheetId="5" hidden="1">#REF!</definedName>
    <definedName name="BEx5FLEEMZW7NUQC8NSY6T2A2Z59" localSheetId="22" hidden="1">#REF!</definedName>
    <definedName name="BEx5FLEEMZW7NUQC8NSY6T2A2Z59" localSheetId="19" hidden="1">#REF!</definedName>
    <definedName name="BEx5FLEEMZW7NUQC8NSY6T2A2Z59" localSheetId="4" hidden="1">#REF!</definedName>
    <definedName name="BEx5FLEEMZW7NUQC8NSY6T2A2Z59" localSheetId="3" hidden="1">#REF!</definedName>
    <definedName name="BEx5FLEEMZW7NUQC8NSY6T2A2Z59" localSheetId="8" hidden="1">#REF!</definedName>
    <definedName name="BEx5FLEEMZW7NUQC8NSY6T2A2Z59" localSheetId="7" hidden="1">#REF!</definedName>
    <definedName name="BEx5FLEEMZW7NUQC8NSY6T2A2Z59" localSheetId="20" hidden="1">#REF!</definedName>
    <definedName name="BEx5FLEEMZW7NUQC8NSY6T2A2Z59" hidden="1">#REF!</definedName>
    <definedName name="BEx5FSW64TA7L06BOFLVWW013BY4" localSheetId="6" hidden="1">#REF!</definedName>
    <definedName name="BEx5FSW64TA7L06BOFLVWW013BY4" localSheetId="5" hidden="1">#REF!</definedName>
    <definedName name="BEx5FSW64TA7L06BOFLVWW013BY4" localSheetId="22" hidden="1">#REF!</definedName>
    <definedName name="BEx5FSW64TA7L06BOFLVWW013BY4" localSheetId="19" hidden="1">#REF!</definedName>
    <definedName name="BEx5FSW64TA7L06BOFLVWW013BY4" localSheetId="4" hidden="1">#REF!</definedName>
    <definedName name="BEx5FSW64TA7L06BOFLVWW013BY4" localSheetId="3" hidden="1">#REF!</definedName>
    <definedName name="BEx5FSW64TA7L06BOFLVWW013BY4" localSheetId="8" hidden="1">#REF!</definedName>
    <definedName name="BEx5FSW64TA7L06BOFLVWW013BY4" localSheetId="7" hidden="1">#REF!</definedName>
    <definedName name="BEx5FSW64TA7L06BOFLVWW013BY4" localSheetId="20" hidden="1">#REF!</definedName>
    <definedName name="BEx5FSW64TA7L06BOFLVWW013BY4" hidden="1">#REF!</definedName>
    <definedName name="BEx5GTR9OPOVBQ4J2HOD0SU5KWXY" localSheetId="6" hidden="1">#REF!</definedName>
    <definedName name="BEx5GTR9OPOVBQ4J2HOD0SU5KWXY" localSheetId="5" hidden="1">#REF!</definedName>
    <definedName name="BEx5GTR9OPOVBQ4J2HOD0SU5KWXY" localSheetId="22" hidden="1">#REF!</definedName>
    <definedName name="BEx5GTR9OPOVBQ4J2HOD0SU5KWXY" localSheetId="19" hidden="1">#REF!</definedName>
    <definedName name="BEx5GTR9OPOVBQ4J2HOD0SU5KWXY" localSheetId="4" hidden="1">#REF!</definedName>
    <definedName name="BEx5GTR9OPOVBQ4J2HOD0SU5KWXY" localSheetId="3" hidden="1">#REF!</definedName>
    <definedName name="BEx5GTR9OPOVBQ4J2HOD0SU5KWXY" localSheetId="8" hidden="1">#REF!</definedName>
    <definedName name="BEx5GTR9OPOVBQ4J2HOD0SU5KWXY" localSheetId="7" hidden="1">#REF!</definedName>
    <definedName name="BEx5GTR9OPOVBQ4J2HOD0SU5KWXY" localSheetId="20" hidden="1">#REF!</definedName>
    <definedName name="BEx5GTR9OPOVBQ4J2HOD0SU5KWXY" hidden="1">#REF!</definedName>
    <definedName name="BEx5I35TILQTCIK986SSI06XGPYY" localSheetId="6" hidden="1">#REF!</definedName>
    <definedName name="BEx5I35TILQTCIK986SSI06XGPYY" localSheetId="5" hidden="1">#REF!</definedName>
    <definedName name="BEx5I35TILQTCIK986SSI06XGPYY" localSheetId="22" hidden="1">#REF!</definedName>
    <definedName name="BEx5I35TILQTCIK986SSI06XGPYY" localSheetId="19" hidden="1">#REF!</definedName>
    <definedName name="BEx5I35TILQTCIK986SSI06XGPYY" localSheetId="4" hidden="1">#REF!</definedName>
    <definedName name="BEx5I35TILQTCIK986SSI06XGPYY" localSheetId="3" hidden="1">#REF!</definedName>
    <definedName name="BEx5I35TILQTCIK986SSI06XGPYY" localSheetId="8" hidden="1">#REF!</definedName>
    <definedName name="BEx5I35TILQTCIK986SSI06XGPYY" localSheetId="7" hidden="1">#REF!</definedName>
    <definedName name="BEx5I35TILQTCIK986SSI06XGPYY" localSheetId="20" hidden="1">#REF!</definedName>
    <definedName name="BEx5I35TILQTCIK986SSI06XGPYY" hidden="1">#REF!</definedName>
    <definedName name="BEx5J8TK6J2UGBW37HI2SCFI4O2E" localSheetId="6" hidden="1">#REF!</definedName>
    <definedName name="BEx5J8TK6J2UGBW37HI2SCFI4O2E" localSheetId="5" hidden="1">#REF!</definedName>
    <definedName name="BEx5J8TK6J2UGBW37HI2SCFI4O2E" localSheetId="22" hidden="1">#REF!</definedName>
    <definedName name="BEx5J8TK6J2UGBW37HI2SCFI4O2E" localSheetId="19" hidden="1">#REF!</definedName>
    <definedName name="BEx5J8TK6J2UGBW37HI2SCFI4O2E" localSheetId="4" hidden="1">#REF!</definedName>
    <definedName name="BEx5J8TK6J2UGBW37HI2SCFI4O2E" localSheetId="3" hidden="1">#REF!</definedName>
    <definedName name="BEx5J8TK6J2UGBW37HI2SCFI4O2E" localSheetId="8" hidden="1">#REF!</definedName>
    <definedName name="BEx5J8TK6J2UGBW37HI2SCFI4O2E" localSheetId="7" hidden="1">#REF!</definedName>
    <definedName name="BEx5J8TK6J2UGBW37HI2SCFI4O2E" localSheetId="20" hidden="1">#REF!</definedName>
    <definedName name="BEx5J8TK6J2UGBW37HI2SCFI4O2E" hidden="1">#REF!</definedName>
    <definedName name="BEx5JB2F8WF84L5FQ69JISMHNTVK" localSheetId="6" hidden="1">#REF!</definedName>
    <definedName name="BEx5JB2F8WF84L5FQ69JISMHNTVK" localSheetId="5" hidden="1">#REF!</definedName>
    <definedName name="BEx5JB2F8WF84L5FQ69JISMHNTVK" localSheetId="22" hidden="1">#REF!</definedName>
    <definedName name="BEx5JB2F8WF84L5FQ69JISMHNTVK" localSheetId="19" hidden="1">#REF!</definedName>
    <definedName name="BEx5JB2F8WF84L5FQ69JISMHNTVK" localSheetId="4" hidden="1">#REF!</definedName>
    <definedName name="BEx5JB2F8WF84L5FQ69JISMHNTVK" localSheetId="3" hidden="1">#REF!</definedName>
    <definedName name="BEx5JB2F8WF84L5FQ69JISMHNTVK" localSheetId="8" hidden="1">#REF!</definedName>
    <definedName name="BEx5JB2F8WF84L5FQ69JISMHNTVK" localSheetId="7" hidden="1">#REF!</definedName>
    <definedName name="BEx5JB2F8WF84L5FQ69JISMHNTVK" localSheetId="20" hidden="1">#REF!</definedName>
    <definedName name="BEx5JB2F8WF84L5FQ69JISMHNTVK" hidden="1">#REF!</definedName>
    <definedName name="BEx5KOYSUSMPMB5VLEMHY0ANORN8" localSheetId="6" hidden="1">#REF!</definedName>
    <definedName name="BEx5KOYSUSMPMB5VLEMHY0ANORN8" localSheetId="5" hidden="1">#REF!</definedName>
    <definedName name="BEx5KOYSUSMPMB5VLEMHY0ANORN8" localSheetId="22" hidden="1">#REF!</definedName>
    <definedName name="BEx5KOYSUSMPMB5VLEMHY0ANORN8" localSheetId="19" hidden="1">#REF!</definedName>
    <definedName name="BEx5KOYSUSMPMB5VLEMHY0ANORN8" localSheetId="4" hidden="1">#REF!</definedName>
    <definedName name="BEx5KOYSUSMPMB5VLEMHY0ANORN8" localSheetId="3" hidden="1">#REF!</definedName>
    <definedName name="BEx5KOYSUSMPMB5VLEMHY0ANORN8" localSheetId="8" hidden="1">#REF!</definedName>
    <definedName name="BEx5KOYSUSMPMB5VLEMHY0ANORN8" localSheetId="7" hidden="1">#REF!</definedName>
    <definedName name="BEx5KOYSUSMPMB5VLEMHY0ANORN8" localSheetId="20" hidden="1">#REF!</definedName>
    <definedName name="BEx5KOYSUSMPMB5VLEMHY0ANORN8" hidden="1">#REF!</definedName>
    <definedName name="BEx5L4JWTG16ALFDQDG17M6J4C0F" localSheetId="6" hidden="1">#REF!</definedName>
    <definedName name="BEx5L4JWTG16ALFDQDG17M6J4C0F" localSheetId="5" hidden="1">#REF!</definedName>
    <definedName name="BEx5L4JWTG16ALFDQDG17M6J4C0F" localSheetId="22" hidden="1">#REF!</definedName>
    <definedName name="BEx5L4JWTG16ALFDQDG17M6J4C0F" localSheetId="19" hidden="1">#REF!</definedName>
    <definedName name="BEx5L4JWTG16ALFDQDG17M6J4C0F" localSheetId="4" hidden="1">#REF!</definedName>
    <definedName name="BEx5L4JWTG16ALFDQDG17M6J4C0F" localSheetId="3" hidden="1">#REF!</definedName>
    <definedName name="BEx5L4JWTG16ALFDQDG17M6J4C0F" localSheetId="8" hidden="1">#REF!</definedName>
    <definedName name="BEx5L4JWTG16ALFDQDG17M6J4C0F" localSheetId="7" hidden="1">#REF!</definedName>
    <definedName name="BEx5L4JWTG16ALFDQDG17M6J4C0F" localSheetId="20" hidden="1">#REF!</definedName>
    <definedName name="BEx5L4JWTG16ALFDQDG17M6J4C0F" hidden="1">#REF!</definedName>
    <definedName name="BEx5N4BWM2LYG4WNE87UGZ9BH1I5" localSheetId="6" hidden="1">#REF!</definedName>
    <definedName name="BEx5N4BWM2LYG4WNE87UGZ9BH1I5" localSheetId="5" hidden="1">#REF!</definedName>
    <definedName name="BEx5N4BWM2LYG4WNE87UGZ9BH1I5" localSheetId="22" hidden="1">#REF!</definedName>
    <definedName name="BEx5N4BWM2LYG4WNE87UGZ9BH1I5" localSheetId="19" hidden="1">#REF!</definedName>
    <definedName name="BEx5N4BWM2LYG4WNE87UGZ9BH1I5" localSheetId="4" hidden="1">#REF!</definedName>
    <definedName name="BEx5N4BWM2LYG4WNE87UGZ9BH1I5" localSheetId="3" hidden="1">#REF!</definedName>
    <definedName name="BEx5N4BWM2LYG4WNE87UGZ9BH1I5" localSheetId="8" hidden="1">#REF!</definedName>
    <definedName name="BEx5N4BWM2LYG4WNE87UGZ9BH1I5" localSheetId="7" hidden="1">#REF!</definedName>
    <definedName name="BEx5N4BWM2LYG4WNE87UGZ9BH1I5" localSheetId="20" hidden="1">#REF!</definedName>
    <definedName name="BEx5N4BWM2LYG4WNE87UGZ9BH1I5" hidden="1">#REF!</definedName>
    <definedName name="BEx5NRK15YJIY23N8U2MFMYSEQA7" localSheetId="6" hidden="1">#REF!</definedName>
    <definedName name="BEx5NRK15YJIY23N8U2MFMYSEQA7" localSheetId="5" hidden="1">#REF!</definedName>
    <definedName name="BEx5NRK15YJIY23N8U2MFMYSEQA7" localSheetId="22" hidden="1">#REF!</definedName>
    <definedName name="BEx5NRK15YJIY23N8U2MFMYSEQA7" localSheetId="19" hidden="1">#REF!</definedName>
    <definedName name="BEx5NRK15YJIY23N8U2MFMYSEQA7" localSheetId="4" hidden="1">#REF!</definedName>
    <definedName name="BEx5NRK15YJIY23N8U2MFMYSEQA7" localSheetId="3" hidden="1">#REF!</definedName>
    <definedName name="BEx5NRK15YJIY23N8U2MFMYSEQA7" localSheetId="8" hidden="1">#REF!</definedName>
    <definedName name="BEx5NRK15YJIY23N8U2MFMYSEQA7" localSheetId="7" hidden="1">#REF!</definedName>
    <definedName name="BEx5NRK15YJIY23N8U2MFMYSEQA7" localSheetId="20" hidden="1">#REF!</definedName>
    <definedName name="BEx5NRK15YJIY23N8U2MFMYSEQA7" hidden="1">#REF!</definedName>
    <definedName name="BEx5OR7ZRGHEZGRPE2M6L03SBJPM" localSheetId="6" hidden="1">#REF!</definedName>
    <definedName name="BEx5OR7ZRGHEZGRPE2M6L03SBJPM" localSheetId="5" hidden="1">#REF!</definedName>
    <definedName name="BEx5OR7ZRGHEZGRPE2M6L03SBJPM" localSheetId="22" hidden="1">#REF!</definedName>
    <definedName name="BEx5OR7ZRGHEZGRPE2M6L03SBJPM" localSheetId="19" hidden="1">#REF!</definedName>
    <definedName name="BEx5OR7ZRGHEZGRPE2M6L03SBJPM" localSheetId="4" hidden="1">#REF!</definedName>
    <definedName name="BEx5OR7ZRGHEZGRPE2M6L03SBJPM" localSheetId="3" hidden="1">#REF!</definedName>
    <definedName name="BEx5OR7ZRGHEZGRPE2M6L03SBJPM" localSheetId="8" hidden="1">#REF!</definedName>
    <definedName name="BEx5OR7ZRGHEZGRPE2M6L03SBJPM" localSheetId="7" hidden="1">#REF!</definedName>
    <definedName name="BEx5OR7ZRGHEZGRPE2M6L03SBJPM" localSheetId="20" hidden="1">#REF!</definedName>
    <definedName name="BEx5OR7ZRGHEZGRPE2M6L03SBJPM" hidden="1">#REF!</definedName>
    <definedName name="BEx5P91WJTN8QGJ866QZ3F1M6SNA" localSheetId="6" hidden="1">#REF!</definedName>
    <definedName name="BEx5P91WJTN8QGJ866QZ3F1M6SNA" localSheetId="5" hidden="1">#REF!</definedName>
    <definedName name="BEx5P91WJTN8QGJ866QZ3F1M6SNA" localSheetId="22" hidden="1">#REF!</definedName>
    <definedName name="BEx5P91WJTN8QGJ866QZ3F1M6SNA" localSheetId="19" hidden="1">#REF!</definedName>
    <definedName name="BEx5P91WJTN8QGJ866QZ3F1M6SNA" localSheetId="4" hidden="1">#REF!</definedName>
    <definedName name="BEx5P91WJTN8QGJ866QZ3F1M6SNA" localSheetId="3" hidden="1">#REF!</definedName>
    <definedName name="BEx5P91WJTN8QGJ866QZ3F1M6SNA" localSheetId="8" hidden="1">#REF!</definedName>
    <definedName name="BEx5P91WJTN8QGJ866QZ3F1M6SNA" localSheetId="7" hidden="1">#REF!</definedName>
    <definedName name="BEx5P91WJTN8QGJ866QZ3F1M6SNA" localSheetId="20" hidden="1">#REF!</definedName>
    <definedName name="BEx5P91WJTN8QGJ866QZ3F1M6SNA" hidden="1">#REF!</definedName>
    <definedName name="BEx5PB5F014M1BTQWCPT2UOXBXRT" localSheetId="6" hidden="1">#REF!</definedName>
    <definedName name="BEx5PB5F014M1BTQWCPT2UOXBXRT" localSheetId="5" hidden="1">#REF!</definedName>
    <definedName name="BEx5PB5F014M1BTQWCPT2UOXBXRT" localSheetId="22" hidden="1">#REF!</definedName>
    <definedName name="BEx5PB5F014M1BTQWCPT2UOXBXRT" localSheetId="19" hidden="1">#REF!</definedName>
    <definedName name="BEx5PB5F014M1BTQWCPT2UOXBXRT" localSheetId="4" hidden="1">#REF!</definedName>
    <definedName name="BEx5PB5F014M1BTQWCPT2UOXBXRT" localSheetId="3" hidden="1">#REF!</definedName>
    <definedName name="BEx5PB5F014M1BTQWCPT2UOXBXRT" localSheetId="8" hidden="1">#REF!</definedName>
    <definedName name="BEx5PB5F014M1BTQWCPT2UOXBXRT" localSheetId="7" hidden="1">#REF!</definedName>
    <definedName name="BEx5PB5F014M1BTQWCPT2UOXBXRT" localSheetId="20" hidden="1">#REF!</definedName>
    <definedName name="BEx5PB5F014M1BTQWCPT2UOXBXRT" hidden="1">#REF!</definedName>
    <definedName name="BEx5PV309UV13TA0A7SGNBYR9K15" localSheetId="6" hidden="1">#REF!</definedName>
    <definedName name="BEx5PV309UV13TA0A7SGNBYR9K15" localSheetId="5" hidden="1">#REF!</definedName>
    <definedName name="BEx5PV309UV13TA0A7SGNBYR9K15" localSheetId="22" hidden="1">#REF!</definedName>
    <definedName name="BEx5PV309UV13TA0A7SGNBYR9K15" localSheetId="19" hidden="1">#REF!</definedName>
    <definedName name="BEx5PV309UV13TA0A7SGNBYR9K15" localSheetId="4" hidden="1">#REF!</definedName>
    <definedName name="BEx5PV309UV13TA0A7SGNBYR9K15" localSheetId="3" hidden="1">#REF!</definedName>
    <definedName name="BEx5PV309UV13TA0A7SGNBYR9K15" localSheetId="8" hidden="1">#REF!</definedName>
    <definedName name="BEx5PV309UV13TA0A7SGNBYR9K15" localSheetId="7" hidden="1">#REF!</definedName>
    <definedName name="BEx5PV309UV13TA0A7SGNBYR9K15" localSheetId="20" hidden="1">#REF!</definedName>
    <definedName name="BEx5PV309UV13TA0A7SGNBYR9K15" hidden="1">#REF!</definedName>
    <definedName name="BEx5RG6CWHJK87HMTGHQ3BLB32WJ" localSheetId="6" hidden="1">#REF!</definedName>
    <definedName name="BEx5RG6CWHJK87HMTGHQ3BLB32WJ" localSheetId="5" hidden="1">#REF!</definedName>
    <definedName name="BEx5RG6CWHJK87HMTGHQ3BLB32WJ" localSheetId="22" hidden="1">#REF!</definedName>
    <definedName name="BEx5RG6CWHJK87HMTGHQ3BLB32WJ" localSheetId="19" hidden="1">#REF!</definedName>
    <definedName name="BEx5RG6CWHJK87HMTGHQ3BLB32WJ" localSheetId="4" hidden="1">#REF!</definedName>
    <definedName name="BEx5RG6CWHJK87HMTGHQ3BLB32WJ" localSheetId="3" hidden="1">#REF!</definedName>
    <definedName name="BEx5RG6CWHJK87HMTGHQ3BLB32WJ" localSheetId="8" hidden="1">#REF!</definedName>
    <definedName name="BEx5RG6CWHJK87HMTGHQ3BLB32WJ" localSheetId="7" hidden="1">#REF!</definedName>
    <definedName name="BEx5RG6CWHJK87HMTGHQ3BLB32WJ" localSheetId="20" hidden="1">#REF!</definedName>
    <definedName name="BEx5RG6CWHJK87HMTGHQ3BLB32WJ" hidden="1">#REF!</definedName>
    <definedName name="BEx73MBHXPGN5MLC2IC6RCMRLO6D" localSheetId="6" hidden="1">[1]HEADER!#REF!</definedName>
    <definedName name="BEx73MBHXPGN5MLC2IC6RCMRLO6D" localSheetId="5" hidden="1">[1]HEADER!#REF!</definedName>
    <definedName name="BEx73MBHXPGN5MLC2IC6RCMRLO6D" localSheetId="22" hidden="1">[1]HEADER!#REF!</definedName>
    <definedName name="BEx73MBHXPGN5MLC2IC6RCMRLO6D" localSheetId="19" hidden="1">[1]HEADER!#REF!</definedName>
    <definedName name="BEx73MBHXPGN5MLC2IC6RCMRLO6D" localSheetId="4" hidden="1">[1]HEADER!#REF!</definedName>
    <definedName name="BEx73MBHXPGN5MLC2IC6RCMRLO6D" localSheetId="3" hidden="1">[1]HEADER!#REF!</definedName>
    <definedName name="BEx73MBHXPGN5MLC2IC6RCMRLO6D" localSheetId="8" hidden="1">[1]HEADER!#REF!</definedName>
    <definedName name="BEx73MBHXPGN5MLC2IC6RCMRLO6D" localSheetId="7" hidden="1">[1]HEADER!#REF!</definedName>
    <definedName name="BEx73MBHXPGN5MLC2IC6RCMRLO6D" localSheetId="20" hidden="1">[1]HEADER!#REF!</definedName>
    <definedName name="BEx73MBHXPGN5MLC2IC6RCMRLO6D" hidden="1">[1]HEADER!#REF!</definedName>
    <definedName name="BEx75262ODJ8IEZ310LOI4HCAZ6D" localSheetId="6" hidden="1">#REF!</definedName>
    <definedName name="BEx75262ODJ8IEZ310LOI4HCAZ6D" localSheetId="5" hidden="1">#REF!</definedName>
    <definedName name="BEx75262ODJ8IEZ310LOI4HCAZ6D" localSheetId="17" hidden="1">#REF!</definedName>
    <definedName name="BEx75262ODJ8IEZ310LOI4HCAZ6D" localSheetId="22" hidden="1">#REF!</definedName>
    <definedName name="BEx75262ODJ8IEZ310LOI4HCAZ6D" localSheetId="19" hidden="1">#REF!</definedName>
    <definedName name="BEx75262ODJ8IEZ310LOI4HCAZ6D" localSheetId="15" hidden="1">#REF!</definedName>
    <definedName name="BEx75262ODJ8IEZ310LOI4HCAZ6D" localSheetId="4" hidden="1">#REF!</definedName>
    <definedName name="BEx75262ODJ8IEZ310LOI4HCAZ6D" localSheetId="3" hidden="1">#REF!</definedName>
    <definedName name="BEx75262ODJ8IEZ310LOI4HCAZ6D" localSheetId="8" hidden="1">#REF!</definedName>
    <definedName name="BEx75262ODJ8IEZ310LOI4HCAZ6D" localSheetId="7" hidden="1">#REF!</definedName>
    <definedName name="BEx75262ODJ8IEZ310LOI4HCAZ6D" localSheetId="20" hidden="1">#REF!</definedName>
    <definedName name="BEx75262ODJ8IEZ310LOI4HCAZ6D" hidden="1">#REF!</definedName>
    <definedName name="BEx77TTJYNS6TPSI75BIWH4M7S4Y" localSheetId="6" hidden="1">#REF!</definedName>
    <definedName name="BEx77TTJYNS6TPSI75BIWH4M7S4Y" localSheetId="5" hidden="1">#REF!</definedName>
    <definedName name="BEx77TTJYNS6TPSI75BIWH4M7S4Y" localSheetId="22" hidden="1">#REF!</definedName>
    <definedName name="BEx77TTJYNS6TPSI75BIWH4M7S4Y" localSheetId="19" hidden="1">#REF!</definedName>
    <definedName name="BEx77TTJYNS6TPSI75BIWH4M7S4Y" localSheetId="4" hidden="1">#REF!</definedName>
    <definedName name="BEx77TTJYNS6TPSI75BIWH4M7S4Y" localSheetId="3" hidden="1">#REF!</definedName>
    <definedName name="BEx77TTJYNS6TPSI75BIWH4M7S4Y" localSheetId="8" hidden="1">#REF!</definedName>
    <definedName name="BEx77TTJYNS6TPSI75BIWH4M7S4Y" localSheetId="7" hidden="1">#REF!</definedName>
    <definedName name="BEx77TTJYNS6TPSI75BIWH4M7S4Y" localSheetId="20" hidden="1">#REF!</definedName>
    <definedName name="BEx77TTJYNS6TPSI75BIWH4M7S4Y" hidden="1">#REF!</definedName>
    <definedName name="BEx77UV9C664UJ5IVC1UIHNHFGVF" localSheetId="6" hidden="1">#REF!</definedName>
    <definedName name="BEx77UV9C664UJ5IVC1UIHNHFGVF" localSheetId="5" hidden="1">#REF!</definedName>
    <definedName name="BEx77UV9C664UJ5IVC1UIHNHFGVF" localSheetId="22" hidden="1">#REF!</definedName>
    <definedName name="BEx77UV9C664UJ5IVC1UIHNHFGVF" localSheetId="19" hidden="1">#REF!</definedName>
    <definedName name="BEx77UV9C664UJ5IVC1UIHNHFGVF" localSheetId="4" hidden="1">#REF!</definedName>
    <definedName name="BEx77UV9C664UJ5IVC1UIHNHFGVF" localSheetId="3" hidden="1">#REF!</definedName>
    <definedName name="BEx77UV9C664UJ5IVC1UIHNHFGVF" localSheetId="8" hidden="1">#REF!</definedName>
    <definedName name="BEx77UV9C664UJ5IVC1UIHNHFGVF" localSheetId="7" hidden="1">#REF!</definedName>
    <definedName name="BEx77UV9C664UJ5IVC1UIHNHFGVF" localSheetId="20" hidden="1">#REF!</definedName>
    <definedName name="BEx77UV9C664UJ5IVC1UIHNHFGVF" hidden="1">#REF!</definedName>
    <definedName name="BEx7809FXG0OGVTGRHA9W8KVZDX9" localSheetId="6" hidden="1">#REF!</definedName>
    <definedName name="BEx7809FXG0OGVTGRHA9W8KVZDX9" localSheetId="5" hidden="1">#REF!</definedName>
    <definedName name="BEx7809FXG0OGVTGRHA9W8KVZDX9" localSheetId="22" hidden="1">#REF!</definedName>
    <definedName name="BEx7809FXG0OGVTGRHA9W8KVZDX9" localSheetId="19" hidden="1">#REF!</definedName>
    <definedName name="BEx7809FXG0OGVTGRHA9W8KVZDX9" localSheetId="4" hidden="1">#REF!</definedName>
    <definedName name="BEx7809FXG0OGVTGRHA9W8KVZDX9" localSheetId="3" hidden="1">#REF!</definedName>
    <definedName name="BEx7809FXG0OGVTGRHA9W8KVZDX9" localSheetId="8" hidden="1">#REF!</definedName>
    <definedName name="BEx7809FXG0OGVTGRHA9W8KVZDX9" localSheetId="7" hidden="1">#REF!</definedName>
    <definedName name="BEx7809FXG0OGVTGRHA9W8KVZDX9" localSheetId="20" hidden="1">#REF!</definedName>
    <definedName name="BEx7809FXG0OGVTGRHA9W8KVZDX9" hidden="1">#REF!</definedName>
    <definedName name="BEx781M34BS66TJ0X6Q45BD61CR3" localSheetId="6" hidden="1">#REF!</definedName>
    <definedName name="BEx781M34BS66TJ0X6Q45BD61CR3" localSheetId="5" hidden="1">#REF!</definedName>
    <definedName name="BEx781M34BS66TJ0X6Q45BD61CR3" localSheetId="22" hidden="1">#REF!</definedName>
    <definedName name="BEx781M34BS66TJ0X6Q45BD61CR3" localSheetId="19" hidden="1">#REF!</definedName>
    <definedName name="BEx781M34BS66TJ0X6Q45BD61CR3" localSheetId="4" hidden="1">#REF!</definedName>
    <definedName name="BEx781M34BS66TJ0X6Q45BD61CR3" localSheetId="3" hidden="1">#REF!</definedName>
    <definedName name="BEx781M34BS66TJ0X6Q45BD61CR3" localSheetId="8" hidden="1">#REF!</definedName>
    <definedName name="BEx781M34BS66TJ0X6Q45BD61CR3" localSheetId="7" hidden="1">#REF!</definedName>
    <definedName name="BEx781M34BS66TJ0X6Q45BD61CR3" localSheetId="20" hidden="1">#REF!</definedName>
    <definedName name="BEx781M34BS66TJ0X6Q45BD61CR3" hidden="1">#REF!</definedName>
    <definedName name="BEx79I23NWSY7O39JF9L6HV2AA69" localSheetId="6" hidden="1">#REF!</definedName>
    <definedName name="BEx79I23NWSY7O39JF9L6HV2AA69" localSheetId="5" hidden="1">#REF!</definedName>
    <definedName name="BEx79I23NWSY7O39JF9L6HV2AA69" localSheetId="22" hidden="1">#REF!</definedName>
    <definedName name="BEx79I23NWSY7O39JF9L6HV2AA69" localSheetId="19" hidden="1">#REF!</definedName>
    <definedName name="BEx79I23NWSY7O39JF9L6HV2AA69" localSheetId="4" hidden="1">#REF!</definedName>
    <definedName name="BEx79I23NWSY7O39JF9L6HV2AA69" localSheetId="3" hidden="1">#REF!</definedName>
    <definedName name="BEx79I23NWSY7O39JF9L6HV2AA69" localSheetId="8" hidden="1">#REF!</definedName>
    <definedName name="BEx79I23NWSY7O39JF9L6HV2AA69" localSheetId="7" hidden="1">#REF!</definedName>
    <definedName name="BEx79I23NWSY7O39JF9L6HV2AA69" localSheetId="20" hidden="1">#REF!</definedName>
    <definedName name="BEx79I23NWSY7O39JF9L6HV2AA69" hidden="1">#REF!</definedName>
    <definedName name="BEx79P3LD0VU95LB75HZDOBD728T" localSheetId="6" hidden="1">#REF!</definedName>
    <definedName name="BEx79P3LD0VU95LB75HZDOBD728T" localSheetId="5" hidden="1">#REF!</definedName>
    <definedName name="BEx79P3LD0VU95LB75HZDOBD728T" localSheetId="22" hidden="1">#REF!</definedName>
    <definedName name="BEx79P3LD0VU95LB75HZDOBD728T" localSheetId="19" hidden="1">#REF!</definedName>
    <definedName name="BEx79P3LD0VU95LB75HZDOBD728T" localSheetId="4" hidden="1">#REF!</definedName>
    <definedName name="BEx79P3LD0VU95LB75HZDOBD728T" localSheetId="3" hidden="1">#REF!</definedName>
    <definedName name="BEx79P3LD0VU95LB75HZDOBD728T" localSheetId="8" hidden="1">#REF!</definedName>
    <definedName name="BEx79P3LD0VU95LB75HZDOBD728T" localSheetId="7" hidden="1">#REF!</definedName>
    <definedName name="BEx79P3LD0VU95LB75HZDOBD728T" localSheetId="20" hidden="1">#REF!</definedName>
    <definedName name="BEx79P3LD0VU95LB75HZDOBD728T" hidden="1">#REF!</definedName>
    <definedName name="BEx7ADODDE6JWHZJTXMZ1B4O4SBT" localSheetId="6" hidden="1">#REF!</definedName>
    <definedName name="BEx7ADODDE6JWHZJTXMZ1B4O4SBT" localSheetId="5" hidden="1">#REF!</definedName>
    <definedName name="BEx7ADODDE6JWHZJTXMZ1B4O4SBT" localSheetId="22" hidden="1">#REF!</definedName>
    <definedName name="BEx7ADODDE6JWHZJTXMZ1B4O4SBT" localSheetId="19" hidden="1">#REF!</definedName>
    <definedName name="BEx7ADODDE6JWHZJTXMZ1B4O4SBT" localSheetId="4" hidden="1">#REF!</definedName>
    <definedName name="BEx7ADODDE6JWHZJTXMZ1B4O4SBT" localSheetId="3" hidden="1">#REF!</definedName>
    <definedName name="BEx7ADODDE6JWHZJTXMZ1B4O4SBT" localSheetId="8" hidden="1">#REF!</definedName>
    <definedName name="BEx7ADODDE6JWHZJTXMZ1B4O4SBT" localSheetId="7" hidden="1">#REF!</definedName>
    <definedName name="BEx7ADODDE6JWHZJTXMZ1B4O4SBT" localSheetId="20" hidden="1">#REF!</definedName>
    <definedName name="BEx7ADODDE6JWHZJTXMZ1B4O4SBT" hidden="1">#REF!</definedName>
    <definedName name="BEx7AY21FW2F1MCM9KPLOWB6SCHP" localSheetId="6" hidden="1">#REF!</definedName>
    <definedName name="BEx7AY21FW2F1MCM9KPLOWB6SCHP" localSheetId="5" hidden="1">#REF!</definedName>
    <definedName name="BEx7AY21FW2F1MCM9KPLOWB6SCHP" localSheetId="22" hidden="1">#REF!</definedName>
    <definedName name="BEx7AY21FW2F1MCM9KPLOWB6SCHP" localSheetId="19" hidden="1">#REF!</definedName>
    <definedName name="BEx7AY21FW2F1MCM9KPLOWB6SCHP" localSheetId="4" hidden="1">#REF!</definedName>
    <definedName name="BEx7AY21FW2F1MCM9KPLOWB6SCHP" localSheetId="3" hidden="1">#REF!</definedName>
    <definedName name="BEx7AY21FW2F1MCM9KPLOWB6SCHP" localSheetId="8" hidden="1">#REF!</definedName>
    <definedName name="BEx7AY21FW2F1MCM9KPLOWB6SCHP" localSheetId="7" hidden="1">#REF!</definedName>
    <definedName name="BEx7AY21FW2F1MCM9KPLOWB6SCHP" localSheetId="20" hidden="1">#REF!</definedName>
    <definedName name="BEx7AY21FW2F1MCM9KPLOWB6SCHP" hidden="1">#REF!</definedName>
    <definedName name="BEx7DOCWEVFL33G21XPYE8OHDYH1" localSheetId="6" hidden="1">#REF!</definedName>
    <definedName name="BEx7DOCWEVFL33G21XPYE8OHDYH1" localSheetId="5" hidden="1">#REF!</definedName>
    <definedName name="BEx7DOCWEVFL33G21XPYE8OHDYH1" localSheetId="22" hidden="1">#REF!</definedName>
    <definedName name="BEx7DOCWEVFL33G21XPYE8OHDYH1" localSheetId="19" hidden="1">#REF!</definedName>
    <definedName name="BEx7DOCWEVFL33G21XPYE8OHDYH1" localSheetId="4" hidden="1">#REF!</definedName>
    <definedName name="BEx7DOCWEVFL33G21XPYE8OHDYH1" localSheetId="3" hidden="1">#REF!</definedName>
    <definedName name="BEx7DOCWEVFL33G21XPYE8OHDYH1" localSheetId="8" hidden="1">#REF!</definedName>
    <definedName name="BEx7DOCWEVFL33G21XPYE8OHDYH1" localSheetId="7" hidden="1">#REF!</definedName>
    <definedName name="BEx7DOCWEVFL33G21XPYE8OHDYH1" localSheetId="20" hidden="1">#REF!</definedName>
    <definedName name="BEx7DOCWEVFL33G21XPYE8OHDYH1" hidden="1">#REF!</definedName>
    <definedName name="BEx7EF15SEK92OSBPPT39TW3ETOH" localSheetId="6" hidden="1">#REF!</definedName>
    <definedName name="BEx7EF15SEK92OSBPPT39TW3ETOH" localSheetId="5" hidden="1">#REF!</definedName>
    <definedName name="BEx7EF15SEK92OSBPPT39TW3ETOH" localSheetId="22" hidden="1">#REF!</definedName>
    <definedName name="BEx7EF15SEK92OSBPPT39TW3ETOH" localSheetId="19" hidden="1">#REF!</definedName>
    <definedName name="BEx7EF15SEK92OSBPPT39TW3ETOH" localSheetId="4" hidden="1">#REF!</definedName>
    <definedName name="BEx7EF15SEK92OSBPPT39TW3ETOH" localSheetId="3" hidden="1">#REF!</definedName>
    <definedName name="BEx7EF15SEK92OSBPPT39TW3ETOH" localSheetId="8" hidden="1">#REF!</definedName>
    <definedName name="BEx7EF15SEK92OSBPPT39TW3ETOH" localSheetId="7" hidden="1">#REF!</definedName>
    <definedName name="BEx7EF15SEK92OSBPPT39TW3ETOH" localSheetId="20" hidden="1">#REF!</definedName>
    <definedName name="BEx7EF15SEK92OSBPPT39TW3ETOH" hidden="1">#REF!</definedName>
    <definedName name="BEx7EMDFZVNG0CI6XDF0XLVN2YYP" localSheetId="6" hidden="1">#REF!</definedName>
    <definedName name="BEx7EMDFZVNG0CI6XDF0XLVN2YYP" localSheetId="5" hidden="1">#REF!</definedName>
    <definedName name="BEx7EMDFZVNG0CI6XDF0XLVN2YYP" localSheetId="22" hidden="1">#REF!</definedName>
    <definedName name="BEx7EMDFZVNG0CI6XDF0XLVN2YYP" localSheetId="19" hidden="1">#REF!</definedName>
    <definedName name="BEx7EMDFZVNG0CI6XDF0XLVN2YYP" localSheetId="4" hidden="1">#REF!</definedName>
    <definedName name="BEx7EMDFZVNG0CI6XDF0XLVN2YYP" localSheetId="3" hidden="1">#REF!</definedName>
    <definedName name="BEx7EMDFZVNG0CI6XDF0XLVN2YYP" localSheetId="8" hidden="1">#REF!</definedName>
    <definedName name="BEx7EMDFZVNG0CI6XDF0XLVN2YYP" localSheetId="7" hidden="1">#REF!</definedName>
    <definedName name="BEx7EMDFZVNG0CI6XDF0XLVN2YYP" localSheetId="20" hidden="1">#REF!</definedName>
    <definedName name="BEx7EMDFZVNG0CI6XDF0XLVN2YYP" hidden="1">#REF!</definedName>
    <definedName name="BEx7F7CQJ5U6TAAGWPCKW7OEOF7H" localSheetId="6" hidden="1">#REF!</definedName>
    <definedName name="BEx7F7CQJ5U6TAAGWPCKW7OEOF7H" localSheetId="5" hidden="1">#REF!</definedName>
    <definedName name="BEx7F7CQJ5U6TAAGWPCKW7OEOF7H" localSheetId="22" hidden="1">#REF!</definedName>
    <definedName name="BEx7F7CQJ5U6TAAGWPCKW7OEOF7H" localSheetId="19" hidden="1">#REF!</definedName>
    <definedName name="BEx7F7CQJ5U6TAAGWPCKW7OEOF7H" localSheetId="4" hidden="1">#REF!</definedName>
    <definedName name="BEx7F7CQJ5U6TAAGWPCKW7OEOF7H" localSheetId="3" hidden="1">#REF!</definedName>
    <definedName name="BEx7F7CQJ5U6TAAGWPCKW7OEOF7H" localSheetId="8" hidden="1">#REF!</definedName>
    <definedName name="BEx7F7CQJ5U6TAAGWPCKW7OEOF7H" localSheetId="7" hidden="1">#REF!</definedName>
    <definedName name="BEx7F7CQJ5U6TAAGWPCKW7OEOF7H" localSheetId="20" hidden="1">#REF!</definedName>
    <definedName name="BEx7F7CQJ5U6TAAGWPCKW7OEOF7H" hidden="1">#REF!</definedName>
    <definedName name="BEx7FFG1WY5GYJ9JALQV9LYA0IO4" localSheetId="6" hidden="1">#REF!</definedName>
    <definedName name="BEx7FFG1WY5GYJ9JALQV9LYA0IO4" localSheetId="5" hidden="1">#REF!</definedName>
    <definedName name="BEx7FFG1WY5GYJ9JALQV9LYA0IO4" localSheetId="22" hidden="1">#REF!</definedName>
    <definedName name="BEx7FFG1WY5GYJ9JALQV9LYA0IO4" localSheetId="4" hidden="1">#REF!</definedName>
    <definedName name="BEx7FFG1WY5GYJ9JALQV9LYA0IO4" localSheetId="3" hidden="1">#REF!</definedName>
    <definedName name="BEx7FFG1WY5GYJ9JALQV9LYA0IO4" localSheetId="8" hidden="1">#REF!</definedName>
    <definedName name="BEx7FFG1WY5GYJ9JALQV9LYA0IO4" localSheetId="7" hidden="1">#REF!</definedName>
    <definedName name="BEx7FFG1WY5GYJ9JALQV9LYA0IO4" localSheetId="20" hidden="1">#REF!</definedName>
    <definedName name="BEx7FFG1WY5GYJ9JALQV9LYA0IO4" hidden="1">#REF!</definedName>
    <definedName name="BEx7FYMJY7MDGMDXB1ZJVW35MQG1" localSheetId="6" hidden="1">#REF!</definedName>
    <definedName name="BEx7FYMJY7MDGMDXB1ZJVW35MQG1" localSheetId="5" hidden="1">#REF!</definedName>
    <definedName name="BEx7FYMJY7MDGMDXB1ZJVW35MQG1" localSheetId="22" hidden="1">#REF!</definedName>
    <definedName name="BEx7FYMJY7MDGMDXB1ZJVW35MQG1" localSheetId="19" hidden="1">#REF!</definedName>
    <definedName name="BEx7FYMJY7MDGMDXB1ZJVW35MQG1" localSheetId="4" hidden="1">#REF!</definedName>
    <definedName name="BEx7FYMJY7MDGMDXB1ZJVW35MQG1" localSheetId="3" hidden="1">#REF!</definedName>
    <definedName name="BEx7FYMJY7MDGMDXB1ZJVW35MQG1" localSheetId="8" hidden="1">#REF!</definedName>
    <definedName name="BEx7FYMJY7MDGMDXB1ZJVW35MQG1" localSheetId="7" hidden="1">#REF!</definedName>
    <definedName name="BEx7FYMJY7MDGMDXB1ZJVW35MQG1" localSheetId="20" hidden="1">#REF!</definedName>
    <definedName name="BEx7FYMJY7MDGMDXB1ZJVW35MQG1" hidden="1">#REF!</definedName>
    <definedName name="BEx7FZTQB6JFDFCIA7I3ITZLZ77G" localSheetId="6" hidden="1">#REF!</definedName>
    <definedName name="BEx7FZTQB6JFDFCIA7I3ITZLZ77G" localSheetId="5" hidden="1">#REF!</definedName>
    <definedName name="BEx7FZTQB6JFDFCIA7I3ITZLZ77G" localSheetId="22" hidden="1">#REF!</definedName>
    <definedName name="BEx7FZTQB6JFDFCIA7I3ITZLZ77G" localSheetId="19" hidden="1">#REF!</definedName>
    <definedName name="BEx7FZTQB6JFDFCIA7I3ITZLZ77G" localSheetId="4" hidden="1">#REF!</definedName>
    <definedName name="BEx7FZTQB6JFDFCIA7I3ITZLZ77G" localSheetId="3" hidden="1">#REF!</definedName>
    <definedName name="BEx7FZTQB6JFDFCIA7I3ITZLZ77G" localSheetId="8" hidden="1">#REF!</definedName>
    <definedName name="BEx7FZTQB6JFDFCIA7I3ITZLZ77G" localSheetId="7" hidden="1">#REF!</definedName>
    <definedName name="BEx7FZTQB6JFDFCIA7I3ITZLZ77G" localSheetId="20" hidden="1">#REF!</definedName>
    <definedName name="BEx7FZTQB6JFDFCIA7I3ITZLZ77G" hidden="1">#REF!</definedName>
    <definedName name="BEx7HITIHHI9ODLIPYQ2U39LHC6T" localSheetId="6" hidden="1">#REF!</definedName>
    <definedName name="BEx7HITIHHI9ODLIPYQ2U39LHC6T" localSheetId="5" hidden="1">#REF!</definedName>
    <definedName name="BEx7HITIHHI9ODLIPYQ2U39LHC6T" localSheetId="22" hidden="1">#REF!</definedName>
    <definedName name="BEx7HITIHHI9ODLIPYQ2U39LHC6T" localSheetId="19" hidden="1">#REF!</definedName>
    <definedName name="BEx7HITIHHI9ODLIPYQ2U39LHC6T" localSheetId="4" hidden="1">#REF!</definedName>
    <definedName name="BEx7HITIHHI9ODLIPYQ2U39LHC6T" localSheetId="3" hidden="1">#REF!</definedName>
    <definedName name="BEx7HITIHHI9ODLIPYQ2U39LHC6T" localSheetId="8" hidden="1">#REF!</definedName>
    <definedName name="BEx7HITIHHI9ODLIPYQ2U39LHC6T" localSheetId="7" hidden="1">#REF!</definedName>
    <definedName name="BEx7HITIHHI9ODLIPYQ2U39LHC6T" localSheetId="20" hidden="1">#REF!</definedName>
    <definedName name="BEx7HITIHHI9ODLIPYQ2U39LHC6T" hidden="1">#REF!</definedName>
    <definedName name="BEx7IGU383JMFSA3XVEJUTU1M92K" localSheetId="6" hidden="1">#REF!</definedName>
    <definedName name="BEx7IGU383JMFSA3XVEJUTU1M92K" localSheetId="5" hidden="1">#REF!</definedName>
    <definedName name="BEx7IGU383JMFSA3XVEJUTU1M92K" localSheetId="22" hidden="1">#REF!</definedName>
    <definedName name="BEx7IGU383JMFSA3XVEJUTU1M92K" localSheetId="19" hidden="1">#REF!</definedName>
    <definedName name="BEx7IGU383JMFSA3XVEJUTU1M92K" localSheetId="4" hidden="1">#REF!</definedName>
    <definedName name="BEx7IGU383JMFSA3XVEJUTU1M92K" localSheetId="3" hidden="1">#REF!</definedName>
    <definedName name="BEx7IGU383JMFSA3XVEJUTU1M92K" localSheetId="8" hidden="1">#REF!</definedName>
    <definedName name="BEx7IGU383JMFSA3XVEJUTU1M92K" localSheetId="7" hidden="1">#REF!</definedName>
    <definedName name="BEx7IGU383JMFSA3XVEJUTU1M92K" localSheetId="20" hidden="1">#REF!</definedName>
    <definedName name="BEx7IGU383JMFSA3XVEJUTU1M92K" hidden="1">#REF!</definedName>
    <definedName name="BEx7II6K98UXG6IS9TQ0INENDJ0N" localSheetId="6" hidden="1">#REF!</definedName>
    <definedName name="BEx7II6K98UXG6IS9TQ0INENDJ0N" localSheetId="5" hidden="1">#REF!</definedName>
    <definedName name="BEx7II6K98UXG6IS9TQ0INENDJ0N" localSheetId="22" hidden="1">#REF!</definedName>
    <definedName name="BEx7II6K98UXG6IS9TQ0INENDJ0N" localSheetId="19" hidden="1">#REF!</definedName>
    <definedName name="BEx7II6K98UXG6IS9TQ0INENDJ0N" localSheetId="4" hidden="1">#REF!</definedName>
    <definedName name="BEx7II6K98UXG6IS9TQ0INENDJ0N" localSheetId="3" hidden="1">#REF!</definedName>
    <definedName name="BEx7II6K98UXG6IS9TQ0INENDJ0N" localSheetId="8" hidden="1">#REF!</definedName>
    <definedName name="BEx7II6K98UXG6IS9TQ0INENDJ0N" localSheetId="7" hidden="1">#REF!</definedName>
    <definedName name="BEx7II6K98UXG6IS9TQ0INENDJ0N" localSheetId="20" hidden="1">#REF!</definedName>
    <definedName name="BEx7II6K98UXG6IS9TQ0INENDJ0N" hidden="1">#REF!</definedName>
    <definedName name="BEx7J7YHLVXCHSFWTFZOCPX4XEOU" localSheetId="6" hidden="1">#REF!</definedName>
    <definedName name="BEx7J7YHLVXCHSFWTFZOCPX4XEOU" localSheetId="5" hidden="1">#REF!</definedName>
    <definedName name="BEx7J7YHLVXCHSFWTFZOCPX4XEOU" localSheetId="22" hidden="1">#REF!</definedName>
    <definedName name="BEx7J7YHLVXCHSFWTFZOCPX4XEOU" localSheetId="19" hidden="1">#REF!</definedName>
    <definedName name="BEx7J7YHLVXCHSFWTFZOCPX4XEOU" localSheetId="4" hidden="1">#REF!</definedName>
    <definedName name="BEx7J7YHLVXCHSFWTFZOCPX4XEOU" localSheetId="3" hidden="1">#REF!</definedName>
    <definedName name="BEx7J7YHLVXCHSFWTFZOCPX4XEOU" localSheetId="8" hidden="1">#REF!</definedName>
    <definedName name="BEx7J7YHLVXCHSFWTFZOCPX4XEOU" localSheetId="7" hidden="1">#REF!</definedName>
    <definedName name="BEx7J7YHLVXCHSFWTFZOCPX4XEOU" localSheetId="20" hidden="1">#REF!</definedName>
    <definedName name="BEx7J7YHLVXCHSFWTFZOCPX4XEOU" hidden="1">#REF!</definedName>
    <definedName name="BEx7JSMYMYM6O48S30VZU7G7IU8T" localSheetId="6" hidden="1">#REF!</definedName>
    <definedName name="BEx7JSMYMYM6O48S30VZU7G7IU8T" localSheetId="5" hidden="1">#REF!</definedName>
    <definedName name="BEx7JSMYMYM6O48S30VZU7G7IU8T" localSheetId="22" hidden="1">#REF!</definedName>
    <definedName name="BEx7JSMYMYM6O48S30VZU7G7IU8T" localSheetId="19" hidden="1">#REF!</definedName>
    <definedName name="BEx7JSMYMYM6O48S30VZU7G7IU8T" localSheetId="4" hidden="1">#REF!</definedName>
    <definedName name="BEx7JSMYMYM6O48S30VZU7G7IU8T" localSheetId="3" hidden="1">#REF!</definedName>
    <definedName name="BEx7JSMYMYM6O48S30VZU7G7IU8T" localSheetId="8" hidden="1">#REF!</definedName>
    <definedName name="BEx7JSMYMYM6O48S30VZU7G7IU8T" localSheetId="7" hidden="1">#REF!</definedName>
    <definedName name="BEx7JSMYMYM6O48S30VZU7G7IU8T" localSheetId="20" hidden="1">#REF!</definedName>
    <definedName name="BEx7JSMYMYM6O48S30VZU7G7IU8T" hidden="1">#REF!</definedName>
    <definedName name="BEx7KKYHXVDNTR0VZKUAIUQCSOP9" localSheetId="6" hidden="1">[1]HEADER!#REF!</definedName>
    <definedName name="BEx7KKYHXVDNTR0VZKUAIUQCSOP9" localSheetId="5" hidden="1">[1]HEADER!#REF!</definedName>
    <definedName name="BEx7KKYHXVDNTR0VZKUAIUQCSOP9" localSheetId="22" hidden="1">[1]HEADER!#REF!</definedName>
    <definedName name="BEx7KKYHXVDNTR0VZKUAIUQCSOP9" localSheetId="19" hidden="1">[1]HEADER!#REF!</definedName>
    <definedName name="BEx7KKYHXVDNTR0VZKUAIUQCSOP9" localSheetId="4" hidden="1">[1]HEADER!#REF!</definedName>
    <definedName name="BEx7KKYHXVDNTR0VZKUAIUQCSOP9" localSheetId="3" hidden="1">[1]HEADER!#REF!</definedName>
    <definedName name="BEx7KKYHXVDNTR0VZKUAIUQCSOP9" localSheetId="8" hidden="1">[1]HEADER!#REF!</definedName>
    <definedName name="BEx7KKYHXVDNTR0VZKUAIUQCSOP9" localSheetId="7" hidden="1">[1]HEADER!#REF!</definedName>
    <definedName name="BEx7KKYHXVDNTR0VZKUAIUQCSOP9" localSheetId="20" hidden="1">[1]HEADER!#REF!</definedName>
    <definedName name="BEx7KKYHXVDNTR0VZKUAIUQCSOP9" hidden="1">[1]HEADER!#REF!</definedName>
    <definedName name="BEx7LBXKYXZWP7OFD145UNSUD0CC" localSheetId="6" hidden="1">#REF!</definedName>
    <definedName name="BEx7LBXKYXZWP7OFD145UNSUD0CC" localSheetId="5" hidden="1">#REF!</definedName>
    <definedName name="BEx7LBXKYXZWP7OFD145UNSUD0CC" localSheetId="17" hidden="1">#REF!</definedName>
    <definedName name="BEx7LBXKYXZWP7OFD145UNSUD0CC" localSheetId="22" hidden="1">#REF!</definedName>
    <definedName name="BEx7LBXKYXZWP7OFD145UNSUD0CC" localSheetId="19" hidden="1">#REF!</definedName>
    <definedName name="BEx7LBXKYXZWP7OFD145UNSUD0CC" localSheetId="15" hidden="1">#REF!</definedName>
    <definedName name="BEx7LBXKYXZWP7OFD145UNSUD0CC" localSheetId="4" hidden="1">#REF!</definedName>
    <definedName name="BEx7LBXKYXZWP7OFD145UNSUD0CC" localSheetId="3" hidden="1">#REF!</definedName>
    <definedName name="BEx7LBXKYXZWP7OFD145UNSUD0CC" localSheetId="8" hidden="1">#REF!</definedName>
    <definedName name="BEx7LBXKYXZWP7OFD145UNSUD0CC" localSheetId="7" hidden="1">#REF!</definedName>
    <definedName name="BEx7LBXKYXZWP7OFD145UNSUD0CC" localSheetId="20" hidden="1">#REF!</definedName>
    <definedName name="BEx7LBXKYXZWP7OFD145UNSUD0CC" hidden="1">#REF!</definedName>
    <definedName name="BEx7MA8WPQ1G26NDP55TSRVR22I5" localSheetId="6" hidden="1">#REF!</definedName>
    <definedName name="BEx7MA8WPQ1G26NDP55TSRVR22I5" localSheetId="5" hidden="1">#REF!</definedName>
    <definedName name="BEx7MA8WPQ1G26NDP55TSRVR22I5" localSheetId="22" hidden="1">#REF!</definedName>
    <definedName name="BEx7MA8WPQ1G26NDP55TSRVR22I5" localSheetId="19" hidden="1">#REF!</definedName>
    <definedName name="BEx7MA8WPQ1G26NDP55TSRVR22I5" localSheetId="4" hidden="1">#REF!</definedName>
    <definedName name="BEx7MA8WPQ1G26NDP55TSRVR22I5" localSheetId="3" hidden="1">#REF!</definedName>
    <definedName name="BEx7MA8WPQ1G26NDP55TSRVR22I5" localSheetId="8" hidden="1">#REF!</definedName>
    <definedName name="BEx7MA8WPQ1G26NDP55TSRVR22I5" localSheetId="7" hidden="1">#REF!</definedName>
    <definedName name="BEx7MA8WPQ1G26NDP55TSRVR22I5" localSheetId="20" hidden="1">#REF!</definedName>
    <definedName name="BEx7MA8WPQ1G26NDP55TSRVR22I5" hidden="1">#REF!</definedName>
    <definedName name="BEx7MA8WWC60O1OG19F9S4VZQIUM" localSheetId="6" hidden="1">#REF!</definedName>
    <definedName name="BEx7MA8WWC60O1OG19F9S4VZQIUM" localSheetId="5" hidden="1">#REF!</definedName>
    <definedName name="BEx7MA8WWC60O1OG19F9S4VZQIUM" localSheetId="22" hidden="1">#REF!</definedName>
    <definedName name="BEx7MA8WWC60O1OG19F9S4VZQIUM" localSheetId="19" hidden="1">#REF!</definedName>
    <definedName name="BEx7MA8WWC60O1OG19F9S4VZQIUM" localSheetId="4" hidden="1">#REF!</definedName>
    <definedName name="BEx7MA8WWC60O1OG19F9S4VZQIUM" localSheetId="3" hidden="1">#REF!</definedName>
    <definedName name="BEx7MA8WWC60O1OG19F9S4VZQIUM" localSheetId="8" hidden="1">#REF!</definedName>
    <definedName name="BEx7MA8WWC60O1OG19F9S4VZQIUM" localSheetId="7" hidden="1">#REF!</definedName>
    <definedName name="BEx7MA8WWC60O1OG19F9S4VZQIUM" localSheetId="20" hidden="1">#REF!</definedName>
    <definedName name="BEx7MA8WWC60O1OG19F9S4VZQIUM" hidden="1">#REF!</definedName>
    <definedName name="BEx7MBQUS90XM01HG3QP9VSB45JM" localSheetId="6" hidden="1">#REF!</definedName>
    <definedName name="BEx7MBQUS90XM01HG3QP9VSB45JM" localSheetId="5" hidden="1">#REF!</definedName>
    <definedName name="BEx7MBQUS90XM01HG3QP9VSB45JM" localSheetId="22" hidden="1">#REF!</definedName>
    <definedName name="BEx7MBQUS90XM01HG3QP9VSB45JM" localSheetId="19" hidden="1">#REF!</definedName>
    <definedName name="BEx7MBQUS90XM01HG3QP9VSB45JM" localSheetId="4" hidden="1">#REF!</definedName>
    <definedName name="BEx7MBQUS90XM01HG3QP9VSB45JM" localSheetId="3" hidden="1">#REF!</definedName>
    <definedName name="BEx7MBQUS90XM01HG3QP9VSB45JM" localSheetId="8" hidden="1">#REF!</definedName>
    <definedName name="BEx7MBQUS90XM01HG3QP9VSB45JM" localSheetId="7" hidden="1">#REF!</definedName>
    <definedName name="BEx7MBQUS90XM01HG3QP9VSB45JM" localSheetId="20" hidden="1">#REF!</definedName>
    <definedName name="BEx7MBQUS90XM01HG3QP9VSB45JM" hidden="1">#REF!</definedName>
    <definedName name="BEx7MM8GRDLF6ZFX6M14CPSOWVPK" localSheetId="6" hidden="1">#REF!</definedName>
    <definedName name="BEx7MM8GRDLF6ZFX6M14CPSOWVPK" localSheetId="5" hidden="1">#REF!</definedName>
    <definedName name="BEx7MM8GRDLF6ZFX6M14CPSOWVPK" localSheetId="22" hidden="1">#REF!</definedName>
    <definedName name="BEx7MM8GRDLF6ZFX6M14CPSOWVPK" localSheetId="19" hidden="1">#REF!</definedName>
    <definedName name="BEx7MM8GRDLF6ZFX6M14CPSOWVPK" localSheetId="4" hidden="1">#REF!</definedName>
    <definedName name="BEx7MM8GRDLF6ZFX6M14CPSOWVPK" localSheetId="3" hidden="1">#REF!</definedName>
    <definedName name="BEx7MM8GRDLF6ZFX6M14CPSOWVPK" localSheetId="8" hidden="1">#REF!</definedName>
    <definedName name="BEx7MM8GRDLF6ZFX6M14CPSOWVPK" localSheetId="7" hidden="1">#REF!</definedName>
    <definedName name="BEx7MM8GRDLF6ZFX6M14CPSOWVPK" localSheetId="20" hidden="1">#REF!</definedName>
    <definedName name="BEx7MM8GRDLF6ZFX6M14CPSOWVPK" hidden="1">#REF!</definedName>
    <definedName name="BEx906Q8UE7ZQX141CKE7F6E3QRP" localSheetId="6" hidden="1">#REF!</definedName>
    <definedName name="BEx906Q8UE7ZQX141CKE7F6E3QRP" localSheetId="5" hidden="1">#REF!</definedName>
    <definedName name="BEx906Q8UE7ZQX141CKE7F6E3QRP" localSheetId="22" hidden="1">#REF!</definedName>
    <definedName name="BEx906Q8UE7ZQX141CKE7F6E3QRP" localSheetId="19" hidden="1">#REF!</definedName>
    <definedName name="BEx906Q8UE7ZQX141CKE7F6E3QRP" localSheetId="4" hidden="1">#REF!</definedName>
    <definedName name="BEx906Q8UE7ZQX141CKE7F6E3QRP" localSheetId="3" hidden="1">#REF!</definedName>
    <definedName name="BEx906Q8UE7ZQX141CKE7F6E3QRP" localSheetId="8" hidden="1">#REF!</definedName>
    <definedName name="BEx906Q8UE7ZQX141CKE7F6E3QRP" localSheetId="7" hidden="1">#REF!</definedName>
    <definedName name="BEx906Q8UE7ZQX141CKE7F6E3QRP" localSheetId="20" hidden="1">#REF!</definedName>
    <definedName name="BEx906Q8UE7ZQX141CKE7F6E3QRP" hidden="1">#REF!</definedName>
    <definedName name="BEx92AK0EY4R6RRG324WTHF2QFU8" localSheetId="6" hidden="1">#REF!</definedName>
    <definedName name="BEx92AK0EY4R6RRG324WTHF2QFU8" localSheetId="5" hidden="1">#REF!</definedName>
    <definedName name="BEx92AK0EY4R6RRG324WTHF2QFU8" localSheetId="22" hidden="1">#REF!</definedName>
    <definedName name="BEx92AK0EY4R6RRG324WTHF2QFU8" localSheetId="19" hidden="1">#REF!</definedName>
    <definedName name="BEx92AK0EY4R6RRG324WTHF2QFU8" localSheetId="4" hidden="1">#REF!</definedName>
    <definedName name="BEx92AK0EY4R6RRG324WTHF2QFU8" localSheetId="3" hidden="1">#REF!</definedName>
    <definedName name="BEx92AK0EY4R6RRG324WTHF2QFU8" localSheetId="8" hidden="1">#REF!</definedName>
    <definedName name="BEx92AK0EY4R6RRG324WTHF2QFU8" localSheetId="7" hidden="1">#REF!</definedName>
    <definedName name="BEx92AK0EY4R6RRG324WTHF2QFU8" localSheetId="20" hidden="1">#REF!</definedName>
    <definedName name="BEx92AK0EY4R6RRG324WTHF2QFU8" hidden="1">#REF!</definedName>
    <definedName name="BEx92CNKI9BA08E5SP34O6JG0JT9" localSheetId="6" hidden="1">#REF!</definedName>
    <definedName name="BEx92CNKI9BA08E5SP34O6JG0JT9" localSheetId="5" hidden="1">#REF!</definedName>
    <definedName name="BEx92CNKI9BA08E5SP34O6JG0JT9" localSheetId="22" hidden="1">#REF!</definedName>
    <definedName name="BEx92CNKI9BA08E5SP34O6JG0JT9" localSheetId="19" hidden="1">#REF!</definedName>
    <definedName name="BEx92CNKI9BA08E5SP34O6JG0JT9" localSheetId="4" hidden="1">#REF!</definedName>
    <definedName name="BEx92CNKI9BA08E5SP34O6JG0JT9" localSheetId="3" hidden="1">#REF!</definedName>
    <definedName name="BEx92CNKI9BA08E5SP34O6JG0JT9" localSheetId="8" hidden="1">#REF!</definedName>
    <definedName name="BEx92CNKI9BA08E5SP34O6JG0JT9" localSheetId="7" hidden="1">#REF!</definedName>
    <definedName name="BEx92CNKI9BA08E5SP34O6JG0JT9" localSheetId="20" hidden="1">#REF!</definedName>
    <definedName name="BEx92CNKI9BA08E5SP34O6JG0JT9" hidden="1">#REF!</definedName>
    <definedName name="BEx92PUAJ86STQCU33LZ05E5NA4J" localSheetId="6" hidden="1">#REF!</definedName>
    <definedName name="BEx92PUAJ86STQCU33LZ05E5NA4J" localSheetId="5" hidden="1">#REF!</definedName>
    <definedName name="BEx92PUAJ86STQCU33LZ05E5NA4J" localSheetId="22" hidden="1">#REF!</definedName>
    <definedName name="BEx92PUAJ86STQCU33LZ05E5NA4J" localSheetId="19" hidden="1">#REF!</definedName>
    <definedName name="BEx92PUAJ86STQCU33LZ05E5NA4J" localSheetId="4" hidden="1">#REF!</definedName>
    <definedName name="BEx92PUAJ86STQCU33LZ05E5NA4J" localSheetId="3" hidden="1">#REF!</definedName>
    <definedName name="BEx92PUAJ86STQCU33LZ05E5NA4J" localSheetId="8" hidden="1">#REF!</definedName>
    <definedName name="BEx92PUAJ86STQCU33LZ05E5NA4J" localSheetId="7" hidden="1">#REF!</definedName>
    <definedName name="BEx92PUAJ86STQCU33LZ05E5NA4J" localSheetId="20" hidden="1">#REF!</definedName>
    <definedName name="BEx92PUAJ86STQCU33LZ05E5NA4J" hidden="1">#REF!</definedName>
    <definedName name="BEx92WVSOCD3RLUNZBF8M8X7OISC" localSheetId="6" hidden="1">#REF!</definedName>
    <definedName name="BEx92WVSOCD3RLUNZBF8M8X7OISC" localSheetId="5" hidden="1">#REF!</definedName>
    <definedName name="BEx92WVSOCD3RLUNZBF8M8X7OISC" localSheetId="22" hidden="1">#REF!</definedName>
    <definedName name="BEx92WVSOCD3RLUNZBF8M8X7OISC" localSheetId="19" hidden="1">#REF!</definedName>
    <definedName name="BEx92WVSOCD3RLUNZBF8M8X7OISC" localSheetId="4" hidden="1">#REF!</definedName>
    <definedName name="BEx92WVSOCD3RLUNZBF8M8X7OISC" localSheetId="3" hidden="1">#REF!</definedName>
    <definedName name="BEx92WVSOCD3RLUNZBF8M8X7OISC" localSheetId="8" hidden="1">#REF!</definedName>
    <definedName name="BEx92WVSOCD3RLUNZBF8M8X7OISC" localSheetId="7" hidden="1">#REF!</definedName>
    <definedName name="BEx92WVSOCD3RLUNZBF8M8X7OISC" localSheetId="20" hidden="1">#REF!</definedName>
    <definedName name="BEx92WVSOCD3RLUNZBF8M8X7OISC" hidden="1">#REF!</definedName>
    <definedName name="BEx94KDG7EPUMXXPEYA4O6T2OZL7" localSheetId="6" hidden="1">#REF!</definedName>
    <definedName name="BEx94KDG7EPUMXXPEYA4O6T2OZL7" localSheetId="5" hidden="1">#REF!</definedName>
    <definedName name="BEx94KDG7EPUMXXPEYA4O6T2OZL7" localSheetId="22" hidden="1">#REF!</definedName>
    <definedName name="BEx94KDG7EPUMXXPEYA4O6T2OZL7" localSheetId="19" hidden="1">#REF!</definedName>
    <definedName name="BEx94KDG7EPUMXXPEYA4O6T2OZL7" localSheetId="4" hidden="1">#REF!</definedName>
    <definedName name="BEx94KDG7EPUMXXPEYA4O6T2OZL7" localSheetId="3" hidden="1">#REF!</definedName>
    <definedName name="BEx94KDG7EPUMXXPEYA4O6T2OZL7" localSheetId="8" hidden="1">#REF!</definedName>
    <definedName name="BEx94KDG7EPUMXXPEYA4O6T2OZL7" localSheetId="7" hidden="1">#REF!</definedName>
    <definedName name="BEx94KDG7EPUMXXPEYA4O6T2OZL7" localSheetId="20" hidden="1">#REF!</definedName>
    <definedName name="BEx94KDG7EPUMXXPEYA4O6T2OZL7" hidden="1">#REF!</definedName>
    <definedName name="BEx9563MH34JSHPOSLRMY9J2PZY8" localSheetId="6" hidden="1">#REF!</definedName>
    <definedName name="BEx9563MH34JSHPOSLRMY9J2PZY8" localSheetId="5" hidden="1">#REF!</definedName>
    <definedName name="BEx9563MH34JSHPOSLRMY9J2PZY8" localSheetId="22" hidden="1">#REF!</definedName>
    <definedName name="BEx9563MH34JSHPOSLRMY9J2PZY8" localSheetId="19" hidden="1">#REF!</definedName>
    <definedName name="BEx9563MH34JSHPOSLRMY9J2PZY8" localSheetId="4" hidden="1">#REF!</definedName>
    <definedName name="BEx9563MH34JSHPOSLRMY9J2PZY8" localSheetId="3" hidden="1">#REF!</definedName>
    <definedName name="BEx9563MH34JSHPOSLRMY9J2PZY8" localSheetId="8" hidden="1">#REF!</definedName>
    <definedName name="BEx9563MH34JSHPOSLRMY9J2PZY8" localSheetId="7" hidden="1">#REF!</definedName>
    <definedName name="BEx9563MH34JSHPOSLRMY9J2PZY8" localSheetId="20" hidden="1">#REF!</definedName>
    <definedName name="BEx9563MH34JSHPOSLRMY9J2PZY8" hidden="1">#REF!</definedName>
    <definedName name="BEx96B0CB2RWVNNIHCRB1YAXSR18" localSheetId="6" hidden="1">#REF!</definedName>
    <definedName name="BEx96B0CB2RWVNNIHCRB1YAXSR18" localSheetId="5" hidden="1">#REF!</definedName>
    <definedName name="BEx96B0CB2RWVNNIHCRB1YAXSR18" localSheetId="22" hidden="1">#REF!</definedName>
    <definedName name="BEx96B0CB2RWVNNIHCRB1YAXSR18" localSheetId="19" hidden="1">#REF!</definedName>
    <definedName name="BEx96B0CB2RWVNNIHCRB1YAXSR18" localSheetId="4" hidden="1">#REF!</definedName>
    <definedName name="BEx96B0CB2RWVNNIHCRB1YAXSR18" localSheetId="3" hidden="1">#REF!</definedName>
    <definedName name="BEx96B0CB2RWVNNIHCRB1YAXSR18" localSheetId="8" hidden="1">#REF!</definedName>
    <definedName name="BEx96B0CB2RWVNNIHCRB1YAXSR18" localSheetId="7" hidden="1">#REF!</definedName>
    <definedName name="BEx96B0CB2RWVNNIHCRB1YAXSR18" localSheetId="20" hidden="1">#REF!</definedName>
    <definedName name="BEx96B0CB2RWVNNIHCRB1YAXSR18" hidden="1">#REF!</definedName>
    <definedName name="BEx96HWH7U8Z8BT0X9P12QBSLDOT" localSheetId="6" hidden="1">#REF!</definedName>
    <definedName name="BEx96HWH7U8Z8BT0X9P12QBSLDOT" localSheetId="5" hidden="1">#REF!</definedName>
    <definedName name="BEx96HWH7U8Z8BT0X9P12QBSLDOT" localSheetId="22" hidden="1">#REF!</definedName>
    <definedName name="BEx96HWH7U8Z8BT0X9P12QBSLDOT" localSheetId="19" hidden="1">#REF!</definedName>
    <definedName name="BEx96HWH7U8Z8BT0X9P12QBSLDOT" localSheetId="4" hidden="1">#REF!</definedName>
    <definedName name="BEx96HWH7U8Z8BT0X9P12QBSLDOT" localSheetId="3" hidden="1">#REF!</definedName>
    <definedName name="BEx96HWH7U8Z8BT0X9P12QBSLDOT" localSheetId="8" hidden="1">#REF!</definedName>
    <definedName name="BEx96HWH7U8Z8BT0X9P12QBSLDOT" localSheetId="7" hidden="1">#REF!</definedName>
    <definedName name="BEx96HWH7U8Z8BT0X9P12QBSLDOT" localSheetId="20" hidden="1">#REF!</definedName>
    <definedName name="BEx96HWH7U8Z8BT0X9P12QBSLDOT" hidden="1">#REF!</definedName>
    <definedName name="BEx96II22L7OXVQ4X5X1NZ61YJLA" localSheetId="6" hidden="1">#REF!</definedName>
    <definedName name="BEx96II22L7OXVQ4X5X1NZ61YJLA" localSheetId="5" hidden="1">#REF!</definedName>
    <definedName name="BEx96II22L7OXVQ4X5X1NZ61YJLA" localSheetId="22" hidden="1">#REF!</definedName>
    <definedName name="BEx96II22L7OXVQ4X5X1NZ61YJLA" localSheetId="19" hidden="1">#REF!</definedName>
    <definedName name="BEx96II22L7OXVQ4X5X1NZ61YJLA" localSheetId="4" hidden="1">#REF!</definedName>
    <definedName name="BEx96II22L7OXVQ4X5X1NZ61YJLA" localSheetId="3" hidden="1">#REF!</definedName>
    <definedName name="BEx96II22L7OXVQ4X5X1NZ61YJLA" localSheetId="8" hidden="1">#REF!</definedName>
    <definedName name="BEx96II22L7OXVQ4X5X1NZ61YJLA" localSheetId="7" hidden="1">#REF!</definedName>
    <definedName name="BEx96II22L7OXVQ4X5X1NZ61YJLA" localSheetId="20" hidden="1">#REF!</definedName>
    <definedName name="BEx96II22L7OXVQ4X5X1NZ61YJLA" hidden="1">#REF!</definedName>
    <definedName name="BEx96RSI9NN39KBJDHZFN2TZRFUU" localSheetId="6" hidden="1">#REF!</definedName>
    <definedName name="BEx96RSI9NN39KBJDHZFN2TZRFUU" localSheetId="5" hidden="1">#REF!</definedName>
    <definedName name="BEx96RSI9NN39KBJDHZFN2TZRFUU" localSheetId="22" hidden="1">#REF!</definedName>
    <definedName name="BEx96RSI9NN39KBJDHZFN2TZRFUU" localSheetId="19" hidden="1">#REF!</definedName>
    <definedName name="BEx96RSI9NN39KBJDHZFN2TZRFUU" localSheetId="4" hidden="1">#REF!</definedName>
    <definedName name="BEx96RSI9NN39KBJDHZFN2TZRFUU" localSheetId="3" hidden="1">#REF!</definedName>
    <definedName name="BEx96RSI9NN39KBJDHZFN2TZRFUU" localSheetId="8" hidden="1">#REF!</definedName>
    <definedName name="BEx96RSI9NN39KBJDHZFN2TZRFUU" localSheetId="7" hidden="1">#REF!</definedName>
    <definedName name="BEx96RSI9NN39KBJDHZFN2TZRFUU" localSheetId="20" hidden="1">#REF!</definedName>
    <definedName name="BEx96RSI9NN39KBJDHZFN2TZRFUU" hidden="1">#REF!</definedName>
    <definedName name="BEx976BXCAH2LW8HXFE1L0IFKRTV" localSheetId="6" hidden="1">#REF!</definedName>
    <definedName name="BEx976BXCAH2LW8HXFE1L0IFKRTV" localSheetId="5" hidden="1">#REF!</definedName>
    <definedName name="BEx976BXCAH2LW8HXFE1L0IFKRTV" localSheetId="22" hidden="1">#REF!</definedName>
    <definedName name="BEx976BXCAH2LW8HXFE1L0IFKRTV" localSheetId="19" hidden="1">#REF!</definedName>
    <definedName name="BEx976BXCAH2LW8HXFE1L0IFKRTV" localSheetId="4" hidden="1">#REF!</definedName>
    <definedName name="BEx976BXCAH2LW8HXFE1L0IFKRTV" localSheetId="3" hidden="1">#REF!</definedName>
    <definedName name="BEx976BXCAH2LW8HXFE1L0IFKRTV" localSheetId="8" hidden="1">#REF!</definedName>
    <definedName name="BEx976BXCAH2LW8HXFE1L0IFKRTV" localSheetId="7" hidden="1">#REF!</definedName>
    <definedName name="BEx976BXCAH2LW8HXFE1L0IFKRTV" localSheetId="20" hidden="1">#REF!</definedName>
    <definedName name="BEx976BXCAH2LW8HXFE1L0IFKRTV" hidden="1">#REF!</definedName>
    <definedName name="BEx9811STXRX2VI9PP7XGDK699WC" localSheetId="6" hidden="1">#REF!</definedName>
    <definedName name="BEx9811STXRX2VI9PP7XGDK699WC" localSheetId="5" hidden="1">#REF!</definedName>
    <definedName name="BEx9811STXRX2VI9PP7XGDK699WC" localSheetId="22" hidden="1">#REF!</definedName>
    <definedName name="BEx9811STXRX2VI9PP7XGDK699WC" localSheetId="19" hidden="1">#REF!</definedName>
    <definedName name="BEx9811STXRX2VI9PP7XGDK699WC" localSheetId="4" hidden="1">#REF!</definedName>
    <definedName name="BEx9811STXRX2VI9PP7XGDK699WC" localSheetId="3" hidden="1">#REF!</definedName>
    <definedName name="BEx9811STXRX2VI9PP7XGDK699WC" localSheetId="8" hidden="1">#REF!</definedName>
    <definedName name="BEx9811STXRX2VI9PP7XGDK699WC" localSheetId="7" hidden="1">#REF!</definedName>
    <definedName name="BEx9811STXRX2VI9PP7XGDK699WC" localSheetId="20" hidden="1">#REF!</definedName>
    <definedName name="BEx9811STXRX2VI9PP7XGDK699WC" hidden="1">#REF!</definedName>
    <definedName name="BEx985OYX81U979Z46PJQ4F0DJIQ" localSheetId="6" hidden="1">#REF!</definedName>
    <definedName name="BEx985OYX81U979Z46PJQ4F0DJIQ" localSheetId="5" hidden="1">#REF!</definedName>
    <definedName name="BEx985OYX81U979Z46PJQ4F0DJIQ" localSheetId="22" hidden="1">#REF!</definedName>
    <definedName name="BEx985OYX81U979Z46PJQ4F0DJIQ" localSheetId="19" hidden="1">#REF!</definedName>
    <definedName name="BEx985OYX81U979Z46PJQ4F0DJIQ" localSheetId="4" hidden="1">#REF!</definedName>
    <definedName name="BEx985OYX81U979Z46PJQ4F0DJIQ" localSheetId="3" hidden="1">#REF!</definedName>
    <definedName name="BEx985OYX81U979Z46PJQ4F0DJIQ" localSheetId="8" hidden="1">#REF!</definedName>
    <definedName name="BEx985OYX81U979Z46PJQ4F0DJIQ" localSheetId="7" hidden="1">#REF!</definedName>
    <definedName name="BEx985OYX81U979Z46PJQ4F0DJIQ" localSheetId="20" hidden="1">#REF!</definedName>
    <definedName name="BEx985OYX81U979Z46PJQ4F0DJIQ" hidden="1">#REF!</definedName>
    <definedName name="BEx9AIIFFPTQKKLOQY3SA0D51FZV" localSheetId="6" hidden="1">#REF!</definedName>
    <definedName name="BEx9AIIFFPTQKKLOQY3SA0D51FZV" localSheetId="5" hidden="1">#REF!</definedName>
    <definedName name="BEx9AIIFFPTQKKLOQY3SA0D51FZV" localSheetId="22" hidden="1">#REF!</definedName>
    <definedName name="BEx9AIIFFPTQKKLOQY3SA0D51FZV" localSheetId="19" hidden="1">#REF!</definedName>
    <definedName name="BEx9AIIFFPTQKKLOQY3SA0D51FZV" localSheetId="4" hidden="1">#REF!</definedName>
    <definedName name="BEx9AIIFFPTQKKLOQY3SA0D51FZV" localSheetId="3" hidden="1">#REF!</definedName>
    <definedName name="BEx9AIIFFPTQKKLOQY3SA0D51FZV" localSheetId="8" hidden="1">#REF!</definedName>
    <definedName name="BEx9AIIFFPTQKKLOQY3SA0D51FZV" localSheetId="7" hidden="1">#REF!</definedName>
    <definedName name="BEx9AIIFFPTQKKLOQY3SA0D51FZV" localSheetId="20" hidden="1">#REF!</definedName>
    <definedName name="BEx9AIIFFPTQKKLOQY3SA0D51FZV" hidden="1">#REF!</definedName>
    <definedName name="BEx9AYOW6W1RCJB9C4J8RXWSJRWM" localSheetId="6" hidden="1">#REF!</definedName>
    <definedName name="BEx9AYOW6W1RCJB9C4J8RXWSJRWM" localSheetId="5" hidden="1">#REF!</definedName>
    <definedName name="BEx9AYOW6W1RCJB9C4J8RXWSJRWM" localSheetId="22" hidden="1">#REF!</definedName>
    <definedName name="BEx9AYOW6W1RCJB9C4J8RXWSJRWM" localSheetId="19" hidden="1">#REF!</definedName>
    <definedName name="BEx9AYOW6W1RCJB9C4J8RXWSJRWM" localSheetId="4" hidden="1">#REF!</definedName>
    <definedName name="BEx9AYOW6W1RCJB9C4J8RXWSJRWM" localSheetId="3" hidden="1">#REF!</definedName>
    <definedName name="BEx9AYOW6W1RCJB9C4J8RXWSJRWM" localSheetId="8" hidden="1">#REF!</definedName>
    <definedName name="BEx9AYOW6W1RCJB9C4J8RXWSJRWM" localSheetId="7" hidden="1">#REF!</definedName>
    <definedName name="BEx9AYOW6W1RCJB9C4J8RXWSJRWM" localSheetId="20" hidden="1">#REF!</definedName>
    <definedName name="BEx9AYOW6W1RCJB9C4J8RXWSJRWM" hidden="1">#REF!</definedName>
    <definedName name="BEx9DJ5FHKGQGZ9Q3AUR445WZPKR" localSheetId="6" hidden="1">#REF!</definedName>
    <definedName name="BEx9DJ5FHKGQGZ9Q3AUR445WZPKR" localSheetId="5" hidden="1">#REF!</definedName>
    <definedName name="BEx9DJ5FHKGQGZ9Q3AUR445WZPKR" localSheetId="22" hidden="1">#REF!</definedName>
    <definedName name="BEx9DJ5FHKGQGZ9Q3AUR445WZPKR" localSheetId="19" hidden="1">#REF!</definedName>
    <definedName name="BEx9DJ5FHKGQGZ9Q3AUR445WZPKR" localSheetId="4" hidden="1">#REF!</definedName>
    <definedName name="BEx9DJ5FHKGQGZ9Q3AUR445WZPKR" localSheetId="3" hidden="1">#REF!</definedName>
    <definedName name="BEx9DJ5FHKGQGZ9Q3AUR445WZPKR" localSheetId="8" hidden="1">#REF!</definedName>
    <definedName name="BEx9DJ5FHKGQGZ9Q3AUR445WZPKR" localSheetId="7" hidden="1">#REF!</definedName>
    <definedName name="BEx9DJ5FHKGQGZ9Q3AUR445WZPKR" localSheetId="20" hidden="1">#REF!</definedName>
    <definedName name="BEx9DJ5FHKGQGZ9Q3AUR445WZPKR" hidden="1">#REF!</definedName>
    <definedName name="BEx9DJQZ74XAFXOJCRDWUCV7BXBD" localSheetId="6" hidden="1">#REF!</definedName>
    <definedName name="BEx9DJQZ74XAFXOJCRDWUCV7BXBD" localSheetId="5" hidden="1">#REF!</definedName>
    <definedName name="BEx9DJQZ74XAFXOJCRDWUCV7BXBD" localSheetId="22" hidden="1">#REF!</definedName>
    <definedName name="BEx9DJQZ74XAFXOJCRDWUCV7BXBD" localSheetId="19" hidden="1">#REF!</definedName>
    <definedName name="BEx9DJQZ74XAFXOJCRDWUCV7BXBD" localSheetId="4" hidden="1">#REF!</definedName>
    <definedName name="BEx9DJQZ74XAFXOJCRDWUCV7BXBD" localSheetId="3" hidden="1">#REF!</definedName>
    <definedName name="BEx9DJQZ74XAFXOJCRDWUCV7BXBD" localSheetId="8" hidden="1">#REF!</definedName>
    <definedName name="BEx9DJQZ74XAFXOJCRDWUCV7BXBD" localSheetId="7" hidden="1">#REF!</definedName>
    <definedName name="BEx9DJQZ74XAFXOJCRDWUCV7BXBD" localSheetId="20" hidden="1">#REF!</definedName>
    <definedName name="BEx9DJQZ74XAFXOJCRDWUCV7BXBD" hidden="1">#REF!</definedName>
    <definedName name="BEx9E1KWMBZY7DZ2W81Y28KREC8K" localSheetId="6" hidden="1">#REF!</definedName>
    <definedName name="BEx9E1KWMBZY7DZ2W81Y28KREC8K" localSheetId="5" hidden="1">#REF!</definedName>
    <definedName name="BEx9E1KWMBZY7DZ2W81Y28KREC8K" localSheetId="22" hidden="1">#REF!</definedName>
    <definedName name="BEx9E1KWMBZY7DZ2W81Y28KREC8K" localSheetId="19" hidden="1">#REF!</definedName>
    <definedName name="BEx9E1KWMBZY7DZ2W81Y28KREC8K" localSheetId="4" hidden="1">#REF!</definedName>
    <definedName name="BEx9E1KWMBZY7DZ2W81Y28KREC8K" localSheetId="3" hidden="1">#REF!</definedName>
    <definedName name="BEx9E1KWMBZY7DZ2W81Y28KREC8K" localSheetId="8" hidden="1">#REF!</definedName>
    <definedName name="BEx9E1KWMBZY7DZ2W81Y28KREC8K" localSheetId="7" hidden="1">#REF!</definedName>
    <definedName name="BEx9E1KWMBZY7DZ2W81Y28KREC8K" localSheetId="20" hidden="1">#REF!</definedName>
    <definedName name="BEx9E1KWMBZY7DZ2W81Y28KREC8K" hidden="1">#REF!</definedName>
    <definedName name="BEx9EDPXWEPLE7S1KH5K8GGFZKC0" localSheetId="6" hidden="1">[1]HEADER!#REF!</definedName>
    <definedName name="BEx9EDPXWEPLE7S1KH5K8GGFZKC0" localSheetId="5" hidden="1">[1]HEADER!#REF!</definedName>
    <definedName name="BEx9EDPXWEPLE7S1KH5K8GGFZKC0" localSheetId="22" hidden="1">[1]HEADER!#REF!</definedName>
    <definedName name="BEx9EDPXWEPLE7S1KH5K8GGFZKC0" localSheetId="19" hidden="1">[1]HEADER!#REF!</definedName>
    <definedName name="BEx9EDPXWEPLE7S1KH5K8GGFZKC0" localSheetId="4" hidden="1">[1]HEADER!#REF!</definedName>
    <definedName name="BEx9EDPXWEPLE7S1KH5K8GGFZKC0" localSheetId="3" hidden="1">[1]HEADER!#REF!</definedName>
    <definedName name="BEx9EDPXWEPLE7S1KH5K8GGFZKC0" localSheetId="8" hidden="1">[1]HEADER!#REF!</definedName>
    <definedName name="BEx9EDPXWEPLE7S1KH5K8GGFZKC0" localSheetId="7" hidden="1">[1]HEADER!#REF!</definedName>
    <definedName name="BEx9EDPXWEPLE7S1KH5K8GGFZKC0" localSheetId="20" hidden="1">[1]HEADER!#REF!</definedName>
    <definedName name="BEx9EDPXWEPLE7S1KH5K8GGFZKC0" hidden="1">[1]HEADER!#REF!</definedName>
    <definedName name="BEx9EGV6CYG6ZG9E7TMR9RZYSGH1" localSheetId="6" hidden="1">#REF!</definedName>
    <definedName name="BEx9EGV6CYG6ZG9E7TMR9RZYSGH1" localSheetId="5" hidden="1">#REF!</definedName>
    <definedName name="BEx9EGV6CYG6ZG9E7TMR9RZYSGH1" localSheetId="17" hidden="1">#REF!</definedName>
    <definedName name="BEx9EGV6CYG6ZG9E7TMR9RZYSGH1" localSheetId="22" hidden="1">#REF!</definedName>
    <definedName name="BEx9EGV6CYG6ZG9E7TMR9RZYSGH1" localSheetId="19" hidden="1">#REF!</definedName>
    <definedName name="BEx9EGV6CYG6ZG9E7TMR9RZYSGH1" localSheetId="15" hidden="1">#REF!</definedName>
    <definedName name="BEx9EGV6CYG6ZG9E7TMR9RZYSGH1" localSheetId="4" hidden="1">#REF!</definedName>
    <definedName name="BEx9EGV6CYG6ZG9E7TMR9RZYSGH1" localSheetId="3" hidden="1">#REF!</definedName>
    <definedName name="BEx9EGV6CYG6ZG9E7TMR9RZYSGH1" localSheetId="8" hidden="1">#REF!</definedName>
    <definedName name="BEx9EGV6CYG6ZG9E7TMR9RZYSGH1" localSheetId="7" hidden="1">#REF!</definedName>
    <definedName name="BEx9EGV6CYG6ZG9E7TMR9RZYSGH1" localSheetId="20" hidden="1">#REF!</definedName>
    <definedName name="BEx9EGV6CYG6ZG9E7TMR9RZYSGH1" hidden="1">#REF!</definedName>
    <definedName name="BEx9EIIL3MUQBD4ZYG7W1J3C5R3P" localSheetId="6" hidden="1">#REF!</definedName>
    <definedName name="BEx9EIIL3MUQBD4ZYG7W1J3C5R3P" localSheetId="5" hidden="1">#REF!</definedName>
    <definedName name="BEx9EIIL3MUQBD4ZYG7W1J3C5R3P" localSheetId="22" hidden="1">#REF!</definedName>
    <definedName name="BEx9EIIL3MUQBD4ZYG7W1J3C5R3P" localSheetId="19" hidden="1">#REF!</definedName>
    <definedName name="BEx9EIIL3MUQBD4ZYG7W1J3C5R3P" localSheetId="4" hidden="1">#REF!</definedName>
    <definedName name="BEx9EIIL3MUQBD4ZYG7W1J3C5R3P" localSheetId="3" hidden="1">#REF!</definedName>
    <definedName name="BEx9EIIL3MUQBD4ZYG7W1J3C5R3P" localSheetId="8" hidden="1">#REF!</definedName>
    <definedName name="BEx9EIIL3MUQBD4ZYG7W1J3C5R3P" localSheetId="7" hidden="1">#REF!</definedName>
    <definedName name="BEx9EIIL3MUQBD4ZYG7W1J3C5R3P" localSheetId="20" hidden="1">#REF!</definedName>
    <definedName name="BEx9EIIL3MUQBD4ZYG7W1J3C5R3P" hidden="1">#REF!</definedName>
    <definedName name="BEx9FKVIU1R1D6J2Q36IQCU8DCEX" localSheetId="6" hidden="1">#REF!</definedName>
    <definedName name="BEx9FKVIU1R1D6J2Q36IQCU8DCEX" localSheetId="5" hidden="1">#REF!</definedName>
    <definedName name="BEx9FKVIU1R1D6J2Q36IQCU8DCEX" localSheetId="22" hidden="1">#REF!</definedName>
    <definedName name="BEx9FKVIU1R1D6J2Q36IQCU8DCEX" localSheetId="19" hidden="1">#REF!</definedName>
    <definedName name="BEx9FKVIU1R1D6J2Q36IQCU8DCEX" localSheetId="4" hidden="1">#REF!</definedName>
    <definedName name="BEx9FKVIU1R1D6J2Q36IQCU8DCEX" localSheetId="3" hidden="1">#REF!</definedName>
    <definedName name="BEx9FKVIU1R1D6J2Q36IQCU8DCEX" localSheetId="8" hidden="1">#REF!</definedName>
    <definedName name="BEx9FKVIU1R1D6J2Q36IQCU8DCEX" localSheetId="7" hidden="1">#REF!</definedName>
    <definedName name="BEx9FKVIU1R1D6J2Q36IQCU8DCEX" localSheetId="20" hidden="1">#REF!</definedName>
    <definedName name="BEx9FKVIU1R1D6J2Q36IQCU8DCEX" hidden="1">#REF!</definedName>
    <definedName name="BEx9GHOWIATRBTAFYZCDVDOJPG3X" localSheetId="6" hidden="1">#REF!</definedName>
    <definedName name="BEx9GHOWIATRBTAFYZCDVDOJPG3X" localSheetId="5" hidden="1">#REF!</definedName>
    <definedName name="BEx9GHOWIATRBTAFYZCDVDOJPG3X" localSheetId="22" hidden="1">#REF!</definedName>
    <definedName name="BEx9GHOWIATRBTAFYZCDVDOJPG3X" localSheetId="19" hidden="1">#REF!</definedName>
    <definedName name="BEx9GHOWIATRBTAFYZCDVDOJPG3X" localSheetId="4" hidden="1">#REF!</definedName>
    <definedName name="BEx9GHOWIATRBTAFYZCDVDOJPG3X" localSheetId="3" hidden="1">#REF!</definedName>
    <definedName name="BEx9GHOWIATRBTAFYZCDVDOJPG3X" localSheetId="8" hidden="1">#REF!</definedName>
    <definedName name="BEx9GHOWIATRBTAFYZCDVDOJPG3X" localSheetId="7" hidden="1">#REF!</definedName>
    <definedName name="BEx9GHOWIATRBTAFYZCDVDOJPG3X" localSheetId="20" hidden="1">#REF!</definedName>
    <definedName name="BEx9GHOWIATRBTAFYZCDVDOJPG3X" hidden="1">#REF!</definedName>
    <definedName name="BEx9GJXW8UK9GOBZPQJGA4FL0M2O" localSheetId="6" hidden="1">#REF!</definedName>
    <definedName name="BEx9GJXW8UK9GOBZPQJGA4FL0M2O" localSheetId="5" hidden="1">#REF!</definedName>
    <definedName name="BEx9GJXW8UK9GOBZPQJGA4FL0M2O" localSheetId="22" hidden="1">#REF!</definedName>
    <definedName name="BEx9GJXW8UK9GOBZPQJGA4FL0M2O" localSheetId="19" hidden="1">#REF!</definedName>
    <definedName name="BEx9GJXW8UK9GOBZPQJGA4FL0M2O" localSheetId="4" hidden="1">#REF!</definedName>
    <definedName name="BEx9GJXW8UK9GOBZPQJGA4FL0M2O" localSheetId="3" hidden="1">#REF!</definedName>
    <definedName name="BEx9GJXW8UK9GOBZPQJGA4FL0M2O" localSheetId="8" hidden="1">#REF!</definedName>
    <definedName name="BEx9GJXW8UK9GOBZPQJGA4FL0M2O" localSheetId="7" hidden="1">#REF!</definedName>
    <definedName name="BEx9GJXW8UK9GOBZPQJGA4FL0M2O" localSheetId="20" hidden="1">#REF!</definedName>
    <definedName name="BEx9GJXW8UK9GOBZPQJGA4FL0M2O" hidden="1">#REF!</definedName>
    <definedName name="BEx9HKT139HM6SWSHO6XVRFA9D25" localSheetId="6" hidden="1">#REF!</definedName>
    <definedName name="BEx9HKT139HM6SWSHO6XVRFA9D25" localSheetId="5" hidden="1">#REF!</definedName>
    <definedName name="BEx9HKT139HM6SWSHO6XVRFA9D25" localSheetId="22" hidden="1">#REF!</definedName>
    <definedName name="BEx9HKT139HM6SWSHO6XVRFA9D25" localSheetId="19" hidden="1">#REF!</definedName>
    <definedName name="BEx9HKT139HM6SWSHO6XVRFA9D25" localSheetId="4" hidden="1">#REF!</definedName>
    <definedName name="BEx9HKT139HM6SWSHO6XVRFA9D25" localSheetId="3" hidden="1">#REF!</definedName>
    <definedName name="BEx9HKT139HM6SWSHO6XVRFA9D25" localSheetId="8" hidden="1">#REF!</definedName>
    <definedName name="BEx9HKT139HM6SWSHO6XVRFA9D25" localSheetId="7" hidden="1">#REF!</definedName>
    <definedName name="BEx9HKT139HM6SWSHO6XVRFA9D25" localSheetId="20" hidden="1">#REF!</definedName>
    <definedName name="BEx9HKT139HM6SWSHO6XVRFA9D25" hidden="1">#REF!</definedName>
    <definedName name="BEx9HU3BPAK91G2PCXDFTVS39TF6" localSheetId="6" hidden="1">#REF!</definedName>
    <definedName name="BEx9HU3BPAK91G2PCXDFTVS39TF6" localSheetId="5" hidden="1">#REF!</definedName>
    <definedName name="BEx9HU3BPAK91G2PCXDFTVS39TF6" localSheetId="22" hidden="1">#REF!</definedName>
    <definedName name="BEx9HU3BPAK91G2PCXDFTVS39TF6" localSheetId="19" hidden="1">#REF!</definedName>
    <definedName name="BEx9HU3BPAK91G2PCXDFTVS39TF6" localSheetId="4" hidden="1">#REF!</definedName>
    <definedName name="BEx9HU3BPAK91G2PCXDFTVS39TF6" localSheetId="3" hidden="1">#REF!</definedName>
    <definedName name="BEx9HU3BPAK91G2PCXDFTVS39TF6" localSheetId="8" hidden="1">#REF!</definedName>
    <definedName name="BEx9HU3BPAK91G2PCXDFTVS39TF6" localSheetId="7" hidden="1">#REF!</definedName>
    <definedName name="BEx9HU3BPAK91G2PCXDFTVS39TF6" localSheetId="20" hidden="1">#REF!</definedName>
    <definedName name="BEx9HU3BPAK91G2PCXDFTVS39TF6" hidden="1">#REF!</definedName>
    <definedName name="BEx9I0U78LVEHO0MPOB5U4RHMUBV" localSheetId="6" hidden="1">#REF!</definedName>
    <definedName name="BEx9I0U78LVEHO0MPOB5U4RHMUBV" localSheetId="5" hidden="1">#REF!</definedName>
    <definedName name="BEx9I0U78LVEHO0MPOB5U4RHMUBV" localSheetId="22" hidden="1">#REF!</definedName>
    <definedName name="BEx9I0U78LVEHO0MPOB5U4RHMUBV" localSheetId="19" hidden="1">#REF!</definedName>
    <definedName name="BEx9I0U78LVEHO0MPOB5U4RHMUBV" localSheetId="4" hidden="1">#REF!</definedName>
    <definedName name="BEx9I0U78LVEHO0MPOB5U4RHMUBV" localSheetId="3" hidden="1">#REF!</definedName>
    <definedName name="BEx9I0U78LVEHO0MPOB5U4RHMUBV" localSheetId="8" hidden="1">#REF!</definedName>
    <definedName name="BEx9I0U78LVEHO0MPOB5U4RHMUBV" localSheetId="7" hidden="1">#REF!</definedName>
    <definedName name="BEx9I0U78LVEHO0MPOB5U4RHMUBV" localSheetId="20" hidden="1">#REF!</definedName>
    <definedName name="BEx9I0U78LVEHO0MPOB5U4RHMUBV" hidden="1">#REF!</definedName>
    <definedName name="BEx9I2MX3GRNC957J8FMHNWP04Q5" localSheetId="6" hidden="1">#REF!</definedName>
    <definedName name="BEx9I2MX3GRNC957J8FMHNWP04Q5" localSheetId="5" hidden="1">#REF!</definedName>
    <definedName name="BEx9I2MX3GRNC957J8FMHNWP04Q5" localSheetId="22" hidden="1">#REF!</definedName>
    <definedName name="BEx9I2MX3GRNC957J8FMHNWP04Q5" localSheetId="19" hidden="1">#REF!</definedName>
    <definedName name="BEx9I2MX3GRNC957J8FMHNWP04Q5" localSheetId="4" hidden="1">#REF!</definedName>
    <definedName name="BEx9I2MX3GRNC957J8FMHNWP04Q5" localSheetId="3" hidden="1">#REF!</definedName>
    <definedName name="BEx9I2MX3GRNC957J8FMHNWP04Q5" localSheetId="8" hidden="1">#REF!</definedName>
    <definedName name="BEx9I2MX3GRNC957J8FMHNWP04Q5" localSheetId="7" hidden="1">#REF!</definedName>
    <definedName name="BEx9I2MX3GRNC957J8FMHNWP04Q5" localSheetId="20" hidden="1">#REF!</definedName>
    <definedName name="BEx9I2MX3GRNC957J8FMHNWP04Q5" hidden="1">#REF!</definedName>
    <definedName name="BEx9IPV0JNXRW2B881C8WBY5U1KI" localSheetId="6" hidden="1">#REF!</definedName>
    <definedName name="BEx9IPV0JNXRW2B881C8WBY5U1KI" localSheetId="5" hidden="1">#REF!</definedName>
    <definedName name="BEx9IPV0JNXRW2B881C8WBY5U1KI" localSheetId="22" hidden="1">#REF!</definedName>
    <definedName name="BEx9IPV0JNXRW2B881C8WBY5U1KI" localSheetId="19" hidden="1">#REF!</definedName>
    <definedName name="BEx9IPV0JNXRW2B881C8WBY5U1KI" localSheetId="4" hidden="1">#REF!</definedName>
    <definedName name="BEx9IPV0JNXRW2B881C8WBY5U1KI" localSheetId="3" hidden="1">#REF!</definedName>
    <definedName name="BEx9IPV0JNXRW2B881C8WBY5U1KI" localSheetId="8" hidden="1">#REF!</definedName>
    <definedName name="BEx9IPV0JNXRW2B881C8WBY5U1KI" localSheetId="7" hidden="1">#REF!</definedName>
    <definedName name="BEx9IPV0JNXRW2B881C8WBY5U1KI" localSheetId="20" hidden="1">#REF!</definedName>
    <definedName name="BEx9IPV0JNXRW2B881C8WBY5U1KI" hidden="1">#REF!</definedName>
    <definedName name="BExAVL1638ABE13R5SQH026SK9EX" localSheetId="6" hidden="1">#REF!</definedName>
    <definedName name="BExAVL1638ABE13R5SQH026SK9EX" localSheetId="5" hidden="1">#REF!</definedName>
    <definedName name="BExAVL1638ABE13R5SQH026SK9EX" localSheetId="22" hidden="1">#REF!</definedName>
    <definedName name="BExAVL1638ABE13R5SQH026SK9EX" localSheetId="19" hidden="1">#REF!</definedName>
    <definedName name="BExAVL1638ABE13R5SQH026SK9EX" localSheetId="4" hidden="1">#REF!</definedName>
    <definedName name="BExAVL1638ABE13R5SQH026SK9EX" localSheetId="3" hidden="1">#REF!</definedName>
    <definedName name="BExAVL1638ABE13R5SQH026SK9EX" localSheetId="8" hidden="1">#REF!</definedName>
    <definedName name="BExAVL1638ABE13R5SQH026SK9EX" localSheetId="7" hidden="1">#REF!</definedName>
    <definedName name="BExAVL1638ABE13R5SQH026SK9EX" localSheetId="20" hidden="1">#REF!</definedName>
    <definedName name="BExAVL1638ABE13R5SQH026SK9EX" hidden="1">#REF!</definedName>
    <definedName name="BExAW1IMBQBTU0E5J2TQQI2B79VY" localSheetId="6" hidden="1">#REF!</definedName>
    <definedName name="BExAW1IMBQBTU0E5J2TQQI2B79VY" localSheetId="5" hidden="1">#REF!</definedName>
    <definedName name="BExAW1IMBQBTU0E5J2TQQI2B79VY" localSheetId="22" hidden="1">#REF!</definedName>
    <definedName name="BExAW1IMBQBTU0E5J2TQQI2B79VY" localSheetId="19" hidden="1">#REF!</definedName>
    <definedName name="BExAW1IMBQBTU0E5J2TQQI2B79VY" localSheetId="4" hidden="1">#REF!</definedName>
    <definedName name="BExAW1IMBQBTU0E5J2TQQI2B79VY" localSheetId="3" hidden="1">#REF!</definedName>
    <definedName name="BExAW1IMBQBTU0E5J2TQQI2B79VY" localSheetId="8" hidden="1">#REF!</definedName>
    <definedName name="BExAW1IMBQBTU0E5J2TQQI2B79VY" localSheetId="7" hidden="1">#REF!</definedName>
    <definedName name="BExAW1IMBQBTU0E5J2TQQI2B79VY" localSheetId="20" hidden="1">#REF!</definedName>
    <definedName name="BExAW1IMBQBTU0E5J2TQQI2B79VY" hidden="1">#REF!</definedName>
    <definedName name="BExAXD0OJP1HKJKJ5K01GDQ5ZNUN" localSheetId="6" hidden="1">#REF!</definedName>
    <definedName name="BExAXD0OJP1HKJKJ5K01GDQ5ZNUN" localSheetId="5" hidden="1">#REF!</definedName>
    <definedName name="BExAXD0OJP1HKJKJ5K01GDQ5ZNUN" localSheetId="22" hidden="1">#REF!</definedName>
    <definedName name="BExAXD0OJP1HKJKJ5K01GDQ5ZNUN" localSheetId="19" hidden="1">#REF!</definedName>
    <definedName name="BExAXD0OJP1HKJKJ5K01GDQ5ZNUN" localSheetId="4" hidden="1">#REF!</definedName>
    <definedName name="BExAXD0OJP1HKJKJ5K01GDQ5ZNUN" localSheetId="3" hidden="1">#REF!</definedName>
    <definedName name="BExAXD0OJP1HKJKJ5K01GDQ5ZNUN" localSheetId="8" hidden="1">#REF!</definedName>
    <definedName name="BExAXD0OJP1HKJKJ5K01GDQ5ZNUN" localSheetId="7" hidden="1">#REF!</definedName>
    <definedName name="BExAXD0OJP1HKJKJ5K01GDQ5ZNUN" localSheetId="20" hidden="1">#REF!</definedName>
    <definedName name="BExAXD0OJP1HKJKJ5K01GDQ5ZNUN" hidden="1">#REF!</definedName>
    <definedName name="BExAY9JGYSISL3L87W3W7QBQCYOH" localSheetId="6" hidden="1">#REF!</definedName>
    <definedName name="BExAY9JGYSISL3L87W3W7QBQCYOH" localSheetId="5" hidden="1">#REF!</definedName>
    <definedName name="BExAY9JGYSISL3L87W3W7QBQCYOH" localSheetId="22" hidden="1">#REF!</definedName>
    <definedName name="BExAY9JGYSISL3L87W3W7QBQCYOH" localSheetId="19" hidden="1">#REF!</definedName>
    <definedName name="BExAY9JGYSISL3L87W3W7QBQCYOH" localSheetId="4" hidden="1">#REF!</definedName>
    <definedName name="BExAY9JGYSISL3L87W3W7QBQCYOH" localSheetId="3" hidden="1">#REF!</definedName>
    <definedName name="BExAY9JGYSISL3L87W3W7QBQCYOH" localSheetId="8" hidden="1">#REF!</definedName>
    <definedName name="BExAY9JGYSISL3L87W3W7QBQCYOH" localSheetId="7" hidden="1">#REF!</definedName>
    <definedName name="BExAY9JGYSISL3L87W3W7QBQCYOH" localSheetId="20" hidden="1">#REF!</definedName>
    <definedName name="BExAY9JGYSISL3L87W3W7QBQCYOH" hidden="1">#REF!</definedName>
    <definedName name="BExB0MYBF7BVQ9V0ITCDFR9URZXH" localSheetId="6" hidden="1">#REF!</definedName>
    <definedName name="BExB0MYBF7BVQ9V0ITCDFR9URZXH" localSheetId="5" hidden="1">#REF!</definedName>
    <definedName name="BExB0MYBF7BVQ9V0ITCDFR9URZXH" localSheetId="22" hidden="1">#REF!</definedName>
    <definedName name="BExB0MYBF7BVQ9V0ITCDFR9URZXH" localSheetId="19" hidden="1">#REF!</definedName>
    <definedName name="BExB0MYBF7BVQ9V0ITCDFR9URZXH" localSheetId="4" hidden="1">#REF!</definedName>
    <definedName name="BExB0MYBF7BVQ9V0ITCDFR9URZXH" localSheetId="3" hidden="1">#REF!</definedName>
    <definedName name="BExB0MYBF7BVQ9V0ITCDFR9URZXH" localSheetId="8" hidden="1">#REF!</definedName>
    <definedName name="BExB0MYBF7BVQ9V0ITCDFR9URZXH" localSheetId="7" hidden="1">#REF!</definedName>
    <definedName name="BExB0MYBF7BVQ9V0ITCDFR9URZXH" localSheetId="20" hidden="1">#REF!</definedName>
    <definedName name="BExB0MYBF7BVQ9V0ITCDFR9URZXH" hidden="1">#REF!</definedName>
    <definedName name="BExB1KTDW9PPFVAAGRLUC0Q6UAY2" localSheetId="6" hidden="1">#REF!</definedName>
    <definedName name="BExB1KTDW9PPFVAAGRLUC0Q6UAY2" localSheetId="5" hidden="1">#REF!</definedName>
    <definedName name="BExB1KTDW9PPFVAAGRLUC0Q6UAY2" localSheetId="22" hidden="1">#REF!</definedName>
    <definedName name="BExB1KTDW9PPFVAAGRLUC0Q6UAY2" localSheetId="19" hidden="1">#REF!</definedName>
    <definedName name="BExB1KTDW9PPFVAAGRLUC0Q6UAY2" localSheetId="4" hidden="1">#REF!</definedName>
    <definedName name="BExB1KTDW9PPFVAAGRLUC0Q6UAY2" localSheetId="3" hidden="1">#REF!</definedName>
    <definedName name="BExB1KTDW9PPFVAAGRLUC0Q6UAY2" localSheetId="8" hidden="1">#REF!</definedName>
    <definedName name="BExB1KTDW9PPFVAAGRLUC0Q6UAY2" localSheetId="7" hidden="1">#REF!</definedName>
    <definedName name="BExB1KTDW9PPFVAAGRLUC0Q6UAY2" localSheetId="20" hidden="1">#REF!</definedName>
    <definedName name="BExB1KTDW9PPFVAAGRLUC0Q6UAY2" hidden="1">#REF!</definedName>
    <definedName name="BExB2VPW6K0D6PXFNB2EI2PAJRLJ" localSheetId="6" hidden="1">#REF!</definedName>
    <definedName name="BExB2VPW6K0D6PXFNB2EI2PAJRLJ" localSheetId="5" hidden="1">#REF!</definedName>
    <definedName name="BExB2VPW6K0D6PXFNB2EI2PAJRLJ" localSheetId="22" hidden="1">#REF!</definedName>
    <definedName name="BExB2VPW6K0D6PXFNB2EI2PAJRLJ" localSheetId="19" hidden="1">#REF!</definedName>
    <definedName name="BExB2VPW6K0D6PXFNB2EI2PAJRLJ" localSheetId="4" hidden="1">#REF!</definedName>
    <definedName name="BExB2VPW6K0D6PXFNB2EI2PAJRLJ" localSheetId="3" hidden="1">#REF!</definedName>
    <definedName name="BExB2VPW6K0D6PXFNB2EI2PAJRLJ" localSheetId="8" hidden="1">#REF!</definedName>
    <definedName name="BExB2VPW6K0D6PXFNB2EI2PAJRLJ" localSheetId="7" hidden="1">#REF!</definedName>
    <definedName name="BExB2VPW6K0D6PXFNB2EI2PAJRLJ" localSheetId="20" hidden="1">#REF!</definedName>
    <definedName name="BExB2VPW6K0D6PXFNB2EI2PAJRLJ" hidden="1">#REF!</definedName>
    <definedName name="BExB3JUJXC8QYV4XAOBJCULQAADA" localSheetId="6" hidden="1">#REF!</definedName>
    <definedName name="BExB3JUJXC8QYV4XAOBJCULQAADA" localSheetId="5" hidden="1">#REF!</definedName>
    <definedName name="BExB3JUJXC8QYV4XAOBJCULQAADA" localSheetId="22" hidden="1">#REF!</definedName>
    <definedName name="BExB3JUJXC8QYV4XAOBJCULQAADA" localSheetId="19" hidden="1">#REF!</definedName>
    <definedName name="BExB3JUJXC8QYV4XAOBJCULQAADA" localSheetId="4" hidden="1">#REF!</definedName>
    <definedName name="BExB3JUJXC8QYV4XAOBJCULQAADA" localSheetId="3" hidden="1">#REF!</definedName>
    <definedName name="BExB3JUJXC8QYV4XAOBJCULQAADA" localSheetId="8" hidden="1">#REF!</definedName>
    <definedName name="BExB3JUJXC8QYV4XAOBJCULQAADA" localSheetId="7" hidden="1">#REF!</definedName>
    <definedName name="BExB3JUJXC8QYV4XAOBJCULQAADA" localSheetId="20" hidden="1">#REF!</definedName>
    <definedName name="BExB3JUJXC8QYV4XAOBJCULQAADA" hidden="1">#REF!</definedName>
    <definedName name="BExB41TWQ6820BR7SVX3Q7SR1LZ8" localSheetId="6" hidden="1">#REF!</definedName>
    <definedName name="BExB41TWQ6820BR7SVX3Q7SR1LZ8" localSheetId="5" hidden="1">#REF!</definedName>
    <definedName name="BExB41TWQ6820BR7SVX3Q7SR1LZ8" localSheetId="22" hidden="1">#REF!</definedName>
    <definedName name="BExB41TWQ6820BR7SVX3Q7SR1LZ8" localSheetId="19" hidden="1">#REF!</definedName>
    <definedName name="BExB41TWQ6820BR7SVX3Q7SR1LZ8" localSheetId="4" hidden="1">#REF!</definedName>
    <definedName name="BExB41TWQ6820BR7SVX3Q7SR1LZ8" localSheetId="3" hidden="1">#REF!</definedName>
    <definedName name="BExB41TWQ6820BR7SVX3Q7SR1LZ8" localSheetId="8" hidden="1">#REF!</definedName>
    <definedName name="BExB41TWQ6820BR7SVX3Q7SR1LZ8" localSheetId="7" hidden="1">#REF!</definedName>
    <definedName name="BExB41TWQ6820BR7SVX3Q7SR1LZ8" localSheetId="20" hidden="1">#REF!</definedName>
    <definedName name="BExB41TWQ6820BR7SVX3Q7SR1LZ8" hidden="1">#REF!</definedName>
    <definedName name="BExB44OC6FOXVZBDEY5BR6SHCZNQ" localSheetId="6" hidden="1">#REF!</definedName>
    <definedName name="BExB44OC6FOXVZBDEY5BR6SHCZNQ" localSheetId="5" hidden="1">#REF!</definedName>
    <definedName name="BExB44OC6FOXVZBDEY5BR6SHCZNQ" localSheetId="22" hidden="1">#REF!</definedName>
    <definedName name="BExB44OC6FOXVZBDEY5BR6SHCZNQ" localSheetId="19" hidden="1">#REF!</definedName>
    <definedName name="BExB44OC6FOXVZBDEY5BR6SHCZNQ" localSheetId="4" hidden="1">#REF!</definedName>
    <definedName name="BExB44OC6FOXVZBDEY5BR6SHCZNQ" localSheetId="3" hidden="1">#REF!</definedName>
    <definedName name="BExB44OC6FOXVZBDEY5BR6SHCZNQ" localSheetId="8" hidden="1">#REF!</definedName>
    <definedName name="BExB44OC6FOXVZBDEY5BR6SHCZNQ" localSheetId="7" hidden="1">#REF!</definedName>
    <definedName name="BExB44OC6FOXVZBDEY5BR6SHCZNQ" localSheetId="20" hidden="1">#REF!</definedName>
    <definedName name="BExB44OC6FOXVZBDEY5BR6SHCZNQ" hidden="1">#REF!</definedName>
    <definedName name="BExB4A2KCGRFVC87ZRC18R8O2XYF" localSheetId="6" hidden="1">#REF!</definedName>
    <definedName name="BExB4A2KCGRFVC87ZRC18R8O2XYF" localSheetId="5" hidden="1">#REF!</definedName>
    <definedName name="BExB4A2KCGRFVC87ZRC18R8O2XYF" localSheetId="22" hidden="1">#REF!</definedName>
    <definedName name="BExB4A2KCGRFVC87ZRC18R8O2XYF" localSheetId="19" hidden="1">#REF!</definedName>
    <definedName name="BExB4A2KCGRFVC87ZRC18R8O2XYF" localSheetId="4" hidden="1">#REF!</definedName>
    <definedName name="BExB4A2KCGRFVC87ZRC18R8O2XYF" localSheetId="3" hidden="1">#REF!</definedName>
    <definedName name="BExB4A2KCGRFVC87ZRC18R8O2XYF" localSheetId="8" hidden="1">#REF!</definedName>
    <definedName name="BExB4A2KCGRFVC87ZRC18R8O2XYF" localSheetId="7" hidden="1">#REF!</definedName>
    <definedName name="BExB4A2KCGRFVC87ZRC18R8O2XYF" localSheetId="20" hidden="1">#REF!</definedName>
    <definedName name="BExB4A2KCGRFVC87ZRC18R8O2XYF" hidden="1">#REF!</definedName>
    <definedName name="BExB50W4NZMCTI79LJI7K2M3YYWH" localSheetId="6" hidden="1">#REF!</definedName>
    <definedName name="BExB50W4NZMCTI79LJI7K2M3YYWH" localSheetId="5" hidden="1">#REF!</definedName>
    <definedName name="BExB50W4NZMCTI79LJI7K2M3YYWH" localSheetId="22" hidden="1">#REF!</definedName>
    <definedName name="BExB50W4NZMCTI79LJI7K2M3YYWH" localSheetId="19" hidden="1">#REF!</definedName>
    <definedName name="BExB50W4NZMCTI79LJI7K2M3YYWH" localSheetId="4" hidden="1">#REF!</definedName>
    <definedName name="BExB50W4NZMCTI79LJI7K2M3YYWH" localSheetId="3" hidden="1">#REF!</definedName>
    <definedName name="BExB50W4NZMCTI79LJI7K2M3YYWH" localSheetId="8" hidden="1">#REF!</definedName>
    <definedName name="BExB50W4NZMCTI79LJI7K2M3YYWH" localSheetId="7" hidden="1">#REF!</definedName>
    <definedName name="BExB50W4NZMCTI79LJI7K2M3YYWH" localSheetId="20" hidden="1">#REF!</definedName>
    <definedName name="BExB50W4NZMCTI79LJI7K2M3YYWH" hidden="1">#REF!</definedName>
    <definedName name="BExB5U9JN1UHEARI0481VU3P9GGG" localSheetId="6" hidden="1">#REF!</definedName>
    <definedName name="BExB5U9JN1UHEARI0481VU3P9GGG" localSheetId="5" hidden="1">#REF!</definedName>
    <definedName name="BExB5U9JN1UHEARI0481VU3P9GGG" localSheetId="22" hidden="1">#REF!</definedName>
    <definedName name="BExB5U9JN1UHEARI0481VU3P9GGG" localSheetId="19" hidden="1">#REF!</definedName>
    <definedName name="BExB5U9JN1UHEARI0481VU3P9GGG" localSheetId="4" hidden="1">#REF!</definedName>
    <definedName name="BExB5U9JN1UHEARI0481VU3P9GGG" localSheetId="3" hidden="1">#REF!</definedName>
    <definedName name="BExB5U9JN1UHEARI0481VU3P9GGG" localSheetId="8" hidden="1">#REF!</definedName>
    <definedName name="BExB5U9JN1UHEARI0481VU3P9GGG" localSheetId="7" hidden="1">#REF!</definedName>
    <definedName name="BExB5U9JN1UHEARI0481VU3P9GGG" localSheetId="20" hidden="1">#REF!</definedName>
    <definedName name="BExB5U9JN1UHEARI0481VU3P9GGG" hidden="1">#REF!</definedName>
    <definedName name="BExB7CCZRTPP5XRFAR84CPLTOXI3" localSheetId="6" hidden="1">#REF!</definedName>
    <definedName name="BExB7CCZRTPP5XRFAR84CPLTOXI3" localSheetId="5" hidden="1">#REF!</definedName>
    <definedName name="BExB7CCZRTPP5XRFAR84CPLTOXI3" localSheetId="22" hidden="1">#REF!</definedName>
    <definedName name="BExB7CCZRTPP5XRFAR84CPLTOXI3" localSheetId="19" hidden="1">#REF!</definedName>
    <definedName name="BExB7CCZRTPP5XRFAR84CPLTOXI3" localSheetId="4" hidden="1">#REF!</definedName>
    <definedName name="BExB7CCZRTPP5XRFAR84CPLTOXI3" localSheetId="3" hidden="1">#REF!</definedName>
    <definedName name="BExB7CCZRTPP5XRFAR84CPLTOXI3" localSheetId="8" hidden="1">#REF!</definedName>
    <definedName name="BExB7CCZRTPP5XRFAR84CPLTOXI3" localSheetId="7" hidden="1">#REF!</definedName>
    <definedName name="BExB7CCZRTPP5XRFAR84CPLTOXI3" localSheetId="20" hidden="1">#REF!</definedName>
    <definedName name="BExB7CCZRTPP5XRFAR84CPLTOXI3" hidden="1">#REF!</definedName>
    <definedName name="BExB8KEWJQOO05VHW4CS61VYZE5U" localSheetId="6" hidden="1">#REF!</definedName>
    <definedName name="BExB8KEWJQOO05VHW4CS61VYZE5U" localSheetId="5" hidden="1">#REF!</definedName>
    <definedName name="BExB8KEWJQOO05VHW4CS61VYZE5U" localSheetId="22" hidden="1">#REF!</definedName>
    <definedName name="BExB8KEWJQOO05VHW4CS61VYZE5U" localSheetId="19" hidden="1">#REF!</definedName>
    <definedName name="BExB8KEWJQOO05VHW4CS61VYZE5U" localSheetId="4" hidden="1">#REF!</definedName>
    <definedName name="BExB8KEWJQOO05VHW4CS61VYZE5U" localSheetId="3" hidden="1">#REF!</definedName>
    <definedName name="BExB8KEWJQOO05VHW4CS61VYZE5U" localSheetId="8" hidden="1">#REF!</definedName>
    <definedName name="BExB8KEWJQOO05VHW4CS61VYZE5U" localSheetId="7" hidden="1">#REF!</definedName>
    <definedName name="BExB8KEWJQOO05VHW4CS61VYZE5U" localSheetId="20" hidden="1">#REF!</definedName>
    <definedName name="BExB8KEWJQOO05VHW4CS61VYZE5U" hidden="1">#REF!</definedName>
    <definedName name="BExB9EDVITSRZC6AZLBXID7PHJ91" localSheetId="6" hidden="1">#REF!</definedName>
    <definedName name="BExB9EDVITSRZC6AZLBXID7PHJ91" localSheetId="5" hidden="1">#REF!</definedName>
    <definedName name="BExB9EDVITSRZC6AZLBXID7PHJ91" localSheetId="22" hidden="1">#REF!</definedName>
    <definedName name="BExB9EDVITSRZC6AZLBXID7PHJ91" localSheetId="19" hidden="1">#REF!</definedName>
    <definedName name="BExB9EDVITSRZC6AZLBXID7PHJ91" localSheetId="4" hidden="1">#REF!</definedName>
    <definedName name="BExB9EDVITSRZC6AZLBXID7PHJ91" localSheetId="3" hidden="1">#REF!</definedName>
    <definedName name="BExB9EDVITSRZC6AZLBXID7PHJ91" localSheetId="8" hidden="1">#REF!</definedName>
    <definedName name="BExB9EDVITSRZC6AZLBXID7PHJ91" localSheetId="7" hidden="1">#REF!</definedName>
    <definedName name="BExB9EDVITSRZC6AZLBXID7PHJ91" localSheetId="20" hidden="1">#REF!</definedName>
    <definedName name="BExB9EDVITSRZC6AZLBXID7PHJ91" hidden="1">#REF!</definedName>
    <definedName name="BExBA6K3TLYXUTIOWFXK3NMRGHR2" localSheetId="6" hidden="1">#REF!</definedName>
    <definedName name="BExBA6K3TLYXUTIOWFXK3NMRGHR2" localSheetId="5" hidden="1">#REF!</definedName>
    <definedName name="BExBA6K3TLYXUTIOWFXK3NMRGHR2" localSheetId="22" hidden="1">#REF!</definedName>
    <definedName name="BExBA6K3TLYXUTIOWFXK3NMRGHR2" localSheetId="19" hidden="1">#REF!</definedName>
    <definedName name="BExBA6K3TLYXUTIOWFXK3NMRGHR2" localSheetId="4" hidden="1">#REF!</definedName>
    <definedName name="BExBA6K3TLYXUTIOWFXK3NMRGHR2" localSheetId="3" hidden="1">#REF!</definedName>
    <definedName name="BExBA6K3TLYXUTIOWFXK3NMRGHR2" localSheetId="8" hidden="1">#REF!</definedName>
    <definedName name="BExBA6K3TLYXUTIOWFXK3NMRGHR2" localSheetId="7" hidden="1">#REF!</definedName>
    <definedName name="BExBA6K3TLYXUTIOWFXK3NMRGHR2" localSheetId="20" hidden="1">#REF!</definedName>
    <definedName name="BExBA6K3TLYXUTIOWFXK3NMRGHR2" hidden="1">#REF!</definedName>
    <definedName name="BExBA6PE8EEX0NM9BM28HHNN23ES" localSheetId="6" hidden="1">#REF!</definedName>
    <definedName name="BExBA6PE8EEX0NM9BM28HHNN23ES" localSheetId="5" hidden="1">#REF!</definedName>
    <definedName name="BExBA6PE8EEX0NM9BM28HHNN23ES" localSheetId="22" hidden="1">#REF!</definedName>
    <definedName name="BExBA6PE8EEX0NM9BM28HHNN23ES" localSheetId="19" hidden="1">#REF!</definedName>
    <definedName name="BExBA6PE8EEX0NM9BM28HHNN23ES" localSheetId="4" hidden="1">#REF!</definedName>
    <definedName name="BExBA6PE8EEX0NM9BM28HHNN23ES" localSheetId="3" hidden="1">#REF!</definedName>
    <definedName name="BExBA6PE8EEX0NM9BM28HHNN23ES" localSheetId="8" hidden="1">#REF!</definedName>
    <definedName name="BExBA6PE8EEX0NM9BM28HHNN23ES" localSheetId="7" hidden="1">#REF!</definedName>
    <definedName name="BExBA6PE8EEX0NM9BM28HHNN23ES" localSheetId="20" hidden="1">#REF!</definedName>
    <definedName name="BExBA6PE8EEX0NM9BM28HHNN23ES" hidden="1">#REF!</definedName>
    <definedName name="BExBAZH7UD0H66FA3KBRMXSCJLPK" localSheetId="6" hidden="1">#REF!</definedName>
    <definedName name="BExBAZH7UD0H66FA3KBRMXSCJLPK" localSheetId="5" hidden="1">#REF!</definedName>
    <definedName name="BExBAZH7UD0H66FA3KBRMXSCJLPK" localSheetId="22" hidden="1">#REF!</definedName>
    <definedName name="BExBAZH7UD0H66FA3KBRMXSCJLPK" localSheetId="4" hidden="1">#REF!</definedName>
    <definedName name="BExBAZH7UD0H66FA3KBRMXSCJLPK" localSheetId="3" hidden="1">#REF!</definedName>
    <definedName name="BExBAZH7UD0H66FA3KBRMXSCJLPK" localSheetId="8" hidden="1">#REF!</definedName>
    <definedName name="BExBAZH7UD0H66FA3KBRMXSCJLPK" localSheetId="7" hidden="1">#REF!</definedName>
    <definedName name="BExBAZH7UD0H66FA3KBRMXSCJLPK" localSheetId="20" hidden="1">#REF!</definedName>
    <definedName name="BExBAZH7UD0H66FA3KBRMXSCJLPK" hidden="1">#REF!</definedName>
    <definedName name="BExBCIH0UBOD07PZ27392P9YXEYX" localSheetId="6" hidden="1">#REF!</definedName>
    <definedName name="BExBCIH0UBOD07PZ27392P9YXEYX" localSheetId="5" hidden="1">#REF!</definedName>
    <definedName name="BExBCIH0UBOD07PZ27392P9YXEYX" localSheetId="22" hidden="1">#REF!</definedName>
    <definedName name="BExBCIH0UBOD07PZ27392P9YXEYX" localSheetId="19" hidden="1">#REF!</definedName>
    <definedName name="BExBCIH0UBOD07PZ27392P9YXEYX" localSheetId="4" hidden="1">#REF!</definedName>
    <definedName name="BExBCIH0UBOD07PZ27392P9YXEYX" localSheetId="3" hidden="1">#REF!</definedName>
    <definedName name="BExBCIH0UBOD07PZ27392P9YXEYX" localSheetId="8" hidden="1">#REF!</definedName>
    <definedName name="BExBCIH0UBOD07PZ27392P9YXEYX" localSheetId="7" hidden="1">#REF!</definedName>
    <definedName name="BExBCIH0UBOD07PZ27392P9YXEYX" localSheetId="20" hidden="1">#REF!</definedName>
    <definedName name="BExBCIH0UBOD07PZ27392P9YXEYX" hidden="1">#REF!</definedName>
    <definedName name="BExBCOGUPM5Z6QHXYY5E10ELG9G8" localSheetId="6" hidden="1">#REF!</definedName>
    <definedName name="BExBCOGUPM5Z6QHXYY5E10ELG9G8" localSheetId="5" hidden="1">#REF!</definedName>
    <definedName name="BExBCOGUPM5Z6QHXYY5E10ELG9G8" localSheetId="22" hidden="1">#REF!</definedName>
    <definedName name="BExBCOGUPM5Z6QHXYY5E10ELG9G8" localSheetId="19" hidden="1">#REF!</definedName>
    <definedName name="BExBCOGUPM5Z6QHXYY5E10ELG9G8" localSheetId="4" hidden="1">#REF!</definedName>
    <definedName name="BExBCOGUPM5Z6QHXYY5E10ELG9G8" localSheetId="3" hidden="1">#REF!</definedName>
    <definedName name="BExBCOGUPM5Z6QHXYY5E10ELG9G8" localSheetId="8" hidden="1">#REF!</definedName>
    <definedName name="BExBCOGUPM5Z6QHXYY5E10ELG9G8" localSheetId="7" hidden="1">#REF!</definedName>
    <definedName name="BExBCOGUPM5Z6QHXYY5E10ELG9G8" localSheetId="20" hidden="1">#REF!</definedName>
    <definedName name="BExBCOGUPM5Z6QHXYY5E10ELG9G8" hidden="1">#REF!</definedName>
    <definedName name="BExBDCLASWBCUKQ99SIH7MEJ6YOG" localSheetId="6" hidden="1">#REF!</definedName>
    <definedName name="BExBDCLASWBCUKQ99SIH7MEJ6YOG" localSheetId="5" hidden="1">#REF!</definedName>
    <definedName name="BExBDCLASWBCUKQ99SIH7MEJ6YOG" localSheetId="22" hidden="1">#REF!</definedName>
    <definedName name="BExBDCLASWBCUKQ99SIH7MEJ6YOG" localSheetId="19" hidden="1">#REF!</definedName>
    <definedName name="BExBDCLASWBCUKQ99SIH7MEJ6YOG" localSheetId="4" hidden="1">#REF!</definedName>
    <definedName name="BExBDCLASWBCUKQ99SIH7MEJ6YOG" localSheetId="3" hidden="1">#REF!</definedName>
    <definedName name="BExBDCLASWBCUKQ99SIH7MEJ6YOG" localSheetId="8" hidden="1">#REF!</definedName>
    <definedName name="BExBDCLASWBCUKQ99SIH7MEJ6YOG" localSheetId="7" hidden="1">#REF!</definedName>
    <definedName name="BExBDCLASWBCUKQ99SIH7MEJ6YOG" localSheetId="20" hidden="1">#REF!</definedName>
    <definedName name="BExBDCLASWBCUKQ99SIH7MEJ6YOG" hidden="1">#REF!</definedName>
    <definedName name="BExBDTDJ3R9DB8LQ5KQYWYC2B55L" localSheetId="6" hidden="1">#REF!</definedName>
    <definedName name="BExBDTDJ3R9DB8LQ5KQYWYC2B55L" localSheetId="5" hidden="1">#REF!</definedName>
    <definedName name="BExBDTDJ3R9DB8LQ5KQYWYC2B55L" localSheetId="22" hidden="1">#REF!</definedName>
    <definedName name="BExBDTDJ3R9DB8LQ5KQYWYC2B55L" localSheetId="4" hidden="1">#REF!</definedName>
    <definedName name="BExBDTDJ3R9DB8LQ5KQYWYC2B55L" localSheetId="3" hidden="1">#REF!</definedName>
    <definedName name="BExBDTDJ3R9DB8LQ5KQYWYC2B55L" localSheetId="8" hidden="1">#REF!</definedName>
    <definedName name="BExBDTDJ3R9DB8LQ5KQYWYC2B55L" localSheetId="7" hidden="1">#REF!</definedName>
    <definedName name="BExBDTDJ3R9DB8LQ5KQYWYC2B55L" localSheetId="20" hidden="1">#REF!</definedName>
    <definedName name="BExBDTDJ3R9DB8LQ5KQYWYC2B55L" hidden="1">#REF!</definedName>
    <definedName name="BExBE7BBX2NP1GFQT3X635DFIIBD" localSheetId="6" hidden="1">#REF!</definedName>
    <definedName name="BExBE7BBX2NP1GFQT3X635DFIIBD" localSheetId="5" hidden="1">#REF!</definedName>
    <definedName name="BExBE7BBX2NP1GFQT3X635DFIIBD" localSheetId="22" hidden="1">#REF!</definedName>
    <definedName name="BExBE7BBX2NP1GFQT3X635DFIIBD" localSheetId="19" hidden="1">#REF!</definedName>
    <definedName name="BExBE7BBX2NP1GFQT3X635DFIIBD" localSheetId="4" hidden="1">#REF!</definedName>
    <definedName name="BExBE7BBX2NP1GFQT3X635DFIIBD" localSheetId="3" hidden="1">#REF!</definedName>
    <definedName name="BExBE7BBX2NP1GFQT3X635DFIIBD" localSheetId="8" hidden="1">#REF!</definedName>
    <definedName name="BExBE7BBX2NP1GFQT3X635DFIIBD" localSheetId="7" hidden="1">#REF!</definedName>
    <definedName name="BExBE7BBX2NP1GFQT3X635DFIIBD" localSheetId="20" hidden="1">#REF!</definedName>
    <definedName name="BExBE7BBX2NP1GFQT3X635DFIIBD" hidden="1">#REF!</definedName>
    <definedName name="BExBE9K6C6Q27ZVX3WOCP2J41BHY" localSheetId="6" hidden="1">[1]HEADER!#REF!</definedName>
    <definedName name="BExBE9K6C6Q27ZVX3WOCP2J41BHY" localSheetId="5" hidden="1">[1]HEADER!#REF!</definedName>
    <definedName name="BExBE9K6C6Q27ZVX3WOCP2J41BHY" localSheetId="22" hidden="1">[1]HEADER!#REF!</definedName>
    <definedName name="BExBE9K6C6Q27ZVX3WOCP2J41BHY" localSheetId="19" hidden="1">[1]HEADER!#REF!</definedName>
    <definedName name="BExBE9K6C6Q27ZVX3WOCP2J41BHY" localSheetId="4" hidden="1">[1]HEADER!#REF!</definedName>
    <definedName name="BExBE9K6C6Q27ZVX3WOCP2J41BHY" localSheetId="3" hidden="1">[1]HEADER!#REF!</definedName>
    <definedName name="BExBE9K6C6Q27ZVX3WOCP2J41BHY" localSheetId="8" hidden="1">[1]HEADER!#REF!</definedName>
    <definedName name="BExBE9K6C6Q27ZVX3WOCP2J41BHY" localSheetId="7" hidden="1">[1]HEADER!#REF!</definedName>
    <definedName name="BExBE9K6C6Q27ZVX3WOCP2J41BHY" localSheetId="20" hidden="1">[1]HEADER!#REF!</definedName>
    <definedName name="BExBE9K6C6Q27ZVX3WOCP2J41BHY" hidden="1">[1]HEADER!#REF!</definedName>
    <definedName name="BExBENN9Z0JJ1YMZZDUYFE3OR74M" localSheetId="6" hidden="1">#REF!</definedName>
    <definedName name="BExBENN9Z0JJ1YMZZDUYFE3OR74M" localSheetId="5" hidden="1">#REF!</definedName>
    <definedName name="BExBENN9Z0JJ1YMZZDUYFE3OR74M" localSheetId="17" hidden="1">#REF!</definedName>
    <definedName name="BExBENN9Z0JJ1YMZZDUYFE3OR74M" localSheetId="22" hidden="1">#REF!</definedName>
    <definedName name="BExBENN9Z0JJ1YMZZDUYFE3OR74M" localSheetId="19" hidden="1">#REF!</definedName>
    <definedName name="BExBENN9Z0JJ1YMZZDUYFE3OR74M" localSheetId="15" hidden="1">#REF!</definedName>
    <definedName name="BExBENN9Z0JJ1YMZZDUYFE3OR74M" localSheetId="4" hidden="1">#REF!</definedName>
    <definedName name="BExBENN9Z0JJ1YMZZDUYFE3OR74M" localSheetId="3" hidden="1">#REF!</definedName>
    <definedName name="BExBENN9Z0JJ1YMZZDUYFE3OR74M" localSheetId="8" hidden="1">#REF!</definedName>
    <definedName name="BExBENN9Z0JJ1YMZZDUYFE3OR74M" localSheetId="7" hidden="1">#REF!</definedName>
    <definedName name="BExBENN9Z0JJ1YMZZDUYFE3OR74M" localSheetId="20" hidden="1">#REF!</definedName>
    <definedName name="BExBENN9Z0JJ1YMZZDUYFE3OR74M" hidden="1">#REF!</definedName>
    <definedName name="BExCQGR4Z3D1E5XRGMT5VWBAFBXW" localSheetId="6" hidden="1">[1]ZQZBC_PLN__04_03_10!#REF!</definedName>
    <definedName name="BExCQGR4Z3D1E5XRGMT5VWBAFBXW" localSheetId="5" hidden="1">[1]ZQZBC_PLN__04_03_10!#REF!</definedName>
    <definedName name="BExCQGR4Z3D1E5XRGMT5VWBAFBXW" localSheetId="17" hidden="1">[1]ZQZBC_PLN__04_03_10!#REF!</definedName>
    <definedName name="BExCQGR4Z3D1E5XRGMT5VWBAFBXW" localSheetId="22" hidden="1">[1]ZQZBC_PLN__04_03_10!#REF!</definedName>
    <definedName name="BExCQGR4Z3D1E5XRGMT5VWBAFBXW" localSheetId="19" hidden="1">[1]ZQZBC_PLN__04_03_10!#REF!</definedName>
    <definedName name="BExCQGR4Z3D1E5XRGMT5VWBAFBXW" localSheetId="15" hidden="1">[1]ZQZBC_PLN__04_03_10!#REF!</definedName>
    <definedName name="BExCQGR4Z3D1E5XRGMT5VWBAFBXW" localSheetId="4" hidden="1">[1]ZQZBC_PLN__04_03_10!#REF!</definedName>
    <definedName name="BExCQGR4Z3D1E5XRGMT5VWBAFBXW" localSheetId="3" hidden="1">[1]ZQZBC_PLN__04_03_10!#REF!</definedName>
    <definedName name="BExCQGR4Z3D1E5XRGMT5VWBAFBXW" localSheetId="8" hidden="1">[1]ZQZBC_PLN__04_03_10!#REF!</definedName>
    <definedName name="BExCQGR4Z3D1E5XRGMT5VWBAFBXW" localSheetId="7" hidden="1">[1]ZQZBC_PLN__04_03_10!#REF!</definedName>
    <definedName name="BExCQGR4Z3D1E5XRGMT5VWBAFBXW" localSheetId="20" hidden="1">[1]ZQZBC_PLN__04_03_10!#REF!</definedName>
    <definedName name="BExCQGR4Z3D1E5XRGMT5VWBAFBXW" hidden="1">[1]ZQZBC_PLN__04_03_10!#REF!</definedName>
    <definedName name="BExCRYEGVK7KU00YBTX1M0GH26ZC" localSheetId="6" hidden="1">#REF!</definedName>
    <definedName name="BExCRYEGVK7KU00YBTX1M0GH26ZC" localSheetId="5" hidden="1">#REF!</definedName>
    <definedName name="BExCRYEGVK7KU00YBTX1M0GH26ZC" localSheetId="17" hidden="1">#REF!</definedName>
    <definedName name="BExCRYEGVK7KU00YBTX1M0GH26ZC" localSheetId="22" hidden="1">#REF!</definedName>
    <definedName name="BExCRYEGVK7KU00YBTX1M0GH26ZC" localSheetId="19" hidden="1">#REF!</definedName>
    <definedName name="BExCRYEGVK7KU00YBTX1M0GH26ZC" localSheetId="15" hidden="1">#REF!</definedName>
    <definedName name="BExCRYEGVK7KU00YBTX1M0GH26ZC" localSheetId="4" hidden="1">#REF!</definedName>
    <definedName name="BExCRYEGVK7KU00YBTX1M0GH26ZC" localSheetId="3" hidden="1">#REF!</definedName>
    <definedName name="BExCRYEGVK7KU00YBTX1M0GH26ZC" localSheetId="8" hidden="1">#REF!</definedName>
    <definedName name="BExCRYEGVK7KU00YBTX1M0GH26ZC" localSheetId="7" hidden="1">#REF!</definedName>
    <definedName name="BExCRYEGVK7KU00YBTX1M0GH26ZC" localSheetId="20" hidden="1">#REF!</definedName>
    <definedName name="BExCRYEGVK7KU00YBTX1M0GH26ZC" hidden="1">#REF!</definedName>
    <definedName name="BExCS9SHI3N58U0N2PGEOZ4RH8IF" localSheetId="6" hidden="1">#REF!</definedName>
    <definedName name="BExCS9SHI3N58U0N2PGEOZ4RH8IF" localSheetId="5" hidden="1">#REF!</definedName>
    <definedName name="BExCS9SHI3N58U0N2PGEOZ4RH8IF" localSheetId="22" hidden="1">#REF!</definedName>
    <definedName name="BExCS9SHI3N58U0N2PGEOZ4RH8IF" localSheetId="19" hidden="1">#REF!</definedName>
    <definedName name="BExCS9SHI3N58U0N2PGEOZ4RH8IF" localSheetId="4" hidden="1">#REF!</definedName>
    <definedName name="BExCS9SHI3N58U0N2PGEOZ4RH8IF" localSheetId="3" hidden="1">#REF!</definedName>
    <definedName name="BExCS9SHI3N58U0N2PGEOZ4RH8IF" localSheetId="8" hidden="1">#REF!</definedName>
    <definedName name="BExCS9SHI3N58U0N2PGEOZ4RH8IF" localSheetId="7" hidden="1">#REF!</definedName>
    <definedName name="BExCS9SHI3N58U0N2PGEOZ4RH8IF" localSheetId="20" hidden="1">#REF!</definedName>
    <definedName name="BExCS9SHI3N58U0N2PGEOZ4RH8IF" hidden="1">#REF!</definedName>
    <definedName name="BExCSHFJMTBG8TXFAPM1YMJ2C7TB" localSheetId="6" hidden="1">#REF!</definedName>
    <definedName name="BExCSHFJMTBG8TXFAPM1YMJ2C7TB" localSheetId="5" hidden="1">#REF!</definedName>
    <definedName name="BExCSHFJMTBG8TXFAPM1YMJ2C7TB" localSheetId="22" hidden="1">#REF!</definedName>
    <definedName name="BExCSHFJMTBG8TXFAPM1YMJ2C7TB" localSheetId="19" hidden="1">#REF!</definedName>
    <definedName name="BExCSHFJMTBG8TXFAPM1YMJ2C7TB" localSheetId="4" hidden="1">#REF!</definedName>
    <definedName name="BExCSHFJMTBG8TXFAPM1YMJ2C7TB" localSheetId="3" hidden="1">#REF!</definedName>
    <definedName name="BExCSHFJMTBG8TXFAPM1YMJ2C7TB" localSheetId="8" hidden="1">#REF!</definedName>
    <definedName name="BExCSHFJMTBG8TXFAPM1YMJ2C7TB" localSheetId="7" hidden="1">#REF!</definedName>
    <definedName name="BExCSHFJMTBG8TXFAPM1YMJ2C7TB" localSheetId="20" hidden="1">#REF!</definedName>
    <definedName name="BExCSHFJMTBG8TXFAPM1YMJ2C7TB" hidden="1">#REF!</definedName>
    <definedName name="BExCTH8YWODCTNH1ADX45WCZUZ5C" localSheetId="6" hidden="1">#REF!</definedName>
    <definedName name="BExCTH8YWODCTNH1ADX45WCZUZ5C" localSheetId="5" hidden="1">#REF!</definedName>
    <definedName name="BExCTH8YWODCTNH1ADX45WCZUZ5C" localSheetId="22" hidden="1">#REF!</definedName>
    <definedName name="BExCTH8YWODCTNH1ADX45WCZUZ5C" localSheetId="19" hidden="1">#REF!</definedName>
    <definedName name="BExCTH8YWODCTNH1ADX45WCZUZ5C" localSheetId="4" hidden="1">#REF!</definedName>
    <definedName name="BExCTH8YWODCTNH1ADX45WCZUZ5C" localSheetId="3" hidden="1">#REF!</definedName>
    <definedName name="BExCTH8YWODCTNH1ADX45WCZUZ5C" localSheetId="8" hidden="1">#REF!</definedName>
    <definedName name="BExCTH8YWODCTNH1ADX45WCZUZ5C" localSheetId="7" hidden="1">#REF!</definedName>
    <definedName name="BExCTH8YWODCTNH1ADX45WCZUZ5C" localSheetId="20" hidden="1">#REF!</definedName>
    <definedName name="BExCTH8YWODCTNH1ADX45WCZUZ5C" hidden="1">#REF!</definedName>
    <definedName name="BExCV155OWE7PIVZUK23BXNDWP3Q" localSheetId="6" hidden="1">#REF!</definedName>
    <definedName name="BExCV155OWE7PIVZUK23BXNDWP3Q" localSheetId="5" hidden="1">#REF!</definedName>
    <definedName name="BExCV155OWE7PIVZUK23BXNDWP3Q" localSheetId="22" hidden="1">#REF!</definedName>
    <definedName name="BExCV155OWE7PIVZUK23BXNDWP3Q" localSheetId="19" hidden="1">#REF!</definedName>
    <definedName name="BExCV155OWE7PIVZUK23BXNDWP3Q" localSheetId="4" hidden="1">#REF!</definedName>
    <definedName name="BExCV155OWE7PIVZUK23BXNDWP3Q" localSheetId="3" hidden="1">#REF!</definedName>
    <definedName name="BExCV155OWE7PIVZUK23BXNDWP3Q" localSheetId="8" hidden="1">#REF!</definedName>
    <definedName name="BExCV155OWE7PIVZUK23BXNDWP3Q" localSheetId="7" hidden="1">#REF!</definedName>
    <definedName name="BExCV155OWE7PIVZUK23BXNDWP3Q" localSheetId="20" hidden="1">#REF!</definedName>
    <definedName name="BExCV155OWE7PIVZUK23BXNDWP3Q" hidden="1">#REF!</definedName>
    <definedName name="BExCV3ZMETOSDFFYA3PTQUD7GPJM" localSheetId="6" hidden="1">#REF!</definedName>
    <definedName name="BExCV3ZMETOSDFFYA3PTQUD7GPJM" localSheetId="5" hidden="1">#REF!</definedName>
    <definedName name="BExCV3ZMETOSDFFYA3PTQUD7GPJM" localSheetId="22" hidden="1">#REF!</definedName>
    <definedName name="BExCV3ZMETOSDFFYA3PTQUD7GPJM" localSheetId="19" hidden="1">#REF!</definedName>
    <definedName name="BExCV3ZMETOSDFFYA3PTQUD7GPJM" localSheetId="4" hidden="1">#REF!</definedName>
    <definedName name="BExCV3ZMETOSDFFYA3PTQUD7GPJM" localSheetId="3" hidden="1">#REF!</definedName>
    <definedName name="BExCV3ZMETOSDFFYA3PTQUD7GPJM" localSheetId="8" hidden="1">#REF!</definedName>
    <definedName name="BExCV3ZMETOSDFFYA3PTQUD7GPJM" localSheetId="7" hidden="1">#REF!</definedName>
    <definedName name="BExCV3ZMETOSDFFYA3PTQUD7GPJM" localSheetId="20" hidden="1">#REF!</definedName>
    <definedName name="BExCV3ZMETOSDFFYA3PTQUD7GPJM" hidden="1">#REF!</definedName>
    <definedName name="BExCV5N016BKAHGA5WBLU48U1RS3" localSheetId="6" hidden="1">#REF!</definedName>
    <definedName name="BExCV5N016BKAHGA5WBLU48U1RS3" localSheetId="5" hidden="1">#REF!</definedName>
    <definedName name="BExCV5N016BKAHGA5WBLU48U1RS3" localSheetId="22" hidden="1">#REF!</definedName>
    <definedName name="BExCV5N016BKAHGA5WBLU48U1RS3" localSheetId="19" hidden="1">#REF!</definedName>
    <definedName name="BExCV5N016BKAHGA5WBLU48U1RS3" localSheetId="4" hidden="1">#REF!</definedName>
    <definedName name="BExCV5N016BKAHGA5WBLU48U1RS3" localSheetId="3" hidden="1">#REF!</definedName>
    <definedName name="BExCV5N016BKAHGA5WBLU48U1RS3" localSheetId="8" hidden="1">#REF!</definedName>
    <definedName name="BExCV5N016BKAHGA5WBLU48U1RS3" localSheetId="7" hidden="1">#REF!</definedName>
    <definedName name="BExCV5N016BKAHGA5WBLU48U1RS3" localSheetId="20" hidden="1">#REF!</definedName>
    <definedName name="BExCV5N016BKAHGA5WBLU48U1RS3" hidden="1">#REF!</definedName>
    <definedName name="BExCVM9RY4KS1QHWHDGY48P399TD" localSheetId="6" hidden="1">#REF!</definedName>
    <definedName name="BExCVM9RY4KS1QHWHDGY48P399TD" localSheetId="5" hidden="1">#REF!</definedName>
    <definedName name="BExCVM9RY4KS1QHWHDGY48P399TD" localSheetId="22" hidden="1">#REF!</definedName>
    <definedName name="BExCVM9RY4KS1QHWHDGY48P399TD" localSheetId="19" hidden="1">#REF!</definedName>
    <definedName name="BExCVM9RY4KS1QHWHDGY48P399TD" localSheetId="4" hidden="1">#REF!</definedName>
    <definedName name="BExCVM9RY4KS1QHWHDGY48P399TD" localSheetId="3" hidden="1">#REF!</definedName>
    <definedName name="BExCVM9RY4KS1QHWHDGY48P399TD" localSheetId="8" hidden="1">#REF!</definedName>
    <definedName name="BExCVM9RY4KS1QHWHDGY48P399TD" localSheetId="7" hidden="1">#REF!</definedName>
    <definedName name="BExCVM9RY4KS1QHWHDGY48P399TD" localSheetId="20" hidden="1">#REF!</definedName>
    <definedName name="BExCVM9RY4KS1QHWHDGY48P399TD" hidden="1">#REF!</definedName>
    <definedName name="BExCXT8KYZE7Q8L5Z2LZX96ANYH9" localSheetId="6" hidden="1">#REF!</definedName>
    <definedName name="BExCXT8KYZE7Q8L5Z2LZX96ANYH9" localSheetId="5" hidden="1">#REF!</definedName>
    <definedName name="BExCXT8KYZE7Q8L5Z2LZX96ANYH9" localSheetId="22" hidden="1">#REF!</definedName>
    <definedName name="BExCXT8KYZE7Q8L5Z2LZX96ANYH9" localSheetId="19" hidden="1">#REF!</definedName>
    <definedName name="BExCXT8KYZE7Q8L5Z2LZX96ANYH9" localSheetId="4" hidden="1">#REF!</definedName>
    <definedName name="BExCXT8KYZE7Q8L5Z2LZX96ANYH9" localSheetId="3" hidden="1">#REF!</definedName>
    <definedName name="BExCXT8KYZE7Q8L5Z2LZX96ANYH9" localSheetId="8" hidden="1">#REF!</definedName>
    <definedName name="BExCXT8KYZE7Q8L5Z2LZX96ANYH9" localSheetId="7" hidden="1">#REF!</definedName>
    <definedName name="BExCXT8KYZE7Q8L5Z2LZX96ANYH9" localSheetId="20" hidden="1">#REF!</definedName>
    <definedName name="BExCXT8KYZE7Q8L5Z2LZX96ANYH9" hidden="1">#REF!</definedName>
    <definedName name="BExD0L6V9ZAQ8DYCKUZHD1HCK0R6" localSheetId="6" hidden="1">#REF!</definedName>
    <definedName name="BExD0L6V9ZAQ8DYCKUZHD1HCK0R6" localSheetId="5" hidden="1">#REF!</definedName>
    <definedName name="BExD0L6V9ZAQ8DYCKUZHD1HCK0R6" localSheetId="22" hidden="1">#REF!</definedName>
    <definedName name="BExD0L6V9ZAQ8DYCKUZHD1HCK0R6" localSheetId="19" hidden="1">#REF!</definedName>
    <definedName name="BExD0L6V9ZAQ8DYCKUZHD1HCK0R6" localSheetId="4" hidden="1">#REF!</definedName>
    <definedName name="BExD0L6V9ZAQ8DYCKUZHD1HCK0R6" localSheetId="3" hidden="1">#REF!</definedName>
    <definedName name="BExD0L6V9ZAQ8DYCKUZHD1HCK0R6" localSheetId="8" hidden="1">#REF!</definedName>
    <definedName name="BExD0L6V9ZAQ8DYCKUZHD1HCK0R6" localSheetId="7" hidden="1">#REF!</definedName>
    <definedName name="BExD0L6V9ZAQ8DYCKUZHD1HCK0R6" localSheetId="20" hidden="1">#REF!</definedName>
    <definedName name="BExD0L6V9ZAQ8DYCKUZHD1HCK0R6" hidden="1">#REF!</definedName>
    <definedName name="BExD0YDM6QOAH0SUN3EB83EKA7JZ" localSheetId="6" hidden="1">#REF!</definedName>
    <definedName name="BExD0YDM6QOAH0SUN3EB83EKA7JZ" localSheetId="5" hidden="1">#REF!</definedName>
    <definedName name="BExD0YDM6QOAH0SUN3EB83EKA7JZ" localSheetId="22" hidden="1">#REF!</definedName>
    <definedName name="BExD0YDM6QOAH0SUN3EB83EKA7JZ" localSheetId="19" hidden="1">#REF!</definedName>
    <definedName name="BExD0YDM6QOAH0SUN3EB83EKA7JZ" localSheetId="4" hidden="1">#REF!</definedName>
    <definedName name="BExD0YDM6QOAH0SUN3EB83EKA7JZ" localSheetId="3" hidden="1">#REF!</definedName>
    <definedName name="BExD0YDM6QOAH0SUN3EB83EKA7JZ" localSheetId="8" hidden="1">#REF!</definedName>
    <definedName name="BExD0YDM6QOAH0SUN3EB83EKA7JZ" localSheetId="7" hidden="1">#REF!</definedName>
    <definedName name="BExD0YDM6QOAH0SUN3EB83EKA7JZ" localSheetId="20" hidden="1">#REF!</definedName>
    <definedName name="BExD0YDM6QOAH0SUN3EB83EKA7JZ" hidden="1">#REF!</definedName>
    <definedName name="BExD1TP06FGT18KW5BYXXVZB0NZC" localSheetId="6" hidden="1">#REF!</definedName>
    <definedName name="BExD1TP06FGT18KW5BYXXVZB0NZC" localSheetId="5" hidden="1">#REF!</definedName>
    <definedName name="BExD1TP06FGT18KW5BYXXVZB0NZC" localSheetId="22" hidden="1">#REF!</definedName>
    <definedName name="BExD1TP06FGT18KW5BYXXVZB0NZC" localSheetId="19" hidden="1">#REF!</definedName>
    <definedName name="BExD1TP06FGT18KW5BYXXVZB0NZC" localSheetId="4" hidden="1">#REF!</definedName>
    <definedName name="BExD1TP06FGT18KW5BYXXVZB0NZC" localSheetId="3" hidden="1">#REF!</definedName>
    <definedName name="BExD1TP06FGT18KW5BYXXVZB0NZC" localSheetId="8" hidden="1">#REF!</definedName>
    <definedName name="BExD1TP06FGT18KW5BYXXVZB0NZC" localSheetId="7" hidden="1">#REF!</definedName>
    <definedName name="BExD1TP06FGT18KW5BYXXVZB0NZC" localSheetId="20" hidden="1">#REF!</definedName>
    <definedName name="BExD1TP06FGT18KW5BYXXVZB0NZC" hidden="1">#REF!</definedName>
    <definedName name="BExD23QJNRMXRMQLM98NN33TURL6" localSheetId="6" hidden="1">#REF!</definedName>
    <definedName name="BExD23QJNRMXRMQLM98NN33TURL6" localSheetId="5" hidden="1">#REF!</definedName>
    <definedName name="BExD23QJNRMXRMQLM98NN33TURL6" localSheetId="22" hidden="1">#REF!</definedName>
    <definedName name="BExD23QJNRMXRMQLM98NN33TURL6" localSheetId="19" hidden="1">#REF!</definedName>
    <definedName name="BExD23QJNRMXRMQLM98NN33TURL6" localSheetId="4" hidden="1">#REF!</definedName>
    <definedName name="BExD23QJNRMXRMQLM98NN33TURL6" localSheetId="3" hidden="1">#REF!</definedName>
    <definedName name="BExD23QJNRMXRMQLM98NN33TURL6" localSheetId="8" hidden="1">#REF!</definedName>
    <definedName name="BExD23QJNRMXRMQLM98NN33TURL6" localSheetId="7" hidden="1">#REF!</definedName>
    <definedName name="BExD23QJNRMXRMQLM98NN33TURL6" localSheetId="20" hidden="1">#REF!</definedName>
    <definedName name="BExD23QJNRMXRMQLM98NN33TURL6" hidden="1">#REF!</definedName>
    <definedName name="BExD2ETTJYF64I3N9P3TP46EW3NG" localSheetId="6" hidden="1">#REF!</definedName>
    <definedName name="BExD2ETTJYF64I3N9P3TP46EW3NG" localSheetId="5" hidden="1">#REF!</definedName>
    <definedName name="BExD2ETTJYF64I3N9P3TP46EW3NG" localSheetId="22" hidden="1">#REF!</definedName>
    <definedName name="BExD2ETTJYF64I3N9P3TP46EW3NG" localSheetId="19" hidden="1">#REF!</definedName>
    <definedName name="BExD2ETTJYF64I3N9P3TP46EW3NG" localSheetId="4" hidden="1">#REF!</definedName>
    <definedName name="BExD2ETTJYF64I3N9P3TP46EW3NG" localSheetId="3" hidden="1">#REF!</definedName>
    <definedName name="BExD2ETTJYF64I3N9P3TP46EW3NG" localSheetId="8" hidden="1">#REF!</definedName>
    <definedName name="BExD2ETTJYF64I3N9P3TP46EW3NG" localSheetId="7" hidden="1">#REF!</definedName>
    <definedName name="BExD2ETTJYF64I3N9P3TP46EW3NG" localSheetId="20" hidden="1">#REF!</definedName>
    <definedName name="BExD2ETTJYF64I3N9P3TP46EW3NG" hidden="1">#REF!</definedName>
    <definedName name="BExD2VWMESKUJL8ZGDBUAQV67D7Q" localSheetId="6" hidden="1">#REF!</definedName>
    <definedName name="BExD2VWMESKUJL8ZGDBUAQV67D7Q" localSheetId="5" hidden="1">#REF!</definedName>
    <definedName name="BExD2VWMESKUJL8ZGDBUAQV67D7Q" localSheetId="22" hidden="1">#REF!</definedName>
    <definedName name="BExD2VWMESKUJL8ZGDBUAQV67D7Q" localSheetId="19" hidden="1">#REF!</definedName>
    <definedName name="BExD2VWMESKUJL8ZGDBUAQV67D7Q" localSheetId="4" hidden="1">#REF!</definedName>
    <definedName name="BExD2VWMESKUJL8ZGDBUAQV67D7Q" localSheetId="3" hidden="1">#REF!</definedName>
    <definedName name="BExD2VWMESKUJL8ZGDBUAQV67D7Q" localSheetId="8" hidden="1">#REF!</definedName>
    <definedName name="BExD2VWMESKUJL8ZGDBUAQV67D7Q" localSheetId="7" hidden="1">#REF!</definedName>
    <definedName name="BExD2VWMESKUJL8ZGDBUAQV67D7Q" localSheetId="20" hidden="1">#REF!</definedName>
    <definedName name="BExD2VWMESKUJL8ZGDBUAQV67D7Q" hidden="1">#REF!</definedName>
    <definedName name="BExD3ESDJXZXXBH1F4AJUVK5HPGN" localSheetId="6" hidden="1">#REF!</definedName>
    <definedName name="BExD3ESDJXZXXBH1F4AJUVK5HPGN" localSheetId="5" hidden="1">#REF!</definedName>
    <definedName name="BExD3ESDJXZXXBH1F4AJUVK5HPGN" localSheetId="22" hidden="1">#REF!</definedName>
    <definedName name="BExD3ESDJXZXXBH1F4AJUVK5HPGN" localSheetId="19" hidden="1">#REF!</definedName>
    <definedName name="BExD3ESDJXZXXBH1F4AJUVK5HPGN" localSheetId="4" hidden="1">#REF!</definedName>
    <definedName name="BExD3ESDJXZXXBH1F4AJUVK5HPGN" localSheetId="3" hidden="1">#REF!</definedName>
    <definedName name="BExD3ESDJXZXXBH1F4AJUVK5HPGN" localSheetId="8" hidden="1">#REF!</definedName>
    <definedName name="BExD3ESDJXZXXBH1F4AJUVK5HPGN" localSheetId="7" hidden="1">#REF!</definedName>
    <definedName name="BExD3ESDJXZXXBH1F4AJUVK5HPGN" localSheetId="20" hidden="1">#REF!</definedName>
    <definedName name="BExD3ESDJXZXXBH1F4AJUVK5HPGN" hidden="1">#REF!</definedName>
    <definedName name="BExD3KXILJSLO1GNOXBY52GJPVTY" localSheetId="6" hidden="1">#REF!</definedName>
    <definedName name="BExD3KXILJSLO1GNOXBY52GJPVTY" localSheetId="5" hidden="1">#REF!</definedName>
    <definedName name="BExD3KXILJSLO1GNOXBY52GJPVTY" localSheetId="22" hidden="1">#REF!</definedName>
    <definedName name="BExD3KXILJSLO1GNOXBY52GJPVTY" localSheetId="19" hidden="1">#REF!</definedName>
    <definedName name="BExD3KXILJSLO1GNOXBY52GJPVTY" localSheetId="4" hidden="1">#REF!</definedName>
    <definedName name="BExD3KXILJSLO1GNOXBY52GJPVTY" localSheetId="3" hidden="1">#REF!</definedName>
    <definedName name="BExD3KXILJSLO1GNOXBY52GJPVTY" localSheetId="8" hidden="1">#REF!</definedName>
    <definedName name="BExD3KXILJSLO1GNOXBY52GJPVTY" localSheetId="7" hidden="1">#REF!</definedName>
    <definedName name="BExD3KXILJSLO1GNOXBY52GJPVTY" localSheetId="20" hidden="1">#REF!</definedName>
    <definedName name="BExD3KXILJSLO1GNOXBY52GJPVTY" hidden="1">#REF!</definedName>
    <definedName name="BExD3O2VQHMUJ12Y5K7ZJ4UX1FYC" localSheetId="6" hidden="1">#REF!</definedName>
    <definedName name="BExD3O2VQHMUJ12Y5K7ZJ4UX1FYC" localSheetId="5" hidden="1">#REF!</definedName>
    <definedName name="BExD3O2VQHMUJ12Y5K7ZJ4UX1FYC" localSheetId="22" hidden="1">#REF!</definedName>
    <definedName name="BExD3O2VQHMUJ12Y5K7ZJ4UX1FYC" localSheetId="19" hidden="1">#REF!</definedName>
    <definedName name="BExD3O2VQHMUJ12Y5K7ZJ4UX1FYC" localSheetId="4" hidden="1">#REF!</definedName>
    <definedName name="BExD3O2VQHMUJ12Y5K7ZJ4UX1FYC" localSheetId="3" hidden="1">#REF!</definedName>
    <definedName name="BExD3O2VQHMUJ12Y5K7ZJ4UX1FYC" localSheetId="8" hidden="1">#REF!</definedName>
    <definedName name="BExD3O2VQHMUJ12Y5K7ZJ4UX1FYC" localSheetId="7" hidden="1">#REF!</definedName>
    <definedName name="BExD3O2VQHMUJ12Y5K7ZJ4UX1FYC" localSheetId="20" hidden="1">#REF!</definedName>
    <definedName name="BExD3O2VQHMUJ12Y5K7ZJ4UX1FYC" hidden="1">#REF!</definedName>
    <definedName name="BExD3ZX46964SM8TAF5PFJHE1X8V" localSheetId="6" hidden="1">#REF!</definedName>
    <definedName name="BExD3ZX46964SM8TAF5PFJHE1X8V" localSheetId="5" hidden="1">#REF!</definedName>
    <definedName name="BExD3ZX46964SM8TAF5PFJHE1X8V" localSheetId="22" hidden="1">#REF!</definedName>
    <definedName name="BExD3ZX46964SM8TAF5PFJHE1X8V" localSheetId="19" hidden="1">#REF!</definedName>
    <definedName name="BExD3ZX46964SM8TAF5PFJHE1X8V" localSheetId="4" hidden="1">#REF!</definedName>
    <definedName name="BExD3ZX46964SM8TAF5PFJHE1X8V" localSheetId="3" hidden="1">#REF!</definedName>
    <definedName name="BExD3ZX46964SM8TAF5PFJHE1X8V" localSheetId="8" hidden="1">#REF!</definedName>
    <definedName name="BExD3ZX46964SM8TAF5PFJHE1X8V" localSheetId="7" hidden="1">#REF!</definedName>
    <definedName name="BExD3ZX46964SM8TAF5PFJHE1X8V" localSheetId="20" hidden="1">#REF!</definedName>
    <definedName name="BExD3ZX46964SM8TAF5PFJHE1X8V" hidden="1">#REF!</definedName>
    <definedName name="BExD4NAKCGI0A97E382ZDPX0UYWK" localSheetId="6" hidden="1">#REF!</definedName>
    <definedName name="BExD4NAKCGI0A97E382ZDPX0UYWK" localSheetId="5" hidden="1">#REF!</definedName>
    <definedName name="BExD4NAKCGI0A97E382ZDPX0UYWK" localSheetId="22" hidden="1">#REF!</definedName>
    <definedName name="BExD4NAKCGI0A97E382ZDPX0UYWK" localSheetId="19" hidden="1">#REF!</definedName>
    <definedName name="BExD4NAKCGI0A97E382ZDPX0UYWK" localSheetId="4" hidden="1">#REF!</definedName>
    <definedName name="BExD4NAKCGI0A97E382ZDPX0UYWK" localSheetId="3" hidden="1">#REF!</definedName>
    <definedName name="BExD4NAKCGI0A97E382ZDPX0UYWK" localSheetId="8" hidden="1">#REF!</definedName>
    <definedName name="BExD4NAKCGI0A97E382ZDPX0UYWK" localSheetId="7" hidden="1">#REF!</definedName>
    <definedName name="BExD4NAKCGI0A97E382ZDPX0UYWK" localSheetId="20" hidden="1">#REF!</definedName>
    <definedName name="BExD4NAKCGI0A97E382ZDPX0UYWK" hidden="1">#REF!</definedName>
    <definedName name="BExD56MES79WQDQ9U2EVTJOUEI1W" localSheetId="6" hidden="1">#REF!</definedName>
    <definedName name="BExD56MES79WQDQ9U2EVTJOUEI1W" localSheetId="5" hidden="1">#REF!</definedName>
    <definedName name="BExD56MES79WQDQ9U2EVTJOUEI1W" localSheetId="22" hidden="1">#REF!</definedName>
    <definedName name="BExD56MES79WQDQ9U2EVTJOUEI1W" localSheetId="4" hidden="1">#REF!</definedName>
    <definedName name="BExD56MES79WQDQ9U2EVTJOUEI1W" localSheetId="3" hidden="1">#REF!</definedName>
    <definedName name="BExD56MES79WQDQ9U2EVTJOUEI1W" localSheetId="8" hidden="1">#REF!</definedName>
    <definedName name="BExD56MES79WQDQ9U2EVTJOUEI1W" localSheetId="7" hidden="1">#REF!</definedName>
    <definedName name="BExD56MES79WQDQ9U2EVTJOUEI1W" localSheetId="20" hidden="1">#REF!</definedName>
    <definedName name="BExD56MES79WQDQ9U2EVTJOUEI1W" hidden="1">#REF!</definedName>
    <definedName name="BExD5FBB7KCQQLQDGVGVASJKNVTS" localSheetId="6" hidden="1">#REF!</definedName>
    <definedName name="BExD5FBB7KCQQLQDGVGVASJKNVTS" localSheetId="5" hidden="1">#REF!</definedName>
    <definedName name="BExD5FBB7KCQQLQDGVGVASJKNVTS" localSheetId="22" hidden="1">#REF!</definedName>
    <definedName name="BExD5FBB7KCQQLQDGVGVASJKNVTS" localSheetId="19" hidden="1">#REF!</definedName>
    <definedName name="BExD5FBB7KCQQLQDGVGVASJKNVTS" localSheetId="4" hidden="1">#REF!</definedName>
    <definedName name="BExD5FBB7KCQQLQDGVGVASJKNVTS" localSheetId="3" hidden="1">#REF!</definedName>
    <definedName name="BExD5FBB7KCQQLQDGVGVASJKNVTS" localSheetId="8" hidden="1">#REF!</definedName>
    <definedName name="BExD5FBB7KCQQLQDGVGVASJKNVTS" localSheetId="7" hidden="1">#REF!</definedName>
    <definedName name="BExD5FBB7KCQQLQDGVGVASJKNVTS" localSheetId="20" hidden="1">#REF!</definedName>
    <definedName name="BExD5FBB7KCQQLQDGVGVASJKNVTS" hidden="1">#REF!</definedName>
    <definedName name="BExD74LQMOBXLBZOAA3JSIKTP1I3" localSheetId="6" hidden="1">#REF!</definedName>
    <definedName name="BExD74LQMOBXLBZOAA3JSIKTP1I3" localSheetId="5" hidden="1">#REF!</definedName>
    <definedName name="BExD74LQMOBXLBZOAA3JSIKTP1I3" localSheetId="22" hidden="1">#REF!</definedName>
    <definedName name="BExD74LQMOBXLBZOAA3JSIKTP1I3" localSheetId="19" hidden="1">#REF!</definedName>
    <definedName name="BExD74LQMOBXLBZOAA3JSIKTP1I3" localSheetId="4" hidden="1">#REF!</definedName>
    <definedName name="BExD74LQMOBXLBZOAA3JSIKTP1I3" localSheetId="3" hidden="1">#REF!</definedName>
    <definedName name="BExD74LQMOBXLBZOAA3JSIKTP1I3" localSheetId="8" hidden="1">#REF!</definedName>
    <definedName name="BExD74LQMOBXLBZOAA3JSIKTP1I3" localSheetId="7" hidden="1">#REF!</definedName>
    <definedName name="BExD74LQMOBXLBZOAA3JSIKTP1I3" localSheetId="20" hidden="1">#REF!</definedName>
    <definedName name="BExD74LQMOBXLBZOAA3JSIKTP1I3" hidden="1">#REF!</definedName>
    <definedName name="BExD7XJ00CUN1NP0Q2FUR4KBFTZG" localSheetId="6" hidden="1">#REF!</definedName>
    <definedName name="BExD7XJ00CUN1NP0Q2FUR4KBFTZG" localSheetId="5" hidden="1">#REF!</definedName>
    <definedName name="BExD7XJ00CUN1NP0Q2FUR4KBFTZG" localSheetId="22" hidden="1">#REF!</definedName>
    <definedName name="BExD7XJ00CUN1NP0Q2FUR4KBFTZG" localSheetId="19" hidden="1">#REF!</definedName>
    <definedName name="BExD7XJ00CUN1NP0Q2FUR4KBFTZG" localSheetId="4" hidden="1">#REF!</definedName>
    <definedName name="BExD7XJ00CUN1NP0Q2FUR4KBFTZG" localSheetId="3" hidden="1">#REF!</definedName>
    <definedName name="BExD7XJ00CUN1NP0Q2FUR4KBFTZG" localSheetId="8" hidden="1">#REF!</definedName>
    <definedName name="BExD7XJ00CUN1NP0Q2FUR4KBFTZG" localSheetId="7" hidden="1">#REF!</definedName>
    <definedName name="BExD7XJ00CUN1NP0Q2FUR4KBFTZG" localSheetId="20" hidden="1">#REF!</definedName>
    <definedName name="BExD7XJ00CUN1NP0Q2FUR4KBFTZG" hidden="1">#REF!</definedName>
    <definedName name="BExD9FX2QXLTBF9PYSSKEWXA1I61" localSheetId="6" hidden="1">#REF!</definedName>
    <definedName name="BExD9FX2QXLTBF9PYSSKEWXA1I61" localSheetId="5" hidden="1">#REF!</definedName>
    <definedName name="BExD9FX2QXLTBF9PYSSKEWXA1I61" localSheetId="22" hidden="1">#REF!</definedName>
    <definedName name="BExD9FX2QXLTBF9PYSSKEWXA1I61" localSheetId="19" hidden="1">#REF!</definedName>
    <definedName name="BExD9FX2QXLTBF9PYSSKEWXA1I61" localSheetId="4" hidden="1">#REF!</definedName>
    <definedName name="BExD9FX2QXLTBF9PYSSKEWXA1I61" localSheetId="3" hidden="1">#REF!</definedName>
    <definedName name="BExD9FX2QXLTBF9PYSSKEWXA1I61" localSheetId="8" hidden="1">#REF!</definedName>
    <definedName name="BExD9FX2QXLTBF9PYSSKEWXA1I61" localSheetId="7" hidden="1">#REF!</definedName>
    <definedName name="BExD9FX2QXLTBF9PYSSKEWXA1I61" localSheetId="20" hidden="1">#REF!</definedName>
    <definedName name="BExD9FX2QXLTBF9PYSSKEWXA1I61" hidden="1">#REF!</definedName>
    <definedName name="BExDAKZAX8R6L0QCZSZ72YS114XS" localSheetId="6" hidden="1">#REF!</definedName>
    <definedName name="BExDAKZAX8R6L0QCZSZ72YS114XS" localSheetId="5" hidden="1">#REF!</definedName>
    <definedName name="BExDAKZAX8R6L0QCZSZ72YS114XS" localSheetId="22" hidden="1">#REF!</definedName>
    <definedName name="BExDAKZAX8R6L0QCZSZ72YS114XS" localSheetId="19" hidden="1">#REF!</definedName>
    <definedName name="BExDAKZAX8R6L0QCZSZ72YS114XS" localSheetId="4" hidden="1">#REF!</definedName>
    <definedName name="BExDAKZAX8R6L0QCZSZ72YS114XS" localSheetId="3" hidden="1">#REF!</definedName>
    <definedName name="BExDAKZAX8R6L0QCZSZ72YS114XS" localSheetId="8" hidden="1">#REF!</definedName>
    <definedName name="BExDAKZAX8R6L0QCZSZ72YS114XS" localSheetId="7" hidden="1">#REF!</definedName>
    <definedName name="BExDAKZAX8R6L0QCZSZ72YS114XS" localSheetId="20" hidden="1">#REF!</definedName>
    <definedName name="BExDAKZAX8R6L0QCZSZ72YS114XS" hidden="1">#REF!</definedName>
    <definedName name="BExDATTNCV0F68Y5PK3GMRSXBEPR" localSheetId="6" hidden="1">#REF!</definedName>
    <definedName name="BExDATTNCV0F68Y5PK3GMRSXBEPR" localSheetId="5" hidden="1">#REF!</definedName>
    <definedName name="BExDATTNCV0F68Y5PK3GMRSXBEPR" localSheetId="22" hidden="1">#REF!</definedName>
    <definedName name="BExDATTNCV0F68Y5PK3GMRSXBEPR" localSheetId="19" hidden="1">#REF!</definedName>
    <definedName name="BExDATTNCV0F68Y5PK3GMRSXBEPR" localSheetId="4" hidden="1">#REF!</definedName>
    <definedName name="BExDATTNCV0F68Y5PK3GMRSXBEPR" localSheetId="3" hidden="1">#REF!</definedName>
    <definedName name="BExDATTNCV0F68Y5PK3GMRSXBEPR" localSheetId="8" hidden="1">#REF!</definedName>
    <definedName name="BExDATTNCV0F68Y5PK3GMRSXBEPR" localSheetId="7" hidden="1">#REF!</definedName>
    <definedName name="BExDATTNCV0F68Y5PK3GMRSXBEPR" localSheetId="20" hidden="1">#REF!</definedName>
    <definedName name="BExDATTNCV0F68Y5PK3GMRSXBEPR" hidden="1">#REF!</definedName>
    <definedName name="BExDBKCG2VQV86ANTXCDOGJ6PD4W" localSheetId="6" hidden="1">#REF!</definedName>
    <definedName name="BExDBKCG2VQV86ANTXCDOGJ6PD4W" localSheetId="5" hidden="1">#REF!</definedName>
    <definedName name="BExDBKCG2VQV86ANTXCDOGJ6PD4W" localSheetId="22" hidden="1">#REF!</definedName>
    <definedName name="BExDBKCG2VQV86ANTXCDOGJ6PD4W" localSheetId="4" hidden="1">#REF!</definedName>
    <definedName name="BExDBKCG2VQV86ANTXCDOGJ6PD4W" localSheetId="3" hidden="1">#REF!</definedName>
    <definedName name="BExDBKCG2VQV86ANTXCDOGJ6PD4W" localSheetId="8" hidden="1">#REF!</definedName>
    <definedName name="BExDBKCG2VQV86ANTXCDOGJ6PD4W" localSheetId="7" hidden="1">#REF!</definedName>
    <definedName name="BExDBKCG2VQV86ANTXCDOGJ6PD4W" localSheetId="20" hidden="1">#REF!</definedName>
    <definedName name="BExDBKCG2VQV86ANTXCDOGJ6PD4W" hidden="1">#REF!</definedName>
    <definedName name="BExEPC15P2REPF88BIEY2UMCP9GM" localSheetId="6" hidden="1">#REF!</definedName>
    <definedName name="BExEPC15P2REPF88BIEY2UMCP9GM" localSheetId="5" hidden="1">#REF!</definedName>
    <definedName name="BExEPC15P2REPF88BIEY2UMCP9GM" localSheetId="22" hidden="1">#REF!</definedName>
    <definedName name="BExEPC15P2REPF88BIEY2UMCP9GM" localSheetId="19" hidden="1">#REF!</definedName>
    <definedName name="BExEPC15P2REPF88BIEY2UMCP9GM" localSheetId="4" hidden="1">#REF!</definedName>
    <definedName name="BExEPC15P2REPF88BIEY2UMCP9GM" localSheetId="3" hidden="1">#REF!</definedName>
    <definedName name="BExEPC15P2REPF88BIEY2UMCP9GM" localSheetId="8" hidden="1">#REF!</definedName>
    <definedName name="BExEPC15P2REPF88BIEY2UMCP9GM" localSheetId="7" hidden="1">#REF!</definedName>
    <definedName name="BExEPC15P2REPF88BIEY2UMCP9GM" localSheetId="20" hidden="1">#REF!</definedName>
    <definedName name="BExEPC15P2REPF88BIEY2UMCP9GM" hidden="1">#REF!</definedName>
    <definedName name="BExEPEVPYN0G39HQ3DU1M85J9MER" localSheetId="6" hidden="1">#REF!</definedName>
    <definedName name="BExEPEVPYN0G39HQ3DU1M85J9MER" localSheetId="5" hidden="1">#REF!</definedName>
    <definedName name="BExEPEVPYN0G39HQ3DU1M85J9MER" localSheetId="22" hidden="1">#REF!</definedName>
    <definedName name="BExEPEVPYN0G39HQ3DU1M85J9MER" localSheetId="19" hidden="1">#REF!</definedName>
    <definedName name="BExEPEVPYN0G39HQ3DU1M85J9MER" localSheetId="4" hidden="1">#REF!</definedName>
    <definedName name="BExEPEVPYN0G39HQ3DU1M85J9MER" localSheetId="3" hidden="1">#REF!</definedName>
    <definedName name="BExEPEVPYN0G39HQ3DU1M85J9MER" localSheetId="8" hidden="1">#REF!</definedName>
    <definedName name="BExEPEVPYN0G39HQ3DU1M85J9MER" localSheetId="7" hidden="1">#REF!</definedName>
    <definedName name="BExEPEVPYN0G39HQ3DU1M85J9MER" localSheetId="20" hidden="1">#REF!</definedName>
    <definedName name="BExEPEVPYN0G39HQ3DU1M85J9MER" hidden="1">#REF!</definedName>
    <definedName name="BExEQEJPDDC0SUQQHSBVHX1VETKU" localSheetId="6" hidden="1">#REF!</definedName>
    <definedName name="BExEQEJPDDC0SUQQHSBVHX1VETKU" localSheetId="5" hidden="1">#REF!</definedName>
    <definedName name="BExEQEJPDDC0SUQQHSBVHX1VETKU" localSheetId="22" hidden="1">#REF!</definedName>
    <definedName name="BExEQEJPDDC0SUQQHSBVHX1VETKU" localSheetId="19" hidden="1">#REF!</definedName>
    <definedName name="BExEQEJPDDC0SUQQHSBVHX1VETKU" localSheetId="4" hidden="1">#REF!</definedName>
    <definedName name="BExEQEJPDDC0SUQQHSBVHX1VETKU" localSheetId="3" hidden="1">#REF!</definedName>
    <definedName name="BExEQEJPDDC0SUQQHSBVHX1VETKU" localSheetId="8" hidden="1">#REF!</definedName>
    <definedName name="BExEQEJPDDC0SUQQHSBVHX1VETKU" localSheetId="7" hidden="1">#REF!</definedName>
    <definedName name="BExEQEJPDDC0SUQQHSBVHX1VETKU" localSheetId="20" hidden="1">#REF!</definedName>
    <definedName name="BExEQEJPDDC0SUQQHSBVHX1VETKU" hidden="1">#REF!</definedName>
    <definedName name="BExEQJ1K3Q7LOLBHHKVOZD6EXF1U" localSheetId="6" hidden="1">#REF!</definedName>
    <definedName name="BExEQJ1K3Q7LOLBHHKVOZD6EXF1U" localSheetId="5" hidden="1">#REF!</definedName>
    <definedName name="BExEQJ1K3Q7LOLBHHKVOZD6EXF1U" localSheetId="22" hidden="1">#REF!</definedName>
    <definedName name="BExEQJ1K3Q7LOLBHHKVOZD6EXF1U" localSheetId="19" hidden="1">#REF!</definedName>
    <definedName name="BExEQJ1K3Q7LOLBHHKVOZD6EXF1U" localSheetId="4" hidden="1">#REF!</definedName>
    <definedName name="BExEQJ1K3Q7LOLBHHKVOZD6EXF1U" localSheetId="3" hidden="1">#REF!</definedName>
    <definedName name="BExEQJ1K3Q7LOLBHHKVOZD6EXF1U" localSheetId="8" hidden="1">#REF!</definedName>
    <definedName name="BExEQJ1K3Q7LOLBHHKVOZD6EXF1U" localSheetId="7" hidden="1">#REF!</definedName>
    <definedName name="BExEQJ1K3Q7LOLBHHKVOZD6EXF1U" localSheetId="20" hidden="1">#REF!</definedName>
    <definedName name="BExEQJ1K3Q7LOLBHHKVOZD6EXF1U" hidden="1">#REF!</definedName>
    <definedName name="BExEQUFDXWZN9ROGQISKH4SDFZYX" localSheetId="6" hidden="1">#REF!</definedName>
    <definedName name="BExEQUFDXWZN9ROGQISKH4SDFZYX" localSheetId="5" hidden="1">#REF!</definedName>
    <definedName name="BExEQUFDXWZN9ROGQISKH4SDFZYX" localSheetId="22" hidden="1">#REF!</definedName>
    <definedName name="BExEQUFDXWZN9ROGQISKH4SDFZYX" localSheetId="19" hidden="1">#REF!</definedName>
    <definedName name="BExEQUFDXWZN9ROGQISKH4SDFZYX" localSheetId="4" hidden="1">#REF!</definedName>
    <definedName name="BExEQUFDXWZN9ROGQISKH4SDFZYX" localSheetId="3" hidden="1">#REF!</definedName>
    <definedName name="BExEQUFDXWZN9ROGQISKH4SDFZYX" localSheetId="8" hidden="1">#REF!</definedName>
    <definedName name="BExEQUFDXWZN9ROGQISKH4SDFZYX" localSheetId="7" hidden="1">#REF!</definedName>
    <definedName name="BExEQUFDXWZN9ROGQISKH4SDFZYX" localSheetId="20" hidden="1">#REF!</definedName>
    <definedName name="BExEQUFDXWZN9ROGQISKH4SDFZYX" hidden="1">#REF!</definedName>
    <definedName name="BExER57UU183X1RFWKP1BH49FEJE" localSheetId="6" hidden="1">#REF!</definedName>
    <definedName name="BExER57UU183X1RFWKP1BH49FEJE" localSheetId="5" hidden="1">#REF!</definedName>
    <definedName name="BExER57UU183X1RFWKP1BH49FEJE" localSheetId="22" hidden="1">#REF!</definedName>
    <definedName name="BExER57UU183X1RFWKP1BH49FEJE" localSheetId="19" hidden="1">#REF!</definedName>
    <definedName name="BExER57UU183X1RFWKP1BH49FEJE" localSheetId="4" hidden="1">#REF!</definedName>
    <definedName name="BExER57UU183X1RFWKP1BH49FEJE" localSheetId="3" hidden="1">#REF!</definedName>
    <definedName name="BExER57UU183X1RFWKP1BH49FEJE" localSheetId="8" hidden="1">#REF!</definedName>
    <definedName name="BExER57UU183X1RFWKP1BH49FEJE" localSheetId="7" hidden="1">#REF!</definedName>
    <definedName name="BExER57UU183X1RFWKP1BH49FEJE" localSheetId="20" hidden="1">#REF!</definedName>
    <definedName name="BExER57UU183X1RFWKP1BH49FEJE" hidden="1">#REF!</definedName>
    <definedName name="BExES0OQBQS53SOOTW53OWEVN88L" localSheetId="6" hidden="1">#REF!</definedName>
    <definedName name="BExES0OQBQS53SOOTW53OWEVN88L" localSheetId="5" hidden="1">#REF!</definedName>
    <definedName name="BExES0OQBQS53SOOTW53OWEVN88L" localSheetId="22" hidden="1">#REF!</definedName>
    <definedName name="BExES0OQBQS53SOOTW53OWEVN88L" localSheetId="4" hidden="1">#REF!</definedName>
    <definedName name="BExES0OQBQS53SOOTW53OWEVN88L" localSheetId="3" hidden="1">#REF!</definedName>
    <definedName name="BExES0OQBQS53SOOTW53OWEVN88L" localSheetId="8" hidden="1">#REF!</definedName>
    <definedName name="BExES0OQBQS53SOOTW53OWEVN88L" localSheetId="7" hidden="1">#REF!</definedName>
    <definedName name="BExES0OQBQS53SOOTW53OWEVN88L" localSheetId="20" hidden="1">#REF!</definedName>
    <definedName name="BExES0OQBQS53SOOTW53OWEVN88L" hidden="1">#REF!</definedName>
    <definedName name="BExET2WCLE0DG23ZOO35V56ZWFE0" localSheetId="6" hidden="1">#REF!</definedName>
    <definedName name="BExET2WCLE0DG23ZOO35V56ZWFE0" localSheetId="5" hidden="1">#REF!</definedName>
    <definedName name="BExET2WCLE0DG23ZOO35V56ZWFE0" localSheetId="22" hidden="1">#REF!</definedName>
    <definedName name="BExET2WCLE0DG23ZOO35V56ZWFE0" localSheetId="19" hidden="1">#REF!</definedName>
    <definedName name="BExET2WCLE0DG23ZOO35V56ZWFE0" localSheetId="4" hidden="1">#REF!</definedName>
    <definedName name="BExET2WCLE0DG23ZOO35V56ZWFE0" localSheetId="3" hidden="1">#REF!</definedName>
    <definedName name="BExET2WCLE0DG23ZOO35V56ZWFE0" localSheetId="8" hidden="1">#REF!</definedName>
    <definedName name="BExET2WCLE0DG23ZOO35V56ZWFE0" localSheetId="7" hidden="1">#REF!</definedName>
    <definedName name="BExET2WCLE0DG23ZOO35V56ZWFE0" localSheetId="20" hidden="1">#REF!</definedName>
    <definedName name="BExET2WCLE0DG23ZOO35V56ZWFE0" hidden="1">#REF!</definedName>
    <definedName name="BExET7ZSNZQOBO7Y3I86YBBZQCHH" localSheetId="6" hidden="1">#REF!</definedName>
    <definedName name="BExET7ZSNZQOBO7Y3I86YBBZQCHH" localSheetId="5" hidden="1">#REF!</definedName>
    <definedName name="BExET7ZSNZQOBO7Y3I86YBBZQCHH" localSheetId="22" hidden="1">#REF!</definedName>
    <definedName name="BExET7ZSNZQOBO7Y3I86YBBZQCHH" localSheetId="19" hidden="1">#REF!</definedName>
    <definedName name="BExET7ZSNZQOBO7Y3I86YBBZQCHH" localSheetId="4" hidden="1">#REF!</definedName>
    <definedName name="BExET7ZSNZQOBO7Y3I86YBBZQCHH" localSheetId="3" hidden="1">#REF!</definedName>
    <definedName name="BExET7ZSNZQOBO7Y3I86YBBZQCHH" localSheetId="8" hidden="1">#REF!</definedName>
    <definedName name="BExET7ZSNZQOBO7Y3I86YBBZQCHH" localSheetId="7" hidden="1">#REF!</definedName>
    <definedName name="BExET7ZSNZQOBO7Y3I86YBBZQCHH" localSheetId="20" hidden="1">#REF!</definedName>
    <definedName name="BExET7ZSNZQOBO7Y3I86YBBZQCHH" hidden="1">#REF!</definedName>
    <definedName name="BExETQVI3OYIOG4I10N5MR6Q532N" localSheetId="6" hidden="1">#REF!</definedName>
    <definedName name="BExETQVI3OYIOG4I10N5MR6Q532N" localSheetId="5" hidden="1">#REF!</definedName>
    <definedName name="BExETQVI3OYIOG4I10N5MR6Q532N" localSheetId="22" hidden="1">#REF!</definedName>
    <definedName name="BExETQVI3OYIOG4I10N5MR6Q532N" localSheetId="19" hidden="1">#REF!</definedName>
    <definedName name="BExETQVI3OYIOG4I10N5MR6Q532N" localSheetId="4" hidden="1">#REF!</definedName>
    <definedName name="BExETQVI3OYIOG4I10N5MR6Q532N" localSheetId="3" hidden="1">#REF!</definedName>
    <definedName name="BExETQVI3OYIOG4I10N5MR6Q532N" localSheetId="8" hidden="1">#REF!</definedName>
    <definedName name="BExETQVI3OYIOG4I10N5MR6Q532N" localSheetId="7" hidden="1">#REF!</definedName>
    <definedName name="BExETQVI3OYIOG4I10N5MR6Q532N" localSheetId="20" hidden="1">#REF!</definedName>
    <definedName name="BExETQVI3OYIOG4I10N5MR6Q532N" hidden="1">#REF!</definedName>
    <definedName name="BExETVO4QFP3S410LJIEWIHYDHOU" localSheetId="6" hidden="1">#REF!</definedName>
    <definedName name="BExETVO4QFP3S410LJIEWIHYDHOU" localSheetId="5" hidden="1">#REF!</definedName>
    <definedName name="BExETVO4QFP3S410LJIEWIHYDHOU" localSheetId="22" hidden="1">#REF!</definedName>
    <definedName name="BExETVO4QFP3S410LJIEWIHYDHOU" localSheetId="19" hidden="1">#REF!</definedName>
    <definedName name="BExETVO4QFP3S410LJIEWIHYDHOU" localSheetId="4" hidden="1">#REF!</definedName>
    <definedName name="BExETVO4QFP3S410LJIEWIHYDHOU" localSheetId="3" hidden="1">#REF!</definedName>
    <definedName name="BExETVO4QFP3S410LJIEWIHYDHOU" localSheetId="8" hidden="1">#REF!</definedName>
    <definedName name="BExETVO4QFP3S410LJIEWIHYDHOU" localSheetId="7" hidden="1">#REF!</definedName>
    <definedName name="BExETVO4QFP3S410LJIEWIHYDHOU" localSheetId="20" hidden="1">#REF!</definedName>
    <definedName name="BExETVO4QFP3S410LJIEWIHYDHOU" hidden="1">#REF!</definedName>
    <definedName name="BExEUNJKP9A47DKEHQJLAJH3BZP5" localSheetId="6" hidden="1">#REF!</definedName>
    <definedName name="BExEUNJKP9A47DKEHQJLAJH3BZP5" localSheetId="5" hidden="1">#REF!</definedName>
    <definedName name="BExEUNJKP9A47DKEHQJLAJH3BZP5" localSheetId="22" hidden="1">#REF!</definedName>
    <definedName name="BExEUNJKP9A47DKEHQJLAJH3BZP5" localSheetId="19" hidden="1">#REF!</definedName>
    <definedName name="BExEUNJKP9A47DKEHQJLAJH3BZP5" localSheetId="4" hidden="1">#REF!</definedName>
    <definedName name="BExEUNJKP9A47DKEHQJLAJH3BZP5" localSheetId="3" hidden="1">#REF!</definedName>
    <definedName name="BExEUNJKP9A47DKEHQJLAJH3BZP5" localSheetId="8" hidden="1">#REF!</definedName>
    <definedName name="BExEUNJKP9A47DKEHQJLAJH3BZP5" localSheetId="7" hidden="1">#REF!</definedName>
    <definedName name="BExEUNJKP9A47DKEHQJLAJH3BZP5" localSheetId="20" hidden="1">#REF!</definedName>
    <definedName name="BExEUNJKP9A47DKEHQJLAJH3BZP5" hidden="1">#REF!</definedName>
    <definedName name="BExEV0VMZL50NSMM77IOHH0T7NNX" localSheetId="6" hidden="1">#REF!</definedName>
    <definedName name="BExEV0VMZL50NSMM77IOHH0T7NNX" localSheetId="5" hidden="1">#REF!</definedName>
    <definedName name="BExEV0VMZL50NSMM77IOHH0T7NNX" localSheetId="22" hidden="1">#REF!</definedName>
    <definedName name="BExEV0VMZL50NSMM77IOHH0T7NNX" localSheetId="4" hidden="1">#REF!</definedName>
    <definedName name="BExEV0VMZL50NSMM77IOHH0T7NNX" localSheetId="3" hidden="1">#REF!</definedName>
    <definedName name="BExEV0VMZL50NSMM77IOHH0T7NNX" localSheetId="8" hidden="1">#REF!</definedName>
    <definedName name="BExEV0VMZL50NSMM77IOHH0T7NNX" localSheetId="7" hidden="1">#REF!</definedName>
    <definedName name="BExEV0VMZL50NSMM77IOHH0T7NNX" localSheetId="20" hidden="1">#REF!</definedName>
    <definedName name="BExEV0VMZL50NSMM77IOHH0T7NNX" hidden="1">#REF!</definedName>
    <definedName name="BExEV4RX3ILSJ8KG1BY30M3HMHRS" localSheetId="6" hidden="1">#REF!</definedName>
    <definedName name="BExEV4RX3ILSJ8KG1BY30M3HMHRS" localSheetId="5" hidden="1">#REF!</definedName>
    <definedName name="BExEV4RX3ILSJ8KG1BY30M3HMHRS" localSheetId="22" hidden="1">#REF!</definedName>
    <definedName name="BExEV4RX3ILSJ8KG1BY30M3HMHRS" localSheetId="4" hidden="1">#REF!</definedName>
    <definedName name="BExEV4RX3ILSJ8KG1BY30M3HMHRS" localSheetId="3" hidden="1">#REF!</definedName>
    <definedName name="BExEV4RX3ILSJ8KG1BY30M3HMHRS" localSheetId="8" hidden="1">#REF!</definedName>
    <definedName name="BExEV4RX3ILSJ8KG1BY30M3HMHRS" localSheetId="7" hidden="1">#REF!</definedName>
    <definedName name="BExEV4RX3ILSJ8KG1BY30M3HMHRS" localSheetId="20" hidden="1">#REF!</definedName>
    <definedName name="BExEV4RX3ILSJ8KG1BY30M3HMHRS" hidden="1">#REF!</definedName>
    <definedName name="BExEV7BIXY0PNBZD7CP4KPCKXYBN" localSheetId="6" hidden="1">#REF!</definedName>
    <definedName name="BExEV7BIXY0PNBZD7CP4KPCKXYBN" localSheetId="5" hidden="1">#REF!</definedName>
    <definedName name="BExEV7BIXY0PNBZD7CP4KPCKXYBN" localSheetId="22" hidden="1">#REF!</definedName>
    <definedName name="BExEV7BIXY0PNBZD7CP4KPCKXYBN" localSheetId="19" hidden="1">#REF!</definedName>
    <definedName name="BExEV7BIXY0PNBZD7CP4KPCKXYBN" localSheetId="4" hidden="1">#REF!</definedName>
    <definedName name="BExEV7BIXY0PNBZD7CP4KPCKXYBN" localSheetId="3" hidden="1">#REF!</definedName>
    <definedName name="BExEV7BIXY0PNBZD7CP4KPCKXYBN" localSheetId="8" hidden="1">#REF!</definedName>
    <definedName name="BExEV7BIXY0PNBZD7CP4KPCKXYBN" localSheetId="7" hidden="1">#REF!</definedName>
    <definedName name="BExEV7BIXY0PNBZD7CP4KPCKXYBN" localSheetId="20" hidden="1">#REF!</definedName>
    <definedName name="BExEV7BIXY0PNBZD7CP4KPCKXYBN" hidden="1">#REF!</definedName>
    <definedName name="BExEWAA7JPZT6S8NDDQAF91HY7P7" localSheetId="6" hidden="1">#REF!</definedName>
    <definedName name="BExEWAA7JPZT6S8NDDQAF91HY7P7" localSheetId="5" hidden="1">#REF!</definedName>
    <definedName name="BExEWAA7JPZT6S8NDDQAF91HY7P7" localSheetId="22" hidden="1">#REF!</definedName>
    <definedName name="BExEWAA7JPZT6S8NDDQAF91HY7P7" localSheetId="19" hidden="1">#REF!</definedName>
    <definedName name="BExEWAA7JPZT6S8NDDQAF91HY7P7" localSheetId="4" hidden="1">#REF!</definedName>
    <definedName name="BExEWAA7JPZT6S8NDDQAF91HY7P7" localSheetId="3" hidden="1">#REF!</definedName>
    <definedName name="BExEWAA7JPZT6S8NDDQAF91HY7P7" localSheetId="8" hidden="1">#REF!</definedName>
    <definedName name="BExEWAA7JPZT6S8NDDQAF91HY7P7" localSheetId="7" hidden="1">#REF!</definedName>
    <definedName name="BExEWAA7JPZT6S8NDDQAF91HY7P7" localSheetId="20" hidden="1">#REF!</definedName>
    <definedName name="BExEWAA7JPZT6S8NDDQAF91HY7P7" hidden="1">#REF!</definedName>
    <definedName name="BExEX25N6632Q2U1DH066VVMMAGN" localSheetId="6" hidden="1">#REF!</definedName>
    <definedName name="BExEX25N6632Q2U1DH066VVMMAGN" localSheetId="5" hidden="1">#REF!</definedName>
    <definedName name="BExEX25N6632Q2U1DH066VVMMAGN" localSheetId="22" hidden="1">#REF!</definedName>
    <definedName name="BExEX25N6632Q2U1DH066VVMMAGN" localSheetId="19" hidden="1">#REF!</definedName>
    <definedName name="BExEX25N6632Q2U1DH066VVMMAGN" localSheetId="4" hidden="1">#REF!</definedName>
    <definedName name="BExEX25N6632Q2U1DH066VVMMAGN" localSheetId="3" hidden="1">#REF!</definedName>
    <definedName name="BExEX25N6632Q2U1DH066VVMMAGN" localSheetId="8" hidden="1">#REF!</definedName>
    <definedName name="BExEX25N6632Q2U1DH066VVMMAGN" localSheetId="7" hidden="1">#REF!</definedName>
    <definedName name="BExEX25N6632Q2U1DH066VVMMAGN" localSheetId="20" hidden="1">#REF!</definedName>
    <definedName name="BExEX25N6632Q2U1DH066VVMMAGN" hidden="1">#REF!</definedName>
    <definedName name="BExEY7IFW8RTSNNV3FHHYEO5H0AE" localSheetId="6" hidden="1">#REF!</definedName>
    <definedName name="BExEY7IFW8RTSNNV3FHHYEO5H0AE" localSheetId="5" hidden="1">#REF!</definedName>
    <definedName name="BExEY7IFW8RTSNNV3FHHYEO5H0AE" localSheetId="22" hidden="1">#REF!</definedName>
    <definedName name="BExEY7IFW8RTSNNV3FHHYEO5H0AE" localSheetId="19" hidden="1">#REF!</definedName>
    <definedName name="BExEY7IFW8RTSNNV3FHHYEO5H0AE" localSheetId="4" hidden="1">#REF!</definedName>
    <definedName name="BExEY7IFW8RTSNNV3FHHYEO5H0AE" localSheetId="3" hidden="1">#REF!</definedName>
    <definedName name="BExEY7IFW8RTSNNV3FHHYEO5H0AE" localSheetId="8" hidden="1">#REF!</definedName>
    <definedName name="BExEY7IFW8RTSNNV3FHHYEO5H0AE" localSheetId="7" hidden="1">#REF!</definedName>
    <definedName name="BExEY7IFW8RTSNNV3FHHYEO5H0AE" localSheetId="20" hidden="1">#REF!</definedName>
    <definedName name="BExEY7IFW8RTSNNV3FHHYEO5H0AE" hidden="1">#REF!</definedName>
    <definedName name="BExF0MKRZGF4F706JCNS1KIYEVDX" localSheetId="6" hidden="1">#REF!</definedName>
    <definedName name="BExF0MKRZGF4F706JCNS1KIYEVDX" localSheetId="5" hidden="1">#REF!</definedName>
    <definedName name="BExF0MKRZGF4F706JCNS1KIYEVDX" localSheetId="22" hidden="1">#REF!</definedName>
    <definedName name="BExF0MKRZGF4F706JCNS1KIYEVDX" localSheetId="19" hidden="1">#REF!</definedName>
    <definedName name="BExF0MKRZGF4F706JCNS1KIYEVDX" localSheetId="4" hidden="1">#REF!</definedName>
    <definedName name="BExF0MKRZGF4F706JCNS1KIYEVDX" localSheetId="3" hidden="1">#REF!</definedName>
    <definedName name="BExF0MKRZGF4F706JCNS1KIYEVDX" localSheetId="8" hidden="1">#REF!</definedName>
    <definedName name="BExF0MKRZGF4F706JCNS1KIYEVDX" localSheetId="7" hidden="1">#REF!</definedName>
    <definedName name="BExF0MKRZGF4F706JCNS1KIYEVDX" localSheetId="20" hidden="1">#REF!</definedName>
    <definedName name="BExF0MKRZGF4F706JCNS1KIYEVDX" hidden="1">#REF!</definedName>
    <definedName name="BExF14K5R2H1H9JV0N6DBLHUIIKD" localSheetId="6" hidden="1">#REF!</definedName>
    <definedName name="BExF14K5R2H1H9JV0N6DBLHUIIKD" localSheetId="5" hidden="1">#REF!</definedName>
    <definedName name="BExF14K5R2H1H9JV0N6DBLHUIIKD" localSheetId="22" hidden="1">#REF!</definedName>
    <definedName name="BExF14K5R2H1H9JV0N6DBLHUIIKD" localSheetId="19" hidden="1">#REF!</definedName>
    <definedName name="BExF14K5R2H1H9JV0N6DBLHUIIKD" localSheetId="4" hidden="1">#REF!</definedName>
    <definedName name="BExF14K5R2H1H9JV0N6DBLHUIIKD" localSheetId="3" hidden="1">#REF!</definedName>
    <definedName name="BExF14K5R2H1H9JV0N6DBLHUIIKD" localSheetId="8" hidden="1">#REF!</definedName>
    <definedName name="BExF14K5R2H1H9JV0N6DBLHUIIKD" localSheetId="7" hidden="1">#REF!</definedName>
    <definedName name="BExF14K5R2H1H9JV0N6DBLHUIIKD" localSheetId="20" hidden="1">#REF!</definedName>
    <definedName name="BExF14K5R2H1H9JV0N6DBLHUIIKD" hidden="1">#REF!</definedName>
    <definedName name="BExF1TVSQQHB0Z0I0TL2ZLVCDE50" localSheetId="6" hidden="1">#REF!</definedName>
    <definedName name="BExF1TVSQQHB0Z0I0TL2ZLVCDE50" localSheetId="5" hidden="1">#REF!</definedName>
    <definedName name="BExF1TVSQQHB0Z0I0TL2ZLVCDE50" localSheetId="22" hidden="1">#REF!</definedName>
    <definedName name="BExF1TVSQQHB0Z0I0TL2ZLVCDE50" localSheetId="19" hidden="1">#REF!</definedName>
    <definedName name="BExF1TVSQQHB0Z0I0TL2ZLVCDE50" localSheetId="4" hidden="1">#REF!</definedName>
    <definedName name="BExF1TVSQQHB0Z0I0TL2ZLVCDE50" localSheetId="3" hidden="1">#REF!</definedName>
    <definedName name="BExF1TVSQQHB0Z0I0TL2ZLVCDE50" localSheetId="8" hidden="1">#REF!</definedName>
    <definedName name="BExF1TVSQQHB0Z0I0TL2ZLVCDE50" localSheetId="7" hidden="1">#REF!</definedName>
    <definedName name="BExF1TVSQQHB0Z0I0TL2ZLVCDE50" localSheetId="20" hidden="1">#REF!</definedName>
    <definedName name="BExF1TVSQQHB0Z0I0TL2ZLVCDE50" hidden="1">#REF!</definedName>
    <definedName name="BExF3LPZ4VPJKH07FJC9FE74ZN6K" localSheetId="6" hidden="1">#REF!</definedName>
    <definedName name="BExF3LPZ4VPJKH07FJC9FE74ZN6K" localSheetId="5" hidden="1">#REF!</definedName>
    <definedName name="BExF3LPZ4VPJKH07FJC9FE74ZN6K" localSheetId="22" hidden="1">#REF!</definedName>
    <definedName name="BExF3LPZ4VPJKH07FJC9FE74ZN6K" localSheetId="19" hidden="1">#REF!</definedName>
    <definedName name="BExF3LPZ4VPJKH07FJC9FE74ZN6K" localSheetId="4" hidden="1">#REF!</definedName>
    <definedName name="BExF3LPZ4VPJKH07FJC9FE74ZN6K" localSheetId="3" hidden="1">#REF!</definedName>
    <definedName name="BExF3LPZ4VPJKH07FJC9FE74ZN6K" localSheetId="8" hidden="1">#REF!</definedName>
    <definedName name="BExF3LPZ4VPJKH07FJC9FE74ZN6K" localSheetId="7" hidden="1">#REF!</definedName>
    <definedName name="BExF3LPZ4VPJKH07FJC9FE74ZN6K" localSheetId="20" hidden="1">#REF!</definedName>
    <definedName name="BExF3LPZ4VPJKH07FJC9FE74ZN6K" hidden="1">#REF!</definedName>
    <definedName name="BExF4C3AU5TU7WPX9SVGYD0WUAI2" localSheetId="6" hidden="1">#REF!</definedName>
    <definedName name="BExF4C3AU5TU7WPX9SVGYD0WUAI2" localSheetId="5" hidden="1">#REF!</definedName>
    <definedName name="BExF4C3AU5TU7WPX9SVGYD0WUAI2" localSheetId="22" hidden="1">#REF!</definedName>
    <definedName name="BExF4C3AU5TU7WPX9SVGYD0WUAI2" localSheetId="19" hidden="1">#REF!</definedName>
    <definedName name="BExF4C3AU5TU7WPX9SVGYD0WUAI2" localSheetId="4" hidden="1">#REF!</definedName>
    <definedName name="BExF4C3AU5TU7WPX9SVGYD0WUAI2" localSheetId="3" hidden="1">#REF!</definedName>
    <definedName name="BExF4C3AU5TU7WPX9SVGYD0WUAI2" localSheetId="8" hidden="1">#REF!</definedName>
    <definedName name="BExF4C3AU5TU7WPX9SVGYD0WUAI2" localSheetId="7" hidden="1">#REF!</definedName>
    <definedName name="BExF4C3AU5TU7WPX9SVGYD0WUAI2" localSheetId="20" hidden="1">#REF!</definedName>
    <definedName name="BExF4C3AU5TU7WPX9SVGYD0WUAI2" hidden="1">#REF!</definedName>
    <definedName name="BExF4MVQLYANEICBT7GH7RGV15G6" localSheetId="6" hidden="1">#REF!</definedName>
    <definedName name="BExF4MVQLYANEICBT7GH7RGV15G6" localSheetId="5" hidden="1">#REF!</definedName>
    <definedName name="BExF4MVQLYANEICBT7GH7RGV15G6" localSheetId="22" hidden="1">#REF!</definedName>
    <definedName name="BExF4MVQLYANEICBT7GH7RGV15G6" localSheetId="19" hidden="1">#REF!</definedName>
    <definedName name="BExF4MVQLYANEICBT7GH7RGV15G6" localSheetId="4" hidden="1">#REF!</definedName>
    <definedName name="BExF4MVQLYANEICBT7GH7RGV15G6" localSheetId="3" hidden="1">#REF!</definedName>
    <definedName name="BExF4MVQLYANEICBT7GH7RGV15G6" localSheetId="8" hidden="1">#REF!</definedName>
    <definedName name="BExF4MVQLYANEICBT7GH7RGV15G6" localSheetId="7" hidden="1">#REF!</definedName>
    <definedName name="BExF4MVQLYANEICBT7GH7RGV15G6" localSheetId="20" hidden="1">#REF!</definedName>
    <definedName name="BExF4MVQLYANEICBT7GH7RGV15G6" hidden="1">#REF!</definedName>
    <definedName name="BExF54EZT3FMJ79XYOCGA3DVLRAP" localSheetId="6" hidden="1">#REF!</definedName>
    <definedName name="BExF54EZT3FMJ79XYOCGA3DVLRAP" localSheetId="5" hidden="1">#REF!</definedName>
    <definedName name="BExF54EZT3FMJ79XYOCGA3DVLRAP" localSheetId="22" hidden="1">#REF!</definedName>
    <definedName name="BExF54EZT3FMJ79XYOCGA3DVLRAP" localSheetId="19" hidden="1">#REF!</definedName>
    <definedName name="BExF54EZT3FMJ79XYOCGA3DVLRAP" localSheetId="4" hidden="1">#REF!</definedName>
    <definedName name="BExF54EZT3FMJ79XYOCGA3DVLRAP" localSheetId="3" hidden="1">#REF!</definedName>
    <definedName name="BExF54EZT3FMJ79XYOCGA3DVLRAP" localSheetId="8" hidden="1">#REF!</definedName>
    <definedName name="BExF54EZT3FMJ79XYOCGA3DVLRAP" localSheetId="7" hidden="1">#REF!</definedName>
    <definedName name="BExF54EZT3FMJ79XYOCGA3DVLRAP" localSheetId="20" hidden="1">#REF!</definedName>
    <definedName name="BExF54EZT3FMJ79XYOCGA3DVLRAP" hidden="1">#REF!</definedName>
    <definedName name="BExF5OSJPJUHOBH5UO519MS5FV6M" localSheetId="6" hidden="1">#REF!</definedName>
    <definedName name="BExF5OSJPJUHOBH5UO519MS5FV6M" localSheetId="5" hidden="1">#REF!</definedName>
    <definedName name="BExF5OSJPJUHOBH5UO519MS5FV6M" localSheetId="22" hidden="1">#REF!</definedName>
    <definedName name="BExF5OSJPJUHOBH5UO519MS5FV6M" localSheetId="19" hidden="1">#REF!</definedName>
    <definedName name="BExF5OSJPJUHOBH5UO519MS5FV6M" localSheetId="4" hidden="1">#REF!</definedName>
    <definedName name="BExF5OSJPJUHOBH5UO519MS5FV6M" localSheetId="3" hidden="1">#REF!</definedName>
    <definedName name="BExF5OSJPJUHOBH5UO519MS5FV6M" localSheetId="8" hidden="1">#REF!</definedName>
    <definedName name="BExF5OSJPJUHOBH5UO519MS5FV6M" localSheetId="7" hidden="1">#REF!</definedName>
    <definedName name="BExF5OSJPJUHOBH5UO519MS5FV6M" localSheetId="20" hidden="1">#REF!</definedName>
    <definedName name="BExF5OSJPJUHOBH5UO519MS5FV6M" hidden="1">#REF!</definedName>
    <definedName name="BExF6N3V8FNSQJC6A6MCF03ZAA5W" localSheetId="6" hidden="1">#REF!</definedName>
    <definedName name="BExF6N3V8FNSQJC6A6MCF03ZAA5W" localSheetId="5" hidden="1">#REF!</definedName>
    <definedName name="BExF6N3V8FNSQJC6A6MCF03ZAA5W" localSheetId="22" hidden="1">#REF!</definedName>
    <definedName name="BExF6N3V8FNSQJC6A6MCF03ZAA5W" localSheetId="19" hidden="1">#REF!</definedName>
    <definedName name="BExF6N3V8FNSQJC6A6MCF03ZAA5W" localSheetId="4" hidden="1">#REF!</definedName>
    <definedName name="BExF6N3V8FNSQJC6A6MCF03ZAA5W" localSheetId="3" hidden="1">#REF!</definedName>
    <definedName name="BExF6N3V8FNSQJC6A6MCF03ZAA5W" localSheetId="8" hidden="1">#REF!</definedName>
    <definedName name="BExF6N3V8FNSQJC6A6MCF03ZAA5W" localSheetId="7" hidden="1">#REF!</definedName>
    <definedName name="BExF6N3V8FNSQJC6A6MCF03ZAA5W" localSheetId="20" hidden="1">#REF!</definedName>
    <definedName name="BExF6N3V8FNSQJC6A6MCF03ZAA5W" hidden="1">#REF!</definedName>
    <definedName name="BExF78ORD51H2LCFAQWCLGK8FBM1" localSheetId="6" hidden="1">#REF!</definedName>
    <definedName name="BExF78ORD51H2LCFAQWCLGK8FBM1" localSheetId="5" hidden="1">#REF!</definedName>
    <definedName name="BExF78ORD51H2LCFAQWCLGK8FBM1" localSheetId="22" hidden="1">#REF!</definedName>
    <definedName name="BExF78ORD51H2LCFAQWCLGK8FBM1" localSheetId="19" hidden="1">#REF!</definedName>
    <definedName name="BExF78ORD51H2LCFAQWCLGK8FBM1" localSheetId="4" hidden="1">#REF!</definedName>
    <definedName name="BExF78ORD51H2LCFAQWCLGK8FBM1" localSheetId="3" hidden="1">#REF!</definedName>
    <definedName name="BExF78ORD51H2LCFAQWCLGK8FBM1" localSheetId="8" hidden="1">#REF!</definedName>
    <definedName name="BExF78ORD51H2LCFAQWCLGK8FBM1" localSheetId="7" hidden="1">#REF!</definedName>
    <definedName name="BExF78ORD51H2LCFAQWCLGK8FBM1" localSheetId="20" hidden="1">#REF!</definedName>
    <definedName name="BExF78ORD51H2LCFAQWCLGK8FBM1" hidden="1">#REF!</definedName>
    <definedName name="BExF8C8YV94YAIMXCKIUOWNQNRBC" localSheetId="6" hidden="1">#REF!</definedName>
    <definedName name="BExF8C8YV94YAIMXCKIUOWNQNRBC" localSheetId="5" hidden="1">#REF!</definedName>
    <definedName name="BExF8C8YV94YAIMXCKIUOWNQNRBC" localSheetId="22" hidden="1">#REF!</definedName>
    <definedName name="BExF8C8YV94YAIMXCKIUOWNQNRBC" localSheetId="19" hidden="1">#REF!</definedName>
    <definedName name="BExF8C8YV94YAIMXCKIUOWNQNRBC" localSheetId="4" hidden="1">#REF!</definedName>
    <definedName name="BExF8C8YV94YAIMXCKIUOWNQNRBC" localSheetId="3" hidden="1">#REF!</definedName>
    <definedName name="BExF8C8YV94YAIMXCKIUOWNQNRBC" localSheetId="8" hidden="1">#REF!</definedName>
    <definedName name="BExF8C8YV94YAIMXCKIUOWNQNRBC" localSheetId="7" hidden="1">#REF!</definedName>
    <definedName name="BExF8C8YV94YAIMXCKIUOWNQNRBC" localSheetId="20" hidden="1">#REF!</definedName>
    <definedName name="BExF8C8YV94YAIMXCKIUOWNQNRBC" hidden="1">#REF!</definedName>
    <definedName name="BExGL6IPXDOHQ1LB2D3GZXKLLB4P" localSheetId="6" hidden="1">#REF!</definedName>
    <definedName name="BExGL6IPXDOHQ1LB2D3GZXKLLB4P" localSheetId="5" hidden="1">#REF!</definedName>
    <definedName name="BExGL6IPXDOHQ1LB2D3GZXKLLB4P" localSheetId="22" hidden="1">#REF!</definedName>
    <definedName name="BExGL6IPXDOHQ1LB2D3GZXKLLB4P" localSheetId="19" hidden="1">#REF!</definedName>
    <definedName name="BExGL6IPXDOHQ1LB2D3GZXKLLB4P" localSheetId="4" hidden="1">#REF!</definedName>
    <definedName name="BExGL6IPXDOHQ1LB2D3GZXKLLB4P" localSheetId="3" hidden="1">#REF!</definedName>
    <definedName name="BExGL6IPXDOHQ1LB2D3GZXKLLB4P" localSheetId="8" hidden="1">#REF!</definedName>
    <definedName name="BExGL6IPXDOHQ1LB2D3GZXKLLB4P" localSheetId="7" hidden="1">#REF!</definedName>
    <definedName name="BExGL6IPXDOHQ1LB2D3GZXKLLB4P" localSheetId="20" hidden="1">#REF!</definedName>
    <definedName name="BExGL6IPXDOHQ1LB2D3GZXKLLB4P" hidden="1">#REF!</definedName>
    <definedName name="BExGMC6GO2W9TXUG7N8LXR0L17CZ" localSheetId="6" hidden="1">#REF!</definedName>
    <definedName name="BExGMC6GO2W9TXUG7N8LXR0L17CZ" localSheetId="5" hidden="1">#REF!</definedName>
    <definedName name="BExGMC6GO2W9TXUG7N8LXR0L17CZ" localSheetId="22" hidden="1">#REF!</definedName>
    <definedName name="BExGMC6GO2W9TXUG7N8LXR0L17CZ" localSheetId="19" hidden="1">#REF!</definedName>
    <definedName name="BExGMC6GO2W9TXUG7N8LXR0L17CZ" localSheetId="4" hidden="1">#REF!</definedName>
    <definedName name="BExGMC6GO2W9TXUG7N8LXR0L17CZ" localSheetId="3" hidden="1">#REF!</definedName>
    <definedName name="BExGMC6GO2W9TXUG7N8LXR0L17CZ" localSheetId="8" hidden="1">#REF!</definedName>
    <definedName name="BExGMC6GO2W9TXUG7N8LXR0L17CZ" localSheetId="7" hidden="1">#REF!</definedName>
    <definedName name="BExGMC6GO2W9TXUG7N8LXR0L17CZ" localSheetId="20" hidden="1">#REF!</definedName>
    <definedName name="BExGMC6GO2W9TXUG7N8LXR0L17CZ" hidden="1">#REF!</definedName>
    <definedName name="BExGMP2FJRFW3IHF713S83MUNO63" localSheetId="6" hidden="1">#REF!</definedName>
    <definedName name="BExGMP2FJRFW3IHF713S83MUNO63" localSheetId="5" hidden="1">#REF!</definedName>
    <definedName name="BExGMP2FJRFW3IHF713S83MUNO63" localSheetId="22" hidden="1">#REF!</definedName>
    <definedName name="BExGMP2FJRFW3IHF713S83MUNO63" localSheetId="19" hidden="1">#REF!</definedName>
    <definedName name="BExGMP2FJRFW3IHF713S83MUNO63" localSheetId="4" hidden="1">#REF!</definedName>
    <definedName name="BExGMP2FJRFW3IHF713S83MUNO63" localSheetId="3" hidden="1">#REF!</definedName>
    <definedName name="BExGMP2FJRFW3IHF713S83MUNO63" localSheetId="8" hidden="1">#REF!</definedName>
    <definedName name="BExGMP2FJRFW3IHF713S83MUNO63" localSheetId="7" hidden="1">#REF!</definedName>
    <definedName name="BExGMP2FJRFW3IHF713S83MUNO63" localSheetId="20" hidden="1">#REF!</definedName>
    <definedName name="BExGMP2FJRFW3IHF713S83MUNO63" hidden="1">#REF!</definedName>
    <definedName name="BExGPTLP106PIE3TKA2163916WPX" localSheetId="6" hidden="1">#REF!</definedName>
    <definedName name="BExGPTLP106PIE3TKA2163916WPX" localSheetId="5" hidden="1">#REF!</definedName>
    <definedName name="BExGPTLP106PIE3TKA2163916WPX" localSheetId="22" hidden="1">#REF!</definedName>
    <definedName name="BExGPTLP106PIE3TKA2163916WPX" localSheetId="19" hidden="1">#REF!</definedName>
    <definedName name="BExGPTLP106PIE3TKA2163916WPX" localSheetId="4" hidden="1">#REF!</definedName>
    <definedName name="BExGPTLP106PIE3TKA2163916WPX" localSheetId="3" hidden="1">#REF!</definedName>
    <definedName name="BExGPTLP106PIE3TKA2163916WPX" localSheetId="8" hidden="1">#REF!</definedName>
    <definedName name="BExGPTLP106PIE3TKA2163916WPX" localSheetId="7" hidden="1">#REF!</definedName>
    <definedName name="BExGPTLP106PIE3TKA2163916WPX" localSheetId="20" hidden="1">#REF!</definedName>
    <definedName name="BExGPTLP106PIE3TKA2163916WPX" hidden="1">#REF!</definedName>
    <definedName name="BExGQ9SCA2OJYNB1N6WEQ2UEK5TX" localSheetId="6" hidden="1">#REF!</definedName>
    <definedName name="BExGQ9SCA2OJYNB1N6WEQ2UEK5TX" localSheetId="5" hidden="1">#REF!</definedName>
    <definedName name="BExGQ9SCA2OJYNB1N6WEQ2UEK5TX" localSheetId="22" hidden="1">#REF!</definedName>
    <definedName name="BExGQ9SCA2OJYNB1N6WEQ2UEK5TX" localSheetId="19" hidden="1">#REF!</definedName>
    <definedName name="BExGQ9SCA2OJYNB1N6WEQ2UEK5TX" localSheetId="4" hidden="1">#REF!</definedName>
    <definedName name="BExGQ9SCA2OJYNB1N6WEQ2UEK5TX" localSheetId="3" hidden="1">#REF!</definedName>
    <definedName name="BExGQ9SCA2OJYNB1N6WEQ2UEK5TX" localSheetId="8" hidden="1">#REF!</definedName>
    <definedName name="BExGQ9SCA2OJYNB1N6WEQ2UEK5TX" localSheetId="7" hidden="1">#REF!</definedName>
    <definedName name="BExGQ9SCA2OJYNB1N6WEQ2UEK5TX" localSheetId="20" hidden="1">#REF!</definedName>
    <definedName name="BExGQ9SCA2OJYNB1N6WEQ2UEK5TX" hidden="1">#REF!</definedName>
    <definedName name="BExGQJTX2KEG6KNLHJUI6XXVYUAP" localSheetId="6" hidden="1">#REF!</definedName>
    <definedName name="BExGQJTX2KEG6KNLHJUI6XXVYUAP" localSheetId="5" hidden="1">#REF!</definedName>
    <definedName name="BExGQJTX2KEG6KNLHJUI6XXVYUAP" localSheetId="22" hidden="1">#REF!</definedName>
    <definedName name="BExGQJTX2KEG6KNLHJUI6XXVYUAP" localSheetId="19" hidden="1">#REF!</definedName>
    <definedName name="BExGQJTX2KEG6KNLHJUI6XXVYUAP" localSheetId="4" hidden="1">#REF!</definedName>
    <definedName name="BExGQJTX2KEG6KNLHJUI6XXVYUAP" localSheetId="3" hidden="1">#REF!</definedName>
    <definedName name="BExGQJTX2KEG6KNLHJUI6XXVYUAP" localSheetId="8" hidden="1">#REF!</definedName>
    <definedName name="BExGQJTX2KEG6KNLHJUI6XXVYUAP" localSheetId="7" hidden="1">#REF!</definedName>
    <definedName name="BExGQJTX2KEG6KNLHJUI6XXVYUAP" localSheetId="20" hidden="1">#REF!</definedName>
    <definedName name="BExGQJTX2KEG6KNLHJUI6XXVYUAP" hidden="1">#REF!</definedName>
    <definedName name="BExGR9WETFADNTMJ20GHNAJ1F7GF" localSheetId="6" hidden="1">#REF!</definedName>
    <definedName name="BExGR9WETFADNTMJ20GHNAJ1F7GF" localSheetId="5" hidden="1">#REF!</definedName>
    <definedName name="BExGR9WETFADNTMJ20GHNAJ1F7GF" localSheetId="22" hidden="1">#REF!</definedName>
    <definedName name="BExGR9WETFADNTMJ20GHNAJ1F7GF" localSheetId="19" hidden="1">#REF!</definedName>
    <definedName name="BExGR9WETFADNTMJ20GHNAJ1F7GF" localSheetId="4" hidden="1">#REF!</definedName>
    <definedName name="BExGR9WETFADNTMJ20GHNAJ1F7GF" localSheetId="3" hidden="1">#REF!</definedName>
    <definedName name="BExGR9WETFADNTMJ20GHNAJ1F7GF" localSheetId="8" hidden="1">#REF!</definedName>
    <definedName name="BExGR9WETFADNTMJ20GHNAJ1F7GF" localSheetId="7" hidden="1">#REF!</definedName>
    <definedName name="BExGR9WETFADNTMJ20GHNAJ1F7GF" localSheetId="20" hidden="1">#REF!</definedName>
    <definedName name="BExGR9WETFADNTMJ20GHNAJ1F7GF" hidden="1">#REF!</definedName>
    <definedName name="BExGRTOI9X3XYYD89XDEAVZ9OJYR" localSheetId="6" hidden="1">#REF!</definedName>
    <definedName name="BExGRTOI9X3XYYD89XDEAVZ9OJYR" localSheetId="5" hidden="1">#REF!</definedName>
    <definedName name="BExGRTOI9X3XYYD89XDEAVZ9OJYR" localSheetId="22" hidden="1">#REF!</definedName>
    <definedName name="BExGRTOI9X3XYYD89XDEAVZ9OJYR" localSheetId="19" hidden="1">#REF!</definedName>
    <definedName name="BExGRTOI9X3XYYD89XDEAVZ9OJYR" localSheetId="4" hidden="1">#REF!</definedName>
    <definedName name="BExGRTOI9X3XYYD89XDEAVZ9OJYR" localSheetId="3" hidden="1">#REF!</definedName>
    <definedName name="BExGRTOI9X3XYYD89XDEAVZ9OJYR" localSheetId="8" hidden="1">#REF!</definedName>
    <definedName name="BExGRTOI9X3XYYD89XDEAVZ9OJYR" localSheetId="7" hidden="1">#REF!</definedName>
    <definedName name="BExGRTOI9X3XYYD89XDEAVZ9OJYR" localSheetId="20" hidden="1">#REF!</definedName>
    <definedName name="BExGRTOI9X3XYYD89XDEAVZ9OJYR" hidden="1">#REF!</definedName>
    <definedName name="BExGTEMEB67U5UI9VJ04JZCOEFXF" localSheetId="6" hidden="1">#REF!</definedName>
    <definedName name="BExGTEMEB67U5UI9VJ04JZCOEFXF" localSheetId="5" hidden="1">#REF!</definedName>
    <definedName name="BExGTEMEB67U5UI9VJ04JZCOEFXF" localSheetId="22" hidden="1">#REF!</definedName>
    <definedName name="BExGTEMEB67U5UI9VJ04JZCOEFXF" localSheetId="19" hidden="1">#REF!</definedName>
    <definedName name="BExGTEMEB67U5UI9VJ04JZCOEFXF" localSheetId="4" hidden="1">#REF!</definedName>
    <definedName name="BExGTEMEB67U5UI9VJ04JZCOEFXF" localSheetId="3" hidden="1">#REF!</definedName>
    <definedName name="BExGTEMEB67U5UI9VJ04JZCOEFXF" localSheetId="8" hidden="1">#REF!</definedName>
    <definedName name="BExGTEMEB67U5UI9VJ04JZCOEFXF" localSheetId="7" hidden="1">#REF!</definedName>
    <definedName name="BExGTEMEB67U5UI9VJ04JZCOEFXF" localSheetId="20" hidden="1">#REF!</definedName>
    <definedName name="BExGTEMEB67U5UI9VJ04JZCOEFXF" hidden="1">#REF!</definedName>
    <definedName name="BExGU4ZW66RINTPSA4PIO5Q6IMM1" localSheetId="6" hidden="1">#REF!</definedName>
    <definedName name="BExGU4ZW66RINTPSA4PIO5Q6IMM1" localSheetId="5" hidden="1">#REF!</definedName>
    <definedName name="BExGU4ZW66RINTPSA4PIO5Q6IMM1" localSheetId="22" hidden="1">#REF!</definedName>
    <definedName name="BExGU4ZW66RINTPSA4PIO5Q6IMM1" localSheetId="19" hidden="1">#REF!</definedName>
    <definedName name="BExGU4ZW66RINTPSA4PIO5Q6IMM1" localSheetId="4" hidden="1">#REF!</definedName>
    <definedName name="BExGU4ZW66RINTPSA4PIO5Q6IMM1" localSheetId="3" hidden="1">#REF!</definedName>
    <definedName name="BExGU4ZW66RINTPSA4PIO5Q6IMM1" localSheetId="8" hidden="1">#REF!</definedName>
    <definedName name="BExGU4ZW66RINTPSA4PIO5Q6IMM1" localSheetId="7" hidden="1">#REF!</definedName>
    <definedName name="BExGU4ZW66RINTPSA4PIO5Q6IMM1" localSheetId="20" hidden="1">#REF!</definedName>
    <definedName name="BExGU4ZW66RINTPSA4PIO5Q6IMM1" hidden="1">#REF!</definedName>
    <definedName name="BExGUGU5SMJJAKC62NZE6ZCQR2QY" localSheetId="6" hidden="1">#REF!</definedName>
    <definedName name="BExGUGU5SMJJAKC62NZE6ZCQR2QY" localSheetId="5" hidden="1">#REF!</definedName>
    <definedName name="BExGUGU5SMJJAKC62NZE6ZCQR2QY" localSheetId="22" hidden="1">#REF!</definedName>
    <definedName name="BExGUGU5SMJJAKC62NZE6ZCQR2QY" localSheetId="19" hidden="1">#REF!</definedName>
    <definedName name="BExGUGU5SMJJAKC62NZE6ZCQR2QY" localSheetId="4" hidden="1">#REF!</definedName>
    <definedName name="BExGUGU5SMJJAKC62NZE6ZCQR2QY" localSheetId="3" hidden="1">#REF!</definedName>
    <definedName name="BExGUGU5SMJJAKC62NZE6ZCQR2QY" localSheetId="8" hidden="1">#REF!</definedName>
    <definedName name="BExGUGU5SMJJAKC62NZE6ZCQR2QY" localSheetId="7" hidden="1">#REF!</definedName>
    <definedName name="BExGUGU5SMJJAKC62NZE6ZCQR2QY" localSheetId="20" hidden="1">#REF!</definedName>
    <definedName name="BExGUGU5SMJJAKC62NZE6ZCQR2QY" hidden="1">#REF!</definedName>
    <definedName name="BExGUWKJTWHS9JHS0RAHKQWTOS1H" localSheetId="6" hidden="1">#REF!</definedName>
    <definedName name="BExGUWKJTWHS9JHS0RAHKQWTOS1H" localSheetId="5" hidden="1">#REF!</definedName>
    <definedName name="BExGUWKJTWHS9JHS0RAHKQWTOS1H" localSheetId="22" hidden="1">#REF!</definedName>
    <definedName name="BExGUWKJTWHS9JHS0RAHKQWTOS1H" localSheetId="4" hidden="1">#REF!</definedName>
    <definedName name="BExGUWKJTWHS9JHS0RAHKQWTOS1H" localSheetId="3" hidden="1">#REF!</definedName>
    <definedName name="BExGUWKJTWHS9JHS0RAHKQWTOS1H" localSheetId="8" hidden="1">#REF!</definedName>
    <definedName name="BExGUWKJTWHS9JHS0RAHKQWTOS1H" localSheetId="7" hidden="1">#REF!</definedName>
    <definedName name="BExGUWKJTWHS9JHS0RAHKQWTOS1H" localSheetId="20" hidden="1">#REF!</definedName>
    <definedName name="BExGUWKJTWHS9JHS0RAHKQWTOS1H" hidden="1">#REF!</definedName>
    <definedName name="BExGV7NSHPKQEYFH3A6ADICPV7J3" localSheetId="6" hidden="1">#REF!</definedName>
    <definedName name="BExGV7NSHPKQEYFH3A6ADICPV7J3" localSheetId="5" hidden="1">#REF!</definedName>
    <definedName name="BExGV7NSHPKQEYFH3A6ADICPV7J3" localSheetId="22" hidden="1">#REF!</definedName>
    <definedName name="BExGV7NSHPKQEYFH3A6ADICPV7J3" localSheetId="19" hidden="1">#REF!</definedName>
    <definedName name="BExGV7NSHPKQEYFH3A6ADICPV7J3" localSheetId="4" hidden="1">#REF!</definedName>
    <definedName name="BExGV7NSHPKQEYFH3A6ADICPV7J3" localSheetId="3" hidden="1">#REF!</definedName>
    <definedName name="BExGV7NSHPKQEYFH3A6ADICPV7J3" localSheetId="8" hidden="1">#REF!</definedName>
    <definedName name="BExGV7NSHPKQEYFH3A6ADICPV7J3" localSheetId="7" hidden="1">#REF!</definedName>
    <definedName name="BExGV7NSHPKQEYFH3A6ADICPV7J3" localSheetId="20" hidden="1">#REF!</definedName>
    <definedName name="BExGV7NSHPKQEYFH3A6ADICPV7J3" hidden="1">#REF!</definedName>
    <definedName name="BExGX750HSKAL5M99Y0IC32NWEH5" localSheetId="6" hidden="1">#REF!</definedName>
    <definedName name="BExGX750HSKAL5M99Y0IC32NWEH5" localSheetId="5" hidden="1">#REF!</definedName>
    <definedName name="BExGX750HSKAL5M99Y0IC32NWEH5" localSheetId="22" hidden="1">#REF!</definedName>
    <definedName name="BExGX750HSKAL5M99Y0IC32NWEH5" localSheetId="19" hidden="1">#REF!</definedName>
    <definedName name="BExGX750HSKAL5M99Y0IC32NWEH5" localSheetId="4" hidden="1">#REF!</definedName>
    <definedName name="BExGX750HSKAL5M99Y0IC32NWEH5" localSheetId="3" hidden="1">#REF!</definedName>
    <definedName name="BExGX750HSKAL5M99Y0IC32NWEH5" localSheetId="8" hidden="1">#REF!</definedName>
    <definedName name="BExGX750HSKAL5M99Y0IC32NWEH5" localSheetId="7" hidden="1">#REF!</definedName>
    <definedName name="BExGX750HSKAL5M99Y0IC32NWEH5" localSheetId="20" hidden="1">#REF!</definedName>
    <definedName name="BExGX750HSKAL5M99Y0IC32NWEH5" hidden="1">#REF!</definedName>
    <definedName name="BExGYY2ONE6WQ2Y2VQKX8XVVYJ6Y" localSheetId="6" hidden="1">#REF!</definedName>
    <definedName name="BExGYY2ONE6WQ2Y2VQKX8XVVYJ6Y" localSheetId="5" hidden="1">#REF!</definedName>
    <definedName name="BExGYY2ONE6WQ2Y2VQKX8XVVYJ6Y" localSheetId="22" hidden="1">#REF!</definedName>
    <definedName name="BExGYY2ONE6WQ2Y2VQKX8XVVYJ6Y" localSheetId="19" hidden="1">#REF!</definedName>
    <definedName name="BExGYY2ONE6WQ2Y2VQKX8XVVYJ6Y" localSheetId="4" hidden="1">#REF!</definedName>
    <definedName name="BExGYY2ONE6WQ2Y2VQKX8XVVYJ6Y" localSheetId="3" hidden="1">#REF!</definedName>
    <definedName name="BExGYY2ONE6WQ2Y2VQKX8XVVYJ6Y" localSheetId="8" hidden="1">#REF!</definedName>
    <definedName name="BExGYY2ONE6WQ2Y2VQKX8XVVYJ6Y" localSheetId="7" hidden="1">#REF!</definedName>
    <definedName name="BExGYY2ONE6WQ2Y2VQKX8XVVYJ6Y" localSheetId="20" hidden="1">#REF!</definedName>
    <definedName name="BExGYY2ONE6WQ2Y2VQKX8XVVYJ6Y" hidden="1">#REF!</definedName>
    <definedName name="BExGZ2KIBCFCQQM8SVEARX84ALTB" localSheetId="6" hidden="1">#REF!</definedName>
    <definedName name="BExGZ2KIBCFCQQM8SVEARX84ALTB" localSheetId="5" hidden="1">#REF!</definedName>
    <definedName name="BExGZ2KIBCFCQQM8SVEARX84ALTB" localSheetId="22" hidden="1">#REF!</definedName>
    <definedName name="BExGZ2KIBCFCQQM8SVEARX84ALTB" localSheetId="19" hidden="1">#REF!</definedName>
    <definedName name="BExGZ2KIBCFCQQM8SVEARX84ALTB" localSheetId="4" hidden="1">#REF!</definedName>
    <definedName name="BExGZ2KIBCFCQQM8SVEARX84ALTB" localSheetId="3" hidden="1">#REF!</definedName>
    <definedName name="BExGZ2KIBCFCQQM8SVEARX84ALTB" localSheetId="8" hidden="1">#REF!</definedName>
    <definedName name="BExGZ2KIBCFCQQM8SVEARX84ALTB" localSheetId="7" hidden="1">#REF!</definedName>
    <definedName name="BExGZ2KIBCFCQQM8SVEARX84ALTB" localSheetId="20" hidden="1">#REF!</definedName>
    <definedName name="BExGZ2KIBCFCQQM8SVEARX84ALTB" hidden="1">#REF!</definedName>
    <definedName name="BExH05ZAO58KEEBYEVQXU5JLP0LH" localSheetId="6" hidden="1">#REF!</definedName>
    <definedName name="BExH05ZAO58KEEBYEVQXU5JLP0LH" localSheetId="5" hidden="1">#REF!</definedName>
    <definedName name="BExH05ZAO58KEEBYEVQXU5JLP0LH" localSheetId="22" hidden="1">#REF!</definedName>
    <definedName name="BExH05ZAO58KEEBYEVQXU5JLP0LH" localSheetId="19" hidden="1">#REF!</definedName>
    <definedName name="BExH05ZAO58KEEBYEVQXU5JLP0LH" localSheetId="4" hidden="1">#REF!</definedName>
    <definedName name="BExH05ZAO58KEEBYEVQXU5JLP0LH" localSheetId="3" hidden="1">#REF!</definedName>
    <definedName name="BExH05ZAO58KEEBYEVQXU5JLP0LH" localSheetId="8" hidden="1">#REF!</definedName>
    <definedName name="BExH05ZAO58KEEBYEVQXU5JLP0LH" localSheetId="7" hidden="1">#REF!</definedName>
    <definedName name="BExH05ZAO58KEEBYEVQXU5JLP0LH" localSheetId="20" hidden="1">#REF!</definedName>
    <definedName name="BExH05ZAO58KEEBYEVQXU5JLP0LH" hidden="1">#REF!</definedName>
    <definedName name="BExH0ETHUGLBXBWZPRRWL8IVCYIJ" localSheetId="6" hidden="1">#REF!</definedName>
    <definedName name="BExH0ETHUGLBXBWZPRRWL8IVCYIJ" localSheetId="5" hidden="1">#REF!</definedName>
    <definedName name="BExH0ETHUGLBXBWZPRRWL8IVCYIJ" localSheetId="22" hidden="1">#REF!</definedName>
    <definedName name="BExH0ETHUGLBXBWZPRRWL8IVCYIJ" localSheetId="19" hidden="1">#REF!</definedName>
    <definedName name="BExH0ETHUGLBXBWZPRRWL8IVCYIJ" localSheetId="4" hidden="1">#REF!</definedName>
    <definedName name="BExH0ETHUGLBXBWZPRRWL8IVCYIJ" localSheetId="3" hidden="1">#REF!</definedName>
    <definedName name="BExH0ETHUGLBXBWZPRRWL8IVCYIJ" localSheetId="8" hidden="1">#REF!</definedName>
    <definedName name="BExH0ETHUGLBXBWZPRRWL8IVCYIJ" localSheetId="7" hidden="1">#REF!</definedName>
    <definedName name="BExH0ETHUGLBXBWZPRRWL8IVCYIJ" localSheetId="20" hidden="1">#REF!</definedName>
    <definedName name="BExH0ETHUGLBXBWZPRRWL8IVCYIJ" hidden="1">#REF!</definedName>
    <definedName name="BExH1JKW7W9AQEV1383HV6JKL8VK" localSheetId="6" hidden="1">#REF!</definedName>
    <definedName name="BExH1JKW7W9AQEV1383HV6JKL8VK" localSheetId="5" hidden="1">#REF!</definedName>
    <definedName name="BExH1JKW7W9AQEV1383HV6JKL8VK" localSheetId="22" hidden="1">#REF!</definedName>
    <definedName name="BExH1JKW7W9AQEV1383HV6JKL8VK" localSheetId="19" hidden="1">#REF!</definedName>
    <definedName name="BExH1JKW7W9AQEV1383HV6JKL8VK" localSheetId="4" hidden="1">#REF!</definedName>
    <definedName name="BExH1JKW7W9AQEV1383HV6JKL8VK" localSheetId="3" hidden="1">#REF!</definedName>
    <definedName name="BExH1JKW7W9AQEV1383HV6JKL8VK" localSheetId="8" hidden="1">#REF!</definedName>
    <definedName name="BExH1JKW7W9AQEV1383HV6JKL8VK" localSheetId="7" hidden="1">#REF!</definedName>
    <definedName name="BExH1JKW7W9AQEV1383HV6JKL8VK" localSheetId="20" hidden="1">#REF!</definedName>
    <definedName name="BExH1JKW7W9AQEV1383HV6JKL8VK" hidden="1">#REF!</definedName>
    <definedName name="BExH1OIU3XT4H0UBC9WIAPBQ4Z2L" localSheetId="6" hidden="1">#REF!</definedName>
    <definedName name="BExH1OIU3XT4H0UBC9WIAPBQ4Z2L" localSheetId="5" hidden="1">#REF!</definedName>
    <definedName name="BExH1OIU3XT4H0UBC9WIAPBQ4Z2L" localSheetId="22" hidden="1">#REF!</definedName>
    <definedName name="BExH1OIU3XT4H0UBC9WIAPBQ4Z2L" localSheetId="19" hidden="1">#REF!</definedName>
    <definedName name="BExH1OIU3XT4H0UBC9WIAPBQ4Z2L" localSheetId="4" hidden="1">#REF!</definedName>
    <definedName name="BExH1OIU3XT4H0UBC9WIAPBQ4Z2L" localSheetId="3" hidden="1">#REF!</definedName>
    <definedName name="BExH1OIU3XT4H0UBC9WIAPBQ4Z2L" localSheetId="8" hidden="1">#REF!</definedName>
    <definedName name="BExH1OIU3XT4H0UBC9WIAPBQ4Z2L" localSheetId="7" hidden="1">#REF!</definedName>
    <definedName name="BExH1OIU3XT4H0UBC9WIAPBQ4Z2L" localSheetId="20" hidden="1">#REF!</definedName>
    <definedName name="BExH1OIU3XT4H0UBC9WIAPBQ4Z2L" hidden="1">#REF!</definedName>
    <definedName name="BExH2SU3WWM0HRFZNQFCAR46PYGF" localSheetId="6" hidden="1">#REF!</definedName>
    <definedName name="BExH2SU3WWM0HRFZNQFCAR46PYGF" localSheetId="5" hidden="1">#REF!</definedName>
    <definedName name="BExH2SU3WWM0HRFZNQFCAR46PYGF" localSheetId="22" hidden="1">#REF!</definedName>
    <definedName name="BExH2SU3WWM0HRFZNQFCAR46PYGF" localSheetId="19" hidden="1">#REF!</definedName>
    <definedName name="BExH2SU3WWM0HRFZNQFCAR46PYGF" localSheetId="4" hidden="1">#REF!</definedName>
    <definedName name="BExH2SU3WWM0HRFZNQFCAR46PYGF" localSheetId="3" hidden="1">#REF!</definedName>
    <definedName name="BExH2SU3WWM0HRFZNQFCAR46PYGF" localSheetId="8" hidden="1">#REF!</definedName>
    <definedName name="BExH2SU3WWM0HRFZNQFCAR46PYGF" localSheetId="7" hidden="1">#REF!</definedName>
    <definedName name="BExH2SU3WWM0HRFZNQFCAR46PYGF" localSheetId="20" hidden="1">#REF!</definedName>
    <definedName name="BExH2SU3WWM0HRFZNQFCAR46PYGF" hidden="1">#REF!</definedName>
    <definedName name="BExH372KPBADCDAILORTD8CH2MPU" localSheetId="6" hidden="1">#REF!</definedName>
    <definedName name="BExH372KPBADCDAILORTD8CH2MPU" localSheetId="5" hidden="1">#REF!</definedName>
    <definedName name="BExH372KPBADCDAILORTD8CH2MPU" localSheetId="22" hidden="1">#REF!</definedName>
    <definedName name="BExH372KPBADCDAILORTD8CH2MPU" localSheetId="19" hidden="1">#REF!</definedName>
    <definedName name="BExH372KPBADCDAILORTD8CH2MPU" localSheetId="4" hidden="1">#REF!</definedName>
    <definedName name="BExH372KPBADCDAILORTD8CH2MPU" localSheetId="3" hidden="1">#REF!</definedName>
    <definedName name="BExH372KPBADCDAILORTD8CH2MPU" localSheetId="8" hidden="1">#REF!</definedName>
    <definedName name="BExH372KPBADCDAILORTD8CH2MPU" localSheetId="7" hidden="1">#REF!</definedName>
    <definedName name="BExH372KPBADCDAILORTD8CH2MPU" localSheetId="20" hidden="1">#REF!</definedName>
    <definedName name="BExH372KPBADCDAILORTD8CH2MPU" hidden="1">#REF!</definedName>
    <definedName name="BExIGAXL27FGCA1ZIATR39XQ7AR3" localSheetId="6" hidden="1">#REF!</definedName>
    <definedName name="BExIGAXL27FGCA1ZIATR39XQ7AR3" localSheetId="5" hidden="1">#REF!</definedName>
    <definedName name="BExIGAXL27FGCA1ZIATR39XQ7AR3" localSheetId="22" hidden="1">#REF!</definedName>
    <definedName name="BExIGAXL27FGCA1ZIATR39XQ7AR3" localSheetId="19" hidden="1">#REF!</definedName>
    <definedName name="BExIGAXL27FGCA1ZIATR39XQ7AR3" localSheetId="4" hidden="1">#REF!</definedName>
    <definedName name="BExIGAXL27FGCA1ZIATR39XQ7AR3" localSheetId="3" hidden="1">#REF!</definedName>
    <definedName name="BExIGAXL27FGCA1ZIATR39XQ7AR3" localSheetId="8" hidden="1">#REF!</definedName>
    <definedName name="BExIGAXL27FGCA1ZIATR39XQ7AR3" localSheetId="7" hidden="1">#REF!</definedName>
    <definedName name="BExIGAXL27FGCA1ZIATR39XQ7AR3" localSheetId="20" hidden="1">#REF!</definedName>
    <definedName name="BExIGAXL27FGCA1ZIATR39XQ7AR3" hidden="1">#REF!</definedName>
    <definedName name="BExIIM3MJCPGT5ISU0ROUP3XPNMV" localSheetId="6" hidden="1">#REF!</definedName>
    <definedName name="BExIIM3MJCPGT5ISU0ROUP3XPNMV" localSheetId="5" hidden="1">#REF!</definedName>
    <definedName name="BExIIM3MJCPGT5ISU0ROUP3XPNMV" localSheetId="22" hidden="1">#REF!</definedName>
    <definedName name="BExIIM3MJCPGT5ISU0ROUP3XPNMV" localSheetId="19" hidden="1">#REF!</definedName>
    <definedName name="BExIIM3MJCPGT5ISU0ROUP3XPNMV" localSheetId="4" hidden="1">#REF!</definedName>
    <definedName name="BExIIM3MJCPGT5ISU0ROUP3XPNMV" localSheetId="3" hidden="1">#REF!</definedName>
    <definedName name="BExIIM3MJCPGT5ISU0ROUP3XPNMV" localSheetId="8" hidden="1">#REF!</definedName>
    <definedName name="BExIIM3MJCPGT5ISU0ROUP3XPNMV" localSheetId="7" hidden="1">#REF!</definedName>
    <definedName name="BExIIM3MJCPGT5ISU0ROUP3XPNMV" localSheetId="20" hidden="1">#REF!</definedName>
    <definedName name="BExIIM3MJCPGT5ISU0ROUP3XPNMV" hidden="1">#REF!</definedName>
    <definedName name="BExIIMP742P7WFXRWEWWZZT657OF" localSheetId="6" hidden="1">#REF!</definedName>
    <definedName name="BExIIMP742P7WFXRWEWWZZT657OF" localSheetId="5" hidden="1">#REF!</definedName>
    <definedName name="BExIIMP742P7WFXRWEWWZZT657OF" localSheetId="22" hidden="1">#REF!</definedName>
    <definedName name="BExIIMP742P7WFXRWEWWZZT657OF" localSheetId="19" hidden="1">#REF!</definedName>
    <definedName name="BExIIMP742P7WFXRWEWWZZT657OF" localSheetId="4" hidden="1">#REF!</definedName>
    <definedName name="BExIIMP742P7WFXRWEWWZZT657OF" localSheetId="3" hidden="1">#REF!</definedName>
    <definedName name="BExIIMP742P7WFXRWEWWZZT657OF" localSheetId="8" hidden="1">#REF!</definedName>
    <definedName name="BExIIMP742P7WFXRWEWWZZT657OF" localSheetId="7" hidden="1">#REF!</definedName>
    <definedName name="BExIIMP742P7WFXRWEWWZZT657OF" localSheetId="20" hidden="1">#REF!</definedName>
    <definedName name="BExIIMP742P7WFXRWEWWZZT657OF" hidden="1">#REF!</definedName>
    <definedName name="BExIIR1QC64BTPROBS5UKJC9EPBW" localSheetId="6" hidden="1">#REF!</definedName>
    <definedName name="BExIIR1QC64BTPROBS5UKJC9EPBW" localSheetId="5" hidden="1">#REF!</definedName>
    <definedName name="BExIIR1QC64BTPROBS5UKJC9EPBW" localSheetId="22" hidden="1">#REF!</definedName>
    <definedName name="BExIIR1QC64BTPROBS5UKJC9EPBW" localSheetId="19" hidden="1">#REF!</definedName>
    <definedName name="BExIIR1QC64BTPROBS5UKJC9EPBW" localSheetId="4" hidden="1">#REF!</definedName>
    <definedName name="BExIIR1QC64BTPROBS5UKJC9EPBW" localSheetId="3" hidden="1">#REF!</definedName>
    <definedName name="BExIIR1QC64BTPROBS5UKJC9EPBW" localSheetId="8" hidden="1">#REF!</definedName>
    <definedName name="BExIIR1QC64BTPROBS5UKJC9EPBW" localSheetId="7" hidden="1">#REF!</definedName>
    <definedName name="BExIIR1QC64BTPROBS5UKJC9EPBW" localSheetId="20" hidden="1">#REF!</definedName>
    <definedName name="BExIIR1QC64BTPROBS5UKJC9EPBW" hidden="1">#REF!</definedName>
    <definedName name="BExIJ24Y767M0FBMK90JAK8JEAPN" localSheetId="6" hidden="1">#REF!</definedName>
    <definedName name="BExIJ24Y767M0FBMK90JAK8JEAPN" localSheetId="5" hidden="1">#REF!</definedName>
    <definedName name="BExIJ24Y767M0FBMK90JAK8JEAPN" localSheetId="22" hidden="1">#REF!</definedName>
    <definedName name="BExIJ24Y767M0FBMK90JAK8JEAPN" localSheetId="19" hidden="1">#REF!</definedName>
    <definedName name="BExIJ24Y767M0FBMK90JAK8JEAPN" localSheetId="4" hidden="1">#REF!</definedName>
    <definedName name="BExIJ24Y767M0FBMK90JAK8JEAPN" localSheetId="3" hidden="1">#REF!</definedName>
    <definedName name="BExIJ24Y767M0FBMK90JAK8JEAPN" localSheetId="8" hidden="1">#REF!</definedName>
    <definedName name="BExIJ24Y767M0FBMK90JAK8JEAPN" localSheetId="7" hidden="1">#REF!</definedName>
    <definedName name="BExIJ24Y767M0FBMK90JAK8JEAPN" localSheetId="20" hidden="1">#REF!</definedName>
    <definedName name="BExIJ24Y767M0FBMK90JAK8JEAPN" hidden="1">#REF!</definedName>
    <definedName name="BExIJF0Q8SOCLLWCS8V6CSQI370T" localSheetId="6" hidden="1">#REF!</definedName>
    <definedName name="BExIJF0Q8SOCLLWCS8V6CSQI370T" localSheetId="5" hidden="1">#REF!</definedName>
    <definedName name="BExIJF0Q8SOCLLWCS8V6CSQI370T" localSheetId="22" hidden="1">#REF!</definedName>
    <definedName name="BExIJF0Q8SOCLLWCS8V6CSQI370T" localSheetId="19" hidden="1">#REF!</definedName>
    <definedName name="BExIJF0Q8SOCLLWCS8V6CSQI370T" localSheetId="4" hidden="1">#REF!</definedName>
    <definedName name="BExIJF0Q8SOCLLWCS8V6CSQI370T" localSheetId="3" hidden="1">#REF!</definedName>
    <definedName name="BExIJF0Q8SOCLLWCS8V6CSQI370T" localSheetId="8" hidden="1">#REF!</definedName>
    <definedName name="BExIJF0Q8SOCLLWCS8V6CSQI370T" localSheetId="7" hidden="1">#REF!</definedName>
    <definedName name="BExIJF0Q8SOCLLWCS8V6CSQI370T" localSheetId="20" hidden="1">#REF!</definedName>
    <definedName name="BExIJF0Q8SOCLLWCS8V6CSQI370T" hidden="1">#REF!</definedName>
    <definedName name="BExIKJ12322HZC9UKYV08BRUJVMQ" localSheetId="6" hidden="1">#REF!</definedName>
    <definedName name="BExIKJ12322HZC9UKYV08BRUJVMQ" localSheetId="5" hidden="1">#REF!</definedName>
    <definedName name="BExIKJ12322HZC9UKYV08BRUJVMQ" localSheetId="22" hidden="1">#REF!</definedName>
    <definedName name="BExIKJ12322HZC9UKYV08BRUJVMQ" localSheetId="19" hidden="1">#REF!</definedName>
    <definedName name="BExIKJ12322HZC9UKYV08BRUJVMQ" localSheetId="4" hidden="1">#REF!</definedName>
    <definedName name="BExIKJ12322HZC9UKYV08BRUJVMQ" localSheetId="3" hidden="1">#REF!</definedName>
    <definedName name="BExIKJ12322HZC9UKYV08BRUJVMQ" localSheetId="8" hidden="1">#REF!</definedName>
    <definedName name="BExIKJ12322HZC9UKYV08BRUJVMQ" localSheetId="7" hidden="1">#REF!</definedName>
    <definedName name="BExIKJ12322HZC9UKYV08BRUJVMQ" localSheetId="20" hidden="1">#REF!</definedName>
    <definedName name="BExIKJ12322HZC9UKYV08BRUJVMQ" hidden="1">#REF!</definedName>
    <definedName name="BExILSQFQ1CHDGOZTB1FB8MG0U2S" localSheetId="6" hidden="1">#REF!</definedName>
    <definedName name="BExILSQFQ1CHDGOZTB1FB8MG0U2S" localSheetId="5" hidden="1">#REF!</definedName>
    <definedName name="BExILSQFQ1CHDGOZTB1FB8MG0U2S" localSheetId="22" hidden="1">#REF!</definedName>
    <definedName name="BExILSQFQ1CHDGOZTB1FB8MG0U2S" localSheetId="19" hidden="1">#REF!</definedName>
    <definedName name="BExILSQFQ1CHDGOZTB1FB8MG0U2S" localSheetId="4" hidden="1">#REF!</definedName>
    <definedName name="BExILSQFQ1CHDGOZTB1FB8MG0U2S" localSheetId="3" hidden="1">#REF!</definedName>
    <definedName name="BExILSQFQ1CHDGOZTB1FB8MG0U2S" localSheetId="8" hidden="1">#REF!</definedName>
    <definedName name="BExILSQFQ1CHDGOZTB1FB8MG0U2S" localSheetId="7" hidden="1">#REF!</definedName>
    <definedName name="BExILSQFQ1CHDGOZTB1FB8MG0U2S" localSheetId="20" hidden="1">#REF!</definedName>
    <definedName name="BExILSQFQ1CHDGOZTB1FB8MG0U2S" hidden="1">#REF!</definedName>
    <definedName name="BExILUOMF8FLBLG5RXQBHIEZ9C0E" localSheetId="6" hidden="1">#REF!</definedName>
    <definedName name="BExILUOMF8FLBLG5RXQBHIEZ9C0E" localSheetId="5" hidden="1">#REF!</definedName>
    <definedName name="BExILUOMF8FLBLG5RXQBHIEZ9C0E" localSheetId="22" hidden="1">#REF!</definedName>
    <definedName name="BExILUOMF8FLBLG5RXQBHIEZ9C0E" localSheetId="19" hidden="1">#REF!</definedName>
    <definedName name="BExILUOMF8FLBLG5RXQBHIEZ9C0E" localSheetId="4" hidden="1">#REF!</definedName>
    <definedName name="BExILUOMF8FLBLG5RXQBHIEZ9C0E" localSheetId="3" hidden="1">#REF!</definedName>
    <definedName name="BExILUOMF8FLBLG5RXQBHIEZ9C0E" localSheetId="8" hidden="1">#REF!</definedName>
    <definedName name="BExILUOMF8FLBLG5RXQBHIEZ9C0E" localSheetId="7" hidden="1">#REF!</definedName>
    <definedName name="BExILUOMF8FLBLG5RXQBHIEZ9C0E" localSheetId="20" hidden="1">#REF!</definedName>
    <definedName name="BExILUOMF8FLBLG5RXQBHIEZ9C0E" hidden="1">#REF!</definedName>
    <definedName name="BExIMEBBD14IYSW0X6M3CP1YG17P" localSheetId="6" hidden="1">#REF!</definedName>
    <definedName name="BExIMEBBD14IYSW0X6M3CP1YG17P" localSheetId="5" hidden="1">#REF!</definedName>
    <definedName name="BExIMEBBD14IYSW0X6M3CP1YG17P" localSheetId="22" hidden="1">#REF!</definedName>
    <definedName name="BExIMEBBD14IYSW0X6M3CP1YG17P" localSheetId="19" hidden="1">#REF!</definedName>
    <definedName name="BExIMEBBD14IYSW0X6M3CP1YG17P" localSheetId="4" hidden="1">#REF!</definedName>
    <definedName name="BExIMEBBD14IYSW0X6M3CP1YG17P" localSheetId="3" hidden="1">#REF!</definedName>
    <definedName name="BExIMEBBD14IYSW0X6M3CP1YG17P" localSheetId="8" hidden="1">#REF!</definedName>
    <definedName name="BExIMEBBD14IYSW0X6M3CP1YG17P" localSheetId="7" hidden="1">#REF!</definedName>
    <definedName name="BExIMEBBD14IYSW0X6M3CP1YG17P" localSheetId="20" hidden="1">#REF!</definedName>
    <definedName name="BExIMEBBD14IYSW0X6M3CP1YG17P" hidden="1">#REF!</definedName>
    <definedName name="BExIMRI188MAJJM4PQQ1UDGIFM99" localSheetId="6" hidden="1">#REF!</definedName>
    <definedName name="BExIMRI188MAJJM4PQQ1UDGIFM99" localSheetId="5" hidden="1">#REF!</definedName>
    <definedName name="BExIMRI188MAJJM4PQQ1UDGIFM99" localSheetId="22" hidden="1">#REF!</definedName>
    <definedName name="BExIMRI188MAJJM4PQQ1UDGIFM99" localSheetId="19" hidden="1">#REF!</definedName>
    <definedName name="BExIMRI188MAJJM4PQQ1UDGIFM99" localSheetId="4" hidden="1">#REF!</definedName>
    <definedName name="BExIMRI188MAJJM4PQQ1UDGIFM99" localSheetId="3" hidden="1">#REF!</definedName>
    <definedName name="BExIMRI188MAJJM4PQQ1UDGIFM99" localSheetId="8" hidden="1">#REF!</definedName>
    <definedName name="BExIMRI188MAJJM4PQQ1UDGIFM99" localSheetId="7" hidden="1">#REF!</definedName>
    <definedName name="BExIMRI188MAJJM4PQQ1UDGIFM99" localSheetId="20" hidden="1">#REF!</definedName>
    <definedName name="BExIMRI188MAJJM4PQQ1UDGIFM99" hidden="1">#REF!</definedName>
    <definedName name="BExINGIWJUD0MFKK34QQ3922PHUF" localSheetId="6" hidden="1">#REF!</definedName>
    <definedName name="BExINGIWJUD0MFKK34QQ3922PHUF" localSheetId="5" hidden="1">#REF!</definedName>
    <definedName name="BExINGIWJUD0MFKK34QQ3922PHUF" localSheetId="22" hidden="1">#REF!</definedName>
    <definedName name="BExINGIWJUD0MFKK34QQ3922PHUF" localSheetId="19" hidden="1">#REF!</definedName>
    <definedName name="BExINGIWJUD0MFKK34QQ3922PHUF" localSheetId="4" hidden="1">#REF!</definedName>
    <definedName name="BExINGIWJUD0MFKK34QQ3922PHUF" localSheetId="3" hidden="1">#REF!</definedName>
    <definedName name="BExINGIWJUD0MFKK34QQ3922PHUF" localSheetId="8" hidden="1">#REF!</definedName>
    <definedName name="BExINGIWJUD0MFKK34QQ3922PHUF" localSheetId="7" hidden="1">#REF!</definedName>
    <definedName name="BExINGIWJUD0MFKK34QQ3922PHUF" localSheetId="20" hidden="1">#REF!</definedName>
    <definedName name="BExINGIWJUD0MFKK34QQ3922PHUF" hidden="1">#REF!</definedName>
    <definedName name="BExIOCG31CW4YS7LAL2RP9VJ65FR" localSheetId="6" hidden="1">#REF!</definedName>
    <definedName name="BExIOCG31CW4YS7LAL2RP9VJ65FR" localSheetId="5" hidden="1">#REF!</definedName>
    <definedName name="BExIOCG31CW4YS7LAL2RP9VJ65FR" localSheetId="22" hidden="1">#REF!</definedName>
    <definedName name="BExIOCG31CW4YS7LAL2RP9VJ65FR" localSheetId="19" hidden="1">#REF!</definedName>
    <definedName name="BExIOCG31CW4YS7LAL2RP9VJ65FR" localSheetId="4" hidden="1">#REF!</definedName>
    <definedName name="BExIOCG31CW4YS7LAL2RP9VJ65FR" localSheetId="3" hidden="1">#REF!</definedName>
    <definedName name="BExIOCG31CW4YS7LAL2RP9VJ65FR" localSheetId="8" hidden="1">#REF!</definedName>
    <definedName name="BExIOCG31CW4YS7LAL2RP9VJ65FR" localSheetId="7" hidden="1">#REF!</definedName>
    <definedName name="BExIOCG31CW4YS7LAL2RP9VJ65FR" localSheetId="20" hidden="1">#REF!</definedName>
    <definedName name="BExIOCG31CW4YS7LAL2RP9VJ65FR" hidden="1">#REF!</definedName>
    <definedName name="BExIP0VAZJ2K3DG6TC8PMLLUMAEI" localSheetId="6" hidden="1">#REF!</definedName>
    <definedName name="BExIP0VAZJ2K3DG6TC8PMLLUMAEI" localSheetId="5" hidden="1">#REF!</definedName>
    <definedName name="BExIP0VAZJ2K3DG6TC8PMLLUMAEI" localSheetId="22" hidden="1">#REF!</definedName>
    <definedName name="BExIP0VAZJ2K3DG6TC8PMLLUMAEI" localSheetId="19" hidden="1">#REF!</definedName>
    <definedName name="BExIP0VAZJ2K3DG6TC8PMLLUMAEI" localSheetId="4" hidden="1">#REF!</definedName>
    <definedName name="BExIP0VAZJ2K3DG6TC8PMLLUMAEI" localSheetId="3" hidden="1">#REF!</definedName>
    <definedName name="BExIP0VAZJ2K3DG6TC8PMLLUMAEI" localSheetId="8" hidden="1">#REF!</definedName>
    <definedName name="BExIP0VAZJ2K3DG6TC8PMLLUMAEI" localSheetId="7" hidden="1">#REF!</definedName>
    <definedName name="BExIP0VAZJ2K3DG6TC8PMLLUMAEI" localSheetId="20" hidden="1">#REF!</definedName>
    <definedName name="BExIP0VAZJ2K3DG6TC8PMLLUMAEI" hidden="1">#REF!</definedName>
    <definedName name="BExIP643TMP1ZBG0SHCNS1R03PJK" localSheetId="6" hidden="1">#REF!</definedName>
    <definedName name="BExIP643TMP1ZBG0SHCNS1R03PJK" localSheetId="5" hidden="1">#REF!</definedName>
    <definedName name="BExIP643TMP1ZBG0SHCNS1R03PJK" localSheetId="22" hidden="1">#REF!</definedName>
    <definedName name="BExIP643TMP1ZBG0SHCNS1R03PJK" localSheetId="19" hidden="1">#REF!</definedName>
    <definedName name="BExIP643TMP1ZBG0SHCNS1R03PJK" localSheetId="4" hidden="1">#REF!</definedName>
    <definedName name="BExIP643TMP1ZBG0SHCNS1R03PJK" localSheetId="3" hidden="1">#REF!</definedName>
    <definedName name="BExIP643TMP1ZBG0SHCNS1R03PJK" localSheetId="8" hidden="1">#REF!</definedName>
    <definedName name="BExIP643TMP1ZBG0SHCNS1R03PJK" localSheetId="7" hidden="1">#REF!</definedName>
    <definedName name="BExIP643TMP1ZBG0SHCNS1R03PJK" localSheetId="20" hidden="1">#REF!</definedName>
    <definedName name="BExIP643TMP1ZBG0SHCNS1R03PJK" hidden="1">#REF!</definedName>
    <definedName name="BExIPE7DY6LFJKS1X0GZF9RL4H46" localSheetId="6" hidden="1">#REF!</definedName>
    <definedName name="BExIPE7DY6LFJKS1X0GZF9RL4H46" localSheetId="5" hidden="1">#REF!</definedName>
    <definedName name="BExIPE7DY6LFJKS1X0GZF9RL4H46" localSheetId="22" hidden="1">#REF!</definedName>
    <definedName name="BExIPE7DY6LFJKS1X0GZF9RL4H46" localSheetId="19" hidden="1">#REF!</definedName>
    <definedName name="BExIPE7DY6LFJKS1X0GZF9RL4H46" localSheetId="4" hidden="1">#REF!</definedName>
    <definedName name="BExIPE7DY6LFJKS1X0GZF9RL4H46" localSheetId="3" hidden="1">#REF!</definedName>
    <definedName name="BExIPE7DY6LFJKS1X0GZF9RL4H46" localSheetId="8" hidden="1">#REF!</definedName>
    <definedName name="BExIPE7DY6LFJKS1X0GZF9RL4H46" localSheetId="7" hidden="1">#REF!</definedName>
    <definedName name="BExIPE7DY6LFJKS1X0GZF9RL4H46" localSheetId="20" hidden="1">#REF!</definedName>
    <definedName name="BExIPE7DY6LFJKS1X0GZF9RL4H46" hidden="1">#REF!</definedName>
    <definedName name="BExIQ6OEUJ2DOYD770WM1TA78M20" localSheetId="6" hidden="1">#REF!</definedName>
    <definedName name="BExIQ6OEUJ2DOYD770WM1TA78M20" localSheetId="5" hidden="1">#REF!</definedName>
    <definedName name="BExIQ6OEUJ2DOYD770WM1TA78M20" localSheetId="22" hidden="1">#REF!</definedName>
    <definedName name="BExIQ6OEUJ2DOYD770WM1TA78M20" localSheetId="19" hidden="1">#REF!</definedName>
    <definedName name="BExIQ6OEUJ2DOYD770WM1TA78M20" localSheetId="4" hidden="1">#REF!</definedName>
    <definedName name="BExIQ6OEUJ2DOYD770WM1TA78M20" localSheetId="3" hidden="1">#REF!</definedName>
    <definedName name="BExIQ6OEUJ2DOYD770WM1TA78M20" localSheetId="8" hidden="1">#REF!</definedName>
    <definedName name="BExIQ6OEUJ2DOYD770WM1TA78M20" localSheetId="7" hidden="1">#REF!</definedName>
    <definedName name="BExIQ6OEUJ2DOYD770WM1TA78M20" localSheetId="20" hidden="1">#REF!</definedName>
    <definedName name="BExIQ6OEUJ2DOYD770WM1TA78M20" hidden="1">#REF!</definedName>
    <definedName name="BExIQINZ72CNY56V9O50HDTRAD8M" localSheetId="6" hidden="1">#REF!</definedName>
    <definedName name="BExIQINZ72CNY56V9O50HDTRAD8M" localSheetId="5" hidden="1">#REF!</definedName>
    <definedName name="BExIQINZ72CNY56V9O50HDTRAD8M" localSheetId="22" hidden="1">#REF!</definedName>
    <definedName name="BExIQINZ72CNY56V9O50HDTRAD8M" localSheetId="19" hidden="1">#REF!</definedName>
    <definedName name="BExIQINZ72CNY56V9O50HDTRAD8M" localSheetId="4" hidden="1">#REF!</definedName>
    <definedName name="BExIQINZ72CNY56V9O50HDTRAD8M" localSheetId="3" hidden="1">#REF!</definedName>
    <definedName name="BExIQINZ72CNY56V9O50HDTRAD8M" localSheetId="8" hidden="1">#REF!</definedName>
    <definedName name="BExIQINZ72CNY56V9O50HDTRAD8M" localSheetId="7" hidden="1">#REF!</definedName>
    <definedName name="BExIQINZ72CNY56V9O50HDTRAD8M" localSheetId="20" hidden="1">#REF!</definedName>
    <definedName name="BExIQINZ72CNY56V9O50HDTRAD8M" hidden="1">#REF!</definedName>
    <definedName name="BExIQLD3ROMGT3HSAEOSAZYFGZVK" localSheetId="6" hidden="1">#REF!</definedName>
    <definedName name="BExIQLD3ROMGT3HSAEOSAZYFGZVK" localSheetId="5" hidden="1">#REF!</definedName>
    <definedName name="BExIQLD3ROMGT3HSAEOSAZYFGZVK" localSheetId="22" hidden="1">#REF!</definedName>
    <definedName name="BExIQLD3ROMGT3HSAEOSAZYFGZVK" localSheetId="19" hidden="1">#REF!</definedName>
    <definedName name="BExIQLD3ROMGT3HSAEOSAZYFGZVK" localSheetId="4" hidden="1">#REF!</definedName>
    <definedName name="BExIQLD3ROMGT3HSAEOSAZYFGZVK" localSheetId="3" hidden="1">#REF!</definedName>
    <definedName name="BExIQLD3ROMGT3HSAEOSAZYFGZVK" localSheetId="8" hidden="1">#REF!</definedName>
    <definedName name="BExIQLD3ROMGT3HSAEOSAZYFGZVK" localSheetId="7" hidden="1">#REF!</definedName>
    <definedName name="BExIQLD3ROMGT3HSAEOSAZYFGZVK" localSheetId="20" hidden="1">#REF!</definedName>
    <definedName name="BExIQLD3ROMGT3HSAEOSAZYFGZVK" hidden="1">#REF!</definedName>
    <definedName name="BExIQN5P2F0WP5TNF00ZW9UP6BGL" localSheetId="6" hidden="1">#REF!</definedName>
    <definedName name="BExIQN5P2F0WP5TNF00ZW9UP6BGL" localSheetId="5" hidden="1">#REF!</definedName>
    <definedName name="BExIQN5P2F0WP5TNF00ZW9UP6BGL" localSheetId="22" hidden="1">#REF!</definedName>
    <definedName name="BExIQN5P2F0WP5TNF00ZW9UP6BGL" localSheetId="19" hidden="1">#REF!</definedName>
    <definedName name="BExIQN5P2F0WP5TNF00ZW9UP6BGL" localSheetId="4" hidden="1">#REF!</definedName>
    <definedName name="BExIQN5P2F0WP5TNF00ZW9UP6BGL" localSheetId="3" hidden="1">#REF!</definedName>
    <definedName name="BExIQN5P2F0WP5TNF00ZW9UP6BGL" localSheetId="8" hidden="1">#REF!</definedName>
    <definedName name="BExIQN5P2F0WP5TNF00ZW9UP6BGL" localSheetId="7" hidden="1">#REF!</definedName>
    <definedName name="BExIQN5P2F0WP5TNF00ZW9UP6BGL" localSheetId="20" hidden="1">#REF!</definedName>
    <definedName name="BExIQN5P2F0WP5TNF00ZW9UP6BGL" hidden="1">#REF!</definedName>
    <definedName name="BExIQOCZULQN5NV7QGN82B6Z1CFC" localSheetId="6" hidden="1">#REF!</definedName>
    <definedName name="BExIQOCZULQN5NV7QGN82B6Z1CFC" localSheetId="5" hidden="1">#REF!</definedName>
    <definedName name="BExIQOCZULQN5NV7QGN82B6Z1CFC" localSheetId="22" hidden="1">#REF!</definedName>
    <definedName name="BExIQOCZULQN5NV7QGN82B6Z1CFC" localSheetId="19" hidden="1">#REF!</definedName>
    <definedName name="BExIQOCZULQN5NV7QGN82B6Z1CFC" localSheetId="4" hidden="1">#REF!</definedName>
    <definedName name="BExIQOCZULQN5NV7QGN82B6Z1CFC" localSheetId="3" hidden="1">#REF!</definedName>
    <definedName name="BExIQOCZULQN5NV7QGN82B6Z1CFC" localSheetId="8" hidden="1">#REF!</definedName>
    <definedName name="BExIQOCZULQN5NV7QGN82B6Z1CFC" localSheetId="7" hidden="1">#REF!</definedName>
    <definedName name="BExIQOCZULQN5NV7QGN82B6Z1CFC" localSheetId="20" hidden="1">#REF!</definedName>
    <definedName name="BExIQOCZULQN5NV7QGN82B6Z1CFC" hidden="1">#REF!</definedName>
    <definedName name="BExIQTLR3QHV0I0NYWEJMMRU9S0A" localSheetId="6" hidden="1">#REF!</definedName>
    <definedName name="BExIQTLR3QHV0I0NYWEJMMRU9S0A" localSheetId="5" hidden="1">#REF!</definedName>
    <definedName name="BExIQTLR3QHV0I0NYWEJMMRU9S0A" localSheetId="22" hidden="1">#REF!</definedName>
    <definedName name="BExIQTLR3QHV0I0NYWEJMMRU9S0A" localSheetId="19" hidden="1">#REF!</definedName>
    <definedName name="BExIQTLR3QHV0I0NYWEJMMRU9S0A" localSheetId="4" hidden="1">#REF!</definedName>
    <definedName name="BExIQTLR3QHV0I0NYWEJMMRU9S0A" localSheetId="3" hidden="1">#REF!</definedName>
    <definedName name="BExIQTLR3QHV0I0NYWEJMMRU9S0A" localSheetId="8" hidden="1">#REF!</definedName>
    <definedName name="BExIQTLR3QHV0I0NYWEJMMRU9S0A" localSheetId="7" hidden="1">#REF!</definedName>
    <definedName name="BExIQTLR3QHV0I0NYWEJMMRU9S0A" localSheetId="20" hidden="1">#REF!</definedName>
    <definedName name="BExIQTLR3QHV0I0NYWEJMMRU9S0A" hidden="1">#REF!</definedName>
    <definedName name="BExIQYECFYOQTSZR9U5X5YRQUVBX" localSheetId="6" hidden="1">#REF!</definedName>
    <definedName name="BExIQYECFYOQTSZR9U5X5YRQUVBX" localSheetId="5" hidden="1">#REF!</definedName>
    <definedName name="BExIQYECFYOQTSZR9U5X5YRQUVBX" localSheetId="22" hidden="1">#REF!</definedName>
    <definedName name="BExIQYECFYOQTSZR9U5X5YRQUVBX" localSheetId="19" hidden="1">#REF!</definedName>
    <definedName name="BExIQYECFYOQTSZR9U5X5YRQUVBX" localSheetId="4" hidden="1">#REF!</definedName>
    <definedName name="BExIQYECFYOQTSZR9U5X5YRQUVBX" localSheetId="3" hidden="1">#REF!</definedName>
    <definedName name="BExIQYECFYOQTSZR9U5X5YRQUVBX" localSheetId="8" hidden="1">#REF!</definedName>
    <definedName name="BExIQYECFYOQTSZR9U5X5YRQUVBX" localSheetId="7" hidden="1">#REF!</definedName>
    <definedName name="BExIQYECFYOQTSZR9U5X5YRQUVBX" localSheetId="20" hidden="1">#REF!</definedName>
    <definedName name="BExIQYECFYOQTSZR9U5X5YRQUVBX" hidden="1">#REF!</definedName>
    <definedName name="BExIRI15PZOMCJQX4K5T6EL3A8H0" localSheetId="6" hidden="1">#REF!</definedName>
    <definedName name="BExIRI15PZOMCJQX4K5T6EL3A8H0" localSheetId="5" hidden="1">#REF!</definedName>
    <definedName name="BExIRI15PZOMCJQX4K5T6EL3A8H0" localSheetId="22" hidden="1">#REF!</definedName>
    <definedName name="BExIRI15PZOMCJQX4K5T6EL3A8H0" localSheetId="19" hidden="1">#REF!</definedName>
    <definedName name="BExIRI15PZOMCJQX4K5T6EL3A8H0" localSheetId="4" hidden="1">#REF!</definedName>
    <definedName name="BExIRI15PZOMCJQX4K5T6EL3A8H0" localSheetId="3" hidden="1">#REF!</definedName>
    <definedName name="BExIRI15PZOMCJQX4K5T6EL3A8H0" localSheetId="8" hidden="1">#REF!</definedName>
    <definedName name="BExIRI15PZOMCJQX4K5T6EL3A8H0" localSheetId="7" hidden="1">#REF!</definedName>
    <definedName name="BExIRI15PZOMCJQX4K5T6EL3A8H0" localSheetId="20" hidden="1">#REF!</definedName>
    <definedName name="BExIRI15PZOMCJQX4K5T6EL3A8H0" hidden="1">#REF!</definedName>
    <definedName name="BExIRRGYUYEWEZY2WOZ37HNWSK0N" localSheetId="6" hidden="1">#REF!</definedName>
    <definedName name="BExIRRGYUYEWEZY2WOZ37HNWSK0N" localSheetId="5" hidden="1">#REF!</definedName>
    <definedName name="BExIRRGYUYEWEZY2WOZ37HNWSK0N" localSheetId="22" hidden="1">#REF!</definedName>
    <definedName name="BExIRRGYUYEWEZY2WOZ37HNWSK0N" localSheetId="19" hidden="1">#REF!</definedName>
    <definedName name="BExIRRGYUYEWEZY2WOZ37HNWSK0N" localSheetId="4" hidden="1">#REF!</definedName>
    <definedName name="BExIRRGYUYEWEZY2WOZ37HNWSK0N" localSheetId="3" hidden="1">#REF!</definedName>
    <definedName name="BExIRRGYUYEWEZY2WOZ37HNWSK0N" localSheetId="8" hidden="1">#REF!</definedName>
    <definedName name="BExIRRGYUYEWEZY2WOZ37HNWSK0N" localSheetId="7" hidden="1">#REF!</definedName>
    <definedName name="BExIRRGYUYEWEZY2WOZ37HNWSK0N" localSheetId="20" hidden="1">#REF!</definedName>
    <definedName name="BExIRRGYUYEWEZY2WOZ37HNWSK0N" hidden="1">#REF!</definedName>
    <definedName name="BExIRVNZZ9L9LIBAEBPWRS1IHM4A" localSheetId="6" hidden="1">#REF!</definedName>
    <definedName name="BExIRVNZZ9L9LIBAEBPWRS1IHM4A" localSheetId="5" hidden="1">#REF!</definedName>
    <definedName name="BExIRVNZZ9L9LIBAEBPWRS1IHM4A" localSheetId="22" hidden="1">#REF!</definedName>
    <definedName name="BExIRVNZZ9L9LIBAEBPWRS1IHM4A" localSheetId="19" hidden="1">#REF!</definedName>
    <definedName name="BExIRVNZZ9L9LIBAEBPWRS1IHM4A" localSheetId="4" hidden="1">#REF!</definedName>
    <definedName name="BExIRVNZZ9L9LIBAEBPWRS1IHM4A" localSheetId="3" hidden="1">#REF!</definedName>
    <definedName name="BExIRVNZZ9L9LIBAEBPWRS1IHM4A" localSheetId="8" hidden="1">#REF!</definedName>
    <definedName name="BExIRVNZZ9L9LIBAEBPWRS1IHM4A" localSheetId="7" hidden="1">#REF!</definedName>
    <definedName name="BExIRVNZZ9L9LIBAEBPWRS1IHM4A" localSheetId="20" hidden="1">#REF!</definedName>
    <definedName name="BExIRVNZZ9L9LIBAEBPWRS1IHM4A" hidden="1">#REF!</definedName>
    <definedName name="BExISY6FNPDTPUQHQSH0BXRCIQRR" localSheetId="6" hidden="1">#REF!</definedName>
    <definedName name="BExISY6FNPDTPUQHQSH0BXRCIQRR" localSheetId="5" hidden="1">#REF!</definedName>
    <definedName name="BExISY6FNPDTPUQHQSH0BXRCIQRR" localSheetId="22" hidden="1">#REF!</definedName>
    <definedName name="BExISY6FNPDTPUQHQSH0BXRCIQRR" localSheetId="4" hidden="1">#REF!</definedName>
    <definedName name="BExISY6FNPDTPUQHQSH0BXRCIQRR" localSheetId="3" hidden="1">#REF!</definedName>
    <definedName name="BExISY6FNPDTPUQHQSH0BXRCIQRR" localSheetId="8" hidden="1">#REF!</definedName>
    <definedName name="BExISY6FNPDTPUQHQSH0BXRCIQRR" localSheetId="7" hidden="1">#REF!</definedName>
    <definedName name="BExISY6FNPDTPUQHQSH0BXRCIQRR" localSheetId="20" hidden="1">#REF!</definedName>
    <definedName name="BExISY6FNPDTPUQHQSH0BXRCIQRR" hidden="1">#REF!</definedName>
    <definedName name="BExISYS0B76N1U5ILES3FGOLC6FK" localSheetId="6" hidden="1">#REF!</definedName>
    <definedName name="BExISYS0B76N1U5ILES3FGOLC6FK" localSheetId="5" hidden="1">#REF!</definedName>
    <definedName name="BExISYS0B76N1U5ILES3FGOLC6FK" localSheetId="22" hidden="1">#REF!</definedName>
    <definedName name="BExISYS0B76N1U5ILES3FGOLC6FK" localSheetId="19" hidden="1">#REF!</definedName>
    <definedName name="BExISYS0B76N1U5ILES3FGOLC6FK" localSheetId="4" hidden="1">#REF!</definedName>
    <definedName name="BExISYS0B76N1U5ILES3FGOLC6FK" localSheetId="3" hidden="1">#REF!</definedName>
    <definedName name="BExISYS0B76N1U5ILES3FGOLC6FK" localSheetId="8" hidden="1">#REF!</definedName>
    <definedName name="BExISYS0B76N1U5ILES3FGOLC6FK" localSheetId="7" hidden="1">#REF!</definedName>
    <definedName name="BExISYS0B76N1U5ILES3FGOLC6FK" localSheetId="20" hidden="1">#REF!</definedName>
    <definedName name="BExISYS0B76N1U5ILES3FGOLC6FK" hidden="1">#REF!</definedName>
    <definedName name="BExITR8TRXQULDLPTACROH947Y33" localSheetId="6" hidden="1">#REF!</definedName>
    <definedName name="BExITR8TRXQULDLPTACROH947Y33" localSheetId="5" hidden="1">#REF!</definedName>
    <definedName name="BExITR8TRXQULDLPTACROH947Y33" localSheetId="22" hidden="1">#REF!</definedName>
    <definedName name="BExITR8TRXQULDLPTACROH947Y33" localSheetId="19" hidden="1">#REF!</definedName>
    <definedName name="BExITR8TRXQULDLPTACROH947Y33" localSheetId="4" hidden="1">#REF!</definedName>
    <definedName name="BExITR8TRXQULDLPTACROH947Y33" localSheetId="3" hidden="1">#REF!</definedName>
    <definedName name="BExITR8TRXQULDLPTACROH947Y33" localSheetId="8" hidden="1">#REF!</definedName>
    <definedName name="BExITR8TRXQULDLPTACROH947Y33" localSheetId="7" hidden="1">#REF!</definedName>
    <definedName name="BExITR8TRXQULDLPTACROH947Y33" localSheetId="20" hidden="1">#REF!</definedName>
    <definedName name="BExITR8TRXQULDLPTACROH947Y33" hidden="1">#REF!</definedName>
    <definedName name="BExIUQ5VSYENRLPNJTJAKPBBHISD" localSheetId="6" hidden="1">#REF!</definedName>
    <definedName name="BExIUQ5VSYENRLPNJTJAKPBBHISD" localSheetId="5" hidden="1">#REF!</definedName>
    <definedName name="BExIUQ5VSYENRLPNJTJAKPBBHISD" localSheetId="22" hidden="1">#REF!</definedName>
    <definedName name="BExIUQ5VSYENRLPNJTJAKPBBHISD" localSheetId="19" hidden="1">#REF!</definedName>
    <definedName name="BExIUQ5VSYENRLPNJTJAKPBBHISD" localSheetId="4" hidden="1">#REF!</definedName>
    <definedName name="BExIUQ5VSYENRLPNJTJAKPBBHISD" localSheetId="3" hidden="1">#REF!</definedName>
    <definedName name="BExIUQ5VSYENRLPNJTJAKPBBHISD" localSheetId="8" hidden="1">#REF!</definedName>
    <definedName name="BExIUQ5VSYENRLPNJTJAKPBBHISD" localSheetId="7" hidden="1">#REF!</definedName>
    <definedName name="BExIUQ5VSYENRLPNJTJAKPBBHISD" localSheetId="20" hidden="1">#REF!</definedName>
    <definedName name="BExIUQ5VSYENRLPNJTJAKPBBHISD" hidden="1">#REF!</definedName>
    <definedName name="BExIVLMNTSVCWMWYXMDSCEV4JBFR" localSheetId="6" hidden="1">#REF!</definedName>
    <definedName name="BExIVLMNTSVCWMWYXMDSCEV4JBFR" localSheetId="5" hidden="1">#REF!</definedName>
    <definedName name="BExIVLMNTSVCWMWYXMDSCEV4JBFR" localSheetId="22" hidden="1">#REF!</definedName>
    <definedName name="BExIVLMNTSVCWMWYXMDSCEV4JBFR" localSheetId="19" hidden="1">#REF!</definedName>
    <definedName name="BExIVLMNTSVCWMWYXMDSCEV4JBFR" localSheetId="4" hidden="1">#REF!</definedName>
    <definedName name="BExIVLMNTSVCWMWYXMDSCEV4JBFR" localSheetId="3" hidden="1">#REF!</definedName>
    <definedName name="BExIVLMNTSVCWMWYXMDSCEV4JBFR" localSheetId="8" hidden="1">#REF!</definedName>
    <definedName name="BExIVLMNTSVCWMWYXMDSCEV4JBFR" localSheetId="7" hidden="1">#REF!</definedName>
    <definedName name="BExIVLMNTSVCWMWYXMDSCEV4JBFR" localSheetId="20" hidden="1">#REF!</definedName>
    <definedName name="BExIVLMNTSVCWMWYXMDSCEV4JBFR" hidden="1">#REF!</definedName>
    <definedName name="BExIWTDXFUWVYBQESO5CWKRJER7E" localSheetId="6" hidden="1">#REF!</definedName>
    <definedName name="BExIWTDXFUWVYBQESO5CWKRJER7E" localSheetId="5" hidden="1">#REF!</definedName>
    <definedName name="BExIWTDXFUWVYBQESO5CWKRJER7E" localSheetId="22" hidden="1">#REF!</definedName>
    <definedName name="BExIWTDXFUWVYBQESO5CWKRJER7E" localSheetId="19" hidden="1">#REF!</definedName>
    <definedName name="BExIWTDXFUWVYBQESO5CWKRJER7E" localSheetId="4" hidden="1">#REF!</definedName>
    <definedName name="BExIWTDXFUWVYBQESO5CWKRJER7E" localSheetId="3" hidden="1">#REF!</definedName>
    <definedName name="BExIWTDXFUWVYBQESO5CWKRJER7E" localSheetId="8" hidden="1">#REF!</definedName>
    <definedName name="BExIWTDXFUWVYBQESO5CWKRJER7E" localSheetId="7" hidden="1">#REF!</definedName>
    <definedName name="BExIWTDXFUWVYBQESO5CWKRJER7E" localSheetId="20" hidden="1">#REF!</definedName>
    <definedName name="BExIWTDXFUWVYBQESO5CWKRJER7E" hidden="1">#REF!</definedName>
    <definedName name="BExIX76ANFIYB411PVORG0OVBF3C" localSheetId="6" hidden="1">#REF!</definedName>
    <definedName name="BExIX76ANFIYB411PVORG0OVBF3C" localSheetId="5" hidden="1">#REF!</definedName>
    <definedName name="BExIX76ANFIYB411PVORG0OVBF3C" localSheetId="22" hidden="1">#REF!</definedName>
    <definedName name="BExIX76ANFIYB411PVORG0OVBF3C" localSheetId="19" hidden="1">#REF!</definedName>
    <definedName name="BExIX76ANFIYB411PVORG0OVBF3C" localSheetId="4" hidden="1">#REF!</definedName>
    <definedName name="BExIX76ANFIYB411PVORG0OVBF3C" localSheetId="3" hidden="1">#REF!</definedName>
    <definedName name="BExIX76ANFIYB411PVORG0OVBF3C" localSheetId="8" hidden="1">#REF!</definedName>
    <definedName name="BExIX76ANFIYB411PVORG0OVBF3C" localSheetId="7" hidden="1">#REF!</definedName>
    <definedName name="BExIX76ANFIYB411PVORG0OVBF3C" localSheetId="20" hidden="1">#REF!</definedName>
    <definedName name="BExIX76ANFIYB411PVORG0OVBF3C" hidden="1">#REF!</definedName>
    <definedName name="BExIYF2VWNO8NBSIVR69ZH9LZF4W" localSheetId="6" hidden="1">#REF!</definedName>
    <definedName name="BExIYF2VWNO8NBSIVR69ZH9LZF4W" localSheetId="5" hidden="1">#REF!</definedName>
    <definedName name="BExIYF2VWNO8NBSIVR69ZH9LZF4W" localSheetId="22" hidden="1">#REF!</definedName>
    <definedName name="BExIYF2VWNO8NBSIVR69ZH9LZF4W" localSheetId="19" hidden="1">#REF!</definedName>
    <definedName name="BExIYF2VWNO8NBSIVR69ZH9LZF4W" localSheetId="4" hidden="1">#REF!</definedName>
    <definedName name="BExIYF2VWNO8NBSIVR69ZH9LZF4W" localSheetId="3" hidden="1">#REF!</definedName>
    <definedName name="BExIYF2VWNO8NBSIVR69ZH9LZF4W" localSheetId="8" hidden="1">#REF!</definedName>
    <definedName name="BExIYF2VWNO8NBSIVR69ZH9LZF4W" localSheetId="7" hidden="1">#REF!</definedName>
    <definedName name="BExIYF2VWNO8NBSIVR69ZH9LZF4W" localSheetId="20" hidden="1">#REF!</definedName>
    <definedName name="BExIYF2VWNO8NBSIVR69ZH9LZF4W" hidden="1">#REF!</definedName>
    <definedName name="BExIYL2OUVLJZVI6HDEXM1IEJT9R" localSheetId="6" hidden="1">#REF!</definedName>
    <definedName name="BExIYL2OUVLJZVI6HDEXM1IEJT9R" localSheetId="5" hidden="1">#REF!</definedName>
    <definedName name="BExIYL2OUVLJZVI6HDEXM1IEJT9R" localSheetId="22" hidden="1">#REF!</definedName>
    <definedName name="BExIYL2OUVLJZVI6HDEXM1IEJT9R" localSheetId="19" hidden="1">#REF!</definedName>
    <definedName name="BExIYL2OUVLJZVI6HDEXM1IEJT9R" localSheetId="4" hidden="1">#REF!</definedName>
    <definedName name="BExIYL2OUVLJZVI6HDEXM1IEJT9R" localSheetId="3" hidden="1">#REF!</definedName>
    <definedName name="BExIYL2OUVLJZVI6HDEXM1IEJT9R" localSheetId="8" hidden="1">#REF!</definedName>
    <definedName name="BExIYL2OUVLJZVI6HDEXM1IEJT9R" localSheetId="7" hidden="1">#REF!</definedName>
    <definedName name="BExIYL2OUVLJZVI6HDEXM1IEJT9R" localSheetId="20" hidden="1">#REF!</definedName>
    <definedName name="BExIYL2OUVLJZVI6HDEXM1IEJT9R" hidden="1">#REF!</definedName>
    <definedName name="BExIZLHJQM4IHHTD3UEY6TRLSCPU" localSheetId="6" hidden="1">#REF!</definedName>
    <definedName name="BExIZLHJQM4IHHTD3UEY6TRLSCPU" localSheetId="5" hidden="1">#REF!</definedName>
    <definedName name="BExIZLHJQM4IHHTD3UEY6TRLSCPU" localSheetId="22" hidden="1">#REF!</definedName>
    <definedName name="BExIZLHJQM4IHHTD3UEY6TRLSCPU" localSheetId="19" hidden="1">#REF!</definedName>
    <definedName name="BExIZLHJQM4IHHTD3UEY6TRLSCPU" localSheetId="4" hidden="1">#REF!</definedName>
    <definedName name="BExIZLHJQM4IHHTD3UEY6TRLSCPU" localSheetId="3" hidden="1">#REF!</definedName>
    <definedName name="BExIZLHJQM4IHHTD3UEY6TRLSCPU" localSheetId="8" hidden="1">#REF!</definedName>
    <definedName name="BExIZLHJQM4IHHTD3UEY6TRLSCPU" localSheetId="7" hidden="1">#REF!</definedName>
    <definedName name="BExIZLHJQM4IHHTD3UEY6TRLSCPU" localSheetId="20" hidden="1">#REF!</definedName>
    <definedName name="BExIZLHJQM4IHHTD3UEY6TRLSCPU" hidden="1">#REF!</definedName>
    <definedName name="BExIZLXSRKW3L5QVJ61B21FNSLV8" localSheetId="6" hidden="1">#REF!</definedName>
    <definedName name="BExIZLXSRKW3L5QVJ61B21FNSLV8" localSheetId="5" hidden="1">#REF!</definedName>
    <definedName name="BExIZLXSRKW3L5QVJ61B21FNSLV8" localSheetId="22" hidden="1">#REF!</definedName>
    <definedName name="BExIZLXSRKW3L5QVJ61B21FNSLV8" localSheetId="19" hidden="1">#REF!</definedName>
    <definedName name="BExIZLXSRKW3L5QVJ61B21FNSLV8" localSheetId="4" hidden="1">#REF!</definedName>
    <definedName name="BExIZLXSRKW3L5QVJ61B21FNSLV8" localSheetId="3" hidden="1">#REF!</definedName>
    <definedName name="BExIZLXSRKW3L5QVJ61B21FNSLV8" localSheetId="8" hidden="1">#REF!</definedName>
    <definedName name="BExIZLXSRKW3L5QVJ61B21FNSLV8" localSheetId="7" hidden="1">#REF!</definedName>
    <definedName name="BExIZLXSRKW3L5QVJ61B21FNSLV8" localSheetId="20" hidden="1">#REF!</definedName>
    <definedName name="BExIZLXSRKW3L5QVJ61B21FNSLV8" hidden="1">#REF!</definedName>
    <definedName name="BExIZM34IL9I3T662RCBZYUZ9OPX" localSheetId="6" hidden="1">#REF!</definedName>
    <definedName name="BExIZM34IL9I3T662RCBZYUZ9OPX" localSheetId="5" hidden="1">#REF!</definedName>
    <definedName name="BExIZM34IL9I3T662RCBZYUZ9OPX" localSheetId="22" hidden="1">#REF!</definedName>
    <definedName name="BExIZM34IL9I3T662RCBZYUZ9OPX" localSheetId="19" hidden="1">#REF!</definedName>
    <definedName name="BExIZM34IL9I3T662RCBZYUZ9OPX" localSheetId="4" hidden="1">#REF!</definedName>
    <definedName name="BExIZM34IL9I3T662RCBZYUZ9OPX" localSheetId="3" hidden="1">#REF!</definedName>
    <definedName name="BExIZM34IL9I3T662RCBZYUZ9OPX" localSheetId="8" hidden="1">#REF!</definedName>
    <definedName name="BExIZM34IL9I3T662RCBZYUZ9OPX" localSheetId="7" hidden="1">#REF!</definedName>
    <definedName name="BExIZM34IL9I3T662RCBZYUZ9OPX" localSheetId="20" hidden="1">#REF!</definedName>
    <definedName name="BExIZM34IL9I3T662RCBZYUZ9OPX" hidden="1">#REF!</definedName>
    <definedName name="BExJ08KB1IAN6JNARQ00WCSHAPF0" localSheetId="6" hidden="1">#REF!</definedName>
    <definedName name="BExJ08KB1IAN6JNARQ00WCSHAPF0" localSheetId="5" hidden="1">#REF!</definedName>
    <definedName name="BExJ08KB1IAN6JNARQ00WCSHAPF0" localSheetId="22" hidden="1">#REF!</definedName>
    <definedName name="BExJ08KB1IAN6JNARQ00WCSHAPF0" localSheetId="19" hidden="1">#REF!</definedName>
    <definedName name="BExJ08KB1IAN6JNARQ00WCSHAPF0" localSheetId="4" hidden="1">#REF!</definedName>
    <definedName name="BExJ08KB1IAN6JNARQ00WCSHAPF0" localSheetId="3" hidden="1">#REF!</definedName>
    <definedName name="BExJ08KB1IAN6JNARQ00WCSHAPF0" localSheetId="8" hidden="1">#REF!</definedName>
    <definedName name="BExJ08KB1IAN6JNARQ00WCSHAPF0" localSheetId="7" hidden="1">#REF!</definedName>
    <definedName name="BExJ08KB1IAN6JNARQ00WCSHAPF0" localSheetId="20" hidden="1">#REF!</definedName>
    <definedName name="BExJ08KB1IAN6JNARQ00WCSHAPF0" hidden="1">#REF!</definedName>
    <definedName name="BExJ0RQUMO8XC8F9KBEUCYPP77WI" localSheetId="6" hidden="1">#REF!</definedName>
    <definedName name="BExJ0RQUMO8XC8F9KBEUCYPP77WI" localSheetId="5" hidden="1">#REF!</definedName>
    <definedName name="BExJ0RQUMO8XC8F9KBEUCYPP77WI" localSheetId="22" hidden="1">#REF!</definedName>
    <definedName name="BExJ0RQUMO8XC8F9KBEUCYPP77WI" localSheetId="19" hidden="1">#REF!</definedName>
    <definedName name="BExJ0RQUMO8XC8F9KBEUCYPP77WI" localSheetId="4" hidden="1">#REF!</definedName>
    <definedName name="BExJ0RQUMO8XC8F9KBEUCYPP77WI" localSheetId="3" hidden="1">#REF!</definedName>
    <definedName name="BExJ0RQUMO8XC8F9KBEUCYPP77WI" localSheetId="8" hidden="1">#REF!</definedName>
    <definedName name="BExJ0RQUMO8XC8F9KBEUCYPP77WI" localSheetId="7" hidden="1">#REF!</definedName>
    <definedName name="BExJ0RQUMO8XC8F9KBEUCYPP77WI" localSheetId="20" hidden="1">#REF!</definedName>
    <definedName name="BExJ0RQUMO8XC8F9KBEUCYPP77WI" hidden="1">#REF!</definedName>
    <definedName name="BExJ18TUXRCLPD89DQ2AY2YBC6TU" localSheetId="6" hidden="1">#REF!</definedName>
    <definedName name="BExJ18TUXRCLPD89DQ2AY2YBC6TU" localSheetId="5" hidden="1">#REF!</definedName>
    <definedName name="BExJ18TUXRCLPD89DQ2AY2YBC6TU" localSheetId="22" hidden="1">#REF!</definedName>
    <definedName name="BExJ18TUXRCLPD89DQ2AY2YBC6TU" localSheetId="19" hidden="1">#REF!</definedName>
    <definedName name="BExJ18TUXRCLPD89DQ2AY2YBC6TU" localSheetId="4" hidden="1">#REF!</definedName>
    <definedName name="BExJ18TUXRCLPD89DQ2AY2YBC6TU" localSheetId="3" hidden="1">#REF!</definedName>
    <definedName name="BExJ18TUXRCLPD89DQ2AY2YBC6TU" localSheetId="8" hidden="1">#REF!</definedName>
    <definedName name="BExJ18TUXRCLPD89DQ2AY2YBC6TU" localSheetId="7" hidden="1">#REF!</definedName>
    <definedName name="BExJ18TUXRCLPD89DQ2AY2YBC6TU" localSheetId="20" hidden="1">#REF!</definedName>
    <definedName name="BExJ18TUXRCLPD89DQ2AY2YBC6TU" hidden="1">#REF!</definedName>
    <definedName name="BExKCDYJ50O8B2OSSXLQ4A1K0812" localSheetId="6" hidden="1">#REF!</definedName>
    <definedName name="BExKCDYJ50O8B2OSSXLQ4A1K0812" localSheetId="5" hidden="1">#REF!</definedName>
    <definedName name="BExKCDYJ50O8B2OSSXLQ4A1K0812" localSheetId="22" hidden="1">#REF!</definedName>
    <definedName name="BExKCDYJ50O8B2OSSXLQ4A1K0812" localSheetId="19" hidden="1">#REF!</definedName>
    <definedName name="BExKCDYJ50O8B2OSSXLQ4A1K0812" localSheetId="4" hidden="1">#REF!</definedName>
    <definedName name="BExKCDYJ50O8B2OSSXLQ4A1K0812" localSheetId="3" hidden="1">#REF!</definedName>
    <definedName name="BExKCDYJ50O8B2OSSXLQ4A1K0812" localSheetId="8" hidden="1">#REF!</definedName>
    <definedName name="BExKCDYJ50O8B2OSSXLQ4A1K0812" localSheetId="7" hidden="1">#REF!</definedName>
    <definedName name="BExKCDYJ50O8B2OSSXLQ4A1K0812" localSheetId="20" hidden="1">#REF!</definedName>
    <definedName name="BExKCDYJ50O8B2OSSXLQ4A1K0812" hidden="1">#REF!</definedName>
    <definedName name="BExKER2TTEJ75PW11WCEFJN8TWZ0" localSheetId="6" hidden="1">#REF!</definedName>
    <definedName name="BExKER2TTEJ75PW11WCEFJN8TWZ0" localSheetId="5" hidden="1">#REF!</definedName>
    <definedName name="BExKER2TTEJ75PW11WCEFJN8TWZ0" localSheetId="22" hidden="1">#REF!</definedName>
    <definedName name="BExKER2TTEJ75PW11WCEFJN8TWZ0" localSheetId="19" hidden="1">#REF!</definedName>
    <definedName name="BExKER2TTEJ75PW11WCEFJN8TWZ0" localSheetId="4" hidden="1">#REF!</definedName>
    <definedName name="BExKER2TTEJ75PW11WCEFJN8TWZ0" localSheetId="3" hidden="1">#REF!</definedName>
    <definedName name="BExKER2TTEJ75PW11WCEFJN8TWZ0" localSheetId="8" hidden="1">#REF!</definedName>
    <definedName name="BExKER2TTEJ75PW11WCEFJN8TWZ0" localSheetId="7" hidden="1">#REF!</definedName>
    <definedName name="BExKER2TTEJ75PW11WCEFJN8TWZ0" localSheetId="20" hidden="1">#REF!</definedName>
    <definedName name="BExKER2TTEJ75PW11WCEFJN8TWZ0" hidden="1">#REF!</definedName>
    <definedName name="BExKF0O2XK0JHGNOK7YRFP9SBOHH" localSheetId="6" hidden="1">#REF!</definedName>
    <definedName name="BExKF0O2XK0JHGNOK7YRFP9SBOHH" localSheetId="5" hidden="1">#REF!</definedName>
    <definedName name="BExKF0O2XK0JHGNOK7YRFP9SBOHH" localSheetId="22" hidden="1">#REF!</definedName>
    <definedName name="BExKF0O2XK0JHGNOK7YRFP9SBOHH" localSheetId="19" hidden="1">#REF!</definedName>
    <definedName name="BExKF0O2XK0JHGNOK7YRFP9SBOHH" localSheetId="4" hidden="1">#REF!</definedName>
    <definedName name="BExKF0O2XK0JHGNOK7YRFP9SBOHH" localSheetId="3" hidden="1">#REF!</definedName>
    <definedName name="BExKF0O2XK0JHGNOK7YRFP9SBOHH" localSheetId="8" hidden="1">#REF!</definedName>
    <definedName name="BExKF0O2XK0JHGNOK7YRFP9SBOHH" localSheetId="7" hidden="1">#REF!</definedName>
    <definedName name="BExKF0O2XK0JHGNOK7YRFP9SBOHH" localSheetId="20" hidden="1">#REF!</definedName>
    <definedName name="BExKF0O2XK0JHGNOK7YRFP9SBOHH" hidden="1">#REF!</definedName>
    <definedName name="BExKFCSZWOIJFD4WW4948OB5R4K9" localSheetId="6" hidden="1">#REF!</definedName>
    <definedName name="BExKFCSZWOIJFD4WW4948OB5R4K9" localSheetId="5" hidden="1">#REF!</definedName>
    <definedName name="BExKFCSZWOIJFD4WW4948OB5R4K9" localSheetId="22" hidden="1">#REF!</definedName>
    <definedName name="BExKFCSZWOIJFD4WW4948OB5R4K9" localSheetId="19" hidden="1">#REF!</definedName>
    <definedName name="BExKFCSZWOIJFD4WW4948OB5R4K9" localSheetId="4" hidden="1">#REF!</definedName>
    <definedName name="BExKFCSZWOIJFD4WW4948OB5R4K9" localSheetId="3" hidden="1">#REF!</definedName>
    <definedName name="BExKFCSZWOIJFD4WW4948OB5R4K9" localSheetId="8" hidden="1">#REF!</definedName>
    <definedName name="BExKFCSZWOIJFD4WW4948OB5R4K9" localSheetId="7" hidden="1">#REF!</definedName>
    <definedName name="BExKFCSZWOIJFD4WW4948OB5R4K9" localSheetId="20" hidden="1">#REF!</definedName>
    <definedName name="BExKFCSZWOIJFD4WW4948OB5R4K9" hidden="1">#REF!</definedName>
    <definedName name="BExKFMJQHSDU04MON4WU9XM9FD0B" localSheetId="6" hidden="1">#REF!</definedName>
    <definedName name="BExKFMJQHSDU04MON4WU9XM9FD0B" localSheetId="5" hidden="1">#REF!</definedName>
    <definedName name="BExKFMJQHSDU04MON4WU9XM9FD0B" localSheetId="22" hidden="1">#REF!</definedName>
    <definedName name="BExKFMJQHSDU04MON4WU9XM9FD0B" localSheetId="19" hidden="1">#REF!</definedName>
    <definedName name="BExKFMJQHSDU04MON4WU9XM9FD0B" localSheetId="4" hidden="1">#REF!</definedName>
    <definedName name="BExKFMJQHSDU04MON4WU9XM9FD0B" localSheetId="3" hidden="1">#REF!</definedName>
    <definedName name="BExKFMJQHSDU04MON4WU9XM9FD0B" localSheetId="8" hidden="1">#REF!</definedName>
    <definedName name="BExKFMJQHSDU04MON4WU9XM9FD0B" localSheetId="7" hidden="1">#REF!</definedName>
    <definedName name="BExKFMJQHSDU04MON4WU9XM9FD0B" localSheetId="20" hidden="1">#REF!</definedName>
    <definedName name="BExKFMJQHSDU04MON4WU9XM9FD0B" hidden="1">#REF!</definedName>
    <definedName name="BExKG5KSNA0HLNSB38O534SVSW3L" localSheetId="6" hidden="1">#REF!</definedName>
    <definedName name="BExKG5KSNA0HLNSB38O534SVSW3L" localSheetId="5" hidden="1">#REF!</definedName>
    <definedName name="BExKG5KSNA0HLNSB38O534SVSW3L" localSheetId="22" hidden="1">#REF!</definedName>
    <definedName name="BExKG5KSNA0HLNSB38O534SVSW3L" localSheetId="19" hidden="1">#REF!</definedName>
    <definedName name="BExKG5KSNA0HLNSB38O534SVSW3L" localSheetId="4" hidden="1">#REF!</definedName>
    <definedName name="BExKG5KSNA0HLNSB38O534SVSW3L" localSheetId="3" hidden="1">#REF!</definedName>
    <definedName name="BExKG5KSNA0HLNSB38O534SVSW3L" localSheetId="8" hidden="1">#REF!</definedName>
    <definedName name="BExKG5KSNA0HLNSB38O534SVSW3L" localSheetId="7" hidden="1">#REF!</definedName>
    <definedName name="BExKG5KSNA0HLNSB38O534SVSW3L" localSheetId="20" hidden="1">#REF!</definedName>
    <definedName name="BExKG5KSNA0HLNSB38O534SVSW3L" hidden="1">#REF!</definedName>
    <definedName name="BExKHJRZPOAAYWTXC8WANK0L3XCO" localSheetId="6" hidden="1">#REF!</definedName>
    <definedName name="BExKHJRZPOAAYWTXC8WANK0L3XCO" localSheetId="5" hidden="1">#REF!</definedName>
    <definedName name="BExKHJRZPOAAYWTXC8WANK0L3XCO" localSheetId="22" hidden="1">#REF!</definedName>
    <definedName name="BExKHJRZPOAAYWTXC8WANK0L3XCO" localSheetId="19" hidden="1">#REF!</definedName>
    <definedName name="BExKHJRZPOAAYWTXC8WANK0L3XCO" localSheetId="4" hidden="1">#REF!</definedName>
    <definedName name="BExKHJRZPOAAYWTXC8WANK0L3XCO" localSheetId="3" hidden="1">#REF!</definedName>
    <definedName name="BExKHJRZPOAAYWTXC8WANK0L3XCO" localSheetId="8" hidden="1">#REF!</definedName>
    <definedName name="BExKHJRZPOAAYWTXC8WANK0L3XCO" localSheetId="7" hidden="1">#REF!</definedName>
    <definedName name="BExKHJRZPOAAYWTXC8WANK0L3XCO" localSheetId="20" hidden="1">#REF!</definedName>
    <definedName name="BExKHJRZPOAAYWTXC8WANK0L3XCO" hidden="1">#REF!</definedName>
    <definedName name="BExKHMH2B8OT8TU7L1QE26IBQ8FS" localSheetId="6" hidden="1">#REF!</definedName>
    <definedName name="BExKHMH2B8OT8TU7L1QE26IBQ8FS" localSheetId="5" hidden="1">#REF!</definedName>
    <definedName name="BExKHMH2B8OT8TU7L1QE26IBQ8FS" localSheetId="22" hidden="1">#REF!</definedName>
    <definedName name="BExKHMH2B8OT8TU7L1QE26IBQ8FS" localSheetId="19" hidden="1">#REF!</definedName>
    <definedName name="BExKHMH2B8OT8TU7L1QE26IBQ8FS" localSheetId="4" hidden="1">#REF!</definedName>
    <definedName name="BExKHMH2B8OT8TU7L1QE26IBQ8FS" localSheetId="3" hidden="1">#REF!</definedName>
    <definedName name="BExKHMH2B8OT8TU7L1QE26IBQ8FS" localSheetId="8" hidden="1">#REF!</definedName>
    <definedName name="BExKHMH2B8OT8TU7L1QE26IBQ8FS" localSheetId="7" hidden="1">#REF!</definedName>
    <definedName name="BExKHMH2B8OT8TU7L1QE26IBQ8FS" localSheetId="20" hidden="1">#REF!</definedName>
    <definedName name="BExKHMH2B8OT8TU7L1QE26IBQ8FS" hidden="1">#REF!</definedName>
    <definedName name="BExKHU455ZH5GKG6E2QGSHXSSD09" localSheetId="6" hidden="1">#REF!</definedName>
    <definedName name="BExKHU455ZH5GKG6E2QGSHXSSD09" localSheetId="5" hidden="1">#REF!</definedName>
    <definedName name="BExKHU455ZH5GKG6E2QGSHXSSD09" localSheetId="22" hidden="1">#REF!</definedName>
    <definedName name="BExKHU455ZH5GKG6E2QGSHXSSD09" localSheetId="19" hidden="1">#REF!</definedName>
    <definedName name="BExKHU455ZH5GKG6E2QGSHXSSD09" localSheetId="4" hidden="1">#REF!</definedName>
    <definedName name="BExKHU455ZH5GKG6E2QGSHXSSD09" localSheetId="3" hidden="1">#REF!</definedName>
    <definedName name="BExKHU455ZH5GKG6E2QGSHXSSD09" localSheetId="8" hidden="1">#REF!</definedName>
    <definedName name="BExKHU455ZH5GKG6E2QGSHXSSD09" localSheetId="7" hidden="1">#REF!</definedName>
    <definedName name="BExKHU455ZH5GKG6E2QGSHXSSD09" localSheetId="20" hidden="1">#REF!</definedName>
    <definedName name="BExKHU455ZH5GKG6E2QGSHXSSD09" hidden="1">#REF!</definedName>
    <definedName name="BExKIWXB61X2ZFKEM516HYN09OMX" localSheetId="6" hidden="1">#REF!</definedName>
    <definedName name="BExKIWXB61X2ZFKEM516HYN09OMX" localSheetId="5" hidden="1">#REF!</definedName>
    <definedName name="BExKIWXB61X2ZFKEM516HYN09OMX" localSheetId="22" hidden="1">#REF!</definedName>
    <definedName name="BExKIWXB61X2ZFKEM516HYN09OMX" localSheetId="19" hidden="1">#REF!</definedName>
    <definedName name="BExKIWXB61X2ZFKEM516HYN09OMX" localSheetId="4" hidden="1">#REF!</definedName>
    <definedName name="BExKIWXB61X2ZFKEM516HYN09OMX" localSheetId="3" hidden="1">#REF!</definedName>
    <definedName name="BExKIWXB61X2ZFKEM516HYN09OMX" localSheetId="8" hidden="1">#REF!</definedName>
    <definedName name="BExKIWXB61X2ZFKEM516HYN09OMX" localSheetId="7" hidden="1">#REF!</definedName>
    <definedName name="BExKIWXB61X2ZFKEM516HYN09OMX" localSheetId="20" hidden="1">#REF!</definedName>
    <definedName name="BExKIWXB61X2ZFKEM516HYN09OMX" hidden="1">#REF!</definedName>
    <definedName name="BExKK0C1XGFVNDIKCWYAR98RG9OK" localSheetId="6" hidden="1">#REF!</definedName>
    <definedName name="BExKK0C1XGFVNDIKCWYAR98RG9OK" localSheetId="5" hidden="1">#REF!</definedName>
    <definedName name="BExKK0C1XGFVNDIKCWYAR98RG9OK" localSheetId="22" hidden="1">#REF!</definedName>
    <definedName name="BExKK0C1XGFVNDIKCWYAR98RG9OK" localSheetId="19" hidden="1">#REF!</definedName>
    <definedName name="BExKK0C1XGFVNDIKCWYAR98RG9OK" localSheetId="4" hidden="1">#REF!</definedName>
    <definedName name="BExKK0C1XGFVNDIKCWYAR98RG9OK" localSheetId="3" hidden="1">#REF!</definedName>
    <definedName name="BExKK0C1XGFVNDIKCWYAR98RG9OK" localSheetId="8" hidden="1">#REF!</definedName>
    <definedName name="BExKK0C1XGFVNDIKCWYAR98RG9OK" localSheetId="7" hidden="1">#REF!</definedName>
    <definedName name="BExKK0C1XGFVNDIKCWYAR98RG9OK" localSheetId="20" hidden="1">#REF!</definedName>
    <definedName name="BExKK0C1XGFVNDIKCWYAR98RG9OK" hidden="1">#REF!</definedName>
    <definedName name="BExKLLA4GE53GR94DWBMDFMYAB05" localSheetId="6" hidden="1">#REF!</definedName>
    <definedName name="BExKLLA4GE53GR94DWBMDFMYAB05" localSheetId="5" hidden="1">#REF!</definedName>
    <definedName name="BExKLLA4GE53GR94DWBMDFMYAB05" localSheetId="22" hidden="1">#REF!</definedName>
    <definedName name="BExKLLA4GE53GR94DWBMDFMYAB05" localSheetId="19" hidden="1">#REF!</definedName>
    <definedName name="BExKLLA4GE53GR94DWBMDFMYAB05" localSheetId="4" hidden="1">#REF!</definedName>
    <definedName name="BExKLLA4GE53GR94DWBMDFMYAB05" localSheetId="3" hidden="1">#REF!</definedName>
    <definedName name="BExKLLA4GE53GR94DWBMDFMYAB05" localSheetId="8" hidden="1">#REF!</definedName>
    <definedName name="BExKLLA4GE53GR94DWBMDFMYAB05" localSheetId="7" hidden="1">#REF!</definedName>
    <definedName name="BExKLLA4GE53GR94DWBMDFMYAB05" localSheetId="20" hidden="1">#REF!</definedName>
    <definedName name="BExKLLA4GE53GR94DWBMDFMYAB05" hidden="1">#REF!</definedName>
    <definedName name="BExKM87GLBXV13KUPDU4NIA7Y5NQ" localSheetId="6" hidden="1">#REF!</definedName>
    <definedName name="BExKM87GLBXV13KUPDU4NIA7Y5NQ" localSheetId="5" hidden="1">#REF!</definedName>
    <definedName name="BExKM87GLBXV13KUPDU4NIA7Y5NQ" localSheetId="22" hidden="1">#REF!</definedName>
    <definedName name="BExKM87GLBXV13KUPDU4NIA7Y5NQ" localSheetId="19" hidden="1">#REF!</definedName>
    <definedName name="BExKM87GLBXV13KUPDU4NIA7Y5NQ" localSheetId="4" hidden="1">#REF!</definedName>
    <definedName name="BExKM87GLBXV13KUPDU4NIA7Y5NQ" localSheetId="3" hidden="1">#REF!</definedName>
    <definedName name="BExKM87GLBXV13KUPDU4NIA7Y5NQ" localSheetId="8" hidden="1">#REF!</definedName>
    <definedName name="BExKM87GLBXV13KUPDU4NIA7Y5NQ" localSheetId="7" hidden="1">#REF!</definedName>
    <definedName name="BExKM87GLBXV13KUPDU4NIA7Y5NQ" localSheetId="20" hidden="1">#REF!</definedName>
    <definedName name="BExKM87GLBXV13KUPDU4NIA7Y5NQ" hidden="1">#REF!</definedName>
    <definedName name="BExKMG5F5P8TUG5A0TI9SI8E5JLV" localSheetId="6" hidden="1">#REF!</definedName>
    <definedName name="BExKMG5F5P8TUG5A0TI9SI8E5JLV" localSheetId="5" hidden="1">#REF!</definedName>
    <definedName name="BExKMG5F5P8TUG5A0TI9SI8E5JLV" localSheetId="22" hidden="1">#REF!</definedName>
    <definedName name="BExKMG5F5P8TUG5A0TI9SI8E5JLV" localSheetId="19" hidden="1">#REF!</definedName>
    <definedName name="BExKMG5F5P8TUG5A0TI9SI8E5JLV" localSheetId="4" hidden="1">#REF!</definedName>
    <definedName name="BExKMG5F5P8TUG5A0TI9SI8E5JLV" localSheetId="3" hidden="1">#REF!</definedName>
    <definedName name="BExKMG5F5P8TUG5A0TI9SI8E5JLV" localSheetId="8" hidden="1">#REF!</definedName>
    <definedName name="BExKMG5F5P8TUG5A0TI9SI8E5JLV" localSheetId="7" hidden="1">#REF!</definedName>
    <definedName name="BExKMG5F5P8TUG5A0TI9SI8E5JLV" localSheetId="20" hidden="1">#REF!</definedName>
    <definedName name="BExKMG5F5P8TUG5A0TI9SI8E5JLV" hidden="1">#REF!</definedName>
    <definedName name="BExKOLH0512OR3NJN08UMM9EAM0W" localSheetId="6" hidden="1">#REF!</definedName>
    <definedName name="BExKOLH0512OR3NJN08UMM9EAM0W" localSheetId="5" hidden="1">#REF!</definedName>
    <definedName name="BExKOLH0512OR3NJN08UMM9EAM0W" localSheetId="22" hidden="1">#REF!</definedName>
    <definedName name="BExKOLH0512OR3NJN08UMM9EAM0W" localSheetId="19" hidden="1">#REF!</definedName>
    <definedName name="BExKOLH0512OR3NJN08UMM9EAM0W" localSheetId="4" hidden="1">#REF!</definedName>
    <definedName name="BExKOLH0512OR3NJN08UMM9EAM0W" localSheetId="3" hidden="1">#REF!</definedName>
    <definedName name="BExKOLH0512OR3NJN08UMM9EAM0W" localSheetId="8" hidden="1">#REF!</definedName>
    <definedName name="BExKOLH0512OR3NJN08UMM9EAM0W" localSheetId="7" hidden="1">#REF!</definedName>
    <definedName name="BExKOLH0512OR3NJN08UMM9EAM0W" localSheetId="20" hidden="1">#REF!</definedName>
    <definedName name="BExKOLH0512OR3NJN08UMM9EAM0W" hidden="1">#REF!</definedName>
    <definedName name="BExKOR0J3AHVLAIKDV88C0WQFNRO" localSheetId="6" hidden="1">#REF!</definedName>
    <definedName name="BExKOR0J3AHVLAIKDV88C0WQFNRO" localSheetId="5" hidden="1">#REF!</definedName>
    <definedName name="BExKOR0J3AHVLAIKDV88C0WQFNRO" localSheetId="22" hidden="1">#REF!</definedName>
    <definedName name="BExKOR0J3AHVLAIKDV88C0WQFNRO" localSheetId="19" hidden="1">#REF!</definedName>
    <definedName name="BExKOR0J3AHVLAIKDV88C0WQFNRO" localSheetId="4" hidden="1">#REF!</definedName>
    <definedName name="BExKOR0J3AHVLAIKDV88C0WQFNRO" localSheetId="3" hidden="1">#REF!</definedName>
    <definedName name="BExKOR0J3AHVLAIKDV88C0WQFNRO" localSheetId="8" hidden="1">#REF!</definedName>
    <definedName name="BExKOR0J3AHVLAIKDV88C0WQFNRO" localSheetId="7" hidden="1">#REF!</definedName>
    <definedName name="BExKOR0J3AHVLAIKDV88C0WQFNRO" localSheetId="20" hidden="1">#REF!</definedName>
    <definedName name="BExKOR0J3AHVLAIKDV88C0WQFNRO" hidden="1">#REF!</definedName>
    <definedName name="BExKPASNFSJMGKE8NVFL5X8LR6X1" localSheetId="6" hidden="1">#REF!</definedName>
    <definedName name="BExKPASNFSJMGKE8NVFL5X8LR6X1" localSheetId="5" hidden="1">#REF!</definedName>
    <definedName name="BExKPASNFSJMGKE8NVFL5X8LR6X1" localSheetId="22" hidden="1">#REF!</definedName>
    <definedName name="BExKPASNFSJMGKE8NVFL5X8LR6X1" localSheetId="19" hidden="1">#REF!</definedName>
    <definedName name="BExKPASNFSJMGKE8NVFL5X8LR6X1" localSheetId="4" hidden="1">#REF!</definedName>
    <definedName name="BExKPASNFSJMGKE8NVFL5X8LR6X1" localSheetId="3" hidden="1">#REF!</definedName>
    <definedName name="BExKPASNFSJMGKE8NVFL5X8LR6X1" localSheetId="8" hidden="1">#REF!</definedName>
    <definedName name="BExKPASNFSJMGKE8NVFL5X8LR6X1" localSheetId="7" hidden="1">#REF!</definedName>
    <definedName name="BExKPASNFSJMGKE8NVFL5X8LR6X1" localSheetId="20" hidden="1">#REF!</definedName>
    <definedName name="BExKPASNFSJMGKE8NVFL5X8LR6X1" hidden="1">#REF!</definedName>
    <definedName name="BExKPKZHYYPCAGJ5HQ0DW3TH7SAT" localSheetId="6" hidden="1">#REF!</definedName>
    <definedName name="BExKPKZHYYPCAGJ5HQ0DW3TH7SAT" localSheetId="5" hidden="1">#REF!</definedName>
    <definedName name="BExKPKZHYYPCAGJ5HQ0DW3TH7SAT" localSheetId="22" hidden="1">#REF!</definedName>
    <definedName name="BExKPKZHYYPCAGJ5HQ0DW3TH7SAT" localSheetId="19" hidden="1">#REF!</definedName>
    <definedName name="BExKPKZHYYPCAGJ5HQ0DW3TH7SAT" localSheetId="4" hidden="1">#REF!</definedName>
    <definedName name="BExKPKZHYYPCAGJ5HQ0DW3TH7SAT" localSheetId="3" hidden="1">#REF!</definedName>
    <definedName name="BExKPKZHYYPCAGJ5HQ0DW3TH7SAT" localSheetId="8" hidden="1">#REF!</definedName>
    <definedName name="BExKPKZHYYPCAGJ5HQ0DW3TH7SAT" localSheetId="7" hidden="1">#REF!</definedName>
    <definedName name="BExKPKZHYYPCAGJ5HQ0DW3TH7SAT" localSheetId="20" hidden="1">#REF!</definedName>
    <definedName name="BExKPKZHYYPCAGJ5HQ0DW3TH7SAT" hidden="1">#REF!</definedName>
    <definedName name="BExKQUOUJJD11PRIRWBWSYL57F0B" localSheetId="6" hidden="1">#REF!</definedName>
    <definedName name="BExKQUOUJJD11PRIRWBWSYL57F0B" localSheetId="5" hidden="1">#REF!</definedName>
    <definedName name="BExKQUOUJJD11PRIRWBWSYL57F0B" localSheetId="22" hidden="1">#REF!</definedName>
    <definedName name="BExKQUOUJJD11PRIRWBWSYL57F0B" localSheetId="19" hidden="1">#REF!</definedName>
    <definedName name="BExKQUOUJJD11PRIRWBWSYL57F0B" localSheetId="4" hidden="1">#REF!</definedName>
    <definedName name="BExKQUOUJJD11PRIRWBWSYL57F0B" localSheetId="3" hidden="1">#REF!</definedName>
    <definedName name="BExKQUOUJJD11PRIRWBWSYL57F0B" localSheetId="8" hidden="1">#REF!</definedName>
    <definedName name="BExKQUOUJJD11PRIRWBWSYL57F0B" localSheetId="7" hidden="1">#REF!</definedName>
    <definedName name="BExKQUOUJJD11PRIRWBWSYL57F0B" localSheetId="20" hidden="1">#REF!</definedName>
    <definedName name="BExKQUOUJJD11PRIRWBWSYL57F0B" hidden="1">#REF!</definedName>
    <definedName name="BExKQUU5QA10KXLVN9WW0YRWN457" localSheetId="6" hidden="1">#REF!</definedName>
    <definedName name="BExKQUU5QA10KXLVN9WW0YRWN457" localSheetId="5" hidden="1">#REF!</definedName>
    <definedName name="BExKQUU5QA10KXLVN9WW0YRWN457" localSheetId="22" hidden="1">#REF!</definedName>
    <definedName name="BExKQUU5QA10KXLVN9WW0YRWN457" localSheetId="19" hidden="1">#REF!</definedName>
    <definedName name="BExKQUU5QA10KXLVN9WW0YRWN457" localSheetId="4" hidden="1">#REF!</definedName>
    <definedName name="BExKQUU5QA10KXLVN9WW0YRWN457" localSheetId="3" hidden="1">#REF!</definedName>
    <definedName name="BExKQUU5QA10KXLVN9WW0YRWN457" localSheetId="8" hidden="1">#REF!</definedName>
    <definedName name="BExKQUU5QA10KXLVN9WW0YRWN457" localSheetId="7" hidden="1">#REF!</definedName>
    <definedName name="BExKQUU5QA10KXLVN9WW0YRWN457" localSheetId="20" hidden="1">#REF!</definedName>
    <definedName name="BExKQUU5QA10KXLVN9WW0YRWN457" hidden="1">#REF!</definedName>
    <definedName name="BExKR26LEB6FSIZVDUIG998JIFAA" localSheetId="6" hidden="1">#REF!</definedName>
    <definedName name="BExKR26LEB6FSIZVDUIG998JIFAA" localSheetId="5" hidden="1">#REF!</definedName>
    <definedName name="BExKR26LEB6FSIZVDUIG998JIFAA" localSheetId="22" hidden="1">#REF!</definedName>
    <definedName name="BExKR26LEB6FSIZVDUIG998JIFAA" localSheetId="19" hidden="1">#REF!</definedName>
    <definedName name="BExKR26LEB6FSIZVDUIG998JIFAA" localSheetId="4" hidden="1">#REF!</definedName>
    <definedName name="BExKR26LEB6FSIZVDUIG998JIFAA" localSheetId="3" hidden="1">#REF!</definedName>
    <definedName name="BExKR26LEB6FSIZVDUIG998JIFAA" localSheetId="8" hidden="1">#REF!</definedName>
    <definedName name="BExKR26LEB6FSIZVDUIG998JIFAA" localSheetId="7" hidden="1">#REF!</definedName>
    <definedName name="BExKR26LEB6FSIZVDUIG998JIFAA" localSheetId="20" hidden="1">#REF!</definedName>
    <definedName name="BExKR26LEB6FSIZVDUIG998JIFAA" hidden="1">#REF!</definedName>
    <definedName name="BExKSG8FV6NDQ12FX8MPCQLA3PBG" localSheetId="6" hidden="1">#REF!</definedName>
    <definedName name="BExKSG8FV6NDQ12FX8MPCQLA3PBG" localSheetId="5" hidden="1">#REF!</definedName>
    <definedName name="BExKSG8FV6NDQ12FX8MPCQLA3PBG" localSheetId="22" hidden="1">#REF!</definedName>
    <definedName name="BExKSG8FV6NDQ12FX8MPCQLA3PBG" localSheetId="19" hidden="1">#REF!</definedName>
    <definedName name="BExKSG8FV6NDQ12FX8MPCQLA3PBG" localSheetId="4" hidden="1">#REF!</definedName>
    <definedName name="BExKSG8FV6NDQ12FX8MPCQLA3PBG" localSheetId="3" hidden="1">#REF!</definedName>
    <definedName name="BExKSG8FV6NDQ12FX8MPCQLA3PBG" localSheetId="8" hidden="1">#REF!</definedName>
    <definedName name="BExKSG8FV6NDQ12FX8MPCQLA3PBG" localSheetId="7" hidden="1">#REF!</definedName>
    <definedName name="BExKSG8FV6NDQ12FX8MPCQLA3PBG" localSheetId="20" hidden="1">#REF!</definedName>
    <definedName name="BExKSG8FV6NDQ12FX8MPCQLA3PBG" hidden="1">#REF!</definedName>
    <definedName name="BExKSNVJDEDLE2Q90VVIDP2677MI" localSheetId="6" hidden="1">#REF!</definedName>
    <definedName name="BExKSNVJDEDLE2Q90VVIDP2677MI" localSheetId="5" hidden="1">#REF!</definedName>
    <definedName name="BExKSNVJDEDLE2Q90VVIDP2677MI" localSheetId="22" hidden="1">#REF!</definedName>
    <definedName name="BExKSNVJDEDLE2Q90VVIDP2677MI" localSheetId="19" hidden="1">#REF!</definedName>
    <definedName name="BExKSNVJDEDLE2Q90VVIDP2677MI" localSheetId="4" hidden="1">#REF!</definedName>
    <definedName name="BExKSNVJDEDLE2Q90VVIDP2677MI" localSheetId="3" hidden="1">#REF!</definedName>
    <definedName name="BExKSNVJDEDLE2Q90VVIDP2677MI" localSheetId="8" hidden="1">#REF!</definedName>
    <definedName name="BExKSNVJDEDLE2Q90VVIDP2677MI" localSheetId="7" hidden="1">#REF!</definedName>
    <definedName name="BExKSNVJDEDLE2Q90VVIDP2677MI" localSheetId="20" hidden="1">#REF!</definedName>
    <definedName name="BExKSNVJDEDLE2Q90VVIDP2677MI" hidden="1">#REF!</definedName>
    <definedName name="BExKSXM32YE7WZK4GITMNNVQYK3J" localSheetId="6" hidden="1">#REF!</definedName>
    <definedName name="BExKSXM32YE7WZK4GITMNNVQYK3J" localSheetId="5" hidden="1">#REF!</definedName>
    <definedName name="BExKSXM32YE7WZK4GITMNNVQYK3J" localSheetId="22" hidden="1">#REF!</definedName>
    <definedName name="BExKSXM32YE7WZK4GITMNNVQYK3J" localSheetId="19" hidden="1">#REF!</definedName>
    <definedName name="BExKSXM32YE7WZK4GITMNNVQYK3J" localSheetId="4" hidden="1">#REF!</definedName>
    <definedName name="BExKSXM32YE7WZK4GITMNNVQYK3J" localSheetId="3" hidden="1">#REF!</definedName>
    <definedName name="BExKSXM32YE7WZK4GITMNNVQYK3J" localSheetId="8" hidden="1">#REF!</definedName>
    <definedName name="BExKSXM32YE7WZK4GITMNNVQYK3J" localSheetId="7" hidden="1">#REF!</definedName>
    <definedName name="BExKSXM32YE7WZK4GITMNNVQYK3J" localSheetId="20" hidden="1">#REF!</definedName>
    <definedName name="BExKSXM32YE7WZK4GITMNNVQYK3J" hidden="1">#REF!</definedName>
    <definedName name="BExKV56NZ8EC9WR0KVHOW1TV9N6M" localSheetId="6" hidden="1">#REF!</definedName>
    <definedName name="BExKV56NZ8EC9WR0KVHOW1TV9N6M" localSheetId="5" hidden="1">#REF!</definedName>
    <definedName name="BExKV56NZ8EC9WR0KVHOW1TV9N6M" localSheetId="22" hidden="1">#REF!</definedName>
    <definedName name="BExKV56NZ8EC9WR0KVHOW1TV9N6M" localSheetId="19" hidden="1">#REF!</definedName>
    <definedName name="BExKV56NZ8EC9WR0KVHOW1TV9N6M" localSheetId="4" hidden="1">#REF!</definedName>
    <definedName name="BExKV56NZ8EC9WR0KVHOW1TV9N6M" localSheetId="3" hidden="1">#REF!</definedName>
    <definedName name="BExKV56NZ8EC9WR0KVHOW1TV9N6M" localSheetId="8" hidden="1">#REF!</definedName>
    <definedName name="BExKV56NZ8EC9WR0KVHOW1TV9N6M" localSheetId="7" hidden="1">#REF!</definedName>
    <definedName name="BExKV56NZ8EC9WR0KVHOW1TV9N6M" localSheetId="20" hidden="1">#REF!</definedName>
    <definedName name="BExKV56NZ8EC9WR0KVHOW1TV9N6M" hidden="1">#REF!</definedName>
    <definedName name="BExKVK65NA9FIMJY42CZTL6KPB1U" localSheetId="6" hidden="1">#REF!</definedName>
    <definedName name="BExKVK65NA9FIMJY42CZTL6KPB1U" localSheetId="5" hidden="1">#REF!</definedName>
    <definedName name="BExKVK65NA9FIMJY42CZTL6KPB1U" localSheetId="22" hidden="1">#REF!</definedName>
    <definedName name="BExKVK65NA9FIMJY42CZTL6KPB1U" localSheetId="19" hidden="1">#REF!</definedName>
    <definedName name="BExKVK65NA9FIMJY42CZTL6KPB1U" localSheetId="4" hidden="1">#REF!</definedName>
    <definedName name="BExKVK65NA9FIMJY42CZTL6KPB1U" localSheetId="3" hidden="1">#REF!</definedName>
    <definedName name="BExKVK65NA9FIMJY42CZTL6KPB1U" localSheetId="8" hidden="1">#REF!</definedName>
    <definedName name="BExKVK65NA9FIMJY42CZTL6KPB1U" localSheetId="7" hidden="1">#REF!</definedName>
    <definedName name="BExKVK65NA9FIMJY42CZTL6KPB1U" localSheetId="20" hidden="1">#REF!</definedName>
    <definedName name="BExKVK65NA9FIMJY42CZTL6KPB1U" hidden="1">#REF!</definedName>
    <definedName name="BExKVMV9AEIU94QDY3F6PRZJNG39" localSheetId="6" hidden="1">#REF!</definedName>
    <definedName name="BExKVMV9AEIU94QDY3F6PRZJNG39" localSheetId="5" hidden="1">#REF!</definedName>
    <definedName name="BExKVMV9AEIU94QDY3F6PRZJNG39" localSheetId="22" hidden="1">#REF!</definedName>
    <definedName name="BExKVMV9AEIU94QDY3F6PRZJNG39" localSheetId="19" hidden="1">#REF!</definedName>
    <definedName name="BExKVMV9AEIU94QDY3F6PRZJNG39" localSheetId="4" hidden="1">#REF!</definedName>
    <definedName name="BExKVMV9AEIU94QDY3F6PRZJNG39" localSheetId="3" hidden="1">#REF!</definedName>
    <definedName name="BExKVMV9AEIU94QDY3F6PRZJNG39" localSheetId="8" hidden="1">#REF!</definedName>
    <definedName name="BExKVMV9AEIU94QDY3F6PRZJNG39" localSheetId="7" hidden="1">#REF!</definedName>
    <definedName name="BExKVMV9AEIU94QDY3F6PRZJNG39" localSheetId="20" hidden="1">#REF!</definedName>
    <definedName name="BExKVMV9AEIU94QDY3F6PRZJNG39" hidden="1">#REF!</definedName>
    <definedName name="BExKW3Y92HZEVAZWX06TJ9355384" localSheetId="6" hidden="1">#REF!</definedName>
    <definedName name="BExKW3Y92HZEVAZWX06TJ9355384" localSheetId="5" hidden="1">#REF!</definedName>
    <definedName name="BExKW3Y92HZEVAZWX06TJ9355384" localSheetId="22" hidden="1">#REF!</definedName>
    <definedName name="BExKW3Y92HZEVAZWX06TJ9355384" localSheetId="19" hidden="1">#REF!</definedName>
    <definedName name="BExKW3Y92HZEVAZWX06TJ9355384" localSheetId="4" hidden="1">#REF!</definedName>
    <definedName name="BExKW3Y92HZEVAZWX06TJ9355384" localSheetId="3" hidden="1">#REF!</definedName>
    <definedName name="BExKW3Y92HZEVAZWX06TJ9355384" localSheetId="8" hidden="1">#REF!</definedName>
    <definedName name="BExKW3Y92HZEVAZWX06TJ9355384" localSheetId="7" hidden="1">#REF!</definedName>
    <definedName name="BExKW3Y92HZEVAZWX06TJ9355384" localSheetId="20" hidden="1">#REF!</definedName>
    <definedName name="BExKW3Y92HZEVAZWX06TJ9355384" hidden="1">#REF!</definedName>
    <definedName name="BExM995RT6RGZQ9UK3AJ9LM2BCZX" localSheetId="6" hidden="1">#REF!</definedName>
    <definedName name="BExM995RT6RGZQ9UK3AJ9LM2BCZX" localSheetId="5" hidden="1">#REF!</definedName>
    <definedName name="BExM995RT6RGZQ9UK3AJ9LM2BCZX" localSheetId="22" hidden="1">#REF!</definedName>
    <definedName name="BExM995RT6RGZQ9UK3AJ9LM2BCZX" localSheetId="19" hidden="1">#REF!</definedName>
    <definedName name="BExM995RT6RGZQ9UK3AJ9LM2BCZX" localSheetId="4" hidden="1">#REF!</definedName>
    <definedName name="BExM995RT6RGZQ9UK3AJ9LM2BCZX" localSheetId="3" hidden="1">#REF!</definedName>
    <definedName name="BExM995RT6RGZQ9UK3AJ9LM2BCZX" localSheetId="8" hidden="1">#REF!</definedName>
    <definedName name="BExM995RT6RGZQ9UK3AJ9LM2BCZX" localSheetId="7" hidden="1">#REF!</definedName>
    <definedName name="BExM995RT6RGZQ9UK3AJ9LM2BCZX" localSheetId="20" hidden="1">#REF!</definedName>
    <definedName name="BExM995RT6RGZQ9UK3AJ9LM2BCZX" hidden="1">#REF!</definedName>
    <definedName name="BExMBJQ8ICWUWKP68CPPYASWUN4E" localSheetId="6" hidden="1">#REF!</definedName>
    <definedName name="BExMBJQ8ICWUWKP68CPPYASWUN4E" localSheetId="5" hidden="1">#REF!</definedName>
    <definedName name="BExMBJQ8ICWUWKP68CPPYASWUN4E" localSheetId="22" hidden="1">#REF!</definedName>
    <definedName name="BExMBJQ8ICWUWKP68CPPYASWUN4E" localSheetId="19" hidden="1">#REF!</definedName>
    <definedName name="BExMBJQ8ICWUWKP68CPPYASWUN4E" localSheetId="4" hidden="1">#REF!</definedName>
    <definedName name="BExMBJQ8ICWUWKP68CPPYASWUN4E" localSheetId="3" hidden="1">#REF!</definedName>
    <definedName name="BExMBJQ8ICWUWKP68CPPYASWUN4E" localSheetId="8" hidden="1">#REF!</definedName>
    <definedName name="BExMBJQ8ICWUWKP68CPPYASWUN4E" localSheetId="7" hidden="1">#REF!</definedName>
    <definedName name="BExMBJQ8ICWUWKP68CPPYASWUN4E" localSheetId="20" hidden="1">#REF!</definedName>
    <definedName name="BExMBJQ8ICWUWKP68CPPYASWUN4E" hidden="1">#REF!</definedName>
    <definedName name="BExMC1PMJS9R7QEPMHKS0NIDNOFY" localSheetId="6" hidden="1">#REF!</definedName>
    <definedName name="BExMC1PMJS9R7QEPMHKS0NIDNOFY" localSheetId="5" hidden="1">#REF!</definedName>
    <definedName name="BExMC1PMJS9R7QEPMHKS0NIDNOFY" localSheetId="22" hidden="1">#REF!</definedName>
    <definedName name="BExMC1PMJS9R7QEPMHKS0NIDNOFY" localSheetId="19" hidden="1">#REF!</definedName>
    <definedName name="BExMC1PMJS9R7QEPMHKS0NIDNOFY" localSheetId="4" hidden="1">#REF!</definedName>
    <definedName name="BExMC1PMJS9R7QEPMHKS0NIDNOFY" localSheetId="3" hidden="1">#REF!</definedName>
    <definedName name="BExMC1PMJS9R7QEPMHKS0NIDNOFY" localSheetId="8" hidden="1">#REF!</definedName>
    <definedName name="BExMC1PMJS9R7QEPMHKS0NIDNOFY" localSheetId="7" hidden="1">#REF!</definedName>
    <definedName name="BExMC1PMJS9R7QEPMHKS0NIDNOFY" localSheetId="20" hidden="1">#REF!</definedName>
    <definedName name="BExMC1PMJS9R7QEPMHKS0NIDNOFY" hidden="1">#REF!</definedName>
    <definedName name="BExMD89QIOU6JY2D1UKA7M26M80B" localSheetId="6" hidden="1">#REF!</definedName>
    <definedName name="BExMD89QIOU6JY2D1UKA7M26M80B" localSheetId="5" hidden="1">#REF!</definedName>
    <definedName name="BExMD89QIOU6JY2D1UKA7M26M80B" localSheetId="22" hidden="1">#REF!</definedName>
    <definedName name="BExMD89QIOU6JY2D1UKA7M26M80B" localSheetId="19" hidden="1">#REF!</definedName>
    <definedName name="BExMD89QIOU6JY2D1UKA7M26M80B" localSheetId="4" hidden="1">#REF!</definedName>
    <definedName name="BExMD89QIOU6JY2D1UKA7M26M80B" localSheetId="3" hidden="1">#REF!</definedName>
    <definedName name="BExMD89QIOU6JY2D1UKA7M26M80B" localSheetId="8" hidden="1">#REF!</definedName>
    <definedName name="BExMD89QIOU6JY2D1UKA7M26M80B" localSheetId="7" hidden="1">#REF!</definedName>
    <definedName name="BExMD89QIOU6JY2D1UKA7M26M80B" localSheetId="20" hidden="1">#REF!</definedName>
    <definedName name="BExMD89QIOU6JY2D1UKA7M26M80B" hidden="1">#REF!</definedName>
    <definedName name="BExMDFM170RLAP1NOWSXEMXARNZ0" localSheetId="6" hidden="1">#REF!</definedName>
    <definedName name="BExMDFM170RLAP1NOWSXEMXARNZ0" localSheetId="5" hidden="1">#REF!</definedName>
    <definedName name="BExMDFM170RLAP1NOWSXEMXARNZ0" localSheetId="22" hidden="1">#REF!</definedName>
    <definedName name="BExMDFM170RLAP1NOWSXEMXARNZ0" localSheetId="19" hidden="1">#REF!</definedName>
    <definedName name="BExMDFM170RLAP1NOWSXEMXARNZ0" localSheetId="4" hidden="1">#REF!</definedName>
    <definedName name="BExMDFM170RLAP1NOWSXEMXARNZ0" localSheetId="3" hidden="1">#REF!</definedName>
    <definedName name="BExMDFM170RLAP1NOWSXEMXARNZ0" localSheetId="8" hidden="1">#REF!</definedName>
    <definedName name="BExMDFM170RLAP1NOWSXEMXARNZ0" localSheetId="7" hidden="1">#REF!</definedName>
    <definedName name="BExMDFM170RLAP1NOWSXEMXARNZ0" localSheetId="20" hidden="1">#REF!</definedName>
    <definedName name="BExMDFM170RLAP1NOWSXEMXARNZ0" hidden="1">#REF!</definedName>
    <definedName name="BExMDH3YAZD1RLELE7M26FTF7SV5" localSheetId="6" hidden="1">#REF!</definedName>
    <definedName name="BExMDH3YAZD1RLELE7M26FTF7SV5" localSheetId="5" hidden="1">#REF!</definedName>
    <definedName name="BExMDH3YAZD1RLELE7M26FTF7SV5" localSheetId="22" hidden="1">#REF!</definedName>
    <definedName name="BExMDH3YAZD1RLELE7M26FTF7SV5" localSheetId="19" hidden="1">#REF!</definedName>
    <definedName name="BExMDH3YAZD1RLELE7M26FTF7SV5" localSheetId="4" hidden="1">#REF!</definedName>
    <definedName name="BExMDH3YAZD1RLELE7M26FTF7SV5" localSheetId="3" hidden="1">#REF!</definedName>
    <definedName name="BExMDH3YAZD1RLELE7M26FTF7SV5" localSheetId="8" hidden="1">#REF!</definedName>
    <definedName name="BExMDH3YAZD1RLELE7M26FTF7SV5" localSheetId="7" hidden="1">#REF!</definedName>
    <definedName name="BExMDH3YAZD1RLELE7M26FTF7SV5" localSheetId="20" hidden="1">#REF!</definedName>
    <definedName name="BExMDH3YAZD1RLELE7M26FTF7SV5" hidden="1">#REF!</definedName>
    <definedName name="BExMDUFZSAL97ZXAJXGOSGNMZQ41" localSheetId="6" hidden="1">#REF!</definedName>
    <definedName name="BExMDUFZSAL97ZXAJXGOSGNMZQ41" localSheetId="5" hidden="1">#REF!</definedName>
    <definedName name="BExMDUFZSAL97ZXAJXGOSGNMZQ41" localSheetId="22" hidden="1">#REF!</definedName>
    <definedName name="BExMDUFZSAL97ZXAJXGOSGNMZQ41" localSheetId="19" hidden="1">#REF!</definedName>
    <definedName name="BExMDUFZSAL97ZXAJXGOSGNMZQ41" localSheetId="4" hidden="1">#REF!</definedName>
    <definedName name="BExMDUFZSAL97ZXAJXGOSGNMZQ41" localSheetId="3" hidden="1">#REF!</definedName>
    <definedName name="BExMDUFZSAL97ZXAJXGOSGNMZQ41" localSheetId="8" hidden="1">#REF!</definedName>
    <definedName name="BExMDUFZSAL97ZXAJXGOSGNMZQ41" localSheetId="7" hidden="1">#REF!</definedName>
    <definedName name="BExMDUFZSAL97ZXAJXGOSGNMZQ41" localSheetId="20" hidden="1">#REF!</definedName>
    <definedName name="BExMDUFZSAL97ZXAJXGOSGNMZQ41" hidden="1">#REF!</definedName>
    <definedName name="BExMDZJF18LY2AEKGFXH01R80UWK" localSheetId="6" hidden="1">#REF!</definedName>
    <definedName name="BExMDZJF18LY2AEKGFXH01R80UWK" localSheetId="5" hidden="1">#REF!</definedName>
    <definedName name="BExMDZJF18LY2AEKGFXH01R80UWK" localSheetId="22" hidden="1">#REF!</definedName>
    <definedName name="BExMDZJF18LY2AEKGFXH01R80UWK" localSheetId="4" hidden="1">#REF!</definedName>
    <definedName name="BExMDZJF18LY2AEKGFXH01R80UWK" localSheetId="3" hidden="1">#REF!</definedName>
    <definedName name="BExMDZJF18LY2AEKGFXH01R80UWK" localSheetId="8" hidden="1">#REF!</definedName>
    <definedName name="BExMDZJF18LY2AEKGFXH01R80UWK" localSheetId="7" hidden="1">#REF!</definedName>
    <definedName name="BExMDZJF18LY2AEKGFXH01R80UWK" localSheetId="20" hidden="1">#REF!</definedName>
    <definedName name="BExMDZJF18LY2AEKGFXH01R80UWK" hidden="1">#REF!</definedName>
    <definedName name="BExME9A6MTZX1393DHZYMZQQSIUZ" localSheetId="6" hidden="1">#REF!</definedName>
    <definedName name="BExME9A6MTZX1393DHZYMZQQSIUZ" localSheetId="5" hidden="1">#REF!</definedName>
    <definedName name="BExME9A6MTZX1393DHZYMZQQSIUZ" localSheetId="22" hidden="1">#REF!</definedName>
    <definedName name="BExME9A6MTZX1393DHZYMZQQSIUZ" localSheetId="19" hidden="1">#REF!</definedName>
    <definedName name="BExME9A6MTZX1393DHZYMZQQSIUZ" localSheetId="4" hidden="1">#REF!</definedName>
    <definedName name="BExME9A6MTZX1393DHZYMZQQSIUZ" localSheetId="3" hidden="1">#REF!</definedName>
    <definedName name="BExME9A6MTZX1393DHZYMZQQSIUZ" localSheetId="8" hidden="1">#REF!</definedName>
    <definedName name="BExME9A6MTZX1393DHZYMZQQSIUZ" localSheetId="7" hidden="1">#REF!</definedName>
    <definedName name="BExME9A6MTZX1393DHZYMZQQSIUZ" localSheetId="20" hidden="1">#REF!</definedName>
    <definedName name="BExME9A6MTZX1393DHZYMZQQSIUZ" hidden="1">#REF!</definedName>
    <definedName name="BExME9KY0V8VJS19ZKMR22YVGZUX" localSheetId="6" hidden="1">#REF!</definedName>
    <definedName name="BExME9KY0V8VJS19ZKMR22YVGZUX" localSheetId="5" hidden="1">#REF!</definedName>
    <definedName name="BExME9KY0V8VJS19ZKMR22YVGZUX" localSheetId="22" hidden="1">#REF!</definedName>
    <definedName name="BExME9KY0V8VJS19ZKMR22YVGZUX" localSheetId="19" hidden="1">#REF!</definedName>
    <definedName name="BExME9KY0V8VJS19ZKMR22YVGZUX" localSheetId="4" hidden="1">#REF!</definedName>
    <definedName name="BExME9KY0V8VJS19ZKMR22YVGZUX" localSheetId="3" hidden="1">#REF!</definedName>
    <definedName name="BExME9KY0V8VJS19ZKMR22YVGZUX" localSheetId="8" hidden="1">#REF!</definedName>
    <definedName name="BExME9KY0V8VJS19ZKMR22YVGZUX" localSheetId="7" hidden="1">#REF!</definedName>
    <definedName name="BExME9KY0V8VJS19ZKMR22YVGZUX" localSheetId="20" hidden="1">#REF!</definedName>
    <definedName name="BExME9KY0V8VJS19ZKMR22YVGZUX" hidden="1">#REF!</definedName>
    <definedName name="BExMEMGXPZSX6ZTYL39EP1MYZEWK" localSheetId="6" hidden="1">#REF!</definedName>
    <definedName name="BExMEMGXPZSX6ZTYL39EP1MYZEWK" localSheetId="5" hidden="1">#REF!</definedName>
    <definedName name="BExMEMGXPZSX6ZTYL39EP1MYZEWK" localSheetId="22" hidden="1">#REF!</definedName>
    <definedName name="BExMEMGXPZSX6ZTYL39EP1MYZEWK" localSheetId="19" hidden="1">#REF!</definedName>
    <definedName name="BExMEMGXPZSX6ZTYL39EP1MYZEWK" localSheetId="4" hidden="1">#REF!</definedName>
    <definedName name="BExMEMGXPZSX6ZTYL39EP1MYZEWK" localSheetId="3" hidden="1">#REF!</definedName>
    <definedName name="BExMEMGXPZSX6ZTYL39EP1MYZEWK" localSheetId="8" hidden="1">#REF!</definedName>
    <definedName name="BExMEMGXPZSX6ZTYL39EP1MYZEWK" localSheetId="7" hidden="1">#REF!</definedName>
    <definedName name="BExMEMGXPZSX6ZTYL39EP1MYZEWK" localSheetId="20" hidden="1">#REF!</definedName>
    <definedName name="BExMEMGXPZSX6ZTYL39EP1MYZEWK" hidden="1">#REF!</definedName>
    <definedName name="BExMEYLTMI0OCLSFH9PG9XZYJI0Y" localSheetId="6" hidden="1">#REF!</definedName>
    <definedName name="BExMEYLTMI0OCLSFH9PG9XZYJI0Y" localSheetId="5" hidden="1">#REF!</definedName>
    <definedName name="BExMEYLTMI0OCLSFH9PG9XZYJI0Y" localSheetId="22" hidden="1">#REF!</definedName>
    <definedName name="BExMEYLTMI0OCLSFH9PG9XZYJI0Y" localSheetId="19" hidden="1">#REF!</definedName>
    <definedName name="BExMEYLTMI0OCLSFH9PG9XZYJI0Y" localSheetId="4" hidden="1">#REF!</definedName>
    <definedName name="BExMEYLTMI0OCLSFH9PG9XZYJI0Y" localSheetId="3" hidden="1">#REF!</definedName>
    <definedName name="BExMEYLTMI0OCLSFH9PG9XZYJI0Y" localSheetId="8" hidden="1">#REF!</definedName>
    <definedName name="BExMEYLTMI0OCLSFH9PG9XZYJI0Y" localSheetId="7" hidden="1">#REF!</definedName>
    <definedName name="BExMEYLTMI0OCLSFH9PG9XZYJI0Y" localSheetId="20" hidden="1">#REF!</definedName>
    <definedName name="BExMEYLTMI0OCLSFH9PG9XZYJI0Y" hidden="1">#REF!</definedName>
    <definedName name="BExMFTBORCDR83T5QYG04CHDA3E3" localSheetId="6" hidden="1">#REF!</definedName>
    <definedName name="BExMFTBORCDR83T5QYG04CHDA3E3" localSheetId="5" hidden="1">#REF!</definedName>
    <definedName name="BExMFTBORCDR83T5QYG04CHDA3E3" localSheetId="22" hidden="1">#REF!</definedName>
    <definedName name="BExMFTBORCDR83T5QYG04CHDA3E3" localSheetId="19" hidden="1">#REF!</definedName>
    <definedName name="BExMFTBORCDR83T5QYG04CHDA3E3" localSheetId="4" hidden="1">#REF!</definedName>
    <definedName name="BExMFTBORCDR83T5QYG04CHDA3E3" localSheetId="3" hidden="1">#REF!</definedName>
    <definedName name="BExMFTBORCDR83T5QYG04CHDA3E3" localSheetId="8" hidden="1">#REF!</definedName>
    <definedName name="BExMFTBORCDR83T5QYG04CHDA3E3" localSheetId="7" hidden="1">#REF!</definedName>
    <definedName name="BExMFTBORCDR83T5QYG04CHDA3E3" localSheetId="20" hidden="1">#REF!</definedName>
    <definedName name="BExMFTBORCDR83T5QYG04CHDA3E3" hidden="1">#REF!</definedName>
    <definedName name="BExMFW6A041ITRTYGVLWTC1EYHTU" localSheetId="6" hidden="1">#REF!</definedName>
    <definedName name="BExMFW6A041ITRTYGVLWTC1EYHTU" localSheetId="5" hidden="1">#REF!</definedName>
    <definedName name="BExMFW6A041ITRTYGVLWTC1EYHTU" localSheetId="22" hidden="1">#REF!</definedName>
    <definedName name="BExMFW6A041ITRTYGVLWTC1EYHTU" localSheetId="19" hidden="1">#REF!</definedName>
    <definedName name="BExMFW6A041ITRTYGVLWTC1EYHTU" localSheetId="4" hidden="1">#REF!</definedName>
    <definedName name="BExMFW6A041ITRTYGVLWTC1EYHTU" localSheetId="3" hidden="1">#REF!</definedName>
    <definedName name="BExMFW6A041ITRTYGVLWTC1EYHTU" localSheetId="8" hidden="1">#REF!</definedName>
    <definedName name="BExMFW6A041ITRTYGVLWTC1EYHTU" localSheetId="7" hidden="1">#REF!</definedName>
    <definedName name="BExMFW6A041ITRTYGVLWTC1EYHTU" localSheetId="20" hidden="1">#REF!</definedName>
    <definedName name="BExMFW6A041ITRTYGVLWTC1EYHTU" hidden="1">#REF!</definedName>
    <definedName name="BExMGFCMMQLDT07FIN1OYG7U8N1T" localSheetId="6" hidden="1">#REF!</definedName>
    <definedName name="BExMGFCMMQLDT07FIN1OYG7U8N1T" localSheetId="5" hidden="1">#REF!</definedName>
    <definedName name="BExMGFCMMQLDT07FIN1OYG7U8N1T" localSheetId="22" hidden="1">#REF!</definedName>
    <definedName name="BExMGFCMMQLDT07FIN1OYG7U8N1T" localSheetId="19" hidden="1">#REF!</definedName>
    <definedName name="BExMGFCMMQLDT07FIN1OYG7U8N1T" localSheetId="4" hidden="1">#REF!</definedName>
    <definedName name="BExMGFCMMQLDT07FIN1OYG7U8N1T" localSheetId="3" hidden="1">#REF!</definedName>
    <definedName name="BExMGFCMMQLDT07FIN1OYG7U8N1T" localSheetId="8" hidden="1">#REF!</definedName>
    <definedName name="BExMGFCMMQLDT07FIN1OYG7U8N1T" localSheetId="7" hidden="1">#REF!</definedName>
    <definedName name="BExMGFCMMQLDT07FIN1OYG7U8N1T" localSheetId="20" hidden="1">#REF!</definedName>
    <definedName name="BExMGFCMMQLDT07FIN1OYG7U8N1T" hidden="1">#REF!</definedName>
    <definedName name="BExMH317MZHXQF08DPNEV321PI0M" localSheetId="6" hidden="1">#REF!</definedName>
    <definedName name="BExMH317MZHXQF08DPNEV321PI0M" localSheetId="5" hidden="1">#REF!</definedName>
    <definedName name="BExMH317MZHXQF08DPNEV321PI0M" localSheetId="22" hidden="1">#REF!</definedName>
    <definedName name="BExMH317MZHXQF08DPNEV321PI0M" localSheetId="19" hidden="1">#REF!</definedName>
    <definedName name="BExMH317MZHXQF08DPNEV321PI0M" localSheetId="4" hidden="1">#REF!</definedName>
    <definedName name="BExMH317MZHXQF08DPNEV321PI0M" localSheetId="3" hidden="1">#REF!</definedName>
    <definedName name="BExMH317MZHXQF08DPNEV321PI0M" localSheetId="8" hidden="1">#REF!</definedName>
    <definedName name="BExMH317MZHXQF08DPNEV321PI0M" localSheetId="7" hidden="1">#REF!</definedName>
    <definedName name="BExMH317MZHXQF08DPNEV321PI0M" localSheetId="20" hidden="1">#REF!</definedName>
    <definedName name="BExMH317MZHXQF08DPNEV321PI0M" hidden="1">#REF!</definedName>
    <definedName name="BExMH3XEHZLKC3266GTFKG5WKM0L" localSheetId="6" hidden="1">#REF!</definedName>
    <definedName name="BExMH3XEHZLKC3266GTFKG5WKM0L" localSheetId="5" hidden="1">#REF!</definedName>
    <definedName name="BExMH3XEHZLKC3266GTFKG5WKM0L" localSheetId="22" hidden="1">#REF!</definedName>
    <definedName name="BExMH3XEHZLKC3266GTFKG5WKM0L" localSheetId="19" hidden="1">#REF!</definedName>
    <definedName name="BExMH3XEHZLKC3266GTFKG5WKM0L" localSheetId="4" hidden="1">#REF!</definedName>
    <definedName name="BExMH3XEHZLKC3266GTFKG5WKM0L" localSheetId="3" hidden="1">#REF!</definedName>
    <definedName name="BExMH3XEHZLKC3266GTFKG5WKM0L" localSheetId="8" hidden="1">#REF!</definedName>
    <definedName name="BExMH3XEHZLKC3266GTFKG5WKM0L" localSheetId="7" hidden="1">#REF!</definedName>
    <definedName name="BExMH3XEHZLKC3266GTFKG5WKM0L" localSheetId="20" hidden="1">#REF!</definedName>
    <definedName name="BExMH3XEHZLKC3266GTFKG5WKM0L" hidden="1">#REF!</definedName>
    <definedName name="BExMJO34421LXZGXGRD4011OQZ4K" localSheetId="6" hidden="1">#REF!</definedName>
    <definedName name="BExMJO34421LXZGXGRD4011OQZ4K" localSheetId="5" hidden="1">#REF!</definedName>
    <definedName name="BExMJO34421LXZGXGRD4011OQZ4K" localSheetId="22" hidden="1">#REF!</definedName>
    <definedName name="BExMJO34421LXZGXGRD4011OQZ4K" localSheetId="4" hidden="1">#REF!</definedName>
    <definedName name="BExMJO34421LXZGXGRD4011OQZ4K" localSheetId="3" hidden="1">#REF!</definedName>
    <definedName name="BExMJO34421LXZGXGRD4011OQZ4K" localSheetId="8" hidden="1">#REF!</definedName>
    <definedName name="BExMJO34421LXZGXGRD4011OQZ4K" localSheetId="7" hidden="1">#REF!</definedName>
    <definedName name="BExMJO34421LXZGXGRD4011OQZ4K" localSheetId="20" hidden="1">#REF!</definedName>
    <definedName name="BExMJO34421LXZGXGRD4011OQZ4K" hidden="1">#REF!</definedName>
    <definedName name="BExMKDV2AKHPQECHKDHPABXDEQV5" localSheetId="6" hidden="1">#REF!</definedName>
    <definedName name="BExMKDV2AKHPQECHKDHPABXDEQV5" localSheetId="5" hidden="1">#REF!</definedName>
    <definedName name="BExMKDV2AKHPQECHKDHPABXDEQV5" localSheetId="22" hidden="1">#REF!</definedName>
    <definedName name="BExMKDV2AKHPQECHKDHPABXDEQV5" localSheetId="19" hidden="1">#REF!</definedName>
    <definedName name="BExMKDV2AKHPQECHKDHPABXDEQV5" localSheetId="4" hidden="1">#REF!</definedName>
    <definedName name="BExMKDV2AKHPQECHKDHPABXDEQV5" localSheetId="3" hidden="1">#REF!</definedName>
    <definedName name="BExMKDV2AKHPQECHKDHPABXDEQV5" localSheetId="8" hidden="1">#REF!</definedName>
    <definedName name="BExMKDV2AKHPQECHKDHPABXDEQV5" localSheetId="7" hidden="1">#REF!</definedName>
    <definedName name="BExMKDV2AKHPQECHKDHPABXDEQV5" localSheetId="20" hidden="1">#REF!</definedName>
    <definedName name="BExMKDV2AKHPQECHKDHPABXDEQV5" hidden="1">#REF!</definedName>
    <definedName name="BExMLI0NYX7946LFCDG136PHZCVH" localSheetId="6" hidden="1">#REF!</definedName>
    <definedName name="BExMLI0NYX7946LFCDG136PHZCVH" localSheetId="5" hidden="1">#REF!</definedName>
    <definedName name="BExMLI0NYX7946LFCDG136PHZCVH" localSheetId="22" hidden="1">#REF!</definedName>
    <definedName name="BExMLI0NYX7946LFCDG136PHZCVH" localSheetId="19" hidden="1">#REF!</definedName>
    <definedName name="BExMLI0NYX7946LFCDG136PHZCVH" localSheetId="4" hidden="1">#REF!</definedName>
    <definedName name="BExMLI0NYX7946LFCDG136PHZCVH" localSheetId="3" hidden="1">#REF!</definedName>
    <definedName name="BExMLI0NYX7946LFCDG136PHZCVH" localSheetId="8" hidden="1">#REF!</definedName>
    <definedName name="BExMLI0NYX7946LFCDG136PHZCVH" localSheetId="7" hidden="1">#REF!</definedName>
    <definedName name="BExMLI0NYX7946LFCDG136PHZCVH" localSheetId="20" hidden="1">#REF!</definedName>
    <definedName name="BExMLI0NYX7946LFCDG136PHZCVH" hidden="1">#REF!</definedName>
    <definedName name="BExMLTPGZCDCEXCV9I173UCVJXSW" localSheetId="6" hidden="1">#REF!</definedName>
    <definedName name="BExMLTPGZCDCEXCV9I173UCVJXSW" localSheetId="5" hidden="1">#REF!</definedName>
    <definedName name="BExMLTPGZCDCEXCV9I173UCVJXSW" localSheetId="22" hidden="1">#REF!</definedName>
    <definedName name="BExMLTPGZCDCEXCV9I173UCVJXSW" localSheetId="19" hidden="1">#REF!</definedName>
    <definedName name="BExMLTPGZCDCEXCV9I173UCVJXSW" localSheetId="4" hidden="1">#REF!</definedName>
    <definedName name="BExMLTPGZCDCEXCV9I173UCVJXSW" localSheetId="3" hidden="1">#REF!</definedName>
    <definedName name="BExMLTPGZCDCEXCV9I173UCVJXSW" localSheetId="8" hidden="1">#REF!</definedName>
    <definedName name="BExMLTPGZCDCEXCV9I173UCVJXSW" localSheetId="7" hidden="1">#REF!</definedName>
    <definedName name="BExMLTPGZCDCEXCV9I173UCVJXSW" localSheetId="20" hidden="1">#REF!</definedName>
    <definedName name="BExMLTPGZCDCEXCV9I173UCVJXSW" hidden="1">#REF!</definedName>
    <definedName name="BExMMT801NP1I1628IFWJDTTLXY2" localSheetId="6" hidden="1">#REF!</definedName>
    <definedName name="BExMMT801NP1I1628IFWJDTTLXY2" localSheetId="5" hidden="1">#REF!</definedName>
    <definedName name="BExMMT801NP1I1628IFWJDTTLXY2" localSheetId="22" hidden="1">#REF!</definedName>
    <definedName name="BExMMT801NP1I1628IFWJDTTLXY2" localSheetId="19" hidden="1">#REF!</definedName>
    <definedName name="BExMMT801NP1I1628IFWJDTTLXY2" localSheetId="4" hidden="1">#REF!</definedName>
    <definedName name="BExMMT801NP1I1628IFWJDTTLXY2" localSheetId="3" hidden="1">#REF!</definedName>
    <definedName name="BExMMT801NP1I1628IFWJDTTLXY2" localSheetId="8" hidden="1">#REF!</definedName>
    <definedName name="BExMMT801NP1I1628IFWJDTTLXY2" localSheetId="7" hidden="1">#REF!</definedName>
    <definedName name="BExMMT801NP1I1628IFWJDTTLXY2" localSheetId="20" hidden="1">#REF!</definedName>
    <definedName name="BExMMT801NP1I1628IFWJDTTLXY2" hidden="1">#REF!</definedName>
    <definedName name="BExMOYUBIL8WGYY0EMIMB3J05GVI" localSheetId="6" hidden="1">#REF!</definedName>
    <definedName name="BExMOYUBIL8WGYY0EMIMB3J05GVI" localSheetId="5" hidden="1">#REF!</definedName>
    <definedName name="BExMOYUBIL8WGYY0EMIMB3J05GVI" localSheetId="22" hidden="1">#REF!</definedName>
    <definedName name="BExMOYUBIL8WGYY0EMIMB3J05GVI" localSheetId="19" hidden="1">#REF!</definedName>
    <definedName name="BExMOYUBIL8WGYY0EMIMB3J05GVI" localSheetId="4" hidden="1">#REF!</definedName>
    <definedName name="BExMOYUBIL8WGYY0EMIMB3J05GVI" localSheetId="3" hidden="1">#REF!</definedName>
    <definedName name="BExMOYUBIL8WGYY0EMIMB3J05GVI" localSheetId="8" hidden="1">#REF!</definedName>
    <definedName name="BExMOYUBIL8WGYY0EMIMB3J05GVI" localSheetId="7" hidden="1">#REF!</definedName>
    <definedName name="BExMOYUBIL8WGYY0EMIMB3J05GVI" localSheetId="20" hidden="1">#REF!</definedName>
    <definedName name="BExMOYUBIL8WGYY0EMIMB3J05GVI" hidden="1">#REF!</definedName>
    <definedName name="BExMP7OQLL0R8VO1CGH6H677G4ZU" localSheetId="6" hidden="1">[1]HEADER!#REF!</definedName>
    <definedName name="BExMP7OQLL0R8VO1CGH6H677G4ZU" localSheetId="5" hidden="1">[1]HEADER!#REF!</definedName>
    <definedName name="BExMP7OQLL0R8VO1CGH6H677G4ZU" localSheetId="22" hidden="1">[1]HEADER!#REF!</definedName>
    <definedName name="BExMP7OQLL0R8VO1CGH6H677G4ZU" localSheetId="19" hidden="1">[1]HEADER!#REF!</definedName>
    <definedName name="BExMP7OQLL0R8VO1CGH6H677G4ZU" localSheetId="4" hidden="1">[1]HEADER!#REF!</definedName>
    <definedName name="BExMP7OQLL0R8VO1CGH6H677G4ZU" localSheetId="3" hidden="1">[1]HEADER!#REF!</definedName>
    <definedName name="BExMP7OQLL0R8VO1CGH6H677G4ZU" localSheetId="8" hidden="1">[1]HEADER!#REF!</definedName>
    <definedName name="BExMP7OQLL0R8VO1CGH6H677G4ZU" localSheetId="7" hidden="1">[1]HEADER!#REF!</definedName>
    <definedName name="BExMP7OQLL0R8VO1CGH6H677G4ZU" localSheetId="20" hidden="1">[1]HEADER!#REF!</definedName>
    <definedName name="BExMP7OQLL0R8VO1CGH6H677G4ZU" hidden="1">[1]HEADER!#REF!</definedName>
    <definedName name="BExMPDZ9DAO9PPXPLKS8XWZBSO4F" localSheetId="6" hidden="1">#REF!</definedName>
    <definedName name="BExMPDZ9DAO9PPXPLKS8XWZBSO4F" localSheetId="5" hidden="1">#REF!</definedName>
    <definedName name="BExMPDZ9DAO9PPXPLKS8XWZBSO4F" localSheetId="17" hidden="1">#REF!</definedName>
    <definedName name="BExMPDZ9DAO9PPXPLKS8XWZBSO4F" localSheetId="22" hidden="1">#REF!</definedName>
    <definedName name="BExMPDZ9DAO9PPXPLKS8XWZBSO4F" localSheetId="19" hidden="1">#REF!</definedName>
    <definedName name="BExMPDZ9DAO9PPXPLKS8XWZBSO4F" localSheetId="15" hidden="1">#REF!</definedName>
    <definedName name="BExMPDZ9DAO9PPXPLKS8XWZBSO4F" localSheetId="4" hidden="1">#REF!</definedName>
    <definedName name="BExMPDZ9DAO9PPXPLKS8XWZBSO4F" localSheetId="3" hidden="1">#REF!</definedName>
    <definedName name="BExMPDZ9DAO9PPXPLKS8XWZBSO4F" localSheetId="8" hidden="1">#REF!</definedName>
    <definedName name="BExMPDZ9DAO9PPXPLKS8XWZBSO4F" localSheetId="7" hidden="1">#REF!</definedName>
    <definedName name="BExMPDZ9DAO9PPXPLKS8XWZBSO4F" localSheetId="20" hidden="1">#REF!</definedName>
    <definedName name="BExMPDZ9DAO9PPXPLKS8XWZBSO4F" hidden="1">#REF!</definedName>
    <definedName name="BExMQB3G76098LOWKE1MHMYROQTC" localSheetId="6" hidden="1">#REF!</definedName>
    <definedName name="BExMQB3G76098LOWKE1MHMYROQTC" localSheetId="5" hidden="1">#REF!</definedName>
    <definedName name="BExMQB3G76098LOWKE1MHMYROQTC" localSheetId="22" hidden="1">#REF!</definedName>
    <definedName name="BExMQB3G76098LOWKE1MHMYROQTC" localSheetId="19" hidden="1">#REF!</definedName>
    <definedName name="BExMQB3G76098LOWKE1MHMYROQTC" localSheetId="4" hidden="1">#REF!</definedName>
    <definedName name="BExMQB3G76098LOWKE1MHMYROQTC" localSheetId="3" hidden="1">#REF!</definedName>
    <definedName name="BExMQB3G76098LOWKE1MHMYROQTC" localSheetId="8" hidden="1">#REF!</definedName>
    <definedName name="BExMQB3G76098LOWKE1MHMYROQTC" localSheetId="7" hidden="1">#REF!</definedName>
    <definedName name="BExMQB3G76098LOWKE1MHMYROQTC" localSheetId="20" hidden="1">#REF!</definedName>
    <definedName name="BExMQB3G76098LOWKE1MHMYROQTC" hidden="1">#REF!</definedName>
    <definedName name="BExMQKOPY5D0ZT7356ITA0B8OH68" localSheetId="6" hidden="1">#REF!</definedName>
    <definedName name="BExMQKOPY5D0ZT7356ITA0B8OH68" localSheetId="5" hidden="1">#REF!</definedName>
    <definedName name="BExMQKOPY5D0ZT7356ITA0B8OH68" localSheetId="22" hidden="1">#REF!</definedName>
    <definedName name="BExMQKOPY5D0ZT7356ITA0B8OH68" localSheetId="4" hidden="1">#REF!</definedName>
    <definedName name="BExMQKOPY5D0ZT7356ITA0B8OH68" localSheetId="3" hidden="1">#REF!</definedName>
    <definedName name="BExMQKOPY5D0ZT7356ITA0B8OH68" localSheetId="8" hidden="1">#REF!</definedName>
    <definedName name="BExMQKOPY5D0ZT7356ITA0B8OH68" localSheetId="7" hidden="1">#REF!</definedName>
    <definedName name="BExMQKOPY5D0ZT7356ITA0B8OH68" localSheetId="20" hidden="1">#REF!</definedName>
    <definedName name="BExMQKOPY5D0ZT7356ITA0B8OH68" hidden="1">#REF!</definedName>
    <definedName name="BExO50CMJCMLOGHRH7OH9FMGVTSS" localSheetId="6" hidden="1">[1]HEADER!#REF!</definedName>
    <definedName name="BExO50CMJCMLOGHRH7OH9FMGVTSS" localSheetId="5" hidden="1">[1]HEADER!#REF!</definedName>
    <definedName name="BExO50CMJCMLOGHRH7OH9FMGVTSS" localSheetId="22" hidden="1">[1]HEADER!#REF!</definedName>
    <definedName name="BExO50CMJCMLOGHRH7OH9FMGVTSS" localSheetId="19" hidden="1">[1]HEADER!#REF!</definedName>
    <definedName name="BExO50CMJCMLOGHRH7OH9FMGVTSS" localSheetId="4" hidden="1">[1]HEADER!#REF!</definedName>
    <definedName name="BExO50CMJCMLOGHRH7OH9FMGVTSS" localSheetId="3" hidden="1">[1]HEADER!#REF!</definedName>
    <definedName name="BExO50CMJCMLOGHRH7OH9FMGVTSS" localSheetId="8" hidden="1">[1]HEADER!#REF!</definedName>
    <definedName name="BExO50CMJCMLOGHRH7OH9FMGVTSS" localSheetId="7" hidden="1">[1]HEADER!#REF!</definedName>
    <definedName name="BExO50CMJCMLOGHRH7OH9FMGVTSS" localSheetId="20" hidden="1">[1]HEADER!#REF!</definedName>
    <definedName name="BExO50CMJCMLOGHRH7OH9FMGVTSS" hidden="1">[1]HEADER!#REF!</definedName>
    <definedName name="BExO52QY0WRQ2VKQQ980SF8S62Y1" localSheetId="6" hidden="1">#REF!</definedName>
    <definedName name="BExO52QY0WRQ2VKQQ980SF8S62Y1" localSheetId="5" hidden="1">#REF!</definedName>
    <definedName name="BExO52QY0WRQ2VKQQ980SF8S62Y1" localSheetId="17" hidden="1">#REF!</definedName>
    <definedName name="BExO52QY0WRQ2VKQQ980SF8S62Y1" localSheetId="22" hidden="1">#REF!</definedName>
    <definedName name="BExO52QY0WRQ2VKQQ980SF8S62Y1" localSheetId="19" hidden="1">#REF!</definedName>
    <definedName name="BExO52QY0WRQ2VKQQ980SF8S62Y1" localSheetId="15" hidden="1">#REF!</definedName>
    <definedName name="BExO52QY0WRQ2VKQQ980SF8S62Y1" localSheetId="4" hidden="1">#REF!</definedName>
    <definedName name="BExO52QY0WRQ2VKQQ980SF8S62Y1" localSheetId="3" hidden="1">#REF!</definedName>
    <definedName name="BExO52QY0WRQ2VKQQ980SF8S62Y1" localSheetId="8" hidden="1">#REF!</definedName>
    <definedName name="BExO52QY0WRQ2VKQQ980SF8S62Y1" localSheetId="7" hidden="1">#REF!</definedName>
    <definedName name="BExO52QY0WRQ2VKQQ980SF8S62Y1" localSheetId="20" hidden="1">#REF!</definedName>
    <definedName name="BExO52QY0WRQ2VKQQ980SF8S62Y1" hidden="1">#REF!</definedName>
    <definedName name="BExO7R3R22P95JHI70DMJ1ZILP3F" localSheetId="6" hidden="1">#REF!</definedName>
    <definedName name="BExO7R3R22P95JHI70DMJ1ZILP3F" localSheetId="5" hidden="1">#REF!</definedName>
    <definedName name="BExO7R3R22P95JHI70DMJ1ZILP3F" localSheetId="22" hidden="1">#REF!</definedName>
    <definedName name="BExO7R3R22P95JHI70DMJ1ZILP3F" localSheetId="19" hidden="1">#REF!</definedName>
    <definedName name="BExO7R3R22P95JHI70DMJ1ZILP3F" localSheetId="4" hidden="1">#REF!</definedName>
    <definedName name="BExO7R3R22P95JHI70DMJ1ZILP3F" localSheetId="3" hidden="1">#REF!</definedName>
    <definedName name="BExO7R3R22P95JHI70DMJ1ZILP3F" localSheetId="8" hidden="1">#REF!</definedName>
    <definedName name="BExO7R3R22P95JHI70DMJ1ZILP3F" localSheetId="7" hidden="1">#REF!</definedName>
    <definedName name="BExO7R3R22P95JHI70DMJ1ZILP3F" localSheetId="20" hidden="1">#REF!</definedName>
    <definedName name="BExO7R3R22P95JHI70DMJ1ZILP3F" hidden="1">#REF!</definedName>
    <definedName name="BExO7V5IPY2ZZ3LYUVBLG9XC82SQ" localSheetId="6" hidden="1">#REF!</definedName>
    <definedName name="BExO7V5IPY2ZZ3LYUVBLG9XC82SQ" localSheetId="5" hidden="1">#REF!</definedName>
    <definedName name="BExO7V5IPY2ZZ3LYUVBLG9XC82SQ" localSheetId="22" hidden="1">#REF!</definedName>
    <definedName name="BExO7V5IPY2ZZ3LYUVBLG9XC82SQ" localSheetId="4" hidden="1">#REF!</definedName>
    <definedName name="BExO7V5IPY2ZZ3LYUVBLG9XC82SQ" localSheetId="3" hidden="1">#REF!</definedName>
    <definedName name="BExO7V5IPY2ZZ3LYUVBLG9XC82SQ" localSheetId="8" hidden="1">#REF!</definedName>
    <definedName name="BExO7V5IPY2ZZ3LYUVBLG9XC82SQ" localSheetId="7" hidden="1">#REF!</definedName>
    <definedName name="BExO7V5IPY2ZZ3LYUVBLG9XC82SQ" localSheetId="20" hidden="1">#REF!</definedName>
    <definedName name="BExO7V5IPY2ZZ3LYUVBLG9XC82SQ" hidden="1">#REF!</definedName>
    <definedName name="BExO8TBCKMDSPONJIBH8YZ1L224J" localSheetId="6" hidden="1">#REF!</definedName>
    <definedName name="BExO8TBCKMDSPONJIBH8YZ1L224J" localSheetId="5" hidden="1">#REF!</definedName>
    <definedName name="BExO8TBCKMDSPONJIBH8YZ1L224J" localSheetId="22" hidden="1">#REF!</definedName>
    <definedName name="BExO8TBCKMDSPONJIBH8YZ1L224J" localSheetId="19" hidden="1">#REF!</definedName>
    <definedName name="BExO8TBCKMDSPONJIBH8YZ1L224J" localSheetId="4" hidden="1">#REF!</definedName>
    <definedName name="BExO8TBCKMDSPONJIBH8YZ1L224J" localSheetId="3" hidden="1">#REF!</definedName>
    <definedName name="BExO8TBCKMDSPONJIBH8YZ1L224J" localSheetId="8" hidden="1">#REF!</definedName>
    <definedName name="BExO8TBCKMDSPONJIBH8YZ1L224J" localSheetId="7" hidden="1">#REF!</definedName>
    <definedName name="BExO8TBCKMDSPONJIBH8YZ1L224J" localSheetId="20" hidden="1">#REF!</definedName>
    <definedName name="BExO8TBCKMDSPONJIBH8YZ1L224J" hidden="1">#REF!</definedName>
    <definedName name="BExO93SZ82LERATPWVTA62BAQQYF" localSheetId="6" hidden="1">#REF!</definedName>
    <definedName name="BExO93SZ82LERATPWVTA62BAQQYF" localSheetId="5" hidden="1">#REF!</definedName>
    <definedName name="BExO93SZ82LERATPWVTA62BAQQYF" localSheetId="22" hidden="1">#REF!</definedName>
    <definedName name="BExO93SZ82LERATPWVTA62BAQQYF" localSheetId="19" hidden="1">#REF!</definedName>
    <definedName name="BExO93SZ82LERATPWVTA62BAQQYF" localSheetId="4" hidden="1">#REF!</definedName>
    <definedName name="BExO93SZ82LERATPWVTA62BAQQYF" localSheetId="3" hidden="1">#REF!</definedName>
    <definedName name="BExO93SZ82LERATPWVTA62BAQQYF" localSheetId="8" hidden="1">#REF!</definedName>
    <definedName name="BExO93SZ82LERATPWVTA62BAQQYF" localSheetId="7" hidden="1">#REF!</definedName>
    <definedName name="BExO93SZ82LERATPWVTA62BAQQYF" localSheetId="20" hidden="1">#REF!</definedName>
    <definedName name="BExO93SZ82LERATPWVTA62BAQQYF" hidden="1">#REF!</definedName>
    <definedName name="BExOA3RQ9DFFMJC5QYZ23ZT9RUN8" localSheetId="6" hidden="1">[1]HEADER!#REF!</definedName>
    <definedName name="BExOA3RQ9DFFMJC5QYZ23ZT9RUN8" localSheetId="5" hidden="1">[1]HEADER!#REF!</definedName>
    <definedName name="BExOA3RQ9DFFMJC5QYZ23ZT9RUN8" localSheetId="22" hidden="1">[1]HEADER!#REF!</definedName>
    <definedName name="BExOA3RQ9DFFMJC5QYZ23ZT9RUN8" localSheetId="19" hidden="1">[1]HEADER!#REF!</definedName>
    <definedName name="BExOA3RQ9DFFMJC5QYZ23ZT9RUN8" localSheetId="4" hidden="1">[1]HEADER!#REF!</definedName>
    <definedName name="BExOA3RQ9DFFMJC5QYZ23ZT9RUN8" localSheetId="3" hidden="1">[1]HEADER!#REF!</definedName>
    <definedName name="BExOA3RQ9DFFMJC5QYZ23ZT9RUN8" localSheetId="8" hidden="1">[1]HEADER!#REF!</definedName>
    <definedName name="BExOA3RQ9DFFMJC5QYZ23ZT9RUN8" localSheetId="7" hidden="1">[1]HEADER!#REF!</definedName>
    <definedName name="BExOA3RQ9DFFMJC5QYZ23ZT9RUN8" localSheetId="20" hidden="1">[1]HEADER!#REF!</definedName>
    <definedName name="BExOA3RQ9DFFMJC5QYZ23ZT9RUN8" hidden="1">[1]HEADER!#REF!</definedName>
    <definedName name="BExOBBTOD2ZW5HUVUK0ZJHN21OK0" localSheetId="6" hidden="1">#REF!</definedName>
    <definedName name="BExOBBTOD2ZW5HUVUK0ZJHN21OK0" localSheetId="5" hidden="1">#REF!</definedName>
    <definedName name="BExOBBTOD2ZW5HUVUK0ZJHN21OK0" localSheetId="17" hidden="1">#REF!</definedName>
    <definedName name="BExOBBTOD2ZW5HUVUK0ZJHN21OK0" localSheetId="22" hidden="1">#REF!</definedName>
    <definedName name="BExOBBTOD2ZW5HUVUK0ZJHN21OK0" localSheetId="19" hidden="1">#REF!</definedName>
    <definedName name="BExOBBTOD2ZW5HUVUK0ZJHN21OK0" localSheetId="15" hidden="1">#REF!</definedName>
    <definedName name="BExOBBTOD2ZW5HUVUK0ZJHN21OK0" localSheetId="4" hidden="1">#REF!</definedName>
    <definedName name="BExOBBTOD2ZW5HUVUK0ZJHN21OK0" localSheetId="3" hidden="1">#REF!</definedName>
    <definedName name="BExOBBTOD2ZW5HUVUK0ZJHN21OK0" localSheetId="8" hidden="1">#REF!</definedName>
    <definedName name="BExOBBTOD2ZW5HUVUK0ZJHN21OK0" localSheetId="7" hidden="1">#REF!</definedName>
    <definedName name="BExOBBTOD2ZW5HUVUK0ZJHN21OK0" localSheetId="20" hidden="1">#REF!</definedName>
    <definedName name="BExOBBTOD2ZW5HUVUK0ZJHN21OK0" hidden="1">#REF!</definedName>
    <definedName name="BExOC0P6VWRPK33VR3X86F7MV8S0" localSheetId="6" hidden="1">#REF!</definedName>
    <definedName name="BExOC0P6VWRPK33VR3X86F7MV8S0" localSheetId="5" hidden="1">#REF!</definedName>
    <definedName name="BExOC0P6VWRPK33VR3X86F7MV8S0" localSheetId="22" hidden="1">#REF!</definedName>
    <definedName name="BExOC0P6VWRPK33VR3X86F7MV8S0" localSheetId="19" hidden="1">#REF!</definedName>
    <definedName name="BExOC0P6VWRPK33VR3X86F7MV8S0" localSheetId="4" hidden="1">#REF!</definedName>
    <definedName name="BExOC0P6VWRPK33VR3X86F7MV8S0" localSheetId="3" hidden="1">#REF!</definedName>
    <definedName name="BExOC0P6VWRPK33VR3X86F7MV8S0" localSheetId="8" hidden="1">#REF!</definedName>
    <definedName name="BExOC0P6VWRPK33VR3X86F7MV8S0" localSheetId="7" hidden="1">#REF!</definedName>
    <definedName name="BExOC0P6VWRPK33VR3X86F7MV8S0" localSheetId="20" hidden="1">#REF!</definedName>
    <definedName name="BExOC0P6VWRPK33VR3X86F7MV8S0" hidden="1">#REF!</definedName>
    <definedName name="BExOD8WLOETWE7NEBBTM1S2VZFK6" localSheetId="6" hidden="1">#REF!</definedName>
    <definedName name="BExOD8WLOETWE7NEBBTM1S2VZFK6" localSheetId="5" hidden="1">#REF!</definedName>
    <definedName name="BExOD8WLOETWE7NEBBTM1S2VZFK6" localSheetId="22" hidden="1">#REF!</definedName>
    <definedName name="BExOD8WLOETWE7NEBBTM1S2VZFK6" localSheetId="19" hidden="1">#REF!</definedName>
    <definedName name="BExOD8WLOETWE7NEBBTM1S2VZFK6" localSheetId="4" hidden="1">#REF!</definedName>
    <definedName name="BExOD8WLOETWE7NEBBTM1S2VZFK6" localSheetId="3" hidden="1">#REF!</definedName>
    <definedName name="BExOD8WLOETWE7NEBBTM1S2VZFK6" localSheetId="8" hidden="1">#REF!</definedName>
    <definedName name="BExOD8WLOETWE7NEBBTM1S2VZFK6" localSheetId="7" hidden="1">#REF!</definedName>
    <definedName name="BExOD8WLOETWE7NEBBTM1S2VZFK6" localSheetId="20" hidden="1">#REF!</definedName>
    <definedName name="BExOD8WLOETWE7NEBBTM1S2VZFK6" hidden="1">#REF!</definedName>
    <definedName name="BExODAEJJGZDHRQOC05X43TZH630" localSheetId="6" hidden="1">#REF!</definedName>
    <definedName name="BExODAEJJGZDHRQOC05X43TZH630" localSheetId="5" hidden="1">#REF!</definedName>
    <definedName name="BExODAEJJGZDHRQOC05X43TZH630" localSheetId="22" hidden="1">#REF!</definedName>
    <definedName name="BExODAEJJGZDHRQOC05X43TZH630" localSheetId="19" hidden="1">#REF!</definedName>
    <definedName name="BExODAEJJGZDHRQOC05X43TZH630" localSheetId="4" hidden="1">#REF!</definedName>
    <definedName name="BExODAEJJGZDHRQOC05X43TZH630" localSheetId="3" hidden="1">#REF!</definedName>
    <definedName name="BExODAEJJGZDHRQOC05X43TZH630" localSheetId="8" hidden="1">#REF!</definedName>
    <definedName name="BExODAEJJGZDHRQOC05X43TZH630" localSheetId="7" hidden="1">#REF!</definedName>
    <definedName name="BExODAEJJGZDHRQOC05X43TZH630" localSheetId="20" hidden="1">#REF!</definedName>
    <definedName name="BExODAEJJGZDHRQOC05X43TZH630" hidden="1">#REF!</definedName>
    <definedName name="BExODBAW59S6T7KPEMO7F4EYC5F1" localSheetId="6" hidden="1">#REF!</definedName>
    <definedName name="BExODBAW59S6T7KPEMO7F4EYC5F1" localSheetId="5" hidden="1">#REF!</definedName>
    <definedName name="BExODBAW59S6T7KPEMO7F4EYC5F1" localSheetId="22" hidden="1">#REF!</definedName>
    <definedName name="BExODBAW59S6T7KPEMO7F4EYC5F1" localSheetId="19" hidden="1">#REF!</definedName>
    <definedName name="BExODBAW59S6T7KPEMO7F4EYC5F1" localSheetId="4" hidden="1">#REF!</definedName>
    <definedName name="BExODBAW59S6T7KPEMO7F4EYC5F1" localSheetId="3" hidden="1">#REF!</definedName>
    <definedName name="BExODBAW59S6T7KPEMO7F4EYC5F1" localSheetId="8" hidden="1">#REF!</definedName>
    <definedName name="BExODBAW59S6T7KPEMO7F4EYC5F1" localSheetId="7" hidden="1">#REF!</definedName>
    <definedName name="BExODBAW59S6T7KPEMO7F4EYC5F1" localSheetId="20" hidden="1">#REF!</definedName>
    <definedName name="BExODBAW59S6T7KPEMO7F4EYC5F1" hidden="1">#REF!</definedName>
    <definedName name="BExOEYCAL8KM3VDG4H21LLPCXJGM" localSheetId="6" hidden="1">#REF!</definedName>
    <definedName name="BExOEYCAL8KM3VDG4H21LLPCXJGM" localSheetId="5" hidden="1">#REF!</definedName>
    <definedName name="BExOEYCAL8KM3VDG4H21LLPCXJGM" localSheetId="22" hidden="1">#REF!</definedName>
    <definedName name="BExOEYCAL8KM3VDG4H21LLPCXJGM" localSheetId="19" hidden="1">#REF!</definedName>
    <definedName name="BExOEYCAL8KM3VDG4H21LLPCXJGM" localSheetId="4" hidden="1">#REF!</definedName>
    <definedName name="BExOEYCAL8KM3VDG4H21LLPCXJGM" localSheetId="3" hidden="1">#REF!</definedName>
    <definedName name="BExOEYCAL8KM3VDG4H21LLPCXJGM" localSheetId="8" hidden="1">#REF!</definedName>
    <definedName name="BExOEYCAL8KM3VDG4H21LLPCXJGM" localSheetId="7" hidden="1">#REF!</definedName>
    <definedName name="BExOEYCAL8KM3VDG4H21LLPCXJGM" localSheetId="20" hidden="1">#REF!</definedName>
    <definedName name="BExOEYCAL8KM3VDG4H21LLPCXJGM" hidden="1">#REF!</definedName>
    <definedName name="BExOGEN0C5WQZXVJJVASPCKTFDVF" localSheetId="6" hidden="1">#REF!</definedName>
    <definedName name="BExOGEN0C5WQZXVJJVASPCKTFDVF" localSheetId="5" hidden="1">#REF!</definedName>
    <definedName name="BExOGEN0C5WQZXVJJVASPCKTFDVF" localSheetId="22" hidden="1">#REF!</definedName>
    <definedName name="BExOGEN0C5WQZXVJJVASPCKTFDVF" localSheetId="19" hidden="1">#REF!</definedName>
    <definedName name="BExOGEN0C5WQZXVJJVASPCKTFDVF" localSheetId="4" hidden="1">#REF!</definedName>
    <definedName name="BExOGEN0C5WQZXVJJVASPCKTFDVF" localSheetId="3" hidden="1">#REF!</definedName>
    <definedName name="BExOGEN0C5WQZXVJJVASPCKTFDVF" localSheetId="8" hidden="1">#REF!</definedName>
    <definedName name="BExOGEN0C5WQZXVJJVASPCKTFDVF" localSheetId="7" hidden="1">#REF!</definedName>
    <definedName name="BExOGEN0C5WQZXVJJVASPCKTFDVF" localSheetId="20" hidden="1">#REF!</definedName>
    <definedName name="BExOGEN0C5WQZXVJJVASPCKTFDVF" hidden="1">#REF!</definedName>
    <definedName name="BExOGMVUNE8SNQO9YK1T1K1FG1X3" localSheetId="6" hidden="1">#REF!</definedName>
    <definedName name="BExOGMVUNE8SNQO9YK1T1K1FG1X3" localSheetId="5" hidden="1">#REF!</definedName>
    <definedName name="BExOGMVUNE8SNQO9YK1T1K1FG1X3" localSheetId="22" hidden="1">#REF!</definedName>
    <definedName name="BExOGMVUNE8SNQO9YK1T1K1FG1X3" localSheetId="19" hidden="1">#REF!</definedName>
    <definedName name="BExOGMVUNE8SNQO9YK1T1K1FG1X3" localSheetId="4" hidden="1">#REF!</definedName>
    <definedName name="BExOGMVUNE8SNQO9YK1T1K1FG1X3" localSheetId="3" hidden="1">#REF!</definedName>
    <definedName name="BExOGMVUNE8SNQO9YK1T1K1FG1X3" localSheetId="8" hidden="1">#REF!</definedName>
    <definedName name="BExOGMVUNE8SNQO9YK1T1K1FG1X3" localSheetId="7" hidden="1">#REF!</definedName>
    <definedName name="BExOGMVUNE8SNQO9YK1T1K1FG1X3" localSheetId="20" hidden="1">#REF!</definedName>
    <definedName name="BExOGMVUNE8SNQO9YK1T1K1FG1X3" hidden="1">#REF!</definedName>
    <definedName name="BExOGSVM0FKAK4Z4EV2ELSSOGT9K" localSheetId="6" hidden="1">#REF!</definedName>
    <definedName name="BExOGSVM0FKAK4Z4EV2ELSSOGT9K" localSheetId="5" hidden="1">#REF!</definedName>
    <definedName name="BExOGSVM0FKAK4Z4EV2ELSSOGT9K" localSheetId="22" hidden="1">#REF!</definedName>
    <definedName name="BExOGSVM0FKAK4Z4EV2ELSSOGT9K" localSheetId="19" hidden="1">#REF!</definedName>
    <definedName name="BExOGSVM0FKAK4Z4EV2ELSSOGT9K" localSheetId="4" hidden="1">#REF!</definedName>
    <definedName name="BExOGSVM0FKAK4Z4EV2ELSSOGT9K" localSheetId="3" hidden="1">#REF!</definedName>
    <definedName name="BExOGSVM0FKAK4Z4EV2ELSSOGT9K" localSheetId="8" hidden="1">#REF!</definedName>
    <definedName name="BExOGSVM0FKAK4Z4EV2ELSSOGT9K" localSheetId="7" hidden="1">#REF!</definedName>
    <definedName name="BExOGSVM0FKAK4Z4EV2ELSSOGT9K" localSheetId="20" hidden="1">#REF!</definedName>
    <definedName name="BExOGSVM0FKAK4Z4EV2ELSSOGT9K" hidden="1">#REF!</definedName>
    <definedName name="BExOHDK1WJFHNJBRDFZSSCCCXQJB" localSheetId="6" hidden="1">#REF!</definedName>
    <definedName name="BExOHDK1WJFHNJBRDFZSSCCCXQJB" localSheetId="5" hidden="1">#REF!</definedName>
    <definedName name="BExOHDK1WJFHNJBRDFZSSCCCXQJB" localSheetId="22" hidden="1">#REF!</definedName>
    <definedName name="BExOHDK1WJFHNJBRDFZSSCCCXQJB" localSheetId="19" hidden="1">#REF!</definedName>
    <definedName name="BExOHDK1WJFHNJBRDFZSSCCCXQJB" localSheetId="4" hidden="1">#REF!</definedName>
    <definedName name="BExOHDK1WJFHNJBRDFZSSCCCXQJB" localSheetId="3" hidden="1">#REF!</definedName>
    <definedName name="BExOHDK1WJFHNJBRDFZSSCCCXQJB" localSheetId="8" hidden="1">#REF!</definedName>
    <definedName name="BExOHDK1WJFHNJBRDFZSSCCCXQJB" localSheetId="7" hidden="1">#REF!</definedName>
    <definedName name="BExOHDK1WJFHNJBRDFZSSCCCXQJB" localSheetId="20" hidden="1">#REF!</definedName>
    <definedName name="BExOHDK1WJFHNJBRDFZSSCCCXQJB" hidden="1">#REF!</definedName>
    <definedName name="BExOIHPRIZWRO9M5UR06YCG1187S" localSheetId="6" hidden="1">#REF!</definedName>
    <definedName name="BExOIHPRIZWRO9M5UR06YCG1187S" localSheetId="5" hidden="1">#REF!</definedName>
    <definedName name="BExOIHPRIZWRO9M5UR06YCG1187S" localSheetId="22" hidden="1">#REF!</definedName>
    <definedName name="BExOIHPRIZWRO9M5UR06YCG1187S" localSheetId="19" hidden="1">#REF!</definedName>
    <definedName name="BExOIHPRIZWRO9M5UR06YCG1187S" localSheetId="4" hidden="1">#REF!</definedName>
    <definedName name="BExOIHPRIZWRO9M5UR06YCG1187S" localSheetId="3" hidden="1">#REF!</definedName>
    <definedName name="BExOIHPRIZWRO9M5UR06YCG1187S" localSheetId="8" hidden="1">#REF!</definedName>
    <definedName name="BExOIHPRIZWRO9M5UR06YCG1187S" localSheetId="7" hidden="1">#REF!</definedName>
    <definedName name="BExOIHPRIZWRO9M5UR06YCG1187S" localSheetId="20" hidden="1">#REF!</definedName>
    <definedName name="BExOIHPRIZWRO9M5UR06YCG1187S" hidden="1">#REF!</definedName>
    <definedName name="BExOJA6SFCC5BE1YHLWLT3MHAXFW" localSheetId="6" hidden="1">#REF!</definedName>
    <definedName name="BExOJA6SFCC5BE1YHLWLT3MHAXFW" localSheetId="5" hidden="1">#REF!</definedName>
    <definedName name="BExOJA6SFCC5BE1YHLWLT3MHAXFW" localSheetId="22" hidden="1">#REF!</definedName>
    <definedName name="BExOJA6SFCC5BE1YHLWLT3MHAXFW" localSheetId="19" hidden="1">#REF!</definedName>
    <definedName name="BExOJA6SFCC5BE1YHLWLT3MHAXFW" localSheetId="4" hidden="1">#REF!</definedName>
    <definedName name="BExOJA6SFCC5BE1YHLWLT3MHAXFW" localSheetId="3" hidden="1">#REF!</definedName>
    <definedName name="BExOJA6SFCC5BE1YHLWLT3MHAXFW" localSheetId="8" hidden="1">#REF!</definedName>
    <definedName name="BExOJA6SFCC5BE1YHLWLT3MHAXFW" localSheetId="7" hidden="1">#REF!</definedName>
    <definedName name="BExOJA6SFCC5BE1YHLWLT3MHAXFW" localSheetId="20" hidden="1">#REF!</definedName>
    <definedName name="BExOJA6SFCC5BE1YHLWLT3MHAXFW" hidden="1">#REF!</definedName>
    <definedName name="BExOKXDNJ8W1WVKP54HLQD3FEIHV" localSheetId="6" hidden="1">#REF!</definedName>
    <definedName name="BExOKXDNJ8W1WVKP54HLQD3FEIHV" localSheetId="5" hidden="1">#REF!</definedName>
    <definedName name="BExOKXDNJ8W1WVKP54HLQD3FEIHV" localSheetId="22" hidden="1">#REF!</definedName>
    <definedName name="BExOKXDNJ8W1WVKP54HLQD3FEIHV" localSheetId="19" hidden="1">#REF!</definedName>
    <definedName name="BExOKXDNJ8W1WVKP54HLQD3FEIHV" localSheetId="4" hidden="1">#REF!</definedName>
    <definedName name="BExOKXDNJ8W1WVKP54HLQD3FEIHV" localSheetId="3" hidden="1">#REF!</definedName>
    <definedName name="BExOKXDNJ8W1WVKP54HLQD3FEIHV" localSheetId="8" hidden="1">#REF!</definedName>
    <definedName name="BExOKXDNJ8W1WVKP54HLQD3FEIHV" localSheetId="7" hidden="1">#REF!</definedName>
    <definedName name="BExOKXDNJ8W1WVKP54HLQD3FEIHV" localSheetId="20" hidden="1">#REF!</definedName>
    <definedName name="BExOKXDNJ8W1WVKP54HLQD3FEIHV" hidden="1">#REF!</definedName>
    <definedName name="BExOL32MM12201L2PNM4MHC0GIAR" localSheetId="6" hidden="1">#REF!</definedName>
    <definedName name="BExOL32MM12201L2PNM4MHC0GIAR" localSheetId="5" hidden="1">#REF!</definedName>
    <definedName name="BExOL32MM12201L2PNM4MHC0GIAR" localSheetId="22" hidden="1">#REF!</definedName>
    <definedName name="BExOL32MM12201L2PNM4MHC0GIAR" localSheetId="19" hidden="1">#REF!</definedName>
    <definedName name="BExOL32MM12201L2PNM4MHC0GIAR" localSheetId="4" hidden="1">#REF!</definedName>
    <definedName name="BExOL32MM12201L2PNM4MHC0GIAR" localSheetId="3" hidden="1">#REF!</definedName>
    <definedName name="BExOL32MM12201L2PNM4MHC0GIAR" localSheetId="8" hidden="1">#REF!</definedName>
    <definedName name="BExOL32MM12201L2PNM4MHC0GIAR" localSheetId="7" hidden="1">#REF!</definedName>
    <definedName name="BExOL32MM12201L2PNM4MHC0GIAR" localSheetId="20" hidden="1">#REF!</definedName>
    <definedName name="BExOL32MM12201L2PNM4MHC0GIAR" hidden="1">#REF!</definedName>
    <definedName name="BExOLKR2377X900V4JGUMD9SZK37" localSheetId="6" hidden="1">#REF!</definedName>
    <definedName name="BExOLKR2377X900V4JGUMD9SZK37" localSheetId="5" hidden="1">#REF!</definedName>
    <definedName name="BExOLKR2377X900V4JGUMD9SZK37" localSheetId="22" hidden="1">#REF!</definedName>
    <definedName name="BExOLKR2377X900V4JGUMD9SZK37" localSheetId="19" hidden="1">#REF!</definedName>
    <definedName name="BExOLKR2377X900V4JGUMD9SZK37" localSheetId="4" hidden="1">#REF!</definedName>
    <definedName name="BExOLKR2377X900V4JGUMD9SZK37" localSheetId="3" hidden="1">#REF!</definedName>
    <definedName name="BExOLKR2377X900V4JGUMD9SZK37" localSheetId="8" hidden="1">#REF!</definedName>
    <definedName name="BExOLKR2377X900V4JGUMD9SZK37" localSheetId="7" hidden="1">#REF!</definedName>
    <definedName name="BExOLKR2377X900V4JGUMD9SZK37" localSheetId="20" hidden="1">#REF!</definedName>
    <definedName name="BExOLKR2377X900V4JGUMD9SZK37" hidden="1">#REF!</definedName>
    <definedName name="BExOM31EZJWCWR2G3KFDUC0QLMR3" localSheetId="6" hidden="1">#REF!</definedName>
    <definedName name="BExOM31EZJWCWR2G3KFDUC0QLMR3" localSheetId="5" hidden="1">#REF!</definedName>
    <definedName name="BExOM31EZJWCWR2G3KFDUC0QLMR3" localSheetId="22" hidden="1">#REF!</definedName>
    <definedName name="BExOM31EZJWCWR2G3KFDUC0QLMR3" localSheetId="19" hidden="1">#REF!</definedName>
    <definedName name="BExOM31EZJWCWR2G3KFDUC0QLMR3" localSheetId="4" hidden="1">#REF!</definedName>
    <definedName name="BExOM31EZJWCWR2G3KFDUC0QLMR3" localSheetId="3" hidden="1">#REF!</definedName>
    <definedName name="BExOM31EZJWCWR2G3KFDUC0QLMR3" localSheetId="8" hidden="1">#REF!</definedName>
    <definedName name="BExOM31EZJWCWR2G3KFDUC0QLMR3" localSheetId="7" hidden="1">#REF!</definedName>
    <definedName name="BExOM31EZJWCWR2G3KFDUC0QLMR3" localSheetId="20" hidden="1">#REF!</definedName>
    <definedName name="BExOM31EZJWCWR2G3KFDUC0QLMR3" hidden="1">#REF!</definedName>
    <definedName name="BExOM7ZC3N7KPGK2UEA488HGQ1XV" localSheetId="6" hidden="1">#REF!</definedName>
    <definedName name="BExOM7ZC3N7KPGK2UEA488HGQ1XV" localSheetId="5" hidden="1">#REF!</definedName>
    <definedName name="BExOM7ZC3N7KPGK2UEA488HGQ1XV" localSheetId="22" hidden="1">#REF!</definedName>
    <definedName name="BExOM7ZC3N7KPGK2UEA488HGQ1XV" localSheetId="19" hidden="1">#REF!</definedName>
    <definedName name="BExOM7ZC3N7KPGK2UEA488HGQ1XV" localSheetId="4" hidden="1">#REF!</definedName>
    <definedName name="BExOM7ZC3N7KPGK2UEA488HGQ1XV" localSheetId="3" hidden="1">#REF!</definedName>
    <definedName name="BExOM7ZC3N7KPGK2UEA488HGQ1XV" localSheetId="8" hidden="1">#REF!</definedName>
    <definedName name="BExOM7ZC3N7KPGK2UEA488HGQ1XV" localSheetId="7" hidden="1">#REF!</definedName>
    <definedName name="BExOM7ZC3N7KPGK2UEA488HGQ1XV" localSheetId="20" hidden="1">#REF!</definedName>
    <definedName name="BExOM7ZC3N7KPGK2UEA488HGQ1XV" hidden="1">#REF!</definedName>
    <definedName name="BExON53JIUPI2N5KYKX07OE9XVSS" localSheetId="6" hidden="1">#REF!</definedName>
    <definedName name="BExON53JIUPI2N5KYKX07OE9XVSS" localSheetId="5" hidden="1">#REF!</definedName>
    <definedName name="BExON53JIUPI2N5KYKX07OE9XVSS" localSheetId="22" hidden="1">#REF!</definedName>
    <definedName name="BExON53JIUPI2N5KYKX07OE9XVSS" localSheetId="19" hidden="1">#REF!</definedName>
    <definedName name="BExON53JIUPI2N5KYKX07OE9XVSS" localSheetId="4" hidden="1">#REF!</definedName>
    <definedName name="BExON53JIUPI2N5KYKX07OE9XVSS" localSheetId="3" hidden="1">#REF!</definedName>
    <definedName name="BExON53JIUPI2N5KYKX07OE9XVSS" localSheetId="8" hidden="1">#REF!</definedName>
    <definedName name="BExON53JIUPI2N5KYKX07OE9XVSS" localSheetId="7" hidden="1">#REF!</definedName>
    <definedName name="BExON53JIUPI2N5KYKX07OE9XVSS" localSheetId="20" hidden="1">#REF!</definedName>
    <definedName name="BExON53JIUPI2N5KYKX07OE9XVSS" hidden="1">#REF!</definedName>
    <definedName name="BExOO1M407DVW7MB37GQT8LYHFW9" localSheetId="6" hidden="1">#REF!</definedName>
    <definedName name="BExOO1M407DVW7MB37GQT8LYHFW9" localSheetId="5" hidden="1">#REF!</definedName>
    <definedName name="BExOO1M407DVW7MB37GQT8LYHFW9" localSheetId="22" hidden="1">#REF!</definedName>
    <definedName name="BExOO1M407DVW7MB37GQT8LYHFW9" localSheetId="19" hidden="1">#REF!</definedName>
    <definedName name="BExOO1M407DVW7MB37GQT8LYHFW9" localSheetId="4" hidden="1">#REF!</definedName>
    <definedName name="BExOO1M407DVW7MB37GQT8LYHFW9" localSheetId="3" hidden="1">#REF!</definedName>
    <definedName name="BExOO1M407DVW7MB37GQT8LYHFW9" localSheetId="8" hidden="1">#REF!</definedName>
    <definedName name="BExOO1M407DVW7MB37GQT8LYHFW9" localSheetId="7" hidden="1">#REF!</definedName>
    <definedName name="BExOO1M407DVW7MB37GQT8LYHFW9" localSheetId="20" hidden="1">#REF!</definedName>
    <definedName name="BExOO1M407DVW7MB37GQT8LYHFW9" hidden="1">#REF!</definedName>
    <definedName name="BExOOJQYX1D3FC6CCT9KHKL8L3DZ" localSheetId="6" hidden="1">#REF!</definedName>
    <definedName name="BExOOJQYX1D3FC6CCT9KHKL8L3DZ" localSheetId="5" hidden="1">#REF!</definedName>
    <definedName name="BExOOJQYX1D3FC6CCT9KHKL8L3DZ" localSheetId="22" hidden="1">#REF!</definedName>
    <definedName name="BExOOJQYX1D3FC6CCT9KHKL8L3DZ" localSheetId="19" hidden="1">#REF!</definedName>
    <definedName name="BExOOJQYX1D3FC6CCT9KHKL8L3DZ" localSheetId="4" hidden="1">#REF!</definedName>
    <definedName name="BExOOJQYX1D3FC6CCT9KHKL8L3DZ" localSheetId="3" hidden="1">#REF!</definedName>
    <definedName name="BExOOJQYX1D3FC6CCT9KHKL8L3DZ" localSheetId="8" hidden="1">#REF!</definedName>
    <definedName name="BExOOJQYX1D3FC6CCT9KHKL8L3DZ" localSheetId="7" hidden="1">#REF!</definedName>
    <definedName name="BExOOJQYX1D3FC6CCT9KHKL8L3DZ" localSheetId="20" hidden="1">#REF!</definedName>
    <definedName name="BExOOJQYX1D3FC6CCT9KHKL8L3DZ" hidden="1">#REF!</definedName>
    <definedName name="BExQ3EUGIDKON27CD7VAGPO38OG1" localSheetId="6" hidden="1">#REF!</definedName>
    <definedName name="BExQ3EUGIDKON27CD7VAGPO38OG1" localSheetId="5" hidden="1">#REF!</definedName>
    <definedName name="BExQ3EUGIDKON27CD7VAGPO38OG1" localSheetId="22" hidden="1">#REF!</definedName>
    <definedName name="BExQ3EUGIDKON27CD7VAGPO38OG1" localSheetId="19" hidden="1">#REF!</definedName>
    <definedName name="BExQ3EUGIDKON27CD7VAGPO38OG1" localSheetId="4" hidden="1">#REF!</definedName>
    <definedName name="BExQ3EUGIDKON27CD7VAGPO38OG1" localSheetId="3" hidden="1">#REF!</definedName>
    <definedName name="BExQ3EUGIDKON27CD7VAGPO38OG1" localSheetId="8" hidden="1">#REF!</definedName>
    <definedName name="BExQ3EUGIDKON27CD7VAGPO38OG1" localSheetId="7" hidden="1">#REF!</definedName>
    <definedName name="BExQ3EUGIDKON27CD7VAGPO38OG1" localSheetId="20" hidden="1">#REF!</definedName>
    <definedName name="BExQ3EUGIDKON27CD7VAGPO38OG1" hidden="1">#REF!</definedName>
    <definedName name="BExQ404I92WBL186FTDW6HW6MPES" localSheetId="6" hidden="1">#REF!</definedName>
    <definedName name="BExQ404I92WBL186FTDW6HW6MPES" localSheetId="5" hidden="1">#REF!</definedName>
    <definedName name="BExQ404I92WBL186FTDW6HW6MPES" localSheetId="22" hidden="1">#REF!</definedName>
    <definedName name="BExQ404I92WBL186FTDW6HW6MPES" localSheetId="19" hidden="1">#REF!</definedName>
    <definedName name="BExQ404I92WBL186FTDW6HW6MPES" localSheetId="4" hidden="1">#REF!</definedName>
    <definedName name="BExQ404I92WBL186FTDW6HW6MPES" localSheetId="3" hidden="1">#REF!</definedName>
    <definedName name="BExQ404I92WBL186FTDW6HW6MPES" localSheetId="8" hidden="1">#REF!</definedName>
    <definedName name="BExQ404I92WBL186FTDW6HW6MPES" localSheetId="7" hidden="1">#REF!</definedName>
    <definedName name="BExQ404I92WBL186FTDW6HW6MPES" localSheetId="20" hidden="1">#REF!</definedName>
    <definedName name="BExQ404I92WBL186FTDW6HW6MPES" hidden="1">#REF!</definedName>
    <definedName name="BExQ7ZTWMSXIKEBDGN5PNKYBPPH1" localSheetId="6" hidden="1">#REF!</definedName>
    <definedName name="BExQ7ZTWMSXIKEBDGN5PNKYBPPH1" localSheetId="5" hidden="1">#REF!</definedName>
    <definedName name="BExQ7ZTWMSXIKEBDGN5PNKYBPPH1" localSheetId="22" hidden="1">#REF!</definedName>
    <definedName name="BExQ7ZTWMSXIKEBDGN5PNKYBPPH1" localSheetId="19" hidden="1">#REF!</definedName>
    <definedName name="BExQ7ZTWMSXIKEBDGN5PNKYBPPH1" localSheetId="4" hidden="1">#REF!</definedName>
    <definedName name="BExQ7ZTWMSXIKEBDGN5PNKYBPPH1" localSheetId="3" hidden="1">#REF!</definedName>
    <definedName name="BExQ7ZTWMSXIKEBDGN5PNKYBPPH1" localSheetId="8" hidden="1">#REF!</definedName>
    <definedName name="BExQ7ZTWMSXIKEBDGN5PNKYBPPH1" localSheetId="7" hidden="1">#REF!</definedName>
    <definedName name="BExQ7ZTWMSXIKEBDGN5PNKYBPPH1" localSheetId="20" hidden="1">#REF!</definedName>
    <definedName name="BExQ7ZTWMSXIKEBDGN5PNKYBPPH1" hidden="1">#REF!</definedName>
    <definedName name="BExQ8CPTYSNF5F0A55M3GDLS8LWX" localSheetId="6" hidden="1">#REF!</definedName>
    <definedName name="BExQ8CPTYSNF5F0A55M3GDLS8LWX" localSheetId="5" hidden="1">#REF!</definedName>
    <definedName name="BExQ8CPTYSNF5F0A55M3GDLS8LWX" localSheetId="22" hidden="1">#REF!</definedName>
    <definedName name="BExQ8CPTYSNF5F0A55M3GDLS8LWX" localSheetId="19" hidden="1">#REF!</definedName>
    <definedName name="BExQ8CPTYSNF5F0A55M3GDLS8LWX" localSheetId="4" hidden="1">#REF!</definedName>
    <definedName name="BExQ8CPTYSNF5F0A55M3GDLS8LWX" localSheetId="3" hidden="1">#REF!</definedName>
    <definedName name="BExQ8CPTYSNF5F0A55M3GDLS8LWX" localSheetId="8" hidden="1">#REF!</definedName>
    <definedName name="BExQ8CPTYSNF5F0A55M3GDLS8LWX" localSheetId="7" hidden="1">#REF!</definedName>
    <definedName name="BExQ8CPTYSNF5F0A55M3GDLS8LWX" localSheetId="20" hidden="1">#REF!</definedName>
    <definedName name="BExQ8CPTYSNF5F0A55M3GDLS8LWX" hidden="1">#REF!</definedName>
    <definedName name="BExQ8IPNSLEL9FQC5K9LOTP55NS7" localSheetId="6" hidden="1">#REF!</definedName>
    <definedName name="BExQ8IPNSLEL9FQC5K9LOTP55NS7" localSheetId="5" hidden="1">#REF!</definedName>
    <definedName name="BExQ8IPNSLEL9FQC5K9LOTP55NS7" localSheetId="22" hidden="1">#REF!</definedName>
    <definedName name="BExQ8IPNSLEL9FQC5K9LOTP55NS7" localSheetId="19" hidden="1">#REF!</definedName>
    <definedName name="BExQ8IPNSLEL9FQC5K9LOTP55NS7" localSheetId="4" hidden="1">#REF!</definedName>
    <definedName name="BExQ8IPNSLEL9FQC5K9LOTP55NS7" localSheetId="3" hidden="1">#REF!</definedName>
    <definedName name="BExQ8IPNSLEL9FQC5K9LOTP55NS7" localSheetId="8" hidden="1">#REF!</definedName>
    <definedName name="BExQ8IPNSLEL9FQC5K9LOTP55NS7" localSheetId="7" hidden="1">#REF!</definedName>
    <definedName name="BExQ8IPNSLEL9FQC5K9LOTP55NS7" localSheetId="20" hidden="1">#REF!</definedName>
    <definedName name="BExQ8IPNSLEL9FQC5K9LOTP55NS7" hidden="1">#REF!</definedName>
    <definedName name="BExQ9KRZE9W48183D72QWGUOGF4Y" localSheetId="6" hidden="1">#REF!</definedName>
    <definedName name="BExQ9KRZE9W48183D72QWGUOGF4Y" localSheetId="5" hidden="1">#REF!</definedName>
    <definedName name="BExQ9KRZE9W48183D72QWGUOGF4Y" localSheetId="22" hidden="1">#REF!</definedName>
    <definedName name="BExQ9KRZE9W48183D72QWGUOGF4Y" localSheetId="19" hidden="1">#REF!</definedName>
    <definedName name="BExQ9KRZE9W48183D72QWGUOGF4Y" localSheetId="4" hidden="1">#REF!</definedName>
    <definedName name="BExQ9KRZE9W48183D72QWGUOGF4Y" localSheetId="3" hidden="1">#REF!</definedName>
    <definedName name="BExQ9KRZE9W48183D72QWGUOGF4Y" localSheetId="8" hidden="1">#REF!</definedName>
    <definedName name="BExQ9KRZE9W48183D72QWGUOGF4Y" localSheetId="7" hidden="1">#REF!</definedName>
    <definedName name="BExQ9KRZE9W48183D72QWGUOGF4Y" localSheetId="20" hidden="1">#REF!</definedName>
    <definedName name="BExQ9KRZE9W48183D72QWGUOGF4Y" hidden="1">#REF!</definedName>
    <definedName name="BExQA197RL9XYVPZ67SZC57SC2R4" localSheetId="6" hidden="1">#REF!</definedName>
    <definedName name="BExQA197RL9XYVPZ67SZC57SC2R4" localSheetId="5" hidden="1">#REF!</definedName>
    <definedName name="BExQA197RL9XYVPZ67SZC57SC2R4" localSheetId="22" hidden="1">#REF!</definedName>
    <definedName name="BExQA197RL9XYVPZ67SZC57SC2R4" localSheetId="19" hidden="1">#REF!</definedName>
    <definedName name="BExQA197RL9XYVPZ67SZC57SC2R4" localSheetId="4" hidden="1">#REF!</definedName>
    <definedName name="BExQA197RL9XYVPZ67SZC57SC2R4" localSheetId="3" hidden="1">#REF!</definedName>
    <definedName name="BExQA197RL9XYVPZ67SZC57SC2R4" localSheetId="8" hidden="1">#REF!</definedName>
    <definedName name="BExQA197RL9XYVPZ67SZC57SC2R4" localSheetId="7" hidden="1">#REF!</definedName>
    <definedName name="BExQA197RL9XYVPZ67SZC57SC2R4" localSheetId="20" hidden="1">#REF!</definedName>
    <definedName name="BExQA197RL9XYVPZ67SZC57SC2R4" hidden="1">#REF!</definedName>
    <definedName name="BExQBJ7C4PP6SGCK3VOF59QI33XO" localSheetId="6" hidden="1">#REF!</definedName>
    <definedName name="BExQBJ7C4PP6SGCK3VOF59QI33XO" localSheetId="5" hidden="1">#REF!</definedName>
    <definedName name="BExQBJ7C4PP6SGCK3VOF59QI33XO" localSheetId="22" hidden="1">#REF!</definedName>
    <definedName name="BExQBJ7C4PP6SGCK3VOF59QI33XO" localSheetId="19" hidden="1">#REF!</definedName>
    <definedName name="BExQBJ7C4PP6SGCK3VOF59QI33XO" localSheetId="4" hidden="1">#REF!</definedName>
    <definedName name="BExQBJ7C4PP6SGCK3VOF59QI33XO" localSheetId="3" hidden="1">#REF!</definedName>
    <definedName name="BExQBJ7C4PP6SGCK3VOF59QI33XO" localSheetId="8" hidden="1">#REF!</definedName>
    <definedName name="BExQBJ7C4PP6SGCK3VOF59QI33XO" localSheetId="7" hidden="1">#REF!</definedName>
    <definedName name="BExQBJ7C4PP6SGCK3VOF59QI33XO" localSheetId="20" hidden="1">#REF!</definedName>
    <definedName name="BExQBJ7C4PP6SGCK3VOF59QI33XO" hidden="1">#REF!</definedName>
    <definedName name="BExQBZZKCSU0GDBO84689SF629S8" localSheetId="6" hidden="1">#REF!</definedName>
    <definedName name="BExQBZZKCSU0GDBO84689SF629S8" localSheetId="5" hidden="1">#REF!</definedName>
    <definedName name="BExQBZZKCSU0GDBO84689SF629S8" localSheetId="22" hidden="1">#REF!</definedName>
    <definedName name="BExQBZZKCSU0GDBO84689SF629S8" localSheetId="19" hidden="1">#REF!</definedName>
    <definedName name="BExQBZZKCSU0GDBO84689SF629S8" localSheetId="4" hidden="1">#REF!</definedName>
    <definedName name="BExQBZZKCSU0GDBO84689SF629S8" localSheetId="3" hidden="1">#REF!</definedName>
    <definedName name="BExQBZZKCSU0GDBO84689SF629S8" localSheetId="8" hidden="1">#REF!</definedName>
    <definedName name="BExQBZZKCSU0GDBO84689SF629S8" localSheetId="7" hidden="1">#REF!</definedName>
    <definedName name="BExQBZZKCSU0GDBO84689SF629S8" localSheetId="20" hidden="1">#REF!</definedName>
    <definedName name="BExQBZZKCSU0GDBO84689SF629S8" hidden="1">#REF!</definedName>
    <definedName name="BExQCT25M6PSWWZ80RDSR8KRTFWR" localSheetId="6" hidden="1">#REF!</definedName>
    <definedName name="BExQCT25M6PSWWZ80RDSR8KRTFWR" localSheetId="5" hidden="1">#REF!</definedName>
    <definedName name="BExQCT25M6PSWWZ80RDSR8KRTFWR" localSheetId="22" hidden="1">#REF!</definedName>
    <definedName name="BExQCT25M6PSWWZ80RDSR8KRTFWR" localSheetId="19" hidden="1">#REF!</definedName>
    <definedName name="BExQCT25M6PSWWZ80RDSR8KRTFWR" localSheetId="4" hidden="1">#REF!</definedName>
    <definedName name="BExQCT25M6PSWWZ80RDSR8KRTFWR" localSheetId="3" hidden="1">#REF!</definedName>
    <definedName name="BExQCT25M6PSWWZ80RDSR8KRTFWR" localSheetId="8" hidden="1">#REF!</definedName>
    <definedName name="BExQCT25M6PSWWZ80RDSR8KRTFWR" localSheetId="7" hidden="1">#REF!</definedName>
    <definedName name="BExQCT25M6PSWWZ80RDSR8KRTFWR" localSheetId="20" hidden="1">#REF!</definedName>
    <definedName name="BExQCT25M6PSWWZ80RDSR8KRTFWR" hidden="1">#REF!</definedName>
    <definedName name="BExQD7LDQ2HK3AB2LIRP4VKT2TR5" localSheetId="6" hidden="1">#REF!</definedName>
    <definedName name="BExQD7LDQ2HK3AB2LIRP4VKT2TR5" localSheetId="5" hidden="1">#REF!</definedName>
    <definedName name="BExQD7LDQ2HK3AB2LIRP4VKT2TR5" localSheetId="22" hidden="1">#REF!</definedName>
    <definedName name="BExQD7LDQ2HK3AB2LIRP4VKT2TR5" localSheetId="19" hidden="1">#REF!</definedName>
    <definedName name="BExQD7LDQ2HK3AB2LIRP4VKT2TR5" localSheetId="4" hidden="1">#REF!</definedName>
    <definedName name="BExQD7LDQ2HK3AB2LIRP4VKT2TR5" localSheetId="3" hidden="1">#REF!</definedName>
    <definedName name="BExQD7LDQ2HK3AB2LIRP4VKT2TR5" localSheetId="8" hidden="1">#REF!</definedName>
    <definedName name="BExQD7LDQ2HK3AB2LIRP4VKT2TR5" localSheetId="7" hidden="1">#REF!</definedName>
    <definedName name="BExQD7LDQ2HK3AB2LIRP4VKT2TR5" localSheetId="20" hidden="1">#REF!</definedName>
    <definedName name="BExQD7LDQ2HK3AB2LIRP4VKT2TR5" hidden="1">#REF!</definedName>
    <definedName name="BExQDF358QKYC5GN5UM4H9QMRO57" localSheetId="6" hidden="1">#REF!</definedName>
    <definedName name="BExQDF358QKYC5GN5UM4H9QMRO57" localSheetId="5" hidden="1">#REF!</definedName>
    <definedName name="BExQDF358QKYC5GN5UM4H9QMRO57" localSheetId="22" hidden="1">#REF!</definedName>
    <definedName name="BExQDF358QKYC5GN5UM4H9QMRO57" localSheetId="19" hidden="1">#REF!</definedName>
    <definedName name="BExQDF358QKYC5GN5UM4H9QMRO57" localSheetId="4" hidden="1">#REF!</definedName>
    <definedName name="BExQDF358QKYC5GN5UM4H9QMRO57" localSheetId="3" hidden="1">#REF!</definedName>
    <definedName name="BExQDF358QKYC5GN5UM4H9QMRO57" localSheetId="8" hidden="1">#REF!</definedName>
    <definedName name="BExQDF358QKYC5GN5UM4H9QMRO57" localSheetId="7" hidden="1">#REF!</definedName>
    <definedName name="BExQDF358QKYC5GN5UM4H9QMRO57" localSheetId="20" hidden="1">#REF!</definedName>
    <definedName name="BExQDF358QKYC5GN5UM4H9QMRO57" hidden="1">#REF!</definedName>
    <definedName name="BExQEVDUAWWC17V6YEJNU4PZV7TI" localSheetId="6" hidden="1">#REF!</definedName>
    <definedName name="BExQEVDUAWWC17V6YEJNU4PZV7TI" localSheetId="5" hidden="1">#REF!</definedName>
    <definedName name="BExQEVDUAWWC17V6YEJNU4PZV7TI" localSheetId="22" hidden="1">#REF!</definedName>
    <definedName name="BExQEVDUAWWC17V6YEJNU4PZV7TI" localSheetId="19" hidden="1">#REF!</definedName>
    <definedName name="BExQEVDUAWWC17V6YEJNU4PZV7TI" localSheetId="4" hidden="1">#REF!</definedName>
    <definedName name="BExQEVDUAWWC17V6YEJNU4PZV7TI" localSheetId="3" hidden="1">#REF!</definedName>
    <definedName name="BExQEVDUAWWC17V6YEJNU4PZV7TI" localSheetId="8" hidden="1">#REF!</definedName>
    <definedName name="BExQEVDUAWWC17V6YEJNU4PZV7TI" localSheetId="7" hidden="1">#REF!</definedName>
    <definedName name="BExQEVDUAWWC17V6YEJNU4PZV7TI" localSheetId="20" hidden="1">#REF!</definedName>
    <definedName name="BExQEVDUAWWC17V6YEJNU4PZV7TI" hidden="1">#REF!</definedName>
    <definedName name="BExQFDD8AMSM81VJ7C5J1PL081ZA" localSheetId="6" hidden="1">#REF!</definedName>
    <definedName name="BExQFDD8AMSM81VJ7C5J1PL081ZA" localSheetId="5" hidden="1">#REF!</definedName>
    <definedName name="BExQFDD8AMSM81VJ7C5J1PL081ZA" localSheetId="22" hidden="1">#REF!</definedName>
    <definedName name="BExQFDD8AMSM81VJ7C5J1PL081ZA" localSheetId="19" hidden="1">#REF!</definedName>
    <definedName name="BExQFDD8AMSM81VJ7C5J1PL081ZA" localSheetId="4" hidden="1">#REF!</definedName>
    <definedName name="BExQFDD8AMSM81VJ7C5J1PL081ZA" localSheetId="3" hidden="1">#REF!</definedName>
    <definedName name="BExQFDD8AMSM81VJ7C5J1PL081ZA" localSheetId="8" hidden="1">#REF!</definedName>
    <definedName name="BExQFDD8AMSM81VJ7C5J1PL081ZA" localSheetId="7" hidden="1">#REF!</definedName>
    <definedName name="BExQFDD8AMSM81VJ7C5J1PL081ZA" localSheetId="20" hidden="1">#REF!</definedName>
    <definedName name="BExQFDD8AMSM81VJ7C5J1PL081ZA" hidden="1">#REF!</definedName>
    <definedName name="BExQG9A8FDEJT47C3G2G4X9H3HJ3" localSheetId="6" hidden="1">#REF!</definedName>
    <definedName name="BExQG9A8FDEJT47C3G2G4X9H3HJ3" localSheetId="5" hidden="1">#REF!</definedName>
    <definedName name="BExQG9A8FDEJT47C3G2G4X9H3HJ3" localSheetId="22" hidden="1">#REF!</definedName>
    <definedName name="BExQG9A8FDEJT47C3G2G4X9H3HJ3" localSheetId="19" hidden="1">#REF!</definedName>
    <definedName name="BExQG9A8FDEJT47C3G2G4X9H3HJ3" localSheetId="4" hidden="1">#REF!</definedName>
    <definedName name="BExQG9A8FDEJT47C3G2G4X9H3HJ3" localSheetId="3" hidden="1">#REF!</definedName>
    <definedName name="BExQG9A8FDEJT47C3G2G4X9H3HJ3" localSheetId="8" hidden="1">#REF!</definedName>
    <definedName name="BExQG9A8FDEJT47C3G2G4X9H3HJ3" localSheetId="7" hidden="1">#REF!</definedName>
    <definedName name="BExQG9A8FDEJT47C3G2G4X9H3HJ3" localSheetId="20" hidden="1">#REF!</definedName>
    <definedName name="BExQG9A8FDEJT47C3G2G4X9H3HJ3" hidden="1">#REF!</definedName>
    <definedName name="BExQGGRZ9PU4DLCW6LIRFFW7K8SB" localSheetId="6" hidden="1">#REF!</definedName>
    <definedName name="BExQGGRZ9PU4DLCW6LIRFFW7K8SB" localSheetId="5" hidden="1">#REF!</definedName>
    <definedName name="BExQGGRZ9PU4DLCW6LIRFFW7K8SB" localSheetId="22" hidden="1">#REF!</definedName>
    <definedName name="BExQGGRZ9PU4DLCW6LIRFFW7K8SB" localSheetId="19" hidden="1">#REF!</definedName>
    <definedName name="BExQGGRZ9PU4DLCW6LIRFFW7K8SB" localSheetId="4" hidden="1">#REF!</definedName>
    <definedName name="BExQGGRZ9PU4DLCW6LIRFFW7K8SB" localSheetId="3" hidden="1">#REF!</definedName>
    <definedName name="BExQGGRZ9PU4DLCW6LIRFFW7K8SB" localSheetId="8" hidden="1">#REF!</definedName>
    <definedName name="BExQGGRZ9PU4DLCW6LIRFFW7K8SB" localSheetId="7" hidden="1">#REF!</definedName>
    <definedName name="BExQGGRZ9PU4DLCW6LIRFFW7K8SB" localSheetId="20" hidden="1">#REF!</definedName>
    <definedName name="BExQGGRZ9PU4DLCW6LIRFFW7K8SB" hidden="1">#REF!</definedName>
    <definedName name="BExQGNIMU06R7XOZP0G4A4JF3PQU" localSheetId="6" hidden="1">#REF!</definedName>
    <definedName name="BExQGNIMU06R7XOZP0G4A4JF3PQU" localSheetId="5" hidden="1">#REF!</definedName>
    <definedName name="BExQGNIMU06R7XOZP0G4A4JF3PQU" localSheetId="22" hidden="1">#REF!</definedName>
    <definedName name="BExQGNIMU06R7XOZP0G4A4JF3PQU" localSheetId="19" hidden="1">#REF!</definedName>
    <definedName name="BExQGNIMU06R7XOZP0G4A4JF3PQU" localSheetId="4" hidden="1">#REF!</definedName>
    <definedName name="BExQGNIMU06R7XOZP0G4A4JF3PQU" localSheetId="3" hidden="1">#REF!</definedName>
    <definedName name="BExQGNIMU06R7XOZP0G4A4JF3PQU" localSheetId="8" hidden="1">#REF!</definedName>
    <definedName name="BExQGNIMU06R7XOZP0G4A4JF3PQU" localSheetId="7" hidden="1">#REF!</definedName>
    <definedName name="BExQGNIMU06R7XOZP0G4A4JF3PQU" localSheetId="20" hidden="1">#REF!</definedName>
    <definedName name="BExQGNIMU06R7XOZP0G4A4JF3PQU" hidden="1">#REF!</definedName>
    <definedName name="BExQHAW8VHKS49T51EGMDEFC81DR" localSheetId="6" hidden="1">#REF!</definedName>
    <definedName name="BExQHAW8VHKS49T51EGMDEFC81DR" localSheetId="5" hidden="1">#REF!</definedName>
    <definedName name="BExQHAW8VHKS49T51EGMDEFC81DR" localSheetId="22" hidden="1">#REF!</definedName>
    <definedName name="BExQHAW8VHKS49T51EGMDEFC81DR" localSheetId="19" hidden="1">#REF!</definedName>
    <definedName name="BExQHAW8VHKS49T51EGMDEFC81DR" localSheetId="4" hidden="1">#REF!</definedName>
    <definedName name="BExQHAW8VHKS49T51EGMDEFC81DR" localSheetId="3" hidden="1">#REF!</definedName>
    <definedName name="BExQHAW8VHKS49T51EGMDEFC81DR" localSheetId="8" hidden="1">#REF!</definedName>
    <definedName name="BExQHAW8VHKS49T51EGMDEFC81DR" localSheetId="7" hidden="1">#REF!</definedName>
    <definedName name="BExQHAW8VHKS49T51EGMDEFC81DR" localSheetId="20" hidden="1">#REF!</definedName>
    <definedName name="BExQHAW8VHKS49T51EGMDEFC81DR" hidden="1">#REF!</definedName>
    <definedName name="BExQKLA0B915G11EYP0LGKQB8ODL" localSheetId="6" hidden="1">#REF!</definedName>
    <definedName name="BExQKLA0B915G11EYP0LGKQB8ODL" localSheetId="5" hidden="1">#REF!</definedName>
    <definedName name="BExQKLA0B915G11EYP0LGKQB8ODL" localSheetId="22" hidden="1">#REF!</definedName>
    <definedName name="BExQKLA0B915G11EYP0LGKQB8ODL" localSheetId="19" hidden="1">#REF!</definedName>
    <definedName name="BExQKLA0B915G11EYP0LGKQB8ODL" localSheetId="4" hidden="1">#REF!</definedName>
    <definedName name="BExQKLA0B915G11EYP0LGKQB8ODL" localSheetId="3" hidden="1">#REF!</definedName>
    <definedName name="BExQKLA0B915G11EYP0LGKQB8ODL" localSheetId="8" hidden="1">#REF!</definedName>
    <definedName name="BExQKLA0B915G11EYP0LGKQB8ODL" localSheetId="7" hidden="1">#REF!</definedName>
    <definedName name="BExQKLA0B915G11EYP0LGKQB8ODL" localSheetId="20" hidden="1">#REF!</definedName>
    <definedName name="BExQKLA0B915G11EYP0LGKQB8ODL" hidden="1">#REF!</definedName>
    <definedName name="BExQLG5AXCWH6GNFB7S4E9NC0XD8" localSheetId="6" hidden="1">#REF!</definedName>
    <definedName name="BExQLG5AXCWH6GNFB7S4E9NC0XD8" localSheetId="5" hidden="1">#REF!</definedName>
    <definedName name="BExQLG5AXCWH6GNFB7S4E9NC0XD8" localSheetId="22" hidden="1">#REF!</definedName>
    <definedName name="BExQLG5AXCWH6GNFB7S4E9NC0XD8" localSheetId="19" hidden="1">#REF!</definedName>
    <definedName name="BExQLG5AXCWH6GNFB7S4E9NC0XD8" localSheetId="4" hidden="1">#REF!</definedName>
    <definedName name="BExQLG5AXCWH6GNFB7S4E9NC0XD8" localSheetId="3" hidden="1">#REF!</definedName>
    <definedName name="BExQLG5AXCWH6GNFB7S4E9NC0XD8" localSheetId="8" hidden="1">#REF!</definedName>
    <definedName name="BExQLG5AXCWH6GNFB7S4E9NC0XD8" localSheetId="7" hidden="1">#REF!</definedName>
    <definedName name="BExQLG5AXCWH6GNFB7S4E9NC0XD8" localSheetId="20" hidden="1">#REF!</definedName>
    <definedName name="BExQLG5AXCWH6GNFB7S4E9NC0XD8" hidden="1">#REF!</definedName>
    <definedName name="BExRYKGHJYFMG3OBTPAS9UNL5J15" localSheetId="6" hidden="1">#REF!</definedName>
    <definedName name="BExRYKGHJYFMG3OBTPAS9UNL5J15" localSheetId="5" hidden="1">#REF!</definedName>
    <definedName name="BExRYKGHJYFMG3OBTPAS9UNL5J15" localSheetId="22" hidden="1">#REF!</definedName>
    <definedName name="BExRYKGHJYFMG3OBTPAS9UNL5J15" localSheetId="19" hidden="1">#REF!</definedName>
    <definedName name="BExRYKGHJYFMG3OBTPAS9UNL5J15" localSheetId="4" hidden="1">#REF!</definedName>
    <definedName name="BExRYKGHJYFMG3OBTPAS9UNL5J15" localSheetId="3" hidden="1">#REF!</definedName>
    <definedName name="BExRYKGHJYFMG3OBTPAS9UNL5J15" localSheetId="8" hidden="1">#REF!</definedName>
    <definedName name="BExRYKGHJYFMG3OBTPAS9UNL5J15" localSheetId="7" hidden="1">#REF!</definedName>
    <definedName name="BExRYKGHJYFMG3OBTPAS9UNL5J15" localSheetId="20" hidden="1">#REF!</definedName>
    <definedName name="BExRYKGHJYFMG3OBTPAS9UNL5J15" hidden="1">#REF!</definedName>
    <definedName name="BExRZ0CBUNTQNDTMSP8907Z8IF0K" localSheetId="6" hidden="1">#REF!</definedName>
    <definedName name="BExRZ0CBUNTQNDTMSP8907Z8IF0K" localSheetId="5" hidden="1">#REF!</definedName>
    <definedName name="BExRZ0CBUNTQNDTMSP8907Z8IF0K" localSheetId="22" hidden="1">#REF!</definedName>
    <definedName name="BExRZ0CBUNTQNDTMSP8907Z8IF0K" localSheetId="19" hidden="1">#REF!</definedName>
    <definedName name="BExRZ0CBUNTQNDTMSP8907Z8IF0K" localSheetId="4" hidden="1">#REF!</definedName>
    <definedName name="BExRZ0CBUNTQNDTMSP8907Z8IF0K" localSheetId="3" hidden="1">#REF!</definedName>
    <definedName name="BExRZ0CBUNTQNDTMSP8907Z8IF0K" localSheetId="8" hidden="1">#REF!</definedName>
    <definedName name="BExRZ0CBUNTQNDTMSP8907Z8IF0K" localSheetId="7" hidden="1">#REF!</definedName>
    <definedName name="BExRZ0CBUNTQNDTMSP8907Z8IF0K" localSheetId="20" hidden="1">#REF!</definedName>
    <definedName name="BExRZ0CBUNTQNDTMSP8907Z8IF0K" hidden="1">#REF!</definedName>
    <definedName name="BExRZ0N3FY8C4LE3YPIZQIR4508K" localSheetId="6" hidden="1">#REF!</definedName>
    <definedName name="BExRZ0N3FY8C4LE3YPIZQIR4508K" localSheetId="5" hidden="1">#REF!</definedName>
    <definedName name="BExRZ0N3FY8C4LE3YPIZQIR4508K" localSheetId="22" hidden="1">#REF!</definedName>
    <definedName name="BExRZ0N3FY8C4LE3YPIZQIR4508K" localSheetId="19" hidden="1">#REF!</definedName>
    <definedName name="BExRZ0N3FY8C4LE3YPIZQIR4508K" localSheetId="4" hidden="1">#REF!</definedName>
    <definedName name="BExRZ0N3FY8C4LE3YPIZQIR4508K" localSheetId="3" hidden="1">#REF!</definedName>
    <definedName name="BExRZ0N3FY8C4LE3YPIZQIR4508K" localSheetId="8" hidden="1">#REF!</definedName>
    <definedName name="BExRZ0N3FY8C4LE3YPIZQIR4508K" localSheetId="7" hidden="1">#REF!</definedName>
    <definedName name="BExRZ0N3FY8C4LE3YPIZQIR4508K" localSheetId="20" hidden="1">#REF!</definedName>
    <definedName name="BExRZ0N3FY8C4LE3YPIZQIR4508K" hidden="1">#REF!</definedName>
    <definedName name="BExRZSIJUZLUM5HUXHG88BHOLJ7H" localSheetId="6" hidden="1">#REF!</definedName>
    <definedName name="BExRZSIJUZLUM5HUXHG88BHOLJ7H" localSheetId="5" hidden="1">#REF!</definedName>
    <definedName name="BExRZSIJUZLUM5HUXHG88BHOLJ7H" localSheetId="22" hidden="1">#REF!</definedName>
    <definedName name="BExRZSIJUZLUM5HUXHG88BHOLJ7H" localSheetId="19" hidden="1">#REF!</definedName>
    <definedName name="BExRZSIJUZLUM5HUXHG88BHOLJ7H" localSheetId="4" hidden="1">#REF!</definedName>
    <definedName name="BExRZSIJUZLUM5HUXHG88BHOLJ7H" localSheetId="3" hidden="1">#REF!</definedName>
    <definedName name="BExRZSIJUZLUM5HUXHG88BHOLJ7H" localSheetId="8" hidden="1">#REF!</definedName>
    <definedName name="BExRZSIJUZLUM5HUXHG88BHOLJ7H" localSheetId="7" hidden="1">#REF!</definedName>
    <definedName name="BExRZSIJUZLUM5HUXHG88BHOLJ7H" localSheetId="20" hidden="1">#REF!</definedName>
    <definedName name="BExRZSIJUZLUM5HUXHG88BHOLJ7H" hidden="1">#REF!</definedName>
    <definedName name="BExS00WO0YBHHO9HE5UL1UQVAUO1" localSheetId="6" hidden="1">#REF!</definedName>
    <definedName name="BExS00WO0YBHHO9HE5UL1UQVAUO1" localSheetId="5" hidden="1">#REF!</definedName>
    <definedName name="BExS00WO0YBHHO9HE5UL1UQVAUO1" localSheetId="22" hidden="1">#REF!</definedName>
    <definedName name="BExS00WO0YBHHO9HE5UL1UQVAUO1" localSheetId="19" hidden="1">#REF!</definedName>
    <definedName name="BExS00WO0YBHHO9HE5UL1UQVAUO1" localSheetId="4" hidden="1">#REF!</definedName>
    <definedName name="BExS00WO0YBHHO9HE5UL1UQVAUO1" localSheetId="3" hidden="1">#REF!</definedName>
    <definedName name="BExS00WO0YBHHO9HE5UL1UQVAUO1" localSheetId="8" hidden="1">#REF!</definedName>
    <definedName name="BExS00WO0YBHHO9HE5UL1UQVAUO1" localSheetId="7" hidden="1">#REF!</definedName>
    <definedName name="BExS00WO0YBHHO9HE5UL1UQVAUO1" localSheetId="20" hidden="1">#REF!</definedName>
    <definedName name="BExS00WO0YBHHO9HE5UL1UQVAUO1" hidden="1">#REF!</definedName>
    <definedName name="BExS1UZKA34PAKDSTYYUBNIR4MXF" localSheetId="6" hidden="1">#REF!</definedName>
    <definedName name="BExS1UZKA34PAKDSTYYUBNIR4MXF" localSheetId="5" hidden="1">#REF!</definedName>
    <definedName name="BExS1UZKA34PAKDSTYYUBNIR4MXF" localSheetId="22" hidden="1">#REF!</definedName>
    <definedName name="BExS1UZKA34PAKDSTYYUBNIR4MXF" localSheetId="19" hidden="1">#REF!</definedName>
    <definedName name="BExS1UZKA34PAKDSTYYUBNIR4MXF" localSheetId="4" hidden="1">#REF!</definedName>
    <definedName name="BExS1UZKA34PAKDSTYYUBNIR4MXF" localSheetId="3" hidden="1">#REF!</definedName>
    <definedName name="BExS1UZKA34PAKDSTYYUBNIR4MXF" localSheetId="8" hidden="1">#REF!</definedName>
    <definedName name="BExS1UZKA34PAKDSTYYUBNIR4MXF" localSheetId="7" hidden="1">#REF!</definedName>
    <definedName name="BExS1UZKA34PAKDSTYYUBNIR4MXF" localSheetId="20" hidden="1">#REF!</definedName>
    <definedName name="BExS1UZKA34PAKDSTYYUBNIR4MXF" hidden="1">#REF!</definedName>
    <definedName name="BExS2IILHQJOER4TPQKFM1V75VCM" localSheetId="6" hidden="1">#REF!</definedName>
    <definedName name="BExS2IILHQJOER4TPQKFM1V75VCM" localSheetId="5" hidden="1">#REF!</definedName>
    <definedName name="BExS2IILHQJOER4TPQKFM1V75VCM" localSheetId="22" hidden="1">#REF!</definedName>
    <definedName name="BExS2IILHQJOER4TPQKFM1V75VCM" localSheetId="19" hidden="1">#REF!</definedName>
    <definedName name="BExS2IILHQJOER4TPQKFM1V75VCM" localSheetId="4" hidden="1">#REF!</definedName>
    <definedName name="BExS2IILHQJOER4TPQKFM1V75VCM" localSheetId="3" hidden="1">#REF!</definedName>
    <definedName name="BExS2IILHQJOER4TPQKFM1V75VCM" localSheetId="8" hidden="1">#REF!</definedName>
    <definedName name="BExS2IILHQJOER4TPQKFM1V75VCM" localSheetId="7" hidden="1">#REF!</definedName>
    <definedName name="BExS2IILHQJOER4TPQKFM1V75VCM" localSheetId="20" hidden="1">#REF!</definedName>
    <definedName name="BExS2IILHQJOER4TPQKFM1V75VCM" hidden="1">#REF!</definedName>
    <definedName name="BExS3KFF56GPO2J7TIZ6M5SFJEOG" localSheetId="6" hidden="1">#REF!</definedName>
    <definedName name="BExS3KFF56GPO2J7TIZ6M5SFJEOG" localSheetId="5" hidden="1">#REF!</definedName>
    <definedName name="BExS3KFF56GPO2J7TIZ6M5SFJEOG" localSheetId="22" hidden="1">#REF!</definedName>
    <definedName name="BExS3KFF56GPO2J7TIZ6M5SFJEOG" localSheetId="19" hidden="1">#REF!</definedName>
    <definedName name="BExS3KFF56GPO2J7TIZ6M5SFJEOG" localSheetId="4" hidden="1">#REF!</definedName>
    <definedName name="BExS3KFF56GPO2J7TIZ6M5SFJEOG" localSheetId="3" hidden="1">#REF!</definedName>
    <definedName name="BExS3KFF56GPO2J7TIZ6M5SFJEOG" localSheetId="8" hidden="1">#REF!</definedName>
    <definedName name="BExS3KFF56GPO2J7TIZ6M5SFJEOG" localSheetId="7" hidden="1">#REF!</definedName>
    <definedName name="BExS3KFF56GPO2J7TIZ6M5SFJEOG" localSheetId="20" hidden="1">#REF!</definedName>
    <definedName name="BExS3KFF56GPO2J7TIZ6M5SFJEOG" hidden="1">#REF!</definedName>
    <definedName name="BExS3MTPQB1ASW6W43WV8A1SO24G" localSheetId="6" hidden="1">#REF!</definedName>
    <definedName name="BExS3MTPQB1ASW6W43WV8A1SO24G" localSheetId="5" hidden="1">#REF!</definedName>
    <definedName name="BExS3MTPQB1ASW6W43WV8A1SO24G" localSheetId="22" hidden="1">#REF!</definedName>
    <definedName name="BExS3MTPQB1ASW6W43WV8A1SO24G" localSheetId="19" hidden="1">#REF!</definedName>
    <definedName name="BExS3MTPQB1ASW6W43WV8A1SO24G" localSheetId="4" hidden="1">#REF!</definedName>
    <definedName name="BExS3MTPQB1ASW6W43WV8A1SO24G" localSheetId="3" hidden="1">#REF!</definedName>
    <definedName name="BExS3MTPQB1ASW6W43WV8A1SO24G" localSheetId="8" hidden="1">#REF!</definedName>
    <definedName name="BExS3MTPQB1ASW6W43WV8A1SO24G" localSheetId="7" hidden="1">#REF!</definedName>
    <definedName name="BExS3MTPQB1ASW6W43WV8A1SO24G" localSheetId="20" hidden="1">#REF!</definedName>
    <definedName name="BExS3MTPQB1ASW6W43WV8A1SO24G" hidden="1">#REF!</definedName>
    <definedName name="BExS5ECY78OQP7LJF2PSKE3N2FZO" localSheetId="6" hidden="1">#REF!</definedName>
    <definedName name="BExS5ECY78OQP7LJF2PSKE3N2FZO" localSheetId="5" hidden="1">#REF!</definedName>
    <definedName name="BExS5ECY78OQP7LJF2PSKE3N2FZO" localSheetId="22" hidden="1">#REF!</definedName>
    <definedName name="BExS5ECY78OQP7LJF2PSKE3N2FZO" localSheetId="19" hidden="1">#REF!</definedName>
    <definedName name="BExS5ECY78OQP7LJF2PSKE3N2FZO" localSheetId="4" hidden="1">#REF!</definedName>
    <definedName name="BExS5ECY78OQP7LJF2PSKE3N2FZO" localSheetId="3" hidden="1">#REF!</definedName>
    <definedName name="BExS5ECY78OQP7LJF2PSKE3N2FZO" localSheetId="8" hidden="1">#REF!</definedName>
    <definedName name="BExS5ECY78OQP7LJF2PSKE3N2FZO" localSheetId="7" hidden="1">#REF!</definedName>
    <definedName name="BExS5ECY78OQP7LJF2PSKE3N2FZO" localSheetId="20" hidden="1">#REF!</definedName>
    <definedName name="BExS5ECY78OQP7LJF2PSKE3N2FZO" hidden="1">#REF!</definedName>
    <definedName name="BExS5O3P3VBTXVHEQLBJJTZ44X5E" localSheetId="6" hidden="1">#REF!</definedName>
    <definedName name="BExS5O3P3VBTXVHEQLBJJTZ44X5E" localSheetId="5" hidden="1">#REF!</definedName>
    <definedName name="BExS5O3P3VBTXVHEQLBJJTZ44X5E" localSheetId="22" hidden="1">#REF!</definedName>
    <definedName name="BExS5O3P3VBTXVHEQLBJJTZ44X5E" localSheetId="19" hidden="1">#REF!</definedName>
    <definedName name="BExS5O3P3VBTXVHEQLBJJTZ44X5E" localSheetId="4" hidden="1">#REF!</definedName>
    <definedName name="BExS5O3P3VBTXVHEQLBJJTZ44X5E" localSheetId="3" hidden="1">#REF!</definedName>
    <definedName name="BExS5O3P3VBTXVHEQLBJJTZ44X5E" localSheetId="8" hidden="1">#REF!</definedName>
    <definedName name="BExS5O3P3VBTXVHEQLBJJTZ44X5E" localSheetId="7" hidden="1">#REF!</definedName>
    <definedName name="BExS5O3P3VBTXVHEQLBJJTZ44X5E" localSheetId="20" hidden="1">#REF!</definedName>
    <definedName name="BExS5O3P3VBTXVHEQLBJJTZ44X5E" hidden="1">#REF!</definedName>
    <definedName name="BExS6N5XZTR2P0ABPVQHL0D4FBLS" localSheetId="6" hidden="1">#REF!</definedName>
    <definedName name="BExS6N5XZTR2P0ABPVQHL0D4FBLS" localSheetId="5" hidden="1">#REF!</definedName>
    <definedName name="BExS6N5XZTR2P0ABPVQHL0D4FBLS" localSheetId="22" hidden="1">#REF!</definedName>
    <definedName name="BExS6N5XZTR2P0ABPVQHL0D4FBLS" localSheetId="19" hidden="1">#REF!</definedName>
    <definedName name="BExS6N5XZTR2P0ABPVQHL0D4FBLS" localSheetId="4" hidden="1">#REF!</definedName>
    <definedName name="BExS6N5XZTR2P0ABPVQHL0D4FBLS" localSheetId="3" hidden="1">#REF!</definedName>
    <definedName name="BExS6N5XZTR2P0ABPVQHL0D4FBLS" localSheetId="8" hidden="1">#REF!</definedName>
    <definedName name="BExS6N5XZTR2P0ABPVQHL0D4FBLS" localSheetId="7" hidden="1">#REF!</definedName>
    <definedName name="BExS6N5XZTR2P0ABPVQHL0D4FBLS" localSheetId="20" hidden="1">#REF!</definedName>
    <definedName name="BExS6N5XZTR2P0ABPVQHL0D4FBLS" hidden="1">#REF!</definedName>
    <definedName name="BExS6S40JMF44ZTMXW3UE4WW9B54" localSheetId="6" hidden="1">[1]HEADER!#REF!</definedName>
    <definedName name="BExS6S40JMF44ZTMXW3UE4WW9B54" localSheetId="5" hidden="1">[1]HEADER!#REF!</definedName>
    <definedName name="BExS6S40JMF44ZTMXW3UE4WW9B54" localSheetId="22" hidden="1">[1]HEADER!#REF!</definedName>
    <definedName name="BExS6S40JMF44ZTMXW3UE4WW9B54" localSheetId="19" hidden="1">[1]HEADER!#REF!</definedName>
    <definedName name="BExS6S40JMF44ZTMXW3UE4WW9B54" localSheetId="4" hidden="1">[1]HEADER!#REF!</definedName>
    <definedName name="BExS6S40JMF44ZTMXW3UE4WW9B54" localSheetId="3" hidden="1">[1]HEADER!#REF!</definedName>
    <definedName name="BExS6S40JMF44ZTMXW3UE4WW9B54" localSheetId="8" hidden="1">[1]HEADER!#REF!</definedName>
    <definedName name="BExS6S40JMF44ZTMXW3UE4WW9B54" localSheetId="7" hidden="1">[1]HEADER!#REF!</definedName>
    <definedName name="BExS6S40JMF44ZTMXW3UE4WW9B54" localSheetId="20" hidden="1">[1]HEADER!#REF!</definedName>
    <definedName name="BExS6S40JMF44ZTMXW3UE4WW9B54" hidden="1">[1]HEADER!#REF!</definedName>
    <definedName name="BExS87YIXR3FSLSC8E4XR6RYTRUN" localSheetId="6" hidden="1">#REF!</definedName>
    <definedName name="BExS87YIXR3FSLSC8E4XR6RYTRUN" localSheetId="5" hidden="1">#REF!</definedName>
    <definedName name="BExS87YIXR3FSLSC8E4XR6RYTRUN" localSheetId="17" hidden="1">#REF!</definedName>
    <definedName name="BExS87YIXR3FSLSC8E4XR6RYTRUN" localSheetId="22" hidden="1">#REF!</definedName>
    <definedName name="BExS87YIXR3FSLSC8E4XR6RYTRUN" localSheetId="19" hidden="1">#REF!</definedName>
    <definedName name="BExS87YIXR3FSLSC8E4XR6RYTRUN" localSheetId="15" hidden="1">#REF!</definedName>
    <definedName name="BExS87YIXR3FSLSC8E4XR6RYTRUN" localSheetId="4" hidden="1">#REF!</definedName>
    <definedName name="BExS87YIXR3FSLSC8E4XR6RYTRUN" localSheetId="3" hidden="1">#REF!</definedName>
    <definedName name="BExS87YIXR3FSLSC8E4XR6RYTRUN" localSheetId="8" hidden="1">#REF!</definedName>
    <definedName name="BExS87YIXR3FSLSC8E4XR6RYTRUN" localSheetId="7" hidden="1">#REF!</definedName>
    <definedName name="BExS87YIXR3FSLSC8E4XR6RYTRUN" localSheetId="20" hidden="1">#REF!</definedName>
    <definedName name="BExS87YIXR3FSLSC8E4XR6RYTRUN" hidden="1">#REF!</definedName>
    <definedName name="BExS8W34H5WAAGKWSE2I4C1I6104" localSheetId="6" hidden="1">#REF!</definedName>
    <definedName name="BExS8W34H5WAAGKWSE2I4C1I6104" localSheetId="5" hidden="1">#REF!</definedName>
    <definedName name="BExS8W34H5WAAGKWSE2I4C1I6104" localSheetId="22" hidden="1">#REF!</definedName>
    <definedName name="BExS8W34H5WAAGKWSE2I4C1I6104" localSheetId="19" hidden="1">#REF!</definedName>
    <definedName name="BExS8W34H5WAAGKWSE2I4C1I6104" localSheetId="4" hidden="1">#REF!</definedName>
    <definedName name="BExS8W34H5WAAGKWSE2I4C1I6104" localSheetId="3" hidden="1">#REF!</definedName>
    <definedName name="BExS8W34H5WAAGKWSE2I4C1I6104" localSheetId="8" hidden="1">#REF!</definedName>
    <definedName name="BExS8W34H5WAAGKWSE2I4C1I6104" localSheetId="7" hidden="1">#REF!</definedName>
    <definedName name="BExS8W34H5WAAGKWSE2I4C1I6104" localSheetId="20" hidden="1">#REF!</definedName>
    <definedName name="BExS8W34H5WAAGKWSE2I4C1I6104" hidden="1">#REF!</definedName>
    <definedName name="BExS9EILFQPGCOS09DV3TPIILJKO" localSheetId="6" hidden="1">#REF!</definedName>
    <definedName name="BExS9EILFQPGCOS09DV3TPIILJKO" localSheetId="5" hidden="1">#REF!</definedName>
    <definedName name="BExS9EILFQPGCOS09DV3TPIILJKO" localSheetId="22" hidden="1">#REF!</definedName>
    <definedName name="BExS9EILFQPGCOS09DV3TPIILJKO" localSheetId="19" hidden="1">#REF!</definedName>
    <definedName name="BExS9EILFQPGCOS09DV3TPIILJKO" localSheetId="4" hidden="1">#REF!</definedName>
    <definedName name="BExS9EILFQPGCOS09DV3TPIILJKO" localSheetId="3" hidden="1">#REF!</definedName>
    <definedName name="BExS9EILFQPGCOS09DV3TPIILJKO" localSheetId="8" hidden="1">#REF!</definedName>
    <definedName name="BExS9EILFQPGCOS09DV3TPIILJKO" localSheetId="7" hidden="1">#REF!</definedName>
    <definedName name="BExS9EILFQPGCOS09DV3TPIILJKO" localSheetId="20" hidden="1">#REF!</definedName>
    <definedName name="BExS9EILFQPGCOS09DV3TPIILJKO" hidden="1">#REF!</definedName>
    <definedName name="BExS9EILXG8QHHMVBQ51THPGVRC9" localSheetId="6" hidden="1">#REF!</definedName>
    <definedName name="BExS9EILXG8QHHMVBQ51THPGVRC9" localSheetId="5" hidden="1">#REF!</definedName>
    <definedName name="BExS9EILXG8QHHMVBQ51THPGVRC9" localSheetId="22" hidden="1">#REF!</definedName>
    <definedName name="BExS9EILXG8QHHMVBQ51THPGVRC9" localSheetId="19" hidden="1">#REF!</definedName>
    <definedName name="BExS9EILXG8QHHMVBQ51THPGVRC9" localSheetId="4" hidden="1">#REF!</definedName>
    <definedName name="BExS9EILXG8QHHMVBQ51THPGVRC9" localSheetId="3" hidden="1">#REF!</definedName>
    <definedName name="BExS9EILXG8QHHMVBQ51THPGVRC9" localSheetId="8" hidden="1">#REF!</definedName>
    <definedName name="BExS9EILXG8QHHMVBQ51THPGVRC9" localSheetId="7" hidden="1">#REF!</definedName>
    <definedName name="BExS9EILXG8QHHMVBQ51THPGVRC9" localSheetId="20" hidden="1">#REF!</definedName>
    <definedName name="BExS9EILXG8QHHMVBQ51THPGVRC9" hidden="1">#REF!</definedName>
    <definedName name="BExS9Y5A923VPLNU383NPTZCMFLK" localSheetId="6" hidden="1">#REF!</definedName>
    <definedName name="BExS9Y5A923VPLNU383NPTZCMFLK" localSheetId="5" hidden="1">#REF!</definedName>
    <definedName name="BExS9Y5A923VPLNU383NPTZCMFLK" localSheetId="22" hidden="1">#REF!</definedName>
    <definedName name="BExS9Y5A923VPLNU383NPTZCMFLK" localSheetId="19" hidden="1">#REF!</definedName>
    <definedName name="BExS9Y5A923VPLNU383NPTZCMFLK" localSheetId="4" hidden="1">#REF!</definedName>
    <definedName name="BExS9Y5A923VPLNU383NPTZCMFLK" localSheetId="3" hidden="1">#REF!</definedName>
    <definedName name="BExS9Y5A923VPLNU383NPTZCMFLK" localSheetId="8" hidden="1">#REF!</definedName>
    <definedName name="BExS9Y5A923VPLNU383NPTZCMFLK" localSheetId="7" hidden="1">#REF!</definedName>
    <definedName name="BExS9Y5A923VPLNU383NPTZCMFLK" localSheetId="20" hidden="1">#REF!</definedName>
    <definedName name="BExS9Y5A923VPLNU383NPTZCMFLK" hidden="1">#REF!</definedName>
    <definedName name="BExSA2SKTP0TBP4IZ9WSU8O9B6XG" localSheetId="6" hidden="1">#REF!</definedName>
    <definedName name="BExSA2SKTP0TBP4IZ9WSU8O9B6XG" localSheetId="5" hidden="1">#REF!</definedName>
    <definedName name="BExSA2SKTP0TBP4IZ9WSU8O9B6XG" localSheetId="22" hidden="1">#REF!</definedName>
    <definedName name="BExSA2SKTP0TBP4IZ9WSU8O9B6XG" localSheetId="19" hidden="1">#REF!</definedName>
    <definedName name="BExSA2SKTP0TBP4IZ9WSU8O9B6XG" localSheetId="4" hidden="1">#REF!</definedName>
    <definedName name="BExSA2SKTP0TBP4IZ9WSU8O9B6XG" localSheetId="3" hidden="1">#REF!</definedName>
    <definedName name="BExSA2SKTP0TBP4IZ9WSU8O9B6XG" localSheetId="8" hidden="1">#REF!</definedName>
    <definedName name="BExSA2SKTP0TBP4IZ9WSU8O9B6XG" localSheetId="7" hidden="1">#REF!</definedName>
    <definedName name="BExSA2SKTP0TBP4IZ9WSU8O9B6XG" localSheetId="20" hidden="1">#REF!</definedName>
    <definedName name="BExSA2SKTP0TBP4IZ9WSU8O9B6XG" hidden="1">#REF!</definedName>
    <definedName name="BExSAS49U4EAIIC6K381GNCFG2Q7" localSheetId="6" hidden="1">#REF!</definedName>
    <definedName name="BExSAS49U4EAIIC6K381GNCFG2Q7" localSheetId="5" hidden="1">#REF!</definedName>
    <definedName name="BExSAS49U4EAIIC6K381GNCFG2Q7" localSheetId="22" hidden="1">#REF!</definedName>
    <definedName name="BExSAS49U4EAIIC6K381GNCFG2Q7" localSheetId="19" hidden="1">#REF!</definedName>
    <definedName name="BExSAS49U4EAIIC6K381GNCFG2Q7" localSheetId="4" hidden="1">#REF!</definedName>
    <definedName name="BExSAS49U4EAIIC6K381GNCFG2Q7" localSheetId="3" hidden="1">#REF!</definedName>
    <definedName name="BExSAS49U4EAIIC6K381GNCFG2Q7" localSheetId="8" hidden="1">#REF!</definedName>
    <definedName name="BExSAS49U4EAIIC6K381GNCFG2Q7" localSheetId="7" hidden="1">#REF!</definedName>
    <definedName name="BExSAS49U4EAIIC6K381GNCFG2Q7" localSheetId="20" hidden="1">#REF!</definedName>
    <definedName name="BExSAS49U4EAIIC6K381GNCFG2Q7" hidden="1">#REF!</definedName>
    <definedName name="BExSAVKEF8BPDO60U394EW42ASGF" localSheetId="6" hidden="1">#REF!</definedName>
    <definedName name="BExSAVKEF8BPDO60U394EW42ASGF" localSheetId="5" hidden="1">#REF!</definedName>
    <definedName name="BExSAVKEF8BPDO60U394EW42ASGF" localSheetId="22" hidden="1">#REF!</definedName>
    <definedName name="BExSAVKEF8BPDO60U394EW42ASGF" localSheetId="19" hidden="1">#REF!</definedName>
    <definedName name="BExSAVKEF8BPDO60U394EW42ASGF" localSheetId="4" hidden="1">#REF!</definedName>
    <definedName name="BExSAVKEF8BPDO60U394EW42ASGF" localSheetId="3" hidden="1">#REF!</definedName>
    <definedName name="BExSAVKEF8BPDO60U394EW42ASGF" localSheetId="8" hidden="1">#REF!</definedName>
    <definedName name="BExSAVKEF8BPDO60U394EW42ASGF" localSheetId="7" hidden="1">#REF!</definedName>
    <definedName name="BExSAVKEF8BPDO60U394EW42ASGF" localSheetId="20" hidden="1">#REF!</definedName>
    <definedName name="BExSAVKEF8BPDO60U394EW42ASGF" hidden="1">#REF!</definedName>
    <definedName name="BExSAWGSD951UOU318AV5GGVWBAQ" localSheetId="6" hidden="1">#REF!</definedName>
    <definedName name="BExSAWGSD951UOU318AV5GGVWBAQ" localSheetId="5" hidden="1">#REF!</definedName>
    <definedName name="BExSAWGSD951UOU318AV5GGVWBAQ" localSheetId="22" hidden="1">#REF!</definedName>
    <definedName name="BExSAWGSD951UOU318AV5GGVWBAQ" localSheetId="4" hidden="1">#REF!</definedName>
    <definedName name="BExSAWGSD951UOU318AV5GGVWBAQ" localSheetId="3" hidden="1">#REF!</definedName>
    <definedName name="BExSAWGSD951UOU318AV5GGVWBAQ" localSheetId="8" hidden="1">#REF!</definedName>
    <definedName name="BExSAWGSD951UOU318AV5GGVWBAQ" localSheetId="7" hidden="1">#REF!</definedName>
    <definedName name="BExSAWGSD951UOU318AV5GGVWBAQ" localSheetId="20" hidden="1">#REF!</definedName>
    <definedName name="BExSAWGSD951UOU318AV5GGVWBAQ" hidden="1">#REF!</definedName>
    <definedName name="BExSBGE6R3N7T3CT30TA30O65RJY" localSheetId="6" hidden="1">#REF!</definedName>
    <definedName name="BExSBGE6R3N7T3CT30TA30O65RJY" localSheetId="5" hidden="1">#REF!</definedName>
    <definedName name="BExSBGE6R3N7T3CT30TA30O65RJY" localSheetId="22" hidden="1">#REF!</definedName>
    <definedName name="BExSBGE6R3N7T3CT30TA30O65RJY" localSheetId="19" hidden="1">#REF!</definedName>
    <definedName name="BExSBGE6R3N7T3CT30TA30O65RJY" localSheetId="4" hidden="1">#REF!</definedName>
    <definedName name="BExSBGE6R3N7T3CT30TA30O65RJY" localSheetId="3" hidden="1">#REF!</definedName>
    <definedName name="BExSBGE6R3N7T3CT30TA30O65RJY" localSheetId="8" hidden="1">#REF!</definedName>
    <definedName name="BExSBGE6R3N7T3CT30TA30O65RJY" localSheetId="7" hidden="1">#REF!</definedName>
    <definedName name="BExSBGE6R3N7T3CT30TA30O65RJY" localSheetId="20" hidden="1">#REF!</definedName>
    <definedName name="BExSBGE6R3N7T3CT30TA30O65RJY" hidden="1">#REF!</definedName>
    <definedName name="BExSDBTP6MPL3CYZZVG8A6AP47KH" localSheetId="6" hidden="1">#REF!</definedName>
    <definedName name="BExSDBTP6MPL3CYZZVG8A6AP47KH" localSheetId="5" hidden="1">#REF!</definedName>
    <definedName name="BExSDBTP6MPL3CYZZVG8A6AP47KH" localSheetId="22" hidden="1">#REF!</definedName>
    <definedName name="BExSDBTP6MPL3CYZZVG8A6AP47KH" localSheetId="19" hidden="1">#REF!</definedName>
    <definedName name="BExSDBTP6MPL3CYZZVG8A6AP47KH" localSheetId="4" hidden="1">#REF!</definedName>
    <definedName name="BExSDBTP6MPL3CYZZVG8A6AP47KH" localSheetId="3" hidden="1">#REF!</definedName>
    <definedName name="BExSDBTP6MPL3CYZZVG8A6AP47KH" localSheetId="8" hidden="1">#REF!</definedName>
    <definedName name="BExSDBTP6MPL3CYZZVG8A6AP47KH" localSheetId="7" hidden="1">#REF!</definedName>
    <definedName name="BExSDBTP6MPL3CYZZVG8A6AP47KH" localSheetId="20" hidden="1">#REF!</definedName>
    <definedName name="BExSDBTP6MPL3CYZZVG8A6AP47KH" hidden="1">#REF!</definedName>
    <definedName name="BExSH3L8ZU7A9TMERVFAUSWAI7HD" localSheetId="6" hidden="1">#REF!</definedName>
    <definedName name="BExSH3L8ZU7A9TMERVFAUSWAI7HD" localSheetId="5" hidden="1">#REF!</definedName>
    <definedName name="BExSH3L8ZU7A9TMERVFAUSWAI7HD" localSheetId="22" hidden="1">#REF!</definedName>
    <definedName name="BExSH3L8ZU7A9TMERVFAUSWAI7HD" localSheetId="19" hidden="1">#REF!</definedName>
    <definedName name="BExSH3L8ZU7A9TMERVFAUSWAI7HD" localSheetId="4" hidden="1">#REF!</definedName>
    <definedName name="BExSH3L8ZU7A9TMERVFAUSWAI7HD" localSheetId="3" hidden="1">#REF!</definedName>
    <definedName name="BExSH3L8ZU7A9TMERVFAUSWAI7HD" localSheetId="8" hidden="1">#REF!</definedName>
    <definedName name="BExSH3L8ZU7A9TMERVFAUSWAI7HD" localSheetId="7" hidden="1">#REF!</definedName>
    <definedName name="BExSH3L8ZU7A9TMERVFAUSWAI7HD" localSheetId="20" hidden="1">#REF!</definedName>
    <definedName name="BExSH3L8ZU7A9TMERVFAUSWAI7HD" hidden="1">#REF!</definedName>
    <definedName name="BExSH6VY0236P5YAREUQ5PG9MV6R" localSheetId="6" hidden="1">#REF!</definedName>
    <definedName name="BExSH6VY0236P5YAREUQ5PG9MV6R" localSheetId="5" hidden="1">#REF!</definedName>
    <definedName name="BExSH6VY0236P5YAREUQ5PG9MV6R" localSheetId="22" hidden="1">#REF!</definedName>
    <definedName name="BExSH6VY0236P5YAREUQ5PG9MV6R" localSheetId="19" hidden="1">#REF!</definedName>
    <definedName name="BExSH6VY0236P5YAREUQ5PG9MV6R" localSheetId="4" hidden="1">#REF!</definedName>
    <definedName name="BExSH6VY0236P5YAREUQ5PG9MV6R" localSheetId="3" hidden="1">#REF!</definedName>
    <definedName name="BExSH6VY0236P5YAREUQ5PG9MV6R" localSheetId="8" hidden="1">#REF!</definedName>
    <definedName name="BExSH6VY0236P5YAREUQ5PG9MV6R" localSheetId="7" hidden="1">#REF!</definedName>
    <definedName name="BExSH6VY0236P5YAREUQ5PG9MV6R" localSheetId="20" hidden="1">#REF!</definedName>
    <definedName name="BExSH6VY0236P5YAREUQ5PG9MV6R" hidden="1">#REF!</definedName>
    <definedName name="BExSH9A9LGHAMMVAUTWYJ7O4I5II" localSheetId="6" hidden="1">#REF!</definedName>
    <definedName name="BExSH9A9LGHAMMVAUTWYJ7O4I5II" localSheetId="5" hidden="1">#REF!</definedName>
    <definedName name="BExSH9A9LGHAMMVAUTWYJ7O4I5II" localSheetId="22" hidden="1">#REF!</definedName>
    <definedName name="BExSH9A9LGHAMMVAUTWYJ7O4I5II" localSheetId="19" hidden="1">#REF!</definedName>
    <definedName name="BExSH9A9LGHAMMVAUTWYJ7O4I5II" localSheetId="4" hidden="1">#REF!</definedName>
    <definedName name="BExSH9A9LGHAMMVAUTWYJ7O4I5II" localSheetId="3" hidden="1">#REF!</definedName>
    <definedName name="BExSH9A9LGHAMMVAUTWYJ7O4I5II" localSheetId="8" hidden="1">#REF!</definedName>
    <definedName name="BExSH9A9LGHAMMVAUTWYJ7O4I5II" localSheetId="7" hidden="1">#REF!</definedName>
    <definedName name="BExSH9A9LGHAMMVAUTWYJ7O4I5II" localSheetId="20" hidden="1">#REF!</definedName>
    <definedName name="BExSH9A9LGHAMMVAUTWYJ7O4I5II" hidden="1">#REF!</definedName>
    <definedName name="BExTU9JSAV2531V5PLTFMW5PLVMP" localSheetId="6" hidden="1">#REF!</definedName>
    <definedName name="BExTU9JSAV2531V5PLTFMW5PLVMP" localSheetId="5" hidden="1">#REF!</definedName>
    <definedName name="BExTU9JSAV2531V5PLTFMW5PLVMP" localSheetId="22" hidden="1">#REF!</definedName>
    <definedName name="BExTU9JSAV2531V5PLTFMW5PLVMP" localSheetId="19" hidden="1">#REF!</definedName>
    <definedName name="BExTU9JSAV2531V5PLTFMW5PLVMP" localSheetId="4" hidden="1">#REF!</definedName>
    <definedName name="BExTU9JSAV2531V5PLTFMW5PLVMP" localSheetId="3" hidden="1">#REF!</definedName>
    <definedName name="BExTU9JSAV2531V5PLTFMW5PLVMP" localSheetId="8" hidden="1">#REF!</definedName>
    <definedName name="BExTU9JSAV2531V5PLTFMW5PLVMP" localSheetId="7" hidden="1">#REF!</definedName>
    <definedName name="BExTU9JSAV2531V5PLTFMW5PLVMP" localSheetId="20" hidden="1">#REF!</definedName>
    <definedName name="BExTU9JSAV2531V5PLTFMW5PLVMP" hidden="1">#REF!</definedName>
    <definedName name="BExTW0C5M3IHIGFCS6DO31ROJDSV" localSheetId="6" hidden="1">#REF!</definedName>
    <definedName name="BExTW0C5M3IHIGFCS6DO31ROJDSV" localSheetId="5" hidden="1">#REF!</definedName>
    <definedName name="BExTW0C5M3IHIGFCS6DO31ROJDSV" localSheetId="22" hidden="1">#REF!</definedName>
    <definedName name="BExTW0C5M3IHIGFCS6DO31ROJDSV" localSheetId="19" hidden="1">#REF!</definedName>
    <definedName name="BExTW0C5M3IHIGFCS6DO31ROJDSV" localSheetId="4" hidden="1">#REF!</definedName>
    <definedName name="BExTW0C5M3IHIGFCS6DO31ROJDSV" localSheetId="3" hidden="1">#REF!</definedName>
    <definedName name="BExTW0C5M3IHIGFCS6DO31ROJDSV" localSheetId="8" hidden="1">#REF!</definedName>
    <definedName name="BExTW0C5M3IHIGFCS6DO31ROJDSV" localSheetId="7" hidden="1">#REF!</definedName>
    <definedName name="BExTW0C5M3IHIGFCS6DO31ROJDSV" localSheetId="20" hidden="1">#REF!</definedName>
    <definedName name="BExTW0C5M3IHIGFCS6DO31ROJDSV" hidden="1">#REF!</definedName>
    <definedName name="BExTXXF2E0CXNIMDX872LQ83S98O" localSheetId="6" hidden="1">#REF!</definedName>
    <definedName name="BExTXXF2E0CXNIMDX872LQ83S98O" localSheetId="5" hidden="1">#REF!</definedName>
    <definedName name="BExTXXF2E0CXNIMDX872LQ83S98O" localSheetId="22" hidden="1">#REF!</definedName>
    <definedName name="BExTXXF2E0CXNIMDX872LQ83S98O" localSheetId="19" hidden="1">#REF!</definedName>
    <definedName name="BExTXXF2E0CXNIMDX872LQ83S98O" localSheetId="4" hidden="1">#REF!</definedName>
    <definedName name="BExTXXF2E0CXNIMDX872LQ83S98O" localSheetId="3" hidden="1">#REF!</definedName>
    <definedName name="BExTXXF2E0CXNIMDX872LQ83S98O" localSheetId="8" hidden="1">#REF!</definedName>
    <definedName name="BExTXXF2E0CXNIMDX872LQ83S98O" localSheetId="7" hidden="1">#REF!</definedName>
    <definedName name="BExTXXF2E0CXNIMDX872LQ83S98O" localSheetId="20" hidden="1">#REF!</definedName>
    <definedName name="BExTXXF2E0CXNIMDX872LQ83S98O" hidden="1">#REF!</definedName>
    <definedName name="BExU0FBTXHHGM40O8TBAOH806RGX" localSheetId="6" hidden="1">#REF!</definedName>
    <definedName name="BExU0FBTXHHGM40O8TBAOH806RGX" localSheetId="5" hidden="1">#REF!</definedName>
    <definedName name="BExU0FBTXHHGM40O8TBAOH806RGX" localSheetId="22" hidden="1">#REF!</definedName>
    <definedName name="BExU0FBTXHHGM40O8TBAOH806RGX" localSheetId="19" hidden="1">#REF!</definedName>
    <definedName name="BExU0FBTXHHGM40O8TBAOH806RGX" localSheetId="4" hidden="1">#REF!</definedName>
    <definedName name="BExU0FBTXHHGM40O8TBAOH806RGX" localSheetId="3" hidden="1">#REF!</definedName>
    <definedName name="BExU0FBTXHHGM40O8TBAOH806RGX" localSheetId="8" hidden="1">#REF!</definedName>
    <definedName name="BExU0FBTXHHGM40O8TBAOH806RGX" localSheetId="7" hidden="1">#REF!</definedName>
    <definedName name="BExU0FBTXHHGM40O8TBAOH806RGX" localSheetId="20" hidden="1">#REF!</definedName>
    <definedName name="BExU0FBTXHHGM40O8TBAOH806RGX" hidden="1">#REF!</definedName>
    <definedName name="BExU0PIOWVFSB05GOVM1N13YP4AV" localSheetId="6" hidden="1">#REF!</definedName>
    <definedName name="BExU0PIOWVFSB05GOVM1N13YP4AV" localSheetId="5" hidden="1">#REF!</definedName>
    <definedName name="BExU0PIOWVFSB05GOVM1N13YP4AV" localSheetId="22" hidden="1">#REF!</definedName>
    <definedName name="BExU0PIOWVFSB05GOVM1N13YP4AV" localSheetId="19" hidden="1">#REF!</definedName>
    <definedName name="BExU0PIOWVFSB05GOVM1N13YP4AV" localSheetId="4" hidden="1">#REF!</definedName>
    <definedName name="BExU0PIOWVFSB05GOVM1N13YP4AV" localSheetId="3" hidden="1">#REF!</definedName>
    <definedName name="BExU0PIOWVFSB05GOVM1N13YP4AV" localSheetId="8" hidden="1">#REF!</definedName>
    <definedName name="BExU0PIOWVFSB05GOVM1N13YP4AV" localSheetId="7" hidden="1">#REF!</definedName>
    <definedName name="BExU0PIOWVFSB05GOVM1N13YP4AV" localSheetId="20" hidden="1">#REF!</definedName>
    <definedName name="BExU0PIOWVFSB05GOVM1N13YP4AV" hidden="1">#REF!</definedName>
    <definedName name="BExU3DVHUU5IWSYXA8LYY9J6QOJB" localSheetId="6" hidden="1">#REF!</definedName>
    <definedName name="BExU3DVHUU5IWSYXA8LYY9J6QOJB" localSheetId="5" hidden="1">#REF!</definedName>
    <definedName name="BExU3DVHUU5IWSYXA8LYY9J6QOJB" localSheetId="22" hidden="1">#REF!</definedName>
    <definedName name="BExU3DVHUU5IWSYXA8LYY9J6QOJB" localSheetId="19" hidden="1">#REF!</definedName>
    <definedName name="BExU3DVHUU5IWSYXA8LYY9J6QOJB" localSheetId="4" hidden="1">#REF!</definedName>
    <definedName name="BExU3DVHUU5IWSYXA8LYY9J6QOJB" localSheetId="3" hidden="1">#REF!</definedName>
    <definedName name="BExU3DVHUU5IWSYXA8LYY9J6QOJB" localSheetId="8" hidden="1">#REF!</definedName>
    <definedName name="BExU3DVHUU5IWSYXA8LYY9J6QOJB" localSheetId="7" hidden="1">#REF!</definedName>
    <definedName name="BExU3DVHUU5IWSYXA8LYY9J6QOJB" localSheetId="20" hidden="1">#REF!</definedName>
    <definedName name="BExU3DVHUU5IWSYXA8LYY9J6QOJB" hidden="1">#REF!</definedName>
    <definedName name="BExU5B96IA3VVRLACDM35XFC0QYY" localSheetId="6" hidden="1">#REF!</definedName>
    <definedName name="BExU5B96IA3VVRLACDM35XFC0QYY" localSheetId="5" hidden="1">#REF!</definedName>
    <definedName name="BExU5B96IA3VVRLACDM35XFC0QYY" localSheetId="22" hidden="1">#REF!</definedName>
    <definedName name="BExU5B96IA3VVRLACDM35XFC0QYY" localSheetId="19" hidden="1">#REF!</definedName>
    <definedName name="BExU5B96IA3VVRLACDM35XFC0QYY" localSheetId="4" hidden="1">#REF!</definedName>
    <definedName name="BExU5B96IA3VVRLACDM35XFC0QYY" localSheetId="3" hidden="1">#REF!</definedName>
    <definedName name="BExU5B96IA3VVRLACDM35XFC0QYY" localSheetId="8" hidden="1">#REF!</definedName>
    <definedName name="BExU5B96IA3VVRLACDM35XFC0QYY" localSheetId="7" hidden="1">#REF!</definedName>
    <definedName name="BExU5B96IA3VVRLACDM35XFC0QYY" localSheetId="20" hidden="1">#REF!</definedName>
    <definedName name="BExU5B96IA3VVRLACDM35XFC0QYY" hidden="1">#REF!</definedName>
    <definedName name="BExU5I577AMALET6AIZ4P1LRV9CU" localSheetId="6" hidden="1">[1]ZQZBC_PLN__04_03_10!#REF!</definedName>
    <definedName name="BExU5I577AMALET6AIZ4P1LRV9CU" localSheetId="5" hidden="1">[1]ZQZBC_PLN__04_03_10!#REF!</definedName>
    <definedName name="BExU5I577AMALET6AIZ4P1LRV9CU" localSheetId="22" hidden="1">[1]ZQZBC_PLN__04_03_10!#REF!</definedName>
    <definedName name="BExU5I577AMALET6AIZ4P1LRV9CU" localSheetId="19" hidden="1">[1]ZQZBC_PLN__04_03_10!#REF!</definedName>
    <definedName name="BExU5I577AMALET6AIZ4P1LRV9CU" localSheetId="4" hidden="1">[1]ZQZBC_PLN__04_03_10!#REF!</definedName>
    <definedName name="BExU5I577AMALET6AIZ4P1LRV9CU" localSheetId="3" hidden="1">[1]ZQZBC_PLN__04_03_10!#REF!</definedName>
    <definedName name="BExU5I577AMALET6AIZ4P1LRV9CU" localSheetId="8" hidden="1">[1]ZQZBC_PLN__04_03_10!#REF!</definedName>
    <definedName name="BExU5I577AMALET6AIZ4P1LRV9CU" localSheetId="7" hidden="1">[1]ZQZBC_PLN__04_03_10!#REF!</definedName>
    <definedName name="BExU5I577AMALET6AIZ4P1LRV9CU" localSheetId="20" hidden="1">[1]ZQZBC_PLN__04_03_10!#REF!</definedName>
    <definedName name="BExU5I577AMALET6AIZ4P1LRV9CU" hidden="1">[1]ZQZBC_PLN__04_03_10!#REF!</definedName>
    <definedName name="BExU5T331OMXVAQHGORJ5T6ZXTYQ" localSheetId="6" hidden="1">#REF!</definedName>
    <definedName name="BExU5T331OMXVAQHGORJ5T6ZXTYQ" localSheetId="5" hidden="1">#REF!</definedName>
    <definedName name="BExU5T331OMXVAQHGORJ5T6ZXTYQ" localSheetId="17" hidden="1">#REF!</definedName>
    <definedName name="BExU5T331OMXVAQHGORJ5T6ZXTYQ" localSheetId="22" hidden="1">#REF!</definedName>
    <definedName name="BExU5T331OMXVAQHGORJ5T6ZXTYQ" localSheetId="19" hidden="1">#REF!</definedName>
    <definedName name="BExU5T331OMXVAQHGORJ5T6ZXTYQ" localSheetId="15" hidden="1">#REF!</definedName>
    <definedName name="BExU5T331OMXVAQHGORJ5T6ZXTYQ" localSheetId="4" hidden="1">#REF!</definedName>
    <definedName name="BExU5T331OMXVAQHGORJ5T6ZXTYQ" localSheetId="3" hidden="1">#REF!</definedName>
    <definedName name="BExU5T331OMXVAQHGORJ5T6ZXTYQ" localSheetId="8" hidden="1">#REF!</definedName>
    <definedName name="BExU5T331OMXVAQHGORJ5T6ZXTYQ" localSheetId="7" hidden="1">#REF!</definedName>
    <definedName name="BExU5T331OMXVAQHGORJ5T6ZXTYQ" localSheetId="20" hidden="1">#REF!</definedName>
    <definedName name="BExU5T331OMXVAQHGORJ5T6ZXTYQ" hidden="1">#REF!</definedName>
    <definedName name="BExU6KYDSWUK7MFMM5VJY631X45N" localSheetId="6" hidden="1">#REF!</definedName>
    <definedName name="BExU6KYDSWUK7MFMM5VJY631X45N" localSheetId="5" hidden="1">#REF!</definedName>
    <definedName name="BExU6KYDSWUK7MFMM5VJY631X45N" localSheetId="22" hidden="1">#REF!</definedName>
    <definedName name="BExU6KYDSWUK7MFMM5VJY631X45N" localSheetId="4" hidden="1">#REF!</definedName>
    <definedName name="BExU6KYDSWUK7MFMM5VJY631X45N" localSheetId="3" hidden="1">#REF!</definedName>
    <definedName name="BExU6KYDSWUK7MFMM5VJY631X45N" localSheetId="8" hidden="1">#REF!</definedName>
    <definedName name="BExU6KYDSWUK7MFMM5VJY631X45N" localSheetId="7" hidden="1">#REF!</definedName>
    <definedName name="BExU6KYDSWUK7MFMM5VJY631X45N" localSheetId="20" hidden="1">#REF!</definedName>
    <definedName name="BExU6KYDSWUK7MFMM5VJY631X45N" hidden="1">#REF!</definedName>
    <definedName name="BExU7EBQBMZVYUSS9YS0I4JESH9L" localSheetId="6" hidden="1">[1]HEADER!#REF!</definedName>
    <definedName name="BExU7EBQBMZVYUSS9YS0I4JESH9L" localSheetId="5" hidden="1">[1]HEADER!#REF!</definedName>
    <definedName name="BExU7EBQBMZVYUSS9YS0I4JESH9L" localSheetId="22" hidden="1">[1]HEADER!#REF!</definedName>
    <definedName name="BExU7EBQBMZVYUSS9YS0I4JESH9L" localSheetId="19" hidden="1">[1]HEADER!#REF!</definedName>
    <definedName name="BExU7EBQBMZVYUSS9YS0I4JESH9L" localSheetId="4" hidden="1">[1]HEADER!#REF!</definedName>
    <definedName name="BExU7EBQBMZVYUSS9YS0I4JESH9L" localSheetId="3" hidden="1">[1]HEADER!#REF!</definedName>
    <definedName name="BExU7EBQBMZVYUSS9YS0I4JESH9L" localSheetId="8" hidden="1">[1]HEADER!#REF!</definedName>
    <definedName name="BExU7EBQBMZVYUSS9YS0I4JESH9L" localSheetId="7" hidden="1">[1]HEADER!#REF!</definedName>
    <definedName name="BExU7EBQBMZVYUSS9YS0I4JESH9L" localSheetId="20" hidden="1">[1]HEADER!#REF!</definedName>
    <definedName name="BExU7EBQBMZVYUSS9YS0I4JESH9L" hidden="1">[1]HEADER!#REF!</definedName>
    <definedName name="BExU7OTEEIFPZNZ7G4E88SL0UMDX" localSheetId="6" hidden="1">#REF!</definedName>
    <definedName name="BExU7OTEEIFPZNZ7G4E88SL0UMDX" localSheetId="5" hidden="1">#REF!</definedName>
    <definedName name="BExU7OTEEIFPZNZ7G4E88SL0UMDX" localSheetId="17" hidden="1">#REF!</definedName>
    <definedName name="BExU7OTEEIFPZNZ7G4E88SL0UMDX" localSheetId="22" hidden="1">#REF!</definedName>
    <definedName name="BExU7OTEEIFPZNZ7G4E88SL0UMDX" localSheetId="19" hidden="1">#REF!</definedName>
    <definedName name="BExU7OTEEIFPZNZ7G4E88SL0UMDX" localSheetId="15" hidden="1">#REF!</definedName>
    <definedName name="BExU7OTEEIFPZNZ7G4E88SL0UMDX" localSheetId="4" hidden="1">#REF!</definedName>
    <definedName name="BExU7OTEEIFPZNZ7G4E88SL0UMDX" localSheetId="3" hidden="1">#REF!</definedName>
    <definedName name="BExU7OTEEIFPZNZ7G4E88SL0UMDX" localSheetId="8" hidden="1">#REF!</definedName>
    <definedName name="BExU7OTEEIFPZNZ7G4E88SL0UMDX" localSheetId="7" hidden="1">#REF!</definedName>
    <definedName name="BExU7OTEEIFPZNZ7G4E88SL0UMDX" localSheetId="20" hidden="1">#REF!</definedName>
    <definedName name="BExU7OTEEIFPZNZ7G4E88SL0UMDX" hidden="1">#REF!</definedName>
    <definedName name="BExU8K4TIBBKCG98MZWSMZ2YRLKZ" localSheetId="6" hidden="1">#REF!</definedName>
    <definedName name="BExU8K4TIBBKCG98MZWSMZ2YRLKZ" localSheetId="5" hidden="1">#REF!</definedName>
    <definedName name="BExU8K4TIBBKCG98MZWSMZ2YRLKZ" localSheetId="22" hidden="1">#REF!</definedName>
    <definedName name="BExU8K4TIBBKCG98MZWSMZ2YRLKZ" localSheetId="19" hidden="1">#REF!</definedName>
    <definedName name="BExU8K4TIBBKCG98MZWSMZ2YRLKZ" localSheetId="4" hidden="1">#REF!</definedName>
    <definedName name="BExU8K4TIBBKCG98MZWSMZ2YRLKZ" localSheetId="3" hidden="1">#REF!</definedName>
    <definedName name="BExU8K4TIBBKCG98MZWSMZ2YRLKZ" localSheetId="8" hidden="1">#REF!</definedName>
    <definedName name="BExU8K4TIBBKCG98MZWSMZ2YRLKZ" localSheetId="7" hidden="1">#REF!</definedName>
    <definedName name="BExU8K4TIBBKCG98MZWSMZ2YRLKZ" localSheetId="20" hidden="1">#REF!</definedName>
    <definedName name="BExU8K4TIBBKCG98MZWSMZ2YRLKZ" hidden="1">#REF!</definedName>
    <definedName name="BExU93WXV10E2NUUNA12YIITLX4W" localSheetId="6" hidden="1">#REF!</definedName>
    <definedName name="BExU93WXV10E2NUUNA12YIITLX4W" localSheetId="5" hidden="1">#REF!</definedName>
    <definedName name="BExU93WXV10E2NUUNA12YIITLX4W" localSheetId="22" hidden="1">#REF!</definedName>
    <definedName name="BExU93WXV10E2NUUNA12YIITLX4W" localSheetId="19" hidden="1">#REF!</definedName>
    <definedName name="BExU93WXV10E2NUUNA12YIITLX4W" localSheetId="4" hidden="1">#REF!</definedName>
    <definedName name="BExU93WXV10E2NUUNA12YIITLX4W" localSheetId="3" hidden="1">#REF!</definedName>
    <definedName name="BExU93WXV10E2NUUNA12YIITLX4W" localSheetId="8" hidden="1">#REF!</definedName>
    <definedName name="BExU93WXV10E2NUUNA12YIITLX4W" localSheetId="7" hidden="1">#REF!</definedName>
    <definedName name="BExU93WXV10E2NUUNA12YIITLX4W" localSheetId="20" hidden="1">#REF!</definedName>
    <definedName name="BExU93WXV10E2NUUNA12YIITLX4W" hidden="1">#REF!</definedName>
    <definedName name="BExUABIPZWYZ1QAOWL7313YI3GMH" localSheetId="6" hidden="1">#REF!</definedName>
    <definedName name="BExUABIPZWYZ1QAOWL7313YI3GMH" localSheetId="5" hidden="1">#REF!</definedName>
    <definedName name="BExUABIPZWYZ1QAOWL7313YI3GMH" localSheetId="22" hidden="1">#REF!</definedName>
    <definedName name="BExUABIPZWYZ1QAOWL7313YI3GMH" localSheetId="19" hidden="1">#REF!</definedName>
    <definedName name="BExUABIPZWYZ1QAOWL7313YI3GMH" localSheetId="4" hidden="1">#REF!</definedName>
    <definedName name="BExUABIPZWYZ1QAOWL7313YI3GMH" localSheetId="3" hidden="1">#REF!</definedName>
    <definedName name="BExUABIPZWYZ1QAOWL7313YI3GMH" localSheetId="8" hidden="1">#REF!</definedName>
    <definedName name="BExUABIPZWYZ1QAOWL7313YI3GMH" localSheetId="7" hidden="1">#REF!</definedName>
    <definedName name="BExUABIPZWYZ1QAOWL7313YI3GMH" localSheetId="20" hidden="1">#REF!</definedName>
    <definedName name="BExUABIPZWYZ1QAOWL7313YI3GMH" hidden="1">#REF!</definedName>
    <definedName name="BExUB33EBJ0X2C87S737A15786Y1" localSheetId="6" hidden="1">#REF!</definedName>
    <definedName name="BExUB33EBJ0X2C87S737A15786Y1" localSheetId="5" hidden="1">#REF!</definedName>
    <definedName name="BExUB33EBJ0X2C87S737A15786Y1" localSheetId="22" hidden="1">#REF!</definedName>
    <definedName name="BExUB33EBJ0X2C87S737A15786Y1" localSheetId="19" hidden="1">#REF!</definedName>
    <definedName name="BExUB33EBJ0X2C87S737A15786Y1" localSheetId="4" hidden="1">#REF!</definedName>
    <definedName name="BExUB33EBJ0X2C87S737A15786Y1" localSheetId="3" hidden="1">#REF!</definedName>
    <definedName name="BExUB33EBJ0X2C87S737A15786Y1" localSheetId="8" hidden="1">#REF!</definedName>
    <definedName name="BExUB33EBJ0X2C87S737A15786Y1" localSheetId="7" hidden="1">#REF!</definedName>
    <definedName name="BExUB33EBJ0X2C87S737A15786Y1" localSheetId="20" hidden="1">#REF!</definedName>
    <definedName name="BExUB33EBJ0X2C87S737A15786Y1" hidden="1">#REF!</definedName>
    <definedName name="BExUC9I2YXGSCVE8W0KZ56D3E9UX" localSheetId="6" hidden="1">[1]HEADER!#REF!</definedName>
    <definedName name="BExUC9I2YXGSCVE8W0KZ56D3E9UX" localSheetId="5" hidden="1">[1]HEADER!#REF!</definedName>
    <definedName name="BExUC9I2YXGSCVE8W0KZ56D3E9UX" localSheetId="22" hidden="1">[1]HEADER!#REF!</definedName>
    <definedName name="BExUC9I2YXGSCVE8W0KZ56D3E9UX" localSheetId="19" hidden="1">[1]HEADER!#REF!</definedName>
    <definedName name="BExUC9I2YXGSCVE8W0KZ56D3E9UX" localSheetId="4" hidden="1">[1]HEADER!#REF!</definedName>
    <definedName name="BExUC9I2YXGSCVE8W0KZ56D3E9UX" localSheetId="3" hidden="1">[1]HEADER!#REF!</definedName>
    <definedName name="BExUC9I2YXGSCVE8W0KZ56D3E9UX" localSheetId="8" hidden="1">[1]HEADER!#REF!</definedName>
    <definedName name="BExUC9I2YXGSCVE8W0KZ56D3E9UX" localSheetId="7" hidden="1">[1]HEADER!#REF!</definedName>
    <definedName name="BExUC9I2YXGSCVE8W0KZ56D3E9UX" localSheetId="20" hidden="1">[1]HEADER!#REF!</definedName>
    <definedName name="BExUC9I2YXGSCVE8W0KZ56D3E9UX" hidden="1">[1]HEADER!#REF!</definedName>
    <definedName name="BExUD7DAWRK4CCLXCS7NQUVKLC4S" localSheetId="6" hidden="1">#REF!</definedName>
    <definedName name="BExUD7DAWRK4CCLXCS7NQUVKLC4S" localSheetId="5" hidden="1">#REF!</definedName>
    <definedName name="BExUD7DAWRK4CCLXCS7NQUVKLC4S" localSheetId="17" hidden="1">#REF!</definedName>
    <definedName name="BExUD7DAWRK4CCLXCS7NQUVKLC4S" localSheetId="22" hidden="1">#REF!</definedName>
    <definedName name="BExUD7DAWRK4CCLXCS7NQUVKLC4S" localSheetId="15" hidden="1">#REF!</definedName>
    <definedName name="BExUD7DAWRK4CCLXCS7NQUVKLC4S" localSheetId="4" hidden="1">#REF!</definedName>
    <definedName name="BExUD7DAWRK4CCLXCS7NQUVKLC4S" localSheetId="3" hidden="1">#REF!</definedName>
    <definedName name="BExUD7DAWRK4CCLXCS7NQUVKLC4S" localSheetId="8" hidden="1">#REF!</definedName>
    <definedName name="BExUD7DAWRK4CCLXCS7NQUVKLC4S" localSheetId="7" hidden="1">#REF!</definedName>
    <definedName name="BExUD7DAWRK4CCLXCS7NQUVKLC4S" localSheetId="20" hidden="1">#REF!</definedName>
    <definedName name="BExUD7DAWRK4CCLXCS7NQUVKLC4S" hidden="1">#REF!</definedName>
    <definedName name="BExUF21WPW72ZWEVF6KS5K1TAPJV" localSheetId="6" hidden="1">#REF!</definedName>
    <definedName name="BExUF21WPW72ZWEVF6KS5K1TAPJV" localSheetId="5" hidden="1">#REF!</definedName>
    <definedName name="BExUF21WPW72ZWEVF6KS5K1TAPJV" localSheetId="22" hidden="1">#REF!</definedName>
    <definedName name="BExUF21WPW72ZWEVF6KS5K1TAPJV" localSheetId="19" hidden="1">#REF!</definedName>
    <definedName name="BExUF21WPW72ZWEVF6KS5K1TAPJV" localSheetId="4" hidden="1">#REF!</definedName>
    <definedName name="BExUF21WPW72ZWEVF6KS5K1TAPJV" localSheetId="3" hidden="1">#REF!</definedName>
    <definedName name="BExUF21WPW72ZWEVF6KS5K1TAPJV" localSheetId="8" hidden="1">#REF!</definedName>
    <definedName name="BExUF21WPW72ZWEVF6KS5K1TAPJV" localSheetId="7" hidden="1">#REF!</definedName>
    <definedName name="BExUF21WPW72ZWEVF6KS5K1TAPJV" localSheetId="20" hidden="1">#REF!</definedName>
    <definedName name="BExUF21WPW72ZWEVF6KS5K1TAPJV" hidden="1">#REF!</definedName>
    <definedName name="BExVQBDLSADDXHKCYZD30A70YYOV" localSheetId="6" hidden="1">#REF!</definedName>
    <definedName name="BExVQBDLSADDXHKCYZD30A70YYOV" localSheetId="5" hidden="1">#REF!</definedName>
    <definedName name="BExVQBDLSADDXHKCYZD30A70YYOV" localSheetId="22" hidden="1">#REF!</definedName>
    <definedName name="BExVQBDLSADDXHKCYZD30A70YYOV" localSheetId="19" hidden="1">#REF!</definedName>
    <definedName name="BExVQBDLSADDXHKCYZD30A70YYOV" localSheetId="4" hidden="1">#REF!</definedName>
    <definedName name="BExVQBDLSADDXHKCYZD30A70YYOV" localSheetId="3" hidden="1">#REF!</definedName>
    <definedName name="BExVQBDLSADDXHKCYZD30A70YYOV" localSheetId="8" hidden="1">#REF!</definedName>
    <definedName name="BExVQBDLSADDXHKCYZD30A70YYOV" localSheetId="7" hidden="1">#REF!</definedName>
    <definedName name="BExVQBDLSADDXHKCYZD30A70YYOV" localSheetId="20" hidden="1">#REF!</definedName>
    <definedName name="BExVQBDLSADDXHKCYZD30A70YYOV" hidden="1">#REF!</definedName>
    <definedName name="BExVRJA8N4HQXJOAGF74DJ6ID7C0" localSheetId="6" hidden="1">#REF!</definedName>
    <definedName name="BExVRJA8N4HQXJOAGF74DJ6ID7C0" localSheetId="5" hidden="1">#REF!</definedName>
    <definedName name="BExVRJA8N4HQXJOAGF74DJ6ID7C0" localSheetId="22" hidden="1">#REF!</definedName>
    <definedName name="BExVRJA8N4HQXJOAGF74DJ6ID7C0" localSheetId="19" hidden="1">#REF!</definedName>
    <definedName name="BExVRJA8N4HQXJOAGF74DJ6ID7C0" localSheetId="4" hidden="1">#REF!</definedName>
    <definedName name="BExVRJA8N4HQXJOAGF74DJ6ID7C0" localSheetId="3" hidden="1">#REF!</definedName>
    <definedName name="BExVRJA8N4HQXJOAGF74DJ6ID7C0" localSheetId="8" hidden="1">#REF!</definedName>
    <definedName name="BExVRJA8N4HQXJOAGF74DJ6ID7C0" localSheetId="7" hidden="1">#REF!</definedName>
    <definedName name="BExVRJA8N4HQXJOAGF74DJ6ID7C0" localSheetId="20" hidden="1">#REF!</definedName>
    <definedName name="BExVRJA8N4HQXJOAGF74DJ6ID7C0" hidden="1">#REF!</definedName>
    <definedName name="BExVRSFEVELSL81MBS07OHQFJGF3" localSheetId="6" hidden="1">#REF!</definedName>
    <definedName name="BExVRSFEVELSL81MBS07OHQFJGF3" localSheetId="5" hidden="1">#REF!</definedName>
    <definedName name="BExVRSFEVELSL81MBS07OHQFJGF3" localSheetId="22" hidden="1">#REF!</definedName>
    <definedName name="BExVRSFEVELSL81MBS07OHQFJGF3" localSheetId="19" hidden="1">#REF!</definedName>
    <definedName name="BExVRSFEVELSL81MBS07OHQFJGF3" localSheetId="4" hidden="1">#REF!</definedName>
    <definedName name="BExVRSFEVELSL81MBS07OHQFJGF3" localSheetId="3" hidden="1">#REF!</definedName>
    <definedName name="BExVRSFEVELSL81MBS07OHQFJGF3" localSheetId="8" hidden="1">#REF!</definedName>
    <definedName name="BExVRSFEVELSL81MBS07OHQFJGF3" localSheetId="7" hidden="1">#REF!</definedName>
    <definedName name="BExVRSFEVELSL81MBS07OHQFJGF3" localSheetId="20" hidden="1">#REF!</definedName>
    <definedName name="BExVRSFEVELSL81MBS07OHQFJGF3" hidden="1">#REF!</definedName>
    <definedName name="BExVRSVI383MR6YMJKZG6SJCCOR7" localSheetId="6" hidden="1">#REF!</definedName>
    <definedName name="BExVRSVI383MR6YMJKZG6SJCCOR7" localSheetId="5" hidden="1">#REF!</definedName>
    <definedName name="BExVRSVI383MR6YMJKZG6SJCCOR7" localSheetId="22" hidden="1">#REF!</definedName>
    <definedName name="BExVRSVI383MR6YMJKZG6SJCCOR7" localSheetId="19" hidden="1">#REF!</definedName>
    <definedName name="BExVRSVI383MR6YMJKZG6SJCCOR7" localSheetId="4" hidden="1">#REF!</definedName>
    <definedName name="BExVRSVI383MR6YMJKZG6SJCCOR7" localSheetId="3" hidden="1">#REF!</definedName>
    <definedName name="BExVRSVI383MR6YMJKZG6SJCCOR7" localSheetId="8" hidden="1">#REF!</definedName>
    <definedName name="BExVRSVI383MR6YMJKZG6SJCCOR7" localSheetId="7" hidden="1">#REF!</definedName>
    <definedName name="BExVRSVI383MR6YMJKZG6SJCCOR7" localSheetId="20" hidden="1">#REF!</definedName>
    <definedName name="BExVRSVI383MR6YMJKZG6SJCCOR7" hidden="1">#REF!</definedName>
    <definedName name="BExVSBWQZ595EUUKM647FCG81PNC" localSheetId="6" hidden="1">#REF!</definedName>
    <definedName name="BExVSBWQZ595EUUKM647FCG81PNC" localSheetId="5" hidden="1">#REF!</definedName>
    <definedName name="BExVSBWQZ595EUUKM647FCG81PNC" localSheetId="22" hidden="1">#REF!</definedName>
    <definedName name="BExVSBWQZ595EUUKM647FCG81PNC" localSheetId="19" hidden="1">#REF!</definedName>
    <definedName name="BExVSBWQZ595EUUKM647FCG81PNC" localSheetId="4" hidden="1">#REF!</definedName>
    <definedName name="BExVSBWQZ595EUUKM647FCG81PNC" localSheetId="3" hidden="1">#REF!</definedName>
    <definedName name="BExVSBWQZ595EUUKM647FCG81PNC" localSheetId="8" hidden="1">#REF!</definedName>
    <definedName name="BExVSBWQZ595EUUKM647FCG81PNC" localSheetId="7" hidden="1">#REF!</definedName>
    <definedName name="BExVSBWQZ595EUUKM647FCG81PNC" localSheetId="20" hidden="1">#REF!</definedName>
    <definedName name="BExVSBWQZ595EUUKM647FCG81PNC" hidden="1">#REF!</definedName>
    <definedName name="BExVSVU74D4UHM1EE8M7XKH475QK" localSheetId="6" hidden="1">#REF!</definedName>
    <definedName name="BExVSVU74D4UHM1EE8M7XKH475QK" localSheetId="5" hidden="1">#REF!</definedName>
    <definedName name="BExVSVU74D4UHM1EE8M7XKH475QK" localSheetId="22" hidden="1">#REF!</definedName>
    <definedName name="BExVSVU74D4UHM1EE8M7XKH475QK" localSheetId="19" hidden="1">#REF!</definedName>
    <definedName name="BExVSVU74D4UHM1EE8M7XKH475QK" localSheetId="4" hidden="1">#REF!</definedName>
    <definedName name="BExVSVU74D4UHM1EE8M7XKH475QK" localSheetId="3" hidden="1">#REF!</definedName>
    <definedName name="BExVSVU74D4UHM1EE8M7XKH475QK" localSheetId="8" hidden="1">#REF!</definedName>
    <definedName name="BExVSVU74D4UHM1EE8M7XKH475QK" localSheetId="7" hidden="1">#REF!</definedName>
    <definedName name="BExVSVU74D4UHM1EE8M7XKH475QK" localSheetId="20" hidden="1">#REF!</definedName>
    <definedName name="BExVSVU74D4UHM1EE8M7XKH475QK" hidden="1">#REF!</definedName>
    <definedName name="BExVTE9NXE7WTQ5M5U533PZQ8B72" localSheetId="6" hidden="1">#REF!</definedName>
    <definedName name="BExVTE9NXE7WTQ5M5U533PZQ8B72" localSheetId="5" hidden="1">#REF!</definedName>
    <definedName name="BExVTE9NXE7WTQ5M5U533PZQ8B72" localSheetId="22" hidden="1">#REF!</definedName>
    <definedName name="BExVTE9NXE7WTQ5M5U533PZQ8B72" localSheetId="19" hidden="1">#REF!</definedName>
    <definedName name="BExVTE9NXE7WTQ5M5U533PZQ8B72" localSheetId="4" hidden="1">#REF!</definedName>
    <definedName name="BExVTE9NXE7WTQ5M5U533PZQ8B72" localSheetId="3" hidden="1">#REF!</definedName>
    <definedName name="BExVTE9NXE7WTQ5M5U533PZQ8B72" localSheetId="8" hidden="1">#REF!</definedName>
    <definedName name="BExVTE9NXE7WTQ5M5U533PZQ8B72" localSheetId="7" hidden="1">#REF!</definedName>
    <definedName name="BExVTE9NXE7WTQ5M5U533PZQ8B72" localSheetId="20" hidden="1">#REF!</definedName>
    <definedName name="BExVTE9NXE7WTQ5M5U533PZQ8B72" hidden="1">#REF!</definedName>
    <definedName name="BExVUEDVBJDA9ZSRBB69T0Q1DAPC" localSheetId="6" hidden="1">#REF!</definedName>
    <definedName name="BExVUEDVBJDA9ZSRBB69T0Q1DAPC" localSheetId="5" hidden="1">#REF!</definedName>
    <definedName name="BExVUEDVBJDA9ZSRBB69T0Q1DAPC" localSheetId="22" hidden="1">#REF!</definedName>
    <definedName name="BExVUEDVBJDA9ZSRBB69T0Q1DAPC" localSheetId="19" hidden="1">#REF!</definedName>
    <definedName name="BExVUEDVBJDA9ZSRBB69T0Q1DAPC" localSheetId="4" hidden="1">#REF!</definedName>
    <definedName name="BExVUEDVBJDA9ZSRBB69T0Q1DAPC" localSheetId="3" hidden="1">#REF!</definedName>
    <definedName name="BExVUEDVBJDA9ZSRBB69T0Q1DAPC" localSheetId="8" hidden="1">#REF!</definedName>
    <definedName name="BExVUEDVBJDA9ZSRBB69T0Q1DAPC" localSheetId="7" hidden="1">#REF!</definedName>
    <definedName name="BExVUEDVBJDA9ZSRBB69T0Q1DAPC" localSheetId="20" hidden="1">#REF!</definedName>
    <definedName name="BExVUEDVBJDA9ZSRBB69T0Q1DAPC" hidden="1">#REF!</definedName>
    <definedName name="BExVV7R3Q55HP3I9G68BGJUKNWJJ" localSheetId="6" hidden="1">#REF!</definedName>
    <definedName name="BExVV7R3Q55HP3I9G68BGJUKNWJJ" localSheetId="5" hidden="1">#REF!</definedName>
    <definedName name="BExVV7R3Q55HP3I9G68BGJUKNWJJ" localSheetId="22" hidden="1">#REF!</definedName>
    <definedName name="BExVV7R3Q55HP3I9G68BGJUKNWJJ" localSheetId="19" hidden="1">#REF!</definedName>
    <definedName name="BExVV7R3Q55HP3I9G68BGJUKNWJJ" localSheetId="4" hidden="1">#REF!</definedName>
    <definedName name="BExVV7R3Q55HP3I9G68BGJUKNWJJ" localSheetId="3" hidden="1">#REF!</definedName>
    <definedName name="BExVV7R3Q55HP3I9G68BGJUKNWJJ" localSheetId="8" hidden="1">#REF!</definedName>
    <definedName name="BExVV7R3Q55HP3I9G68BGJUKNWJJ" localSheetId="7" hidden="1">#REF!</definedName>
    <definedName name="BExVV7R3Q55HP3I9G68BGJUKNWJJ" localSheetId="20" hidden="1">#REF!</definedName>
    <definedName name="BExVV7R3Q55HP3I9G68BGJUKNWJJ" hidden="1">#REF!</definedName>
    <definedName name="BExVVIJJ54QBOTP6Q5ACFTY4O2VE" localSheetId="6" hidden="1">#REF!</definedName>
    <definedName name="BExVVIJJ54QBOTP6Q5ACFTY4O2VE" localSheetId="5" hidden="1">#REF!</definedName>
    <definedName name="BExVVIJJ54QBOTP6Q5ACFTY4O2VE" localSheetId="22" hidden="1">#REF!</definedName>
    <definedName name="BExVVIJJ54QBOTP6Q5ACFTY4O2VE" localSheetId="19" hidden="1">#REF!</definedName>
    <definedName name="BExVVIJJ54QBOTP6Q5ACFTY4O2VE" localSheetId="4" hidden="1">#REF!</definedName>
    <definedName name="BExVVIJJ54QBOTP6Q5ACFTY4O2VE" localSheetId="3" hidden="1">#REF!</definedName>
    <definedName name="BExVVIJJ54QBOTP6Q5ACFTY4O2VE" localSheetId="8" hidden="1">#REF!</definedName>
    <definedName name="BExVVIJJ54QBOTP6Q5ACFTY4O2VE" localSheetId="7" hidden="1">#REF!</definedName>
    <definedName name="BExVVIJJ54QBOTP6Q5ACFTY4O2VE" localSheetId="20" hidden="1">#REF!</definedName>
    <definedName name="BExVVIJJ54QBOTP6Q5ACFTY4O2VE" hidden="1">#REF!</definedName>
    <definedName name="BExVVSA3NHNSPJCX2NHRAYFGVW6O" localSheetId="6" hidden="1">#REF!</definedName>
    <definedName name="BExVVSA3NHNSPJCX2NHRAYFGVW6O" localSheetId="5" hidden="1">#REF!</definedName>
    <definedName name="BExVVSA3NHNSPJCX2NHRAYFGVW6O" localSheetId="22" hidden="1">#REF!</definedName>
    <definedName name="BExVVSA3NHNSPJCX2NHRAYFGVW6O" localSheetId="19" hidden="1">#REF!</definedName>
    <definedName name="BExVVSA3NHNSPJCX2NHRAYFGVW6O" localSheetId="4" hidden="1">#REF!</definedName>
    <definedName name="BExVVSA3NHNSPJCX2NHRAYFGVW6O" localSheetId="3" hidden="1">#REF!</definedName>
    <definedName name="BExVVSA3NHNSPJCX2NHRAYFGVW6O" localSheetId="8" hidden="1">#REF!</definedName>
    <definedName name="BExVVSA3NHNSPJCX2NHRAYFGVW6O" localSheetId="7" hidden="1">#REF!</definedName>
    <definedName name="BExVVSA3NHNSPJCX2NHRAYFGVW6O" localSheetId="20" hidden="1">#REF!</definedName>
    <definedName name="BExVVSA3NHNSPJCX2NHRAYFGVW6O" hidden="1">#REF!</definedName>
    <definedName name="BExVX0MYY63UM714QLGCV0504A2Q" localSheetId="6" hidden="1">[2]ZQBC_REG_02_08!#REF!</definedName>
    <definedName name="BExVX0MYY63UM714QLGCV0504A2Q" localSheetId="5" hidden="1">[2]ZQBC_REG_02_08!#REF!</definedName>
    <definedName name="BExVX0MYY63UM714QLGCV0504A2Q" localSheetId="22" hidden="1">[2]ZQBC_REG_02_08!#REF!</definedName>
    <definedName name="BExVX0MYY63UM714QLGCV0504A2Q" localSheetId="19" hidden="1">[2]ZQBC_REG_02_08!#REF!</definedName>
    <definedName name="BExVX0MYY63UM714QLGCV0504A2Q" localSheetId="4" hidden="1">[2]ZQBC_REG_02_08!#REF!</definedName>
    <definedName name="BExVX0MYY63UM714QLGCV0504A2Q" localSheetId="3" hidden="1">[2]ZQBC_REG_02_08!#REF!</definedName>
    <definedName name="BExVX0MYY63UM714QLGCV0504A2Q" localSheetId="8" hidden="1">[2]ZQBC_REG_02_08!#REF!</definedName>
    <definedName name="BExVX0MYY63UM714QLGCV0504A2Q" localSheetId="7" hidden="1">[2]ZQBC_REG_02_08!#REF!</definedName>
    <definedName name="BExVX0MYY63UM714QLGCV0504A2Q" localSheetId="20" hidden="1">[2]ZQBC_REG_02_08!#REF!</definedName>
    <definedName name="BExVX0MYY63UM714QLGCV0504A2Q" hidden="1">[2]ZQBC_REG_02_08!#REF!</definedName>
    <definedName name="BExVXGDI0UOWJZ7LAFUH458STFOM" localSheetId="6" hidden="1">#REF!</definedName>
    <definedName name="BExVXGDI0UOWJZ7LAFUH458STFOM" localSheetId="5" hidden="1">#REF!</definedName>
    <definedName name="BExVXGDI0UOWJZ7LAFUH458STFOM" localSheetId="17" hidden="1">#REF!</definedName>
    <definedName name="BExVXGDI0UOWJZ7LAFUH458STFOM" localSheetId="22" hidden="1">#REF!</definedName>
    <definedName name="BExVXGDI0UOWJZ7LAFUH458STFOM" localSheetId="19" hidden="1">#REF!</definedName>
    <definedName name="BExVXGDI0UOWJZ7LAFUH458STFOM" localSheetId="15" hidden="1">#REF!</definedName>
    <definedName name="BExVXGDI0UOWJZ7LAFUH458STFOM" localSheetId="4" hidden="1">#REF!</definedName>
    <definedName name="BExVXGDI0UOWJZ7LAFUH458STFOM" localSheetId="3" hidden="1">#REF!</definedName>
    <definedName name="BExVXGDI0UOWJZ7LAFUH458STFOM" localSheetId="8" hidden="1">#REF!</definedName>
    <definedName name="BExVXGDI0UOWJZ7LAFUH458STFOM" localSheetId="7" hidden="1">#REF!</definedName>
    <definedName name="BExVXGDI0UOWJZ7LAFUH458STFOM" localSheetId="20" hidden="1">#REF!</definedName>
    <definedName name="BExVXGDI0UOWJZ7LAFUH458STFOM" hidden="1">#REF!</definedName>
    <definedName name="BExW09IRXJACALU2LJ4F1PP8FNGU" localSheetId="6" hidden="1">#REF!</definedName>
    <definedName name="BExW09IRXJACALU2LJ4F1PP8FNGU" localSheetId="5" hidden="1">#REF!</definedName>
    <definedName name="BExW09IRXJACALU2LJ4F1PP8FNGU" localSheetId="22" hidden="1">#REF!</definedName>
    <definedName name="BExW09IRXJACALU2LJ4F1PP8FNGU" localSheetId="19" hidden="1">#REF!</definedName>
    <definedName name="BExW09IRXJACALU2LJ4F1PP8FNGU" localSheetId="4" hidden="1">#REF!</definedName>
    <definedName name="BExW09IRXJACALU2LJ4F1PP8FNGU" localSheetId="3" hidden="1">#REF!</definedName>
    <definedName name="BExW09IRXJACALU2LJ4F1PP8FNGU" localSheetId="8" hidden="1">#REF!</definedName>
    <definedName name="BExW09IRXJACALU2LJ4F1PP8FNGU" localSheetId="7" hidden="1">#REF!</definedName>
    <definedName name="BExW09IRXJACALU2LJ4F1PP8FNGU" localSheetId="20" hidden="1">#REF!</definedName>
    <definedName name="BExW09IRXJACALU2LJ4F1PP8FNGU" hidden="1">#REF!</definedName>
    <definedName name="BExW0CYYGF0EIC4A3FJ80OX6GA1D" localSheetId="6" hidden="1">#REF!</definedName>
    <definedName name="BExW0CYYGF0EIC4A3FJ80OX6GA1D" localSheetId="5" hidden="1">#REF!</definedName>
    <definedName name="BExW0CYYGF0EIC4A3FJ80OX6GA1D" localSheetId="22" hidden="1">#REF!</definedName>
    <definedName name="BExW0CYYGF0EIC4A3FJ80OX6GA1D" localSheetId="19" hidden="1">#REF!</definedName>
    <definedName name="BExW0CYYGF0EIC4A3FJ80OX6GA1D" localSheetId="4" hidden="1">#REF!</definedName>
    <definedName name="BExW0CYYGF0EIC4A3FJ80OX6GA1D" localSheetId="3" hidden="1">#REF!</definedName>
    <definedName name="BExW0CYYGF0EIC4A3FJ80OX6GA1D" localSheetId="8" hidden="1">#REF!</definedName>
    <definedName name="BExW0CYYGF0EIC4A3FJ80OX6GA1D" localSheetId="7" hidden="1">#REF!</definedName>
    <definedName name="BExW0CYYGF0EIC4A3FJ80OX6GA1D" localSheetId="20" hidden="1">#REF!</definedName>
    <definedName name="BExW0CYYGF0EIC4A3FJ80OX6GA1D" hidden="1">#REF!</definedName>
    <definedName name="BExW0ERIW7MD891SN4ESTO8V7WND" localSheetId="6" hidden="1">#REF!</definedName>
    <definedName name="BExW0ERIW7MD891SN4ESTO8V7WND" localSheetId="5" hidden="1">#REF!</definedName>
    <definedName name="BExW0ERIW7MD891SN4ESTO8V7WND" localSheetId="22" hidden="1">#REF!</definedName>
    <definedName name="BExW0ERIW7MD891SN4ESTO8V7WND" localSheetId="19" hidden="1">#REF!</definedName>
    <definedName name="BExW0ERIW7MD891SN4ESTO8V7WND" localSheetId="4" hidden="1">#REF!</definedName>
    <definedName name="BExW0ERIW7MD891SN4ESTO8V7WND" localSheetId="3" hidden="1">#REF!</definedName>
    <definedName name="BExW0ERIW7MD891SN4ESTO8V7WND" localSheetId="8" hidden="1">#REF!</definedName>
    <definedName name="BExW0ERIW7MD891SN4ESTO8V7WND" localSheetId="7" hidden="1">#REF!</definedName>
    <definedName name="BExW0ERIW7MD891SN4ESTO8V7WND" localSheetId="20" hidden="1">#REF!</definedName>
    <definedName name="BExW0ERIW7MD891SN4ESTO8V7WND" hidden="1">#REF!</definedName>
    <definedName name="BExW0KLYZY3Q4XDYK76ZJ8T7T6A3" localSheetId="6" hidden="1">#REF!</definedName>
    <definedName name="BExW0KLYZY3Q4XDYK76ZJ8T7T6A3" localSheetId="5" hidden="1">#REF!</definedName>
    <definedName name="BExW0KLYZY3Q4XDYK76ZJ8T7T6A3" localSheetId="22" hidden="1">#REF!</definedName>
    <definedName name="BExW0KLYZY3Q4XDYK76ZJ8T7T6A3" localSheetId="19" hidden="1">#REF!</definedName>
    <definedName name="BExW0KLYZY3Q4XDYK76ZJ8T7T6A3" localSheetId="4" hidden="1">#REF!</definedName>
    <definedName name="BExW0KLYZY3Q4XDYK76ZJ8T7T6A3" localSheetId="3" hidden="1">#REF!</definedName>
    <definedName name="BExW0KLYZY3Q4XDYK76ZJ8T7T6A3" localSheetId="8" hidden="1">#REF!</definedName>
    <definedName name="BExW0KLYZY3Q4XDYK76ZJ8T7T6A3" localSheetId="7" hidden="1">#REF!</definedName>
    <definedName name="BExW0KLYZY3Q4XDYK76ZJ8T7T6A3" localSheetId="20" hidden="1">#REF!</definedName>
    <definedName name="BExW0KLYZY3Q4XDYK76ZJ8T7T6A3" hidden="1">#REF!</definedName>
    <definedName name="BExW1KKQQUOA71WIDBKWAHFJCH4E" localSheetId="6" hidden="1">#REF!</definedName>
    <definedName name="BExW1KKQQUOA71WIDBKWAHFJCH4E" localSheetId="5" hidden="1">#REF!</definedName>
    <definedName name="BExW1KKQQUOA71WIDBKWAHFJCH4E" localSheetId="22" hidden="1">#REF!</definedName>
    <definedName name="BExW1KKQQUOA71WIDBKWAHFJCH4E" localSheetId="19" hidden="1">#REF!</definedName>
    <definedName name="BExW1KKQQUOA71WIDBKWAHFJCH4E" localSheetId="4" hidden="1">#REF!</definedName>
    <definedName name="BExW1KKQQUOA71WIDBKWAHFJCH4E" localSheetId="3" hidden="1">#REF!</definedName>
    <definedName name="BExW1KKQQUOA71WIDBKWAHFJCH4E" localSheetId="8" hidden="1">#REF!</definedName>
    <definedName name="BExW1KKQQUOA71WIDBKWAHFJCH4E" localSheetId="7" hidden="1">#REF!</definedName>
    <definedName name="BExW1KKQQUOA71WIDBKWAHFJCH4E" localSheetId="20" hidden="1">#REF!</definedName>
    <definedName name="BExW1KKQQUOA71WIDBKWAHFJCH4E" hidden="1">#REF!</definedName>
    <definedName name="BExW3UOY6B5HLIX3ZQA7XCUJXH5C" localSheetId="6" hidden="1">#REF!</definedName>
    <definedName name="BExW3UOY6B5HLIX3ZQA7XCUJXH5C" localSheetId="5" hidden="1">#REF!</definedName>
    <definedName name="BExW3UOY6B5HLIX3ZQA7XCUJXH5C" localSheetId="22" hidden="1">#REF!</definedName>
    <definedName name="BExW3UOY6B5HLIX3ZQA7XCUJXH5C" localSheetId="19" hidden="1">#REF!</definedName>
    <definedName name="BExW3UOY6B5HLIX3ZQA7XCUJXH5C" localSheetId="4" hidden="1">#REF!</definedName>
    <definedName name="BExW3UOY6B5HLIX3ZQA7XCUJXH5C" localSheetId="3" hidden="1">#REF!</definedName>
    <definedName name="BExW3UOY6B5HLIX3ZQA7XCUJXH5C" localSheetId="8" hidden="1">#REF!</definedName>
    <definedName name="BExW3UOY6B5HLIX3ZQA7XCUJXH5C" localSheetId="7" hidden="1">#REF!</definedName>
    <definedName name="BExW3UOY6B5HLIX3ZQA7XCUJXH5C" localSheetId="20" hidden="1">#REF!</definedName>
    <definedName name="BExW3UOY6B5HLIX3ZQA7XCUJXH5C" hidden="1">#REF!</definedName>
    <definedName name="BExW5MZ9LCOOHDPGAP9C9PAFTZL4" localSheetId="6" hidden="1">#REF!</definedName>
    <definedName name="BExW5MZ9LCOOHDPGAP9C9PAFTZL4" localSheetId="5" hidden="1">#REF!</definedName>
    <definedName name="BExW5MZ9LCOOHDPGAP9C9PAFTZL4" localSheetId="22" hidden="1">#REF!</definedName>
    <definedName name="BExW5MZ9LCOOHDPGAP9C9PAFTZL4" localSheetId="19" hidden="1">#REF!</definedName>
    <definedName name="BExW5MZ9LCOOHDPGAP9C9PAFTZL4" localSheetId="4" hidden="1">#REF!</definedName>
    <definedName name="BExW5MZ9LCOOHDPGAP9C9PAFTZL4" localSheetId="3" hidden="1">#REF!</definedName>
    <definedName name="BExW5MZ9LCOOHDPGAP9C9PAFTZL4" localSheetId="8" hidden="1">#REF!</definedName>
    <definedName name="BExW5MZ9LCOOHDPGAP9C9PAFTZL4" localSheetId="7" hidden="1">#REF!</definedName>
    <definedName name="BExW5MZ9LCOOHDPGAP9C9PAFTZL4" localSheetId="20" hidden="1">#REF!</definedName>
    <definedName name="BExW5MZ9LCOOHDPGAP9C9PAFTZL4" hidden="1">#REF!</definedName>
    <definedName name="BExW6JN5IU0E7FU9O1KD1O9U6HO3" localSheetId="6" hidden="1">#REF!</definedName>
    <definedName name="BExW6JN5IU0E7FU9O1KD1O9U6HO3" localSheetId="5" hidden="1">#REF!</definedName>
    <definedName name="BExW6JN5IU0E7FU9O1KD1O9U6HO3" localSheetId="22" hidden="1">#REF!</definedName>
    <definedName name="BExW6JN5IU0E7FU9O1KD1O9U6HO3" localSheetId="19" hidden="1">#REF!</definedName>
    <definedName name="BExW6JN5IU0E7FU9O1KD1O9U6HO3" localSheetId="4" hidden="1">#REF!</definedName>
    <definedName name="BExW6JN5IU0E7FU9O1KD1O9U6HO3" localSheetId="3" hidden="1">#REF!</definedName>
    <definedName name="BExW6JN5IU0E7FU9O1KD1O9U6HO3" localSheetId="8" hidden="1">#REF!</definedName>
    <definedName name="BExW6JN5IU0E7FU9O1KD1O9U6HO3" localSheetId="7" hidden="1">#REF!</definedName>
    <definedName name="BExW6JN5IU0E7FU9O1KD1O9U6HO3" localSheetId="20" hidden="1">#REF!</definedName>
    <definedName name="BExW6JN5IU0E7FU9O1KD1O9U6HO3" hidden="1">#REF!</definedName>
    <definedName name="BExW6P1D4DP1W0DR7LN7CYMEE0L3" localSheetId="6" hidden="1">#REF!</definedName>
    <definedName name="BExW6P1D4DP1W0DR7LN7CYMEE0L3" localSheetId="5" hidden="1">#REF!</definedName>
    <definedName name="BExW6P1D4DP1W0DR7LN7CYMEE0L3" localSheetId="22" hidden="1">#REF!</definedName>
    <definedName name="BExW6P1D4DP1W0DR7LN7CYMEE0L3" localSheetId="19" hidden="1">#REF!</definedName>
    <definedName name="BExW6P1D4DP1W0DR7LN7CYMEE0L3" localSheetId="4" hidden="1">#REF!</definedName>
    <definedName name="BExW6P1D4DP1W0DR7LN7CYMEE0L3" localSheetId="3" hidden="1">#REF!</definedName>
    <definedName name="BExW6P1D4DP1W0DR7LN7CYMEE0L3" localSheetId="8" hidden="1">#REF!</definedName>
    <definedName name="BExW6P1D4DP1W0DR7LN7CYMEE0L3" localSheetId="7" hidden="1">#REF!</definedName>
    <definedName name="BExW6P1D4DP1W0DR7LN7CYMEE0L3" localSheetId="20" hidden="1">#REF!</definedName>
    <definedName name="BExW6P1D4DP1W0DR7LN7CYMEE0L3" hidden="1">#REF!</definedName>
    <definedName name="BExW6Q8IQOH4HISK9RWBFV69T8CM" localSheetId="6" hidden="1">#REF!</definedName>
    <definedName name="BExW6Q8IQOH4HISK9RWBFV69T8CM" localSheetId="5" hidden="1">#REF!</definedName>
    <definedName name="BExW6Q8IQOH4HISK9RWBFV69T8CM" localSheetId="22" hidden="1">#REF!</definedName>
    <definedName name="BExW6Q8IQOH4HISK9RWBFV69T8CM" localSheetId="19" hidden="1">#REF!</definedName>
    <definedName name="BExW6Q8IQOH4HISK9RWBFV69T8CM" localSheetId="4" hidden="1">#REF!</definedName>
    <definedName name="BExW6Q8IQOH4HISK9RWBFV69T8CM" localSheetId="3" hidden="1">#REF!</definedName>
    <definedName name="BExW6Q8IQOH4HISK9RWBFV69T8CM" localSheetId="8" hidden="1">#REF!</definedName>
    <definedName name="BExW6Q8IQOH4HISK9RWBFV69T8CM" localSheetId="7" hidden="1">#REF!</definedName>
    <definedName name="BExW6Q8IQOH4HISK9RWBFV69T8CM" localSheetId="20" hidden="1">#REF!</definedName>
    <definedName name="BExW6Q8IQOH4HISK9RWBFV69T8CM" hidden="1">#REF!</definedName>
    <definedName name="BExW740UQ31HQ06SPMCQUZNBOT6R" localSheetId="6" hidden="1">#REF!</definedName>
    <definedName name="BExW740UQ31HQ06SPMCQUZNBOT6R" localSheetId="5" hidden="1">#REF!</definedName>
    <definedName name="BExW740UQ31HQ06SPMCQUZNBOT6R" localSheetId="22" hidden="1">#REF!</definedName>
    <definedName name="BExW740UQ31HQ06SPMCQUZNBOT6R" localSheetId="19" hidden="1">#REF!</definedName>
    <definedName name="BExW740UQ31HQ06SPMCQUZNBOT6R" localSheetId="4" hidden="1">#REF!</definedName>
    <definedName name="BExW740UQ31HQ06SPMCQUZNBOT6R" localSheetId="3" hidden="1">#REF!</definedName>
    <definedName name="BExW740UQ31HQ06SPMCQUZNBOT6R" localSheetId="8" hidden="1">#REF!</definedName>
    <definedName name="BExW740UQ31HQ06SPMCQUZNBOT6R" localSheetId="7" hidden="1">#REF!</definedName>
    <definedName name="BExW740UQ31HQ06SPMCQUZNBOT6R" localSheetId="20" hidden="1">#REF!</definedName>
    <definedName name="BExW740UQ31HQ06SPMCQUZNBOT6R" hidden="1">#REF!</definedName>
    <definedName name="BExW740UYMAD6KONPKO9C54TNQ48" localSheetId="6" hidden="1">#REF!</definedName>
    <definedName name="BExW740UYMAD6KONPKO9C54TNQ48" localSheetId="5" hidden="1">#REF!</definedName>
    <definedName name="BExW740UYMAD6KONPKO9C54TNQ48" localSheetId="22" hidden="1">#REF!</definedName>
    <definedName name="BExW740UYMAD6KONPKO9C54TNQ48" localSheetId="19" hidden="1">#REF!</definedName>
    <definedName name="BExW740UYMAD6KONPKO9C54TNQ48" localSheetId="4" hidden="1">#REF!</definedName>
    <definedName name="BExW740UYMAD6KONPKO9C54TNQ48" localSheetId="3" hidden="1">#REF!</definedName>
    <definedName name="BExW740UYMAD6KONPKO9C54TNQ48" localSheetId="8" hidden="1">#REF!</definedName>
    <definedName name="BExW740UYMAD6KONPKO9C54TNQ48" localSheetId="7" hidden="1">#REF!</definedName>
    <definedName name="BExW740UYMAD6KONPKO9C54TNQ48" localSheetId="20" hidden="1">#REF!</definedName>
    <definedName name="BExW740UYMAD6KONPKO9C54TNQ48" hidden="1">#REF!</definedName>
    <definedName name="BExW77X54W95TY08XO8JZN3N4TA9" localSheetId="6" hidden="1">#REF!</definedName>
    <definedName name="BExW77X54W95TY08XO8JZN3N4TA9" localSheetId="5" hidden="1">#REF!</definedName>
    <definedName name="BExW77X54W95TY08XO8JZN3N4TA9" localSheetId="22" hidden="1">#REF!</definedName>
    <definedName name="BExW77X54W95TY08XO8JZN3N4TA9" localSheetId="19" hidden="1">#REF!</definedName>
    <definedName name="BExW77X54W95TY08XO8JZN3N4TA9" localSheetId="4" hidden="1">#REF!</definedName>
    <definedName name="BExW77X54W95TY08XO8JZN3N4TA9" localSheetId="3" hidden="1">#REF!</definedName>
    <definedName name="BExW77X54W95TY08XO8JZN3N4TA9" localSheetId="8" hidden="1">#REF!</definedName>
    <definedName name="BExW77X54W95TY08XO8JZN3N4TA9" localSheetId="7" hidden="1">#REF!</definedName>
    <definedName name="BExW77X54W95TY08XO8JZN3N4TA9" localSheetId="20" hidden="1">#REF!</definedName>
    <definedName name="BExW77X54W95TY08XO8JZN3N4TA9" hidden="1">#REF!</definedName>
    <definedName name="BExW7GRBCUY0T3PHXMG3WZWM6AH7" localSheetId="6" hidden="1">#REF!</definedName>
    <definedName name="BExW7GRBCUY0T3PHXMG3WZWM6AH7" localSheetId="5" hidden="1">#REF!</definedName>
    <definedName name="BExW7GRBCUY0T3PHXMG3WZWM6AH7" localSheetId="22" hidden="1">#REF!</definedName>
    <definedName name="BExW7GRBCUY0T3PHXMG3WZWM6AH7" localSheetId="19" hidden="1">#REF!</definedName>
    <definedName name="BExW7GRBCUY0T3PHXMG3WZWM6AH7" localSheetId="4" hidden="1">#REF!</definedName>
    <definedName name="BExW7GRBCUY0T3PHXMG3WZWM6AH7" localSheetId="3" hidden="1">#REF!</definedName>
    <definedName name="BExW7GRBCUY0T3PHXMG3WZWM6AH7" localSheetId="8" hidden="1">#REF!</definedName>
    <definedName name="BExW7GRBCUY0T3PHXMG3WZWM6AH7" localSheetId="7" hidden="1">#REF!</definedName>
    <definedName name="BExW7GRBCUY0T3PHXMG3WZWM6AH7" localSheetId="20" hidden="1">#REF!</definedName>
    <definedName name="BExW7GRBCUY0T3PHXMG3WZWM6AH7" hidden="1">#REF!</definedName>
    <definedName name="BExW7XE8YORV5U9YS6JJHXEK4EZL" localSheetId="6" hidden="1">[2]ZQBC_REG_02_08!#REF!</definedName>
    <definedName name="BExW7XE8YORV5U9YS6JJHXEK4EZL" localSheetId="5" hidden="1">[2]ZQBC_REG_02_08!#REF!</definedName>
    <definedName name="BExW7XE8YORV5U9YS6JJHXEK4EZL" localSheetId="22" hidden="1">[2]ZQBC_REG_02_08!#REF!</definedName>
    <definedName name="BExW7XE8YORV5U9YS6JJHXEK4EZL" localSheetId="19" hidden="1">[2]ZQBC_REG_02_08!#REF!</definedName>
    <definedName name="BExW7XE8YORV5U9YS6JJHXEK4EZL" localSheetId="4" hidden="1">[2]ZQBC_REG_02_08!#REF!</definedName>
    <definedName name="BExW7XE8YORV5U9YS6JJHXEK4EZL" localSheetId="3" hidden="1">[2]ZQBC_REG_02_08!#REF!</definedName>
    <definedName name="BExW7XE8YORV5U9YS6JJHXEK4EZL" localSheetId="8" hidden="1">[2]ZQBC_REG_02_08!#REF!</definedName>
    <definedName name="BExW7XE8YORV5U9YS6JJHXEK4EZL" localSheetId="7" hidden="1">[2]ZQBC_REG_02_08!#REF!</definedName>
    <definedName name="BExW7XE8YORV5U9YS6JJHXEK4EZL" localSheetId="20" hidden="1">[2]ZQBC_REG_02_08!#REF!</definedName>
    <definedName name="BExW7XE8YORV5U9YS6JJHXEK4EZL" hidden="1">[2]ZQBC_REG_02_08!#REF!</definedName>
    <definedName name="BExXMHURO2ILR6OSP9X9MTDZEJG3" localSheetId="6" hidden="1">#REF!</definedName>
    <definedName name="BExXMHURO2ILR6OSP9X9MTDZEJG3" localSheetId="5" hidden="1">#REF!</definedName>
    <definedName name="BExXMHURO2ILR6OSP9X9MTDZEJG3" localSheetId="17" hidden="1">#REF!</definedName>
    <definedName name="BExXMHURO2ILR6OSP9X9MTDZEJG3" localSheetId="22" hidden="1">#REF!</definedName>
    <definedName name="BExXMHURO2ILR6OSP9X9MTDZEJG3" localSheetId="19" hidden="1">#REF!</definedName>
    <definedName name="BExXMHURO2ILR6OSP9X9MTDZEJG3" localSheetId="15" hidden="1">#REF!</definedName>
    <definedName name="BExXMHURO2ILR6OSP9X9MTDZEJG3" localSheetId="4" hidden="1">#REF!</definedName>
    <definedName name="BExXMHURO2ILR6OSP9X9MTDZEJG3" localSheetId="3" hidden="1">#REF!</definedName>
    <definedName name="BExXMHURO2ILR6OSP9X9MTDZEJG3" localSheetId="8" hidden="1">#REF!</definedName>
    <definedName name="BExXMHURO2ILR6OSP9X9MTDZEJG3" localSheetId="7" hidden="1">#REF!</definedName>
    <definedName name="BExXMHURO2ILR6OSP9X9MTDZEJG3" localSheetId="20" hidden="1">#REF!</definedName>
    <definedName name="BExXMHURO2ILR6OSP9X9MTDZEJG3" hidden="1">#REF!</definedName>
    <definedName name="BExXO7W9I31XCAGOMJ78WY3VKB2L" localSheetId="6" hidden="1">#REF!</definedName>
    <definedName name="BExXO7W9I31XCAGOMJ78WY3VKB2L" localSheetId="5" hidden="1">#REF!</definedName>
    <definedName name="BExXO7W9I31XCAGOMJ78WY3VKB2L" localSheetId="22" hidden="1">#REF!</definedName>
    <definedName name="BExXO7W9I31XCAGOMJ78WY3VKB2L" localSheetId="19" hidden="1">#REF!</definedName>
    <definedName name="BExXO7W9I31XCAGOMJ78WY3VKB2L" localSheetId="4" hidden="1">#REF!</definedName>
    <definedName name="BExXO7W9I31XCAGOMJ78WY3VKB2L" localSheetId="3" hidden="1">#REF!</definedName>
    <definedName name="BExXO7W9I31XCAGOMJ78WY3VKB2L" localSheetId="8" hidden="1">#REF!</definedName>
    <definedName name="BExXO7W9I31XCAGOMJ78WY3VKB2L" localSheetId="7" hidden="1">#REF!</definedName>
    <definedName name="BExXO7W9I31XCAGOMJ78WY3VKB2L" localSheetId="20" hidden="1">#REF!</definedName>
    <definedName name="BExXO7W9I31XCAGOMJ78WY3VKB2L" hidden="1">#REF!</definedName>
    <definedName name="BExXQXLI8TDGP7JJ9TJL46VQN221" localSheetId="6" hidden="1">#REF!</definedName>
    <definedName name="BExXQXLI8TDGP7JJ9TJL46VQN221" localSheetId="5" hidden="1">#REF!</definedName>
    <definedName name="BExXQXLI8TDGP7JJ9TJL46VQN221" localSheetId="22" hidden="1">#REF!</definedName>
    <definedName name="BExXQXLI8TDGP7JJ9TJL46VQN221" localSheetId="19" hidden="1">#REF!</definedName>
    <definedName name="BExXQXLI8TDGP7JJ9TJL46VQN221" localSheetId="4" hidden="1">#REF!</definedName>
    <definedName name="BExXQXLI8TDGP7JJ9TJL46VQN221" localSheetId="3" hidden="1">#REF!</definedName>
    <definedName name="BExXQXLI8TDGP7JJ9TJL46VQN221" localSheetId="8" hidden="1">#REF!</definedName>
    <definedName name="BExXQXLI8TDGP7JJ9TJL46VQN221" localSheetId="7" hidden="1">#REF!</definedName>
    <definedName name="BExXQXLI8TDGP7JJ9TJL46VQN221" localSheetId="20" hidden="1">#REF!</definedName>
    <definedName name="BExXQXLI8TDGP7JJ9TJL46VQN221" hidden="1">#REF!</definedName>
    <definedName name="BExXRI4HWZLNIQL25XMAR3DJRSOR" localSheetId="6" hidden="1">#REF!</definedName>
    <definedName name="BExXRI4HWZLNIQL25XMAR3DJRSOR" localSheetId="5" hidden="1">#REF!</definedName>
    <definedName name="BExXRI4HWZLNIQL25XMAR3DJRSOR" localSheetId="22" hidden="1">#REF!</definedName>
    <definedName name="BExXRI4HWZLNIQL25XMAR3DJRSOR" localSheetId="19" hidden="1">#REF!</definedName>
    <definedName name="BExXRI4HWZLNIQL25XMAR3DJRSOR" localSheetId="4" hidden="1">#REF!</definedName>
    <definedName name="BExXRI4HWZLNIQL25XMAR3DJRSOR" localSheetId="3" hidden="1">#REF!</definedName>
    <definedName name="BExXRI4HWZLNIQL25XMAR3DJRSOR" localSheetId="8" hidden="1">#REF!</definedName>
    <definedName name="BExXRI4HWZLNIQL25XMAR3DJRSOR" localSheetId="7" hidden="1">#REF!</definedName>
    <definedName name="BExXRI4HWZLNIQL25XMAR3DJRSOR" localSheetId="20" hidden="1">#REF!</definedName>
    <definedName name="BExXRI4HWZLNIQL25XMAR3DJRSOR" hidden="1">#REF!</definedName>
    <definedName name="BExXS3JVBAGUVBOWZPVFU7H7AWWO" localSheetId="6" hidden="1">#REF!</definedName>
    <definedName name="BExXS3JVBAGUVBOWZPVFU7H7AWWO" localSheetId="5" hidden="1">#REF!</definedName>
    <definedName name="BExXS3JVBAGUVBOWZPVFU7H7AWWO" localSheetId="22" hidden="1">#REF!</definedName>
    <definedName name="BExXS3JVBAGUVBOWZPVFU7H7AWWO" localSheetId="19" hidden="1">#REF!</definedName>
    <definedName name="BExXS3JVBAGUVBOWZPVFU7H7AWWO" localSheetId="4" hidden="1">#REF!</definedName>
    <definedName name="BExXS3JVBAGUVBOWZPVFU7H7AWWO" localSheetId="3" hidden="1">#REF!</definedName>
    <definedName name="BExXS3JVBAGUVBOWZPVFU7H7AWWO" localSheetId="8" hidden="1">#REF!</definedName>
    <definedName name="BExXS3JVBAGUVBOWZPVFU7H7AWWO" localSheetId="7" hidden="1">#REF!</definedName>
    <definedName name="BExXS3JVBAGUVBOWZPVFU7H7AWWO" localSheetId="20" hidden="1">#REF!</definedName>
    <definedName name="BExXS3JVBAGUVBOWZPVFU7H7AWWO" hidden="1">#REF!</definedName>
    <definedName name="BExXTHGB6H9QEFOTMTUYBR92U97B" localSheetId="6" hidden="1">#REF!</definedName>
    <definedName name="BExXTHGB6H9QEFOTMTUYBR92U97B" localSheetId="5" hidden="1">#REF!</definedName>
    <definedName name="BExXTHGB6H9QEFOTMTUYBR92U97B" localSheetId="22" hidden="1">#REF!</definedName>
    <definedName name="BExXTHGB6H9QEFOTMTUYBR92U97B" localSheetId="19" hidden="1">#REF!</definedName>
    <definedName name="BExXTHGB6H9QEFOTMTUYBR92U97B" localSheetId="4" hidden="1">#REF!</definedName>
    <definedName name="BExXTHGB6H9QEFOTMTUYBR92U97B" localSheetId="3" hidden="1">#REF!</definedName>
    <definedName name="BExXTHGB6H9QEFOTMTUYBR92U97B" localSheetId="8" hidden="1">#REF!</definedName>
    <definedName name="BExXTHGB6H9QEFOTMTUYBR92U97B" localSheetId="7" hidden="1">#REF!</definedName>
    <definedName name="BExXTHGB6H9QEFOTMTUYBR92U97B" localSheetId="20" hidden="1">#REF!</definedName>
    <definedName name="BExXTHGB6H9QEFOTMTUYBR92U97B" hidden="1">#REF!</definedName>
    <definedName name="BExXTN5AQJNBGKA3WQUIU6YUEPV4" localSheetId="6" hidden="1">#REF!</definedName>
    <definedName name="BExXTN5AQJNBGKA3WQUIU6YUEPV4" localSheetId="5" hidden="1">#REF!</definedName>
    <definedName name="BExXTN5AQJNBGKA3WQUIU6YUEPV4" localSheetId="22" hidden="1">#REF!</definedName>
    <definedName name="BExXTN5AQJNBGKA3WQUIU6YUEPV4" localSheetId="19" hidden="1">#REF!</definedName>
    <definedName name="BExXTN5AQJNBGKA3WQUIU6YUEPV4" localSheetId="4" hidden="1">#REF!</definedName>
    <definedName name="BExXTN5AQJNBGKA3WQUIU6YUEPV4" localSheetId="3" hidden="1">#REF!</definedName>
    <definedName name="BExXTN5AQJNBGKA3WQUIU6YUEPV4" localSheetId="8" hidden="1">#REF!</definedName>
    <definedName name="BExXTN5AQJNBGKA3WQUIU6YUEPV4" localSheetId="7" hidden="1">#REF!</definedName>
    <definedName name="BExXTN5AQJNBGKA3WQUIU6YUEPV4" localSheetId="20" hidden="1">#REF!</definedName>
    <definedName name="BExXTN5AQJNBGKA3WQUIU6YUEPV4" hidden="1">#REF!</definedName>
    <definedName name="BExXTOSJ6KXI5G39YESWA22BMQ4W" localSheetId="6" hidden="1">#REF!</definedName>
    <definedName name="BExXTOSJ6KXI5G39YESWA22BMQ4W" localSheetId="5" hidden="1">#REF!</definedName>
    <definedName name="BExXTOSJ6KXI5G39YESWA22BMQ4W" localSheetId="22" hidden="1">#REF!</definedName>
    <definedName name="BExXTOSJ6KXI5G39YESWA22BMQ4W" localSheetId="19" hidden="1">#REF!</definedName>
    <definedName name="BExXTOSJ6KXI5G39YESWA22BMQ4W" localSheetId="4" hidden="1">#REF!</definedName>
    <definedName name="BExXTOSJ6KXI5G39YESWA22BMQ4W" localSheetId="3" hidden="1">#REF!</definedName>
    <definedName name="BExXTOSJ6KXI5G39YESWA22BMQ4W" localSheetId="8" hidden="1">#REF!</definedName>
    <definedName name="BExXTOSJ6KXI5G39YESWA22BMQ4W" localSheetId="7" hidden="1">#REF!</definedName>
    <definedName name="BExXTOSJ6KXI5G39YESWA22BMQ4W" localSheetId="20" hidden="1">#REF!</definedName>
    <definedName name="BExXTOSJ6KXI5G39YESWA22BMQ4W" hidden="1">#REF!</definedName>
    <definedName name="BExXUR0B78KK4A9EKD6J2EGZSLV5" localSheetId="6" hidden="1">#REF!</definedName>
    <definedName name="BExXUR0B78KK4A9EKD6J2EGZSLV5" localSheetId="5" hidden="1">#REF!</definedName>
    <definedName name="BExXUR0B78KK4A9EKD6J2EGZSLV5" localSheetId="22" hidden="1">#REF!</definedName>
    <definedName name="BExXUR0B78KK4A9EKD6J2EGZSLV5" localSheetId="19" hidden="1">#REF!</definedName>
    <definedName name="BExXUR0B78KK4A9EKD6J2EGZSLV5" localSheetId="4" hidden="1">#REF!</definedName>
    <definedName name="BExXUR0B78KK4A9EKD6J2EGZSLV5" localSheetId="3" hidden="1">#REF!</definedName>
    <definedName name="BExXUR0B78KK4A9EKD6J2EGZSLV5" localSheetId="8" hidden="1">#REF!</definedName>
    <definedName name="BExXUR0B78KK4A9EKD6J2EGZSLV5" localSheetId="7" hidden="1">#REF!</definedName>
    <definedName name="BExXUR0B78KK4A9EKD6J2EGZSLV5" localSheetId="20" hidden="1">#REF!</definedName>
    <definedName name="BExXUR0B78KK4A9EKD6J2EGZSLV5" hidden="1">#REF!</definedName>
    <definedName name="BExXV5P0F25GGHB05VV24CHATLO1" localSheetId="6" hidden="1">#REF!</definedName>
    <definedName name="BExXV5P0F25GGHB05VV24CHATLO1" localSheetId="5" hidden="1">#REF!</definedName>
    <definedName name="BExXV5P0F25GGHB05VV24CHATLO1" localSheetId="22" hidden="1">#REF!</definedName>
    <definedName name="BExXV5P0F25GGHB05VV24CHATLO1" localSheetId="19" hidden="1">#REF!</definedName>
    <definedName name="BExXV5P0F25GGHB05VV24CHATLO1" localSheetId="4" hidden="1">#REF!</definedName>
    <definedName name="BExXV5P0F25GGHB05VV24CHATLO1" localSheetId="3" hidden="1">#REF!</definedName>
    <definedName name="BExXV5P0F25GGHB05VV24CHATLO1" localSheetId="8" hidden="1">#REF!</definedName>
    <definedName name="BExXV5P0F25GGHB05VV24CHATLO1" localSheetId="7" hidden="1">#REF!</definedName>
    <definedName name="BExXV5P0F25GGHB05VV24CHATLO1" localSheetId="20" hidden="1">#REF!</definedName>
    <definedName name="BExXV5P0F25GGHB05VV24CHATLO1" hidden="1">#REF!</definedName>
    <definedName name="BExXVIVRDQP1TVL82ARPY8NU7L4D" localSheetId="6" hidden="1">#REF!</definedName>
    <definedName name="BExXVIVRDQP1TVL82ARPY8NU7L4D" localSheetId="5" hidden="1">#REF!</definedName>
    <definedName name="BExXVIVRDQP1TVL82ARPY8NU7L4D" localSheetId="22" hidden="1">#REF!</definedName>
    <definedName name="BExXVIVRDQP1TVL82ARPY8NU7L4D" localSheetId="19" hidden="1">#REF!</definedName>
    <definedName name="BExXVIVRDQP1TVL82ARPY8NU7L4D" localSheetId="4" hidden="1">#REF!</definedName>
    <definedName name="BExXVIVRDQP1TVL82ARPY8NU7L4D" localSheetId="3" hidden="1">#REF!</definedName>
    <definedName name="BExXVIVRDQP1TVL82ARPY8NU7L4D" localSheetId="8" hidden="1">#REF!</definedName>
    <definedName name="BExXVIVRDQP1TVL82ARPY8NU7L4D" localSheetId="7" hidden="1">#REF!</definedName>
    <definedName name="BExXVIVRDQP1TVL82ARPY8NU7L4D" localSheetId="20" hidden="1">#REF!</definedName>
    <definedName name="BExXVIVRDQP1TVL82ARPY8NU7L4D" hidden="1">#REF!</definedName>
    <definedName name="BExXWZH2WDU5PY25RYVE874AVWH4" localSheetId="6" hidden="1">#REF!</definedName>
    <definedName name="BExXWZH2WDU5PY25RYVE874AVWH4" localSheetId="5" hidden="1">#REF!</definedName>
    <definedName name="BExXWZH2WDU5PY25RYVE874AVWH4" localSheetId="22" hidden="1">#REF!</definedName>
    <definedName name="BExXWZH2WDU5PY25RYVE874AVWH4" localSheetId="19" hidden="1">#REF!</definedName>
    <definedName name="BExXWZH2WDU5PY25RYVE874AVWH4" localSheetId="4" hidden="1">#REF!</definedName>
    <definedName name="BExXWZH2WDU5PY25RYVE874AVWH4" localSheetId="3" hidden="1">#REF!</definedName>
    <definedName name="BExXWZH2WDU5PY25RYVE874AVWH4" localSheetId="8" hidden="1">#REF!</definedName>
    <definedName name="BExXWZH2WDU5PY25RYVE874AVWH4" localSheetId="7" hidden="1">#REF!</definedName>
    <definedName name="BExXWZH2WDU5PY25RYVE874AVWH4" localSheetId="20" hidden="1">#REF!</definedName>
    <definedName name="BExXWZH2WDU5PY25RYVE874AVWH4" hidden="1">#REF!</definedName>
    <definedName name="BExXX0Z6A4U6ZGZEFMMZ9J3AODHP" localSheetId="6" hidden="1">#REF!</definedName>
    <definedName name="BExXX0Z6A4U6ZGZEFMMZ9J3AODHP" localSheetId="5" hidden="1">#REF!</definedName>
    <definedName name="BExXX0Z6A4U6ZGZEFMMZ9J3AODHP" localSheetId="22" hidden="1">#REF!</definedName>
    <definedName name="BExXX0Z6A4U6ZGZEFMMZ9J3AODHP" localSheetId="4" hidden="1">#REF!</definedName>
    <definedName name="BExXX0Z6A4U6ZGZEFMMZ9J3AODHP" localSheetId="3" hidden="1">#REF!</definedName>
    <definedName name="BExXX0Z6A4U6ZGZEFMMZ9J3AODHP" localSheetId="8" hidden="1">#REF!</definedName>
    <definedName name="BExXX0Z6A4U6ZGZEFMMZ9J3AODHP" localSheetId="7" hidden="1">#REF!</definedName>
    <definedName name="BExXX0Z6A4U6ZGZEFMMZ9J3AODHP" localSheetId="20" hidden="1">#REF!</definedName>
    <definedName name="BExXX0Z6A4U6ZGZEFMMZ9J3AODHP" hidden="1">#REF!</definedName>
    <definedName name="BExXX67XRSSJPVXF6MQ2SFIGN4Y7" localSheetId="6" hidden="1">#REF!</definedName>
    <definedName name="BExXX67XRSSJPVXF6MQ2SFIGN4Y7" localSheetId="5" hidden="1">#REF!</definedName>
    <definedName name="BExXX67XRSSJPVXF6MQ2SFIGN4Y7" localSheetId="22" hidden="1">#REF!</definedName>
    <definedName name="BExXX67XRSSJPVXF6MQ2SFIGN4Y7" localSheetId="19" hidden="1">#REF!</definedName>
    <definedName name="BExXX67XRSSJPVXF6MQ2SFIGN4Y7" localSheetId="4" hidden="1">#REF!</definedName>
    <definedName name="BExXX67XRSSJPVXF6MQ2SFIGN4Y7" localSheetId="3" hidden="1">#REF!</definedName>
    <definedName name="BExXX67XRSSJPVXF6MQ2SFIGN4Y7" localSheetId="8" hidden="1">#REF!</definedName>
    <definedName name="BExXX67XRSSJPVXF6MQ2SFIGN4Y7" localSheetId="7" hidden="1">#REF!</definedName>
    <definedName name="BExXX67XRSSJPVXF6MQ2SFIGN4Y7" localSheetId="20" hidden="1">#REF!</definedName>
    <definedName name="BExXX67XRSSJPVXF6MQ2SFIGN4Y7" hidden="1">#REF!</definedName>
    <definedName name="BExXXG3ZOCBXIAAIZVCSP0WU65PV" localSheetId="6" hidden="1">#REF!</definedName>
    <definedName name="BExXXG3ZOCBXIAAIZVCSP0WU65PV" localSheetId="5" hidden="1">#REF!</definedName>
    <definedName name="BExXXG3ZOCBXIAAIZVCSP0WU65PV" localSheetId="22" hidden="1">#REF!</definedName>
    <definedName name="BExXXG3ZOCBXIAAIZVCSP0WU65PV" localSheetId="19" hidden="1">#REF!</definedName>
    <definedName name="BExXXG3ZOCBXIAAIZVCSP0WU65PV" localSheetId="4" hidden="1">#REF!</definedName>
    <definedName name="BExXXG3ZOCBXIAAIZVCSP0WU65PV" localSheetId="3" hidden="1">#REF!</definedName>
    <definedName name="BExXXG3ZOCBXIAAIZVCSP0WU65PV" localSheetId="8" hidden="1">#REF!</definedName>
    <definedName name="BExXXG3ZOCBXIAAIZVCSP0WU65PV" localSheetId="7" hidden="1">#REF!</definedName>
    <definedName name="BExXXG3ZOCBXIAAIZVCSP0WU65PV" localSheetId="20" hidden="1">#REF!</definedName>
    <definedName name="BExXXG3ZOCBXIAAIZVCSP0WU65PV" hidden="1">#REF!</definedName>
    <definedName name="BExXY913GRTBM5NJHI491SHLI4LP" localSheetId="6" hidden="1">#REF!</definedName>
    <definedName name="BExXY913GRTBM5NJHI491SHLI4LP" localSheetId="5" hidden="1">#REF!</definedName>
    <definedName name="BExXY913GRTBM5NJHI491SHLI4LP" localSheetId="22" hidden="1">#REF!</definedName>
    <definedName name="BExXY913GRTBM5NJHI491SHLI4LP" localSheetId="19" hidden="1">#REF!</definedName>
    <definedName name="BExXY913GRTBM5NJHI491SHLI4LP" localSheetId="4" hidden="1">#REF!</definedName>
    <definedName name="BExXY913GRTBM5NJHI491SHLI4LP" localSheetId="3" hidden="1">#REF!</definedName>
    <definedName name="BExXY913GRTBM5NJHI491SHLI4LP" localSheetId="8" hidden="1">#REF!</definedName>
    <definedName name="BExXY913GRTBM5NJHI491SHLI4LP" localSheetId="7" hidden="1">#REF!</definedName>
    <definedName name="BExXY913GRTBM5NJHI491SHLI4LP" localSheetId="20" hidden="1">#REF!</definedName>
    <definedName name="BExXY913GRTBM5NJHI491SHLI4LP" hidden="1">#REF!</definedName>
    <definedName name="BExXZBJH9CYZY77E6NI3P1XRC191" localSheetId="6" hidden="1">#REF!</definedName>
    <definedName name="BExXZBJH9CYZY77E6NI3P1XRC191" localSheetId="5" hidden="1">#REF!</definedName>
    <definedName name="BExXZBJH9CYZY77E6NI3P1XRC191" localSheetId="22" hidden="1">#REF!</definedName>
    <definedName name="BExXZBJH9CYZY77E6NI3P1XRC191" localSheetId="4" hidden="1">#REF!</definedName>
    <definedName name="BExXZBJH9CYZY77E6NI3P1XRC191" localSheetId="3" hidden="1">#REF!</definedName>
    <definedName name="BExXZBJH9CYZY77E6NI3P1XRC191" localSheetId="8" hidden="1">#REF!</definedName>
    <definedName name="BExXZBJH9CYZY77E6NI3P1XRC191" localSheetId="7" hidden="1">#REF!</definedName>
    <definedName name="BExXZBJH9CYZY77E6NI3P1XRC191" localSheetId="20" hidden="1">#REF!</definedName>
    <definedName name="BExXZBJH9CYZY77E6NI3P1XRC191" hidden="1">#REF!</definedName>
    <definedName name="BExXZNDLYG13GZI4BZC2R95WEK07" localSheetId="6" hidden="1">#REF!</definedName>
    <definedName name="BExXZNDLYG13GZI4BZC2R95WEK07" localSheetId="5" hidden="1">#REF!</definedName>
    <definedName name="BExXZNDLYG13GZI4BZC2R95WEK07" localSheetId="22" hidden="1">#REF!</definedName>
    <definedName name="BExXZNDLYG13GZI4BZC2R95WEK07" localSheetId="19" hidden="1">#REF!</definedName>
    <definedName name="BExXZNDLYG13GZI4BZC2R95WEK07" localSheetId="4" hidden="1">#REF!</definedName>
    <definedName name="BExXZNDLYG13GZI4BZC2R95WEK07" localSheetId="3" hidden="1">#REF!</definedName>
    <definedName name="BExXZNDLYG13GZI4BZC2R95WEK07" localSheetId="8" hidden="1">#REF!</definedName>
    <definedName name="BExXZNDLYG13GZI4BZC2R95WEK07" localSheetId="7" hidden="1">#REF!</definedName>
    <definedName name="BExXZNDLYG13GZI4BZC2R95WEK07" localSheetId="20" hidden="1">#REF!</definedName>
    <definedName name="BExXZNDLYG13GZI4BZC2R95WEK07" hidden="1">#REF!</definedName>
    <definedName name="BExXZRQ50KDKQHNGXAIRR8PF7G5Q" localSheetId="6" hidden="1">#REF!</definedName>
    <definedName name="BExXZRQ50KDKQHNGXAIRR8PF7G5Q" localSheetId="5" hidden="1">#REF!</definedName>
    <definedName name="BExXZRQ50KDKQHNGXAIRR8PF7G5Q" localSheetId="22" hidden="1">#REF!</definedName>
    <definedName name="BExXZRQ50KDKQHNGXAIRR8PF7G5Q" localSheetId="19" hidden="1">#REF!</definedName>
    <definedName name="BExXZRQ50KDKQHNGXAIRR8PF7G5Q" localSheetId="4" hidden="1">#REF!</definedName>
    <definedName name="BExXZRQ50KDKQHNGXAIRR8PF7G5Q" localSheetId="3" hidden="1">#REF!</definedName>
    <definedName name="BExXZRQ50KDKQHNGXAIRR8PF7G5Q" localSheetId="8" hidden="1">#REF!</definedName>
    <definedName name="BExXZRQ50KDKQHNGXAIRR8PF7G5Q" localSheetId="7" hidden="1">#REF!</definedName>
    <definedName name="BExXZRQ50KDKQHNGXAIRR8PF7G5Q" localSheetId="20" hidden="1">#REF!</definedName>
    <definedName name="BExXZRQ50KDKQHNGXAIRR8PF7G5Q" hidden="1">#REF!</definedName>
    <definedName name="BExY2N4EY1DZ4L35N43GM0IB2VPK" localSheetId="6" hidden="1">#REF!</definedName>
    <definedName name="BExY2N4EY1DZ4L35N43GM0IB2VPK" localSheetId="5" hidden="1">#REF!</definedName>
    <definedName name="BExY2N4EY1DZ4L35N43GM0IB2VPK" localSheetId="22" hidden="1">#REF!</definedName>
    <definedName name="BExY2N4EY1DZ4L35N43GM0IB2VPK" localSheetId="19" hidden="1">#REF!</definedName>
    <definedName name="BExY2N4EY1DZ4L35N43GM0IB2VPK" localSheetId="4" hidden="1">#REF!</definedName>
    <definedName name="BExY2N4EY1DZ4L35N43GM0IB2VPK" localSheetId="3" hidden="1">#REF!</definedName>
    <definedName name="BExY2N4EY1DZ4L35N43GM0IB2VPK" localSheetId="8" hidden="1">#REF!</definedName>
    <definedName name="BExY2N4EY1DZ4L35N43GM0IB2VPK" localSheetId="7" hidden="1">#REF!</definedName>
    <definedName name="BExY2N4EY1DZ4L35N43GM0IB2VPK" localSheetId="20" hidden="1">#REF!</definedName>
    <definedName name="BExY2N4EY1DZ4L35N43GM0IB2VPK" hidden="1">#REF!</definedName>
    <definedName name="BExY3MMWXIQSTJWDYYFN0TA1A1SH" localSheetId="6" hidden="1">#REF!</definedName>
    <definedName name="BExY3MMWXIQSTJWDYYFN0TA1A1SH" localSheetId="5" hidden="1">#REF!</definedName>
    <definedName name="BExY3MMWXIQSTJWDYYFN0TA1A1SH" localSheetId="22" hidden="1">#REF!</definedName>
    <definedName name="BExY3MMWXIQSTJWDYYFN0TA1A1SH" localSheetId="19" hidden="1">#REF!</definedName>
    <definedName name="BExY3MMWXIQSTJWDYYFN0TA1A1SH" localSheetId="4" hidden="1">#REF!</definedName>
    <definedName name="BExY3MMWXIQSTJWDYYFN0TA1A1SH" localSheetId="3" hidden="1">#REF!</definedName>
    <definedName name="BExY3MMWXIQSTJWDYYFN0TA1A1SH" localSheetId="8" hidden="1">#REF!</definedName>
    <definedName name="BExY3MMWXIQSTJWDYYFN0TA1A1SH" localSheetId="7" hidden="1">#REF!</definedName>
    <definedName name="BExY3MMWXIQSTJWDYYFN0TA1A1SH" localSheetId="20" hidden="1">#REF!</definedName>
    <definedName name="BExY3MMWXIQSTJWDYYFN0TA1A1SH" hidden="1">#REF!</definedName>
    <definedName name="BExY68W65TVGJYVP88U94OZJXW92" localSheetId="6" hidden="1">#REF!</definedName>
    <definedName name="BExY68W65TVGJYVP88U94OZJXW92" localSheetId="5" hidden="1">#REF!</definedName>
    <definedName name="BExY68W65TVGJYVP88U94OZJXW92" localSheetId="22" hidden="1">#REF!</definedName>
    <definedName name="BExY68W65TVGJYVP88U94OZJXW92" localSheetId="19" hidden="1">#REF!</definedName>
    <definedName name="BExY68W65TVGJYVP88U94OZJXW92" localSheetId="4" hidden="1">#REF!</definedName>
    <definedName name="BExY68W65TVGJYVP88U94OZJXW92" localSheetId="3" hidden="1">#REF!</definedName>
    <definedName name="BExY68W65TVGJYVP88U94OZJXW92" localSheetId="8" hidden="1">#REF!</definedName>
    <definedName name="BExY68W65TVGJYVP88U94OZJXW92" localSheetId="7" hidden="1">#REF!</definedName>
    <definedName name="BExY68W65TVGJYVP88U94OZJXW92" localSheetId="20" hidden="1">#REF!</definedName>
    <definedName name="BExY68W65TVGJYVP88U94OZJXW92" hidden="1">#REF!</definedName>
    <definedName name="BExZJQJI4H09EC94GXCLZDAB05VB" localSheetId="6" hidden="1">[1]HEADER!#REF!</definedName>
    <definedName name="BExZJQJI4H09EC94GXCLZDAB05VB" localSheetId="5" hidden="1">[1]HEADER!#REF!</definedName>
    <definedName name="BExZJQJI4H09EC94GXCLZDAB05VB" localSheetId="22" hidden="1">[1]HEADER!#REF!</definedName>
    <definedName name="BExZJQJI4H09EC94GXCLZDAB05VB" localSheetId="19" hidden="1">[1]HEADER!#REF!</definedName>
    <definedName name="BExZJQJI4H09EC94GXCLZDAB05VB" localSheetId="4" hidden="1">[1]HEADER!#REF!</definedName>
    <definedName name="BExZJQJI4H09EC94GXCLZDAB05VB" localSheetId="3" hidden="1">[1]HEADER!#REF!</definedName>
    <definedName name="BExZJQJI4H09EC94GXCLZDAB05VB" localSheetId="8" hidden="1">[1]HEADER!#REF!</definedName>
    <definedName name="BExZJQJI4H09EC94GXCLZDAB05VB" localSheetId="7" hidden="1">[1]HEADER!#REF!</definedName>
    <definedName name="BExZJQJI4H09EC94GXCLZDAB05VB" localSheetId="20" hidden="1">[1]HEADER!#REF!</definedName>
    <definedName name="BExZJQJI4H09EC94GXCLZDAB05VB" hidden="1">[1]HEADER!#REF!</definedName>
    <definedName name="BExZKR3VJ576YAUQN076B93KO59K" localSheetId="6" hidden="1">#REF!</definedName>
    <definedName name="BExZKR3VJ576YAUQN076B93KO59K" localSheetId="5" hidden="1">#REF!</definedName>
    <definedName name="BExZKR3VJ576YAUQN076B93KO59K" localSheetId="17" hidden="1">#REF!</definedName>
    <definedName name="BExZKR3VJ576YAUQN076B93KO59K" localSheetId="22" hidden="1">#REF!</definedName>
    <definedName name="BExZKR3VJ576YAUQN076B93KO59K" localSheetId="19" hidden="1">#REF!</definedName>
    <definedName name="BExZKR3VJ576YAUQN076B93KO59K" localSheetId="15" hidden="1">#REF!</definedName>
    <definedName name="BExZKR3VJ576YAUQN076B93KO59K" localSheetId="4" hidden="1">#REF!</definedName>
    <definedName name="BExZKR3VJ576YAUQN076B93KO59K" localSheetId="3" hidden="1">#REF!</definedName>
    <definedName name="BExZKR3VJ576YAUQN076B93KO59K" localSheetId="8" hidden="1">#REF!</definedName>
    <definedName name="BExZKR3VJ576YAUQN076B93KO59K" localSheetId="7" hidden="1">#REF!</definedName>
    <definedName name="BExZKR3VJ576YAUQN076B93KO59K" localSheetId="20" hidden="1">#REF!</definedName>
    <definedName name="BExZKR3VJ576YAUQN076B93KO59K" hidden="1">#REF!</definedName>
    <definedName name="BExZKU92AO3Y1O0ER3PXE4B2I6RI" localSheetId="6" hidden="1">#REF!</definedName>
    <definedName name="BExZKU92AO3Y1O0ER3PXE4B2I6RI" localSheetId="5" hidden="1">#REF!</definedName>
    <definedName name="BExZKU92AO3Y1O0ER3PXE4B2I6RI" localSheetId="22" hidden="1">#REF!</definedName>
    <definedName name="BExZKU92AO3Y1O0ER3PXE4B2I6RI" localSheetId="19" hidden="1">#REF!</definedName>
    <definedName name="BExZKU92AO3Y1O0ER3PXE4B2I6RI" localSheetId="4" hidden="1">#REF!</definedName>
    <definedName name="BExZKU92AO3Y1O0ER3PXE4B2I6RI" localSheetId="3" hidden="1">#REF!</definedName>
    <definedName name="BExZKU92AO3Y1O0ER3PXE4B2I6RI" localSheetId="8" hidden="1">#REF!</definedName>
    <definedName name="BExZKU92AO3Y1O0ER3PXE4B2I6RI" localSheetId="7" hidden="1">#REF!</definedName>
    <definedName name="BExZKU92AO3Y1O0ER3PXE4B2I6RI" localSheetId="20" hidden="1">#REF!</definedName>
    <definedName name="BExZKU92AO3Y1O0ER3PXE4B2I6RI" hidden="1">#REF!</definedName>
    <definedName name="BExZKUJTD6LL7UXH2TZWJEBIWBK9" localSheetId="6" hidden="1">#REF!</definedName>
    <definedName name="BExZKUJTD6LL7UXH2TZWJEBIWBK9" localSheetId="5" hidden="1">#REF!</definedName>
    <definedName name="BExZKUJTD6LL7UXH2TZWJEBIWBK9" localSheetId="22" hidden="1">#REF!</definedName>
    <definedName name="BExZKUJTD6LL7UXH2TZWJEBIWBK9" localSheetId="19" hidden="1">#REF!</definedName>
    <definedName name="BExZKUJTD6LL7UXH2TZWJEBIWBK9" localSheetId="4" hidden="1">#REF!</definedName>
    <definedName name="BExZKUJTD6LL7UXH2TZWJEBIWBK9" localSheetId="3" hidden="1">#REF!</definedName>
    <definedName name="BExZKUJTD6LL7UXH2TZWJEBIWBK9" localSheetId="8" hidden="1">#REF!</definedName>
    <definedName name="BExZKUJTD6LL7UXH2TZWJEBIWBK9" localSheetId="7" hidden="1">#REF!</definedName>
    <definedName name="BExZKUJTD6LL7UXH2TZWJEBIWBK9" localSheetId="20" hidden="1">#REF!</definedName>
    <definedName name="BExZKUJTD6LL7UXH2TZWJEBIWBK9" hidden="1">#REF!</definedName>
    <definedName name="BExZLPV9SS22Q89NOAAPH4KE2NCI" localSheetId="6" hidden="1">#REF!</definedName>
    <definedName name="BExZLPV9SS22Q89NOAAPH4KE2NCI" localSheetId="5" hidden="1">#REF!</definedName>
    <definedName name="BExZLPV9SS22Q89NOAAPH4KE2NCI" localSheetId="22" hidden="1">#REF!</definedName>
    <definedName name="BExZLPV9SS22Q89NOAAPH4KE2NCI" localSheetId="19" hidden="1">#REF!</definedName>
    <definedName name="BExZLPV9SS22Q89NOAAPH4KE2NCI" localSheetId="4" hidden="1">#REF!</definedName>
    <definedName name="BExZLPV9SS22Q89NOAAPH4KE2NCI" localSheetId="3" hidden="1">#REF!</definedName>
    <definedName name="BExZLPV9SS22Q89NOAAPH4KE2NCI" localSheetId="8" hidden="1">#REF!</definedName>
    <definedName name="BExZLPV9SS22Q89NOAAPH4KE2NCI" localSheetId="7" hidden="1">#REF!</definedName>
    <definedName name="BExZLPV9SS22Q89NOAAPH4KE2NCI" localSheetId="20" hidden="1">#REF!</definedName>
    <definedName name="BExZLPV9SS22Q89NOAAPH4KE2NCI" hidden="1">#REF!</definedName>
    <definedName name="BExZM4US2DP7QFX3MP7L50SP2XOL" localSheetId="6" hidden="1">#REF!</definedName>
    <definedName name="BExZM4US2DP7QFX3MP7L50SP2XOL" localSheetId="5" hidden="1">#REF!</definedName>
    <definedName name="BExZM4US2DP7QFX3MP7L50SP2XOL" localSheetId="22" hidden="1">#REF!</definedName>
    <definedName name="BExZM4US2DP7QFX3MP7L50SP2XOL" localSheetId="19" hidden="1">#REF!</definedName>
    <definedName name="BExZM4US2DP7QFX3MP7L50SP2XOL" localSheetId="4" hidden="1">#REF!</definedName>
    <definedName name="BExZM4US2DP7QFX3MP7L50SP2XOL" localSheetId="3" hidden="1">#REF!</definedName>
    <definedName name="BExZM4US2DP7QFX3MP7L50SP2XOL" localSheetId="8" hidden="1">#REF!</definedName>
    <definedName name="BExZM4US2DP7QFX3MP7L50SP2XOL" localSheetId="7" hidden="1">#REF!</definedName>
    <definedName name="BExZM4US2DP7QFX3MP7L50SP2XOL" localSheetId="20" hidden="1">#REF!</definedName>
    <definedName name="BExZM4US2DP7QFX3MP7L50SP2XOL" hidden="1">#REF!</definedName>
    <definedName name="BExZNQZT1LW9775RO9TLV3BRMJ10" localSheetId="6" hidden="1">#REF!</definedName>
    <definedName name="BExZNQZT1LW9775RO9TLV3BRMJ10" localSheetId="5" hidden="1">#REF!</definedName>
    <definedName name="BExZNQZT1LW9775RO9TLV3BRMJ10" localSheetId="22" hidden="1">#REF!</definedName>
    <definedName name="BExZNQZT1LW9775RO9TLV3BRMJ10" localSheetId="19" hidden="1">#REF!</definedName>
    <definedName name="BExZNQZT1LW9775RO9TLV3BRMJ10" localSheetId="4" hidden="1">#REF!</definedName>
    <definedName name="BExZNQZT1LW9775RO9TLV3BRMJ10" localSheetId="3" hidden="1">#REF!</definedName>
    <definedName name="BExZNQZT1LW9775RO9TLV3BRMJ10" localSheetId="8" hidden="1">#REF!</definedName>
    <definedName name="BExZNQZT1LW9775RO9TLV3BRMJ10" localSheetId="7" hidden="1">#REF!</definedName>
    <definedName name="BExZNQZT1LW9775RO9TLV3BRMJ10" localSheetId="20" hidden="1">#REF!</definedName>
    <definedName name="BExZNQZT1LW9775RO9TLV3BRMJ10" hidden="1">#REF!</definedName>
    <definedName name="BExZO1C4DMHFFBZNZODSP4ZX7HD7" localSheetId="6" hidden="1">#REF!</definedName>
    <definedName name="BExZO1C4DMHFFBZNZODSP4ZX7HD7" localSheetId="5" hidden="1">#REF!</definedName>
    <definedName name="BExZO1C4DMHFFBZNZODSP4ZX7HD7" localSheetId="22" hidden="1">#REF!</definedName>
    <definedName name="BExZO1C4DMHFFBZNZODSP4ZX7HD7" localSheetId="19" hidden="1">#REF!</definedName>
    <definedName name="BExZO1C4DMHFFBZNZODSP4ZX7HD7" localSheetId="4" hidden="1">#REF!</definedName>
    <definedName name="BExZO1C4DMHFFBZNZODSP4ZX7HD7" localSheetId="3" hidden="1">#REF!</definedName>
    <definedName name="BExZO1C4DMHFFBZNZODSP4ZX7HD7" localSheetId="8" hidden="1">#REF!</definedName>
    <definedName name="BExZO1C4DMHFFBZNZODSP4ZX7HD7" localSheetId="7" hidden="1">#REF!</definedName>
    <definedName name="BExZO1C4DMHFFBZNZODSP4ZX7HD7" localSheetId="20" hidden="1">#REF!</definedName>
    <definedName name="BExZO1C4DMHFFBZNZODSP4ZX7HD7" hidden="1">#REF!</definedName>
    <definedName name="BExZO99Z8LFFE2OU6KR3GU66ZU0M" localSheetId="6" hidden="1">#REF!</definedName>
    <definedName name="BExZO99Z8LFFE2OU6KR3GU66ZU0M" localSheetId="5" hidden="1">#REF!</definedName>
    <definedName name="BExZO99Z8LFFE2OU6KR3GU66ZU0M" localSheetId="22" hidden="1">#REF!</definedName>
    <definedName name="BExZO99Z8LFFE2OU6KR3GU66ZU0M" localSheetId="19" hidden="1">#REF!</definedName>
    <definedName name="BExZO99Z8LFFE2OU6KR3GU66ZU0M" localSheetId="4" hidden="1">#REF!</definedName>
    <definedName name="BExZO99Z8LFFE2OU6KR3GU66ZU0M" localSheetId="3" hidden="1">#REF!</definedName>
    <definedName name="BExZO99Z8LFFE2OU6KR3GU66ZU0M" localSheetId="8" hidden="1">#REF!</definedName>
    <definedName name="BExZO99Z8LFFE2OU6KR3GU66ZU0M" localSheetId="7" hidden="1">#REF!</definedName>
    <definedName name="BExZO99Z8LFFE2OU6KR3GU66ZU0M" localSheetId="20" hidden="1">#REF!</definedName>
    <definedName name="BExZO99Z8LFFE2OU6KR3GU66ZU0M" hidden="1">#REF!</definedName>
    <definedName name="BExZP1QYR0G4BE2GNX7T40PRUWTE" localSheetId="6" hidden="1">#REF!</definedName>
    <definedName name="BExZP1QYR0G4BE2GNX7T40PRUWTE" localSheetId="5" hidden="1">#REF!</definedName>
    <definedName name="BExZP1QYR0G4BE2GNX7T40PRUWTE" localSheetId="22" hidden="1">#REF!</definedName>
    <definedName name="BExZP1QYR0G4BE2GNX7T40PRUWTE" localSheetId="19" hidden="1">#REF!</definedName>
    <definedName name="BExZP1QYR0G4BE2GNX7T40PRUWTE" localSheetId="4" hidden="1">#REF!</definedName>
    <definedName name="BExZP1QYR0G4BE2GNX7T40PRUWTE" localSheetId="3" hidden="1">#REF!</definedName>
    <definedName name="BExZP1QYR0G4BE2GNX7T40PRUWTE" localSheetId="8" hidden="1">#REF!</definedName>
    <definedName name="BExZP1QYR0G4BE2GNX7T40PRUWTE" localSheetId="7" hidden="1">#REF!</definedName>
    <definedName name="BExZP1QYR0G4BE2GNX7T40PRUWTE" localSheetId="20" hidden="1">#REF!</definedName>
    <definedName name="BExZP1QYR0G4BE2GNX7T40PRUWTE" hidden="1">#REF!</definedName>
    <definedName name="BExZPIOHX3ABCG2YJAIMI6N5FSPL" localSheetId="6" hidden="1">#REF!</definedName>
    <definedName name="BExZPIOHX3ABCG2YJAIMI6N5FSPL" localSheetId="5" hidden="1">#REF!</definedName>
    <definedName name="BExZPIOHX3ABCG2YJAIMI6N5FSPL" localSheetId="22" hidden="1">#REF!</definedName>
    <definedName name="BExZPIOHX3ABCG2YJAIMI6N5FSPL" localSheetId="19" hidden="1">#REF!</definedName>
    <definedName name="BExZPIOHX3ABCG2YJAIMI6N5FSPL" localSheetId="4" hidden="1">#REF!</definedName>
    <definedName name="BExZPIOHX3ABCG2YJAIMI6N5FSPL" localSheetId="3" hidden="1">#REF!</definedName>
    <definedName name="BExZPIOHX3ABCG2YJAIMI6N5FSPL" localSheetId="8" hidden="1">#REF!</definedName>
    <definedName name="BExZPIOHX3ABCG2YJAIMI6N5FSPL" localSheetId="7" hidden="1">#REF!</definedName>
    <definedName name="BExZPIOHX3ABCG2YJAIMI6N5FSPL" localSheetId="20" hidden="1">#REF!</definedName>
    <definedName name="BExZPIOHX3ABCG2YJAIMI6N5FSPL" hidden="1">#REF!</definedName>
    <definedName name="BExZS23CUQRWA0VA8W5KO8T7HL49" localSheetId="6" hidden="1">#REF!</definedName>
    <definedName name="BExZS23CUQRWA0VA8W5KO8T7HL49" localSheetId="5" hidden="1">#REF!</definedName>
    <definedName name="BExZS23CUQRWA0VA8W5KO8T7HL49" localSheetId="22" hidden="1">#REF!</definedName>
    <definedName name="BExZS23CUQRWA0VA8W5KO8T7HL49" localSheetId="4" hidden="1">#REF!</definedName>
    <definedName name="BExZS23CUQRWA0VA8W5KO8T7HL49" localSheetId="3" hidden="1">#REF!</definedName>
    <definedName name="BExZS23CUQRWA0VA8W5KO8T7HL49" localSheetId="8" hidden="1">#REF!</definedName>
    <definedName name="BExZS23CUQRWA0VA8W5KO8T7HL49" localSheetId="7" hidden="1">#REF!</definedName>
    <definedName name="BExZS23CUQRWA0VA8W5KO8T7HL49" localSheetId="20" hidden="1">#REF!</definedName>
    <definedName name="BExZS23CUQRWA0VA8W5KO8T7HL49" hidden="1">#REF!</definedName>
    <definedName name="BExZSGRVHGXOEDFDQC17GK8OZV7P" localSheetId="6" hidden="1">#REF!</definedName>
    <definedName name="BExZSGRVHGXOEDFDQC17GK8OZV7P" localSheetId="5" hidden="1">#REF!</definedName>
    <definedName name="BExZSGRVHGXOEDFDQC17GK8OZV7P" localSheetId="22" hidden="1">#REF!</definedName>
    <definedName name="BExZSGRVHGXOEDFDQC17GK8OZV7P" localSheetId="19" hidden="1">#REF!</definedName>
    <definedName name="BExZSGRVHGXOEDFDQC17GK8OZV7P" localSheetId="4" hidden="1">#REF!</definedName>
    <definedName name="BExZSGRVHGXOEDFDQC17GK8OZV7P" localSheetId="3" hidden="1">#REF!</definedName>
    <definedName name="BExZSGRVHGXOEDFDQC17GK8OZV7P" localSheetId="8" hidden="1">#REF!</definedName>
    <definedName name="BExZSGRVHGXOEDFDQC17GK8OZV7P" localSheetId="7" hidden="1">#REF!</definedName>
    <definedName name="BExZSGRVHGXOEDFDQC17GK8OZV7P" localSheetId="20" hidden="1">#REF!</definedName>
    <definedName name="BExZSGRVHGXOEDFDQC17GK8OZV7P" hidden="1">#REF!</definedName>
    <definedName name="BExZTDQR50ZLG9SHW463LMV4I9EF" localSheetId="6" hidden="1">#REF!</definedName>
    <definedName name="BExZTDQR50ZLG9SHW463LMV4I9EF" localSheetId="5" hidden="1">#REF!</definedName>
    <definedName name="BExZTDQR50ZLG9SHW463LMV4I9EF" localSheetId="22" hidden="1">#REF!</definedName>
    <definedName name="BExZTDQR50ZLG9SHW463LMV4I9EF" localSheetId="19" hidden="1">#REF!</definedName>
    <definedName name="BExZTDQR50ZLG9SHW463LMV4I9EF" localSheetId="4" hidden="1">#REF!</definedName>
    <definedName name="BExZTDQR50ZLG9SHW463LMV4I9EF" localSheetId="3" hidden="1">#REF!</definedName>
    <definedName name="BExZTDQR50ZLG9SHW463LMV4I9EF" localSheetId="8" hidden="1">#REF!</definedName>
    <definedName name="BExZTDQR50ZLG9SHW463LMV4I9EF" localSheetId="7" hidden="1">#REF!</definedName>
    <definedName name="BExZTDQR50ZLG9SHW463LMV4I9EF" localSheetId="20" hidden="1">#REF!</definedName>
    <definedName name="BExZTDQR50ZLG9SHW463LMV4I9EF" hidden="1">#REF!</definedName>
    <definedName name="BExZTUZ96GGOOTAQJ1EXWAKRHOBY" localSheetId="6" hidden="1">#REF!</definedName>
    <definedName name="BExZTUZ96GGOOTAQJ1EXWAKRHOBY" localSheetId="5" hidden="1">#REF!</definedName>
    <definedName name="BExZTUZ96GGOOTAQJ1EXWAKRHOBY" localSheetId="22" hidden="1">#REF!</definedName>
    <definedName name="BExZTUZ96GGOOTAQJ1EXWAKRHOBY" localSheetId="19" hidden="1">#REF!</definedName>
    <definedName name="BExZTUZ96GGOOTAQJ1EXWAKRHOBY" localSheetId="4" hidden="1">#REF!</definedName>
    <definedName name="BExZTUZ96GGOOTAQJ1EXWAKRHOBY" localSheetId="3" hidden="1">#REF!</definedName>
    <definedName name="BExZTUZ96GGOOTAQJ1EXWAKRHOBY" localSheetId="8" hidden="1">#REF!</definedName>
    <definedName name="BExZTUZ96GGOOTAQJ1EXWAKRHOBY" localSheetId="7" hidden="1">#REF!</definedName>
    <definedName name="BExZTUZ96GGOOTAQJ1EXWAKRHOBY" localSheetId="20" hidden="1">#REF!</definedName>
    <definedName name="BExZTUZ96GGOOTAQJ1EXWAKRHOBY" hidden="1">#REF!</definedName>
    <definedName name="BExZWW2CJYV8V7QB41EBGP2YM5OG" localSheetId="6" hidden="1">#REF!</definedName>
    <definedName name="BExZWW2CJYV8V7QB41EBGP2YM5OG" localSheetId="5" hidden="1">#REF!</definedName>
    <definedName name="BExZWW2CJYV8V7QB41EBGP2YM5OG" localSheetId="22" hidden="1">#REF!</definedName>
    <definedName name="BExZWW2CJYV8V7QB41EBGP2YM5OG" localSheetId="19" hidden="1">#REF!</definedName>
    <definedName name="BExZWW2CJYV8V7QB41EBGP2YM5OG" localSheetId="4" hidden="1">#REF!</definedName>
    <definedName name="BExZWW2CJYV8V7QB41EBGP2YM5OG" localSheetId="3" hidden="1">#REF!</definedName>
    <definedName name="BExZWW2CJYV8V7QB41EBGP2YM5OG" localSheetId="8" hidden="1">#REF!</definedName>
    <definedName name="BExZWW2CJYV8V7QB41EBGP2YM5OG" localSheetId="7" hidden="1">#REF!</definedName>
    <definedName name="BExZWW2CJYV8V7QB41EBGP2YM5OG" localSheetId="20" hidden="1">#REF!</definedName>
    <definedName name="BExZWW2CJYV8V7QB41EBGP2YM5OG" hidden="1">#REF!</definedName>
    <definedName name="BExZXDLHT6EX4OUX2SOHWODQ9KYG" localSheetId="6" hidden="1">#REF!</definedName>
    <definedName name="BExZXDLHT6EX4OUX2SOHWODQ9KYG" localSheetId="5" hidden="1">#REF!</definedName>
    <definedName name="BExZXDLHT6EX4OUX2SOHWODQ9KYG" localSheetId="22" hidden="1">#REF!</definedName>
    <definedName name="BExZXDLHT6EX4OUX2SOHWODQ9KYG" localSheetId="19" hidden="1">#REF!</definedName>
    <definedName name="BExZXDLHT6EX4OUX2SOHWODQ9KYG" localSheetId="4" hidden="1">#REF!</definedName>
    <definedName name="BExZXDLHT6EX4OUX2SOHWODQ9KYG" localSheetId="3" hidden="1">#REF!</definedName>
    <definedName name="BExZXDLHT6EX4OUX2SOHWODQ9KYG" localSheetId="8" hidden="1">#REF!</definedName>
    <definedName name="BExZXDLHT6EX4OUX2SOHWODQ9KYG" localSheetId="7" hidden="1">#REF!</definedName>
    <definedName name="BExZXDLHT6EX4OUX2SOHWODQ9KYG" localSheetId="20" hidden="1">#REF!</definedName>
    <definedName name="BExZXDLHT6EX4OUX2SOHWODQ9KYG" hidden="1">#REF!</definedName>
    <definedName name="BExZXIP1B5HNFGA7PQFHUGX95789" localSheetId="6" hidden="1">#REF!</definedName>
    <definedName name="BExZXIP1B5HNFGA7PQFHUGX95789" localSheetId="5" hidden="1">#REF!</definedName>
    <definedName name="BExZXIP1B5HNFGA7PQFHUGX95789" localSheetId="22" hidden="1">#REF!</definedName>
    <definedName name="BExZXIP1B5HNFGA7PQFHUGX95789" localSheetId="19" hidden="1">#REF!</definedName>
    <definedName name="BExZXIP1B5HNFGA7PQFHUGX95789" localSheetId="4" hidden="1">#REF!</definedName>
    <definedName name="BExZXIP1B5HNFGA7PQFHUGX95789" localSheetId="3" hidden="1">#REF!</definedName>
    <definedName name="BExZXIP1B5HNFGA7PQFHUGX95789" localSheetId="8" hidden="1">#REF!</definedName>
    <definedName name="BExZXIP1B5HNFGA7PQFHUGX95789" localSheetId="7" hidden="1">#REF!</definedName>
    <definedName name="BExZXIP1B5HNFGA7PQFHUGX95789" localSheetId="20" hidden="1">#REF!</definedName>
    <definedName name="BExZXIP1B5HNFGA7PQFHUGX95789" hidden="1">#REF!</definedName>
    <definedName name="BExZXIZTS8GLF0ST0UI7OYJ03SUP" localSheetId="6" hidden="1">#REF!</definedName>
    <definedName name="BExZXIZTS8GLF0ST0UI7OYJ03SUP" localSheetId="5" hidden="1">#REF!</definedName>
    <definedName name="BExZXIZTS8GLF0ST0UI7OYJ03SUP" localSheetId="22" hidden="1">#REF!</definedName>
    <definedName name="BExZXIZTS8GLF0ST0UI7OYJ03SUP" localSheetId="19" hidden="1">#REF!</definedName>
    <definedName name="BExZXIZTS8GLF0ST0UI7OYJ03SUP" localSheetId="4" hidden="1">#REF!</definedName>
    <definedName name="BExZXIZTS8GLF0ST0UI7OYJ03SUP" localSheetId="3" hidden="1">#REF!</definedName>
    <definedName name="BExZXIZTS8GLF0ST0UI7OYJ03SUP" localSheetId="8" hidden="1">#REF!</definedName>
    <definedName name="BExZXIZTS8GLF0ST0UI7OYJ03SUP" localSheetId="7" hidden="1">#REF!</definedName>
    <definedName name="BExZXIZTS8GLF0ST0UI7OYJ03SUP" localSheetId="20" hidden="1">#REF!</definedName>
    <definedName name="BExZXIZTS8GLF0ST0UI7OYJ03SUP" hidden="1">#REF!</definedName>
    <definedName name="BExZYDPO844NEHFICNS2ASEB40T4" localSheetId="6" hidden="1">#REF!</definedName>
    <definedName name="BExZYDPO844NEHFICNS2ASEB40T4" localSheetId="5" hidden="1">#REF!</definedName>
    <definedName name="BExZYDPO844NEHFICNS2ASEB40T4" localSheetId="22" hidden="1">#REF!</definedName>
    <definedName name="BExZYDPO844NEHFICNS2ASEB40T4" localSheetId="19" hidden="1">#REF!</definedName>
    <definedName name="BExZYDPO844NEHFICNS2ASEB40T4" localSheetId="4" hidden="1">#REF!</definedName>
    <definedName name="BExZYDPO844NEHFICNS2ASEB40T4" localSheetId="3" hidden="1">#REF!</definedName>
    <definedName name="BExZYDPO844NEHFICNS2ASEB40T4" localSheetId="8" hidden="1">#REF!</definedName>
    <definedName name="BExZYDPO844NEHFICNS2ASEB40T4" localSheetId="7" hidden="1">#REF!</definedName>
    <definedName name="BExZYDPO844NEHFICNS2ASEB40T4" localSheetId="20" hidden="1">#REF!</definedName>
    <definedName name="BExZYDPO844NEHFICNS2ASEB40T4" hidden="1">#REF!</definedName>
    <definedName name="BExZZ3HGNEG3YX1H9M9DVR5C2JO2" localSheetId="6" hidden="1">#REF!</definedName>
    <definedName name="BExZZ3HGNEG3YX1H9M9DVR5C2JO2" localSheetId="5" hidden="1">#REF!</definedName>
    <definedName name="BExZZ3HGNEG3YX1H9M9DVR5C2JO2" localSheetId="22" hidden="1">#REF!</definedName>
    <definedName name="BExZZ3HGNEG3YX1H9M9DVR5C2JO2" localSheetId="19" hidden="1">#REF!</definedName>
    <definedName name="BExZZ3HGNEG3YX1H9M9DVR5C2JO2" localSheetId="4" hidden="1">#REF!</definedName>
    <definedName name="BExZZ3HGNEG3YX1H9M9DVR5C2JO2" localSheetId="3" hidden="1">#REF!</definedName>
    <definedName name="BExZZ3HGNEG3YX1H9M9DVR5C2JO2" localSheetId="8" hidden="1">#REF!</definedName>
    <definedName name="BExZZ3HGNEG3YX1H9M9DVR5C2JO2" localSheetId="7" hidden="1">#REF!</definedName>
    <definedName name="BExZZ3HGNEG3YX1H9M9DVR5C2JO2" localSheetId="20" hidden="1">#REF!</definedName>
    <definedName name="BExZZ3HGNEG3YX1H9M9DVR5C2JO2" hidden="1">#REF!</definedName>
    <definedName name="Country">[3]Setup!$C$11</definedName>
    <definedName name="Currency">[3]Setup!$C$15</definedName>
    <definedName name="pag01_as" localSheetId="19">[4]en!$A$1:$AG$131</definedName>
    <definedName name="pag01_as">[5]en!$A$1:$AG$131</definedName>
    <definedName name="pag01_en">[6]en!$A$1:$AG$131</definedName>
    <definedName name="pag01_fr" localSheetId="6">#REF!</definedName>
    <definedName name="pag01_fr" localSheetId="5">#REF!</definedName>
    <definedName name="pag01_fr" localSheetId="17">#REF!</definedName>
    <definedName name="pag01_fr" localSheetId="22">#REF!</definedName>
    <definedName name="pag01_fr" localSheetId="19">#REF!</definedName>
    <definedName name="pag01_fr" localSheetId="15">#REF!</definedName>
    <definedName name="pag01_fr" localSheetId="4">#REF!</definedName>
    <definedName name="pag01_fr" localSheetId="3">#REF!</definedName>
    <definedName name="pag01_fr" localSheetId="8">#REF!</definedName>
    <definedName name="pag01_fr" localSheetId="7">#REF!</definedName>
    <definedName name="pag01_fr" localSheetId="20">#REF!</definedName>
    <definedName name="pag01_fr">#REF!</definedName>
    <definedName name="pag01_ge">[7]de!$A$1:$AG$65</definedName>
    <definedName name="pag02_en" localSheetId="6">[6]en!#REF!</definedName>
    <definedName name="pag02_en" localSheetId="5">[6]en!#REF!</definedName>
    <definedName name="pag02_en" localSheetId="17">[6]en!#REF!</definedName>
    <definedName name="pag02_en" localSheetId="22">[6]en!#REF!</definedName>
    <definedName name="pag02_en" localSheetId="19">[6]en!#REF!</definedName>
    <definedName name="pag02_en" localSheetId="15">[6]en!#REF!</definedName>
    <definedName name="pag02_en" localSheetId="4">[6]en!#REF!</definedName>
    <definedName name="pag02_en" localSheetId="3">[6]en!#REF!</definedName>
    <definedName name="pag02_en" localSheetId="8">[6]en!#REF!</definedName>
    <definedName name="pag02_en" localSheetId="7">[6]en!#REF!</definedName>
    <definedName name="pag02_en" localSheetId="20">[6]en!#REF!</definedName>
    <definedName name="pag02_en">[6]en!#REF!</definedName>
    <definedName name="pag02_fr" localSheetId="6">#REF!</definedName>
    <definedName name="pag02_fr" localSheetId="5">#REF!</definedName>
    <definedName name="pag02_fr" localSheetId="17">#REF!</definedName>
    <definedName name="pag02_fr" localSheetId="22">#REF!</definedName>
    <definedName name="pag02_fr" localSheetId="19">#REF!</definedName>
    <definedName name="pag02_fr" localSheetId="15">#REF!</definedName>
    <definedName name="pag02_fr" localSheetId="4">#REF!</definedName>
    <definedName name="pag02_fr" localSheetId="3">#REF!</definedName>
    <definedName name="pag02_fr" localSheetId="8">#REF!</definedName>
    <definedName name="pag02_fr" localSheetId="7">#REF!</definedName>
    <definedName name="pag02_fr" localSheetId="20">#REF!</definedName>
    <definedName name="pag02_fr">#REF!</definedName>
    <definedName name="pag02_ge" localSheetId="6">[7]de!#REF!</definedName>
    <definedName name="pag02_ge" localSheetId="5">[7]de!#REF!</definedName>
    <definedName name="pag02_ge" localSheetId="17">[7]de!#REF!</definedName>
    <definedName name="pag02_ge" localSheetId="22">[7]de!#REF!</definedName>
    <definedName name="pag02_ge" localSheetId="19">[7]de!#REF!</definedName>
    <definedName name="pag02_ge" localSheetId="15">[7]de!#REF!</definedName>
    <definedName name="pag02_ge" localSheetId="4">[7]de!#REF!</definedName>
    <definedName name="pag02_ge" localSheetId="3">[7]de!#REF!</definedName>
    <definedName name="pag02_ge" localSheetId="8">[7]de!#REF!</definedName>
    <definedName name="pag02_ge" localSheetId="7">[7]de!#REF!</definedName>
    <definedName name="pag02_ge" localSheetId="20">[7]de!#REF!</definedName>
    <definedName name="pag02_ge">[7]de!#REF!</definedName>
    <definedName name="pag03_en" localSheetId="6">[6]en!#REF!</definedName>
    <definedName name="pag03_en" localSheetId="5">[6]en!#REF!</definedName>
    <definedName name="pag03_en" localSheetId="22">[6]en!#REF!</definedName>
    <definedName name="pag03_en" localSheetId="19">[6]en!#REF!</definedName>
    <definedName name="pag03_en" localSheetId="4">[6]en!#REF!</definedName>
    <definedName name="pag03_en" localSheetId="3">[6]en!#REF!</definedName>
    <definedName name="pag03_en" localSheetId="8">[6]en!#REF!</definedName>
    <definedName name="pag03_en" localSheetId="7">[6]en!#REF!</definedName>
    <definedName name="pag03_en" localSheetId="20">[6]en!#REF!</definedName>
    <definedName name="pag03_en">[6]en!#REF!</definedName>
    <definedName name="pag03_fr">[7]fr!$A$66:$AG$130</definedName>
    <definedName name="pag03_ge">[7]de!$A$66:$AG$130</definedName>
    <definedName name="pag04_en">[6]en!$A$132:$AG$195</definedName>
    <definedName name="pag04_fr" localSheetId="6">#REF!</definedName>
    <definedName name="pag04_fr" localSheetId="5">#REF!</definedName>
    <definedName name="pag04_fr" localSheetId="17">#REF!</definedName>
    <definedName name="pag04_fr" localSheetId="22">#REF!</definedName>
    <definedName name="pag04_fr" localSheetId="19">#REF!</definedName>
    <definedName name="pag04_fr" localSheetId="15">#REF!</definedName>
    <definedName name="pag04_fr" localSheetId="4">#REF!</definedName>
    <definedName name="pag04_fr" localSheetId="3">#REF!</definedName>
    <definedName name="pag04_fr" localSheetId="8">#REF!</definedName>
    <definedName name="pag04_fr" localSheetId="7">#REF!</definedName>
    <definedName name="pag04_fr" localSheetId="20">#REF!</definedName>
    <definedName name="pag04_fr">#REF!</definedName>
    <definedName name="pag04_ge">[7]de!$A$131:$AG$195</definedName>
    <definedName name="pag05_en">[6]en!$A$196:$AG$260</definedName>
    <definedName name="pag05_fr" localSheetId="6">#REF!</definedName>
    <definedName name="pag05_fr" localSheetId="5">#REF!</definedName>
    <definedName name="pag05_fr" localSheetId="17">#REF!</definedName>
    <definedName name="pag05_fr" localSheetId="22">#REF!</definedName>
    <definedName name="pag05_fr" localSheetId="19">#REF!</definedName>
    <definedName name="pag05_fr" localSheetId="15">#REF!</definedName>
    <definedName name="pag05_fr" localSheetId="4">#REF!</definedName>
    <definedName name="pag05_fr" localSheetId="3">#REF!</definedName>
    <definedName name="pag05_fr" localSheetId="8">#REF!</definedName>
    <definedName name="pag05_fr" localSheetId="7">#REF!</definedName>
    <definedName name="pag05_fr" localSheetId="20">#REF!</definedName>
    <definedName name="pag05_fr">#REF!</definedName>
    <definedName name="pag05_ge">[7]de!$A$196:$AG$260</definedName>
    <definedName name="pag06_en">[6]en!$A$261:$AG$325</definedName>
    <definedName name="pag06_fr" localSheetId="6">#REF!</definedName>
    <definedName name="pag06_fr" localSheetId="5">#REF!</definedName>
    <definedName name="pag06_fr" localSheetId="17">#REF!</definedName>
    <definedName name="pag06_fr" localSheetId="22">#REF!</definedName>
    <definedName name="pag06_fr" localSheetId="19">#REF!</definedName>
    <definedName name="pag06_fr" localSheetId="15">#REF!</definedName>
    <definedName name="pag06_fr" localSheetId="4">#REF!</definedName>
    <definedName name="pag06_fr" localSheetId="3">#REF!</definedName>
    <definedName name="pag06_fr" localSheetId="8">#REF!</definedName>
    <definedName name="pag06_fr" localSheetId="7">#REF!</definedName>
    <definedName name="pag06_fr" localSheetId="20">#REF!</definedName>
    <definedName name="pag06_fr">#REF!</definedName>
    <definedName name="pag06_ge">[7]de!$A$261:$AG$325</definedName>
    <definedName name="pag07_en">[6]en!$A$326:$AG$390</definedName>
    <definedName name="pag07_fr" localSheetId="6">#REF!</definedName>
    <definedName name="pag07_fr" localSheetId="5">#REF!</definedName>
    <definedName name="pag07_fr" localSheetId="17">#REF!</definedName>
    <definedName name="pag07_fr" localSheetId="22">#REF!</definedName>
    <definedName name="pag07_fr" localSheetId="19">#REF!</definedName>
    <definedName name="pag07_fr" localSheetId="15">#REF!</definedName>
    <definedName name="pag07_fr" localSheetId="4">#REF!</definedName>
    <definedName name="pag07_fr" localSheetId="3">#REF!</definedName>
    <definedName name="pag07_fr" localSheetId="8">#REF!</definedName>
    <definedName name="pag07_fr" localSheetId="7">#REF!</definedName>
    <definedName name="pag07_fr" localSheetId="20">#REF!</definedName>
    <definedName name="pag07_fr">#REF!</definedName>
    <definedName name="pag07_ge">[7]de!$A$326:$AG$390</definedName>
    <definedName name="pag08_en">[6]en!$A$391:$AG$455</definedName>
    <definedName name="pag08_fr" localSheetId="6">#REF!</definedName>
    <definedName name="pag08_fr" localSheetId="5">#REF!</definedName>
    <definedName name="pag08_fr" localSheetId="17">#REF!</definedName>
    <definedName name="pag08_fr" localSheetId="22">#REF!</definedName>
    <definedName name="pag08_fr" localSheetId="19">#REF!</definedName>
    <definedName name="pag08_fr" localSheetId="15">#REF!</definedName>
    <definedName name="pag08_fr" localSheetId="4">#REF!</definedName>
    <definedName name="pag08_fr" localSheetId="3">#REF!</definedName>
    <definedName name="pag08_fr" localSheetId="8">#REF!</definedName>
    <definedName name="pag08_fr" localSheetId="7">#REF!</definedName>
    <definedName name="pag08_fr" localSheetId="20">#REF!</definedName>
    <definedName name="pag08_fr">#REF!</definedName>
    <definedName name="pag08_ge">[7]de!$A$391:$AG$455</definedName>
    <definedName name="pag09_en">[6]en!$A$456:$AG$520</definedName>
    <definedName name="pag09_fr" localSheetId="6">#REF!</definedName>
    <definedName name="pag09_fr" localSheetId="5">#REF!</definedName>
    <definedName name="pag09_fr" localSheetId="17">#REF!</definedName>
    <definedName name="pag09_fr" localSheetId="22">#REF!</definedName>
    <definedName name="pag09_fr" localSheetId="19">#REF!</definedName>
    <definedName name="pag09_fr" localSheetId="15">#REF!</definedName>
    <definedName name="pag09_fr" localSheetId="4">#REF!</definedName>
    <definedName name="pag09_fr" localSheetId="3">#REF!</definedName>
    <definedName name="pag09_fr" localSheetId="8">#REF!</definedName>
    <definedName name="pag09_fr" localSheetId="7">#REF!</definedName>
    <definedName name="pag09_fr" localSheetId="20">#REF!</definedName>
    <definedName name="pag09_fr">#REF!</definedName>
    <definedName name="pag09_ge">[7]de!$A$456:$AG$520</definedName>
    <definedName name="pag10_en">[6]en!$A$521:$AG$585</definedName>
    <definedName name="pag10_fr" localSheetId="6">#REF!</definedName>
    <definedName name="pag10_fr" localSheetId="5">#REF!</definedName>
    <definedName name="pag10_fr" localSheetId="17">#REF!</definedName>
    <definedName name="pag10_fr" localSheetId="22">#REF!</definedName>
    <definedName name="pag10_fr" localSheetId="19">#REF!</definedName>
    <definedName name="pag10_fr" localSheetId="15">#REF!</definedName>
    <definedName name="pag10_fr" localSheetId="4">#REF!</definedName>
    <definedName name="pag10_fr" localSheetId="3">#REF!</definedName>
    <definedName name="pag10_fr" localSheetId="8">#REF!</definedName>
    <definedName name="pag10_fr" localSheetId="7">#REF!</definedName>
    <definedName name="pag10_fr" localSheetId="20">#REF!</definedName>
    <definedName name="pag10_fr">#REF!</definedName>
    <definedName name="pag10_ge">[7]de!$A$521:$AG$585</definedName>
    <definedName name="Print_Areade">[7]de!$A$1:$AG$585</definedName>
    <definedName name="Print_Areaen">[6]en!$A$1:$AG$585</definedName>
    <definedName name="Print_Areafr">[7]fr!$A$1:$AG$585</definedName>
    <definedName name="_xlnm.Print_Titles" localSheetId="14">'Apro_rezerve_2010-2018'!$3:$3</definedName>
    <definedName name="_xlnm.Print_Titles" localSheetId="6">'Budget balance'!$1:$2</definedName>
    <definedName name="_xlnm.Print_Titles" localSheetId="5">'Budget revenue and expenditure'!$1:$2</definedName>
    <definedName name="_xlnm.Print_Titles" localSheetId="2">Expenditure!$1:$2</definedName>
    <definedName name="_xlnm.Print_Titles" localSheetId="13">'LNG_2008-2018'!$3:$3</definedName>
    <definedName name="_xlnm.Print_Titles" localSheetId="11">Makro!$A:$D,Makro!$1:$1</definedName>
    <definedName name="_xlnm.Print_Titles" localSheetId="4">Reserve!$1:$2</definedName>
    <definedName name="_xlnm.Print_Titles" localSheetId="3">Revenue!$1:$2</definedName>
    <definedName name="_xlnm.Print_Titles" localSheetId="8">Risks!$1:$2</definedName>
    <definedName name="_xlnm.Print_Titles" localSheetId="7">'State debt'!$1:$2</definedName>
    <definedName name="qqq" localSheetId="19">[8]Setup!$C$11</definedName>
    <definedName name="qqq">[9]Setup!$C$11</definedName>
    <definedName name="solver_adj" localSheetId="11" hidden="1">Makro!$Q$64:$S$64</definedName>
    <definedName name="solver_cvg" localSheetId="11" hidden="1">0.0001</definedName>
    <definedName name="solver_drv" localSheetId="11" hidden="1">2</definedName>
    <definedName name="solver_eng" localSheetId="11" hidden="1">1</definedName>
    <definedName name="solver_est" localSheetId="11" hidden="1">1</definedName>
    <definedName name="solver_itr" localSheetId="11" hidden="1">2147483647</definedName>
    <definedName name="solver_mip" localSheetId="11" hidden="1">2147483647</definedName>
    <definedName name="solver_mni" localSheetId="11" hidden="1">30</definedName>
    <definedName name="solver_mrt" localSheetId="11" hidden="1">0.075</definedName>
    <definedName name="solver_msl" localSheetId="11" hidden="1">2</definedName>
    <definedName name="solver_neg" localSheetId="11" hidden="1">1</definedName>
    <definedName name="solver_nod" localSheetId="11" hidden="1">2147483647</definedName>
    <definedName name="solver_num" localSheetId="11" hidden="1">0</definedName>
    <definedName name="solver_nwt" localSheetId="11" hidden="1">1</definedName>
    <definedName name="solver_opt" localSheetId="11" hidden="1">Makro!$T$69</definedName>
    <definedName name="solver_pre" localSheetId="11" hidden="1">0.000001</definedName>
    <definedName name="solver_rbv" localSheetId="11" hidden="1">2</definedName>
    <definedName name="solver_rlx" localSheetId="11" hidden="1">2</definedName>
    <definedName name="solver_rsd" localSheetId="11" hidden="1">0</definedName>
    <definedName name="solver_scl" localSheetId="11" hidden="1">2</definedName>
    <definedName name="solver_sho" localSheetId="11" hidden="1">2</definedName>
    <definedName name="solver_ssz" localSheetId="11" hidden="1">100</definedName>
    <definedName name="solver_tim" localSheetId="11" hidden="1">2147483647</definedName>
    <definedName name="solver_tol" localSheetId="11" hidden="1">0.01</definedName>
    <definedName name="solver_typ" localSheetId="11" hidden="1">3</definedName>
    <definedName name="solver_val" localSheetId="11" hidden="1">0</definedName>
    <definedName name="solver_ver" localSheetId="11" hidden="1">3</definedName>
    <definedName name="tab00_en">[6]en!$A$2:$AG$37</definedName>
    <definedName name="tab00_fr" localSheetId="6">#REF!</definedName>
    <definedName name="tab00_fr" localSheetId="5">#REF!</definedName>
    <definedName name="tab00_fr" localSheetId="17">#REF!</definedName>
    <definedName name="tab00_fr" localSheetId="22">#REF!</definedName>
    <definedName name="tab00_fr" localSheetId="19">#REF!</definedName>
    <definedName name="tab00_fr" localSheetId="15">#REF!</definedName>
    <definedName name="tab00_fr" localSheetId="4">#REF!</definedName>
    <definedName name="tab00_fr" localSheetId="3">#REF!</definedName>
    <definedName name="tab00_fr" localSheetId="8">#REF!</definedName>
    <definedName name="tab00_fr" localSheetId="7">#REF!</definedName>
    <definedName name="tab00_fr" localSheetId="20">#REF!</definedName>
    <definedName name="tab00_fr">#REF!</definedName>
    <definedName name="tab00_ge" localSheetId="6">#REF!</definedName>
    <definedName name="tab00_ge" localSheetId="5">#REF!</definedName>
    <definedName name="tab00_ge" localSheetId="22">#REF!</definedName>
    <definedName name="tab00_ge" localSheetId="19">#REF!</definedName>
    <definedName name="tab00_ge" localSheetId="4">#REF!</definedName>
    <definedName name="tab00_ge" localSheetId="3">#REF!</definedName>
    <definedName name="tab00_ge" localSheetId="8">#REF!</definedName>
    <definedName name="tab00_ge" localSheetId="7">#REF!</definedName>
    <definedName name="tab00_ge" localSheetId="20">#REF!</definedName>
    <definedName name="tab00_ge">#REF!</definedName>
    <definedName name="tab01_en" localSheetId="6">[6]en!#REF!</definedName>
    <definedName name="tab01_en" localSheetId="5">[6]en!#REF!</definedName>
    <definedName name="tab01_en" localSheetId="22">[6]en!#REF!</definedName>
    <definedName name="tab01_en" localSheetId="19">[6]en!#REF!</definedName>
    <definedName name="tab01_en" localSheetId="4">[6]en!#REF!</definedName>
    <definedName name="tab01_en" localSheetId="3">[6]en!#REF!</definedName>
    <definedName name="tab01_en" localSheetId="8">[6]en!#REF!</definedName>
    <definedName name="tab01_en" localSheetId="7">[6]en!#REF!</definedName>
    <definedName name="tab01_en" localSheetId="20">[6]en!#REF!</definedName>
    <definedName name="tab01_en">[6]en!#REF!</definedName>
    <definedName name="tab01_fr" localSheetId="6">#REF!</definedName>
    <definedName name="tab01_fr" localSheetId="5">#REF!</definedName>
    <definedName name="tab01_fr" localSheetId="17">#REF!</definedName>
    <definedName name="tab01_fr" localSheetId="22">#REF!</definedName>
    <definedName name="tab01_fr" localSheetId="19">#REF!</definedName>
    <definedName name="tab01_fr" localSheetId="15">#REF!</definedName>
    <definedName name="tab01_fr" localSheetId="4">#REF!</definedName>
    <definedName name="tab01_fr" localSheetId="3">#REF!</definedName>
    <definedName name="tab01_fr" localSheetId="8">#REF!</definedName>
    <definedName name="tab01_fr" localSheetId="7">#REF!</definedName>
    <definedName name="tab01_fr" localSheetId="20">#REF!</definedName>
    <definedName name="tab01_fr">#REF!</definedName>
    <definedName name="tab01_ge" localSheetId="6">#REF!</definedName>
    <definedName name="tab01_ge" localSheetId="5">#REF!</definedName>
    <definedName name="tab01_ge" localSheetId="22">#REF!</definedName>
    <definedName name="tab01_ge" localSheetId="19">#REF!</definedName>
    <definedName name="tab01_ge" localSheetId="4">#REF!</definedName>
    <definedName name="tab01_ge" localSheetId="3">#REF!</definedName>
    <definedName name="tab01_ge" localSheetId="8">#REF!</definedName>
    <definedName name="tab01_ge" localSheetId="7">#REF!</definedName>
    <definedName name="tab01_ge" localSheetId="20">#REF!</definedName>
    <definedName name="tab01_ge">#REF!</definedName>
    <definedName name="tab02_en">[6]en!$A$132:$AG$156</definedName>
    <definedName name="tab02_fr" localSheetId="6">#REF!</definedName>
    <definedName name="tab02_fr" localSheetId="5">#REF!</definedName>
    <definedName name="tab02_fr" localSheetId="17">#REF!</definedName>
    <definedName name="tab02_fr" localSheetId="22">#REF!</definedName>
    <definedName name="tab02_fr" localSheetId="19">#REF!</definedName>
    <definedName name="tab02_fr" localSheetId="15">#REF!</definedName>
    <definedName name="tab02_fr" localSheetId="4">#REF!</definedName>
    <definedName name="tab02_fr" localSheetId="3">#REF!</definedName>
    <definedName name="tab02_fr" localSheetId="8">#REF!</definedName>
    <definedName name="tab02_fr" localSheetId="7">#REF!</definedName>
    <definedName name="tab02_fr" localSheetId="20">#REF!</definedName>
    <definedName name="tab02_fr">#REF!</definedName>
    <definedName name="tab02_ge" localSheetId="6">#REF!</definedName>
    <definedName name="tab02_ge" localSheetId="5">#REF!</definedName>
    <definedName name="tab02_ge" localSheetId="22">#REF!</definedName>
    <definedName name="tab02_ge" localSheetId="19">#REF!</definedName>
    <definedName name="tab02_ge" localSheetId="4">#REF!</definedName>
    <definedName name="tab02_ge" localSheetId="3">#REF!</definedName>
    <definedName name="tab02_ge" localSheetId="8">#REF!</definedName>
    <definedName name="tab02_ge" localSheetId="7">#REF!</definedName>
    <definedName name="tab02_ge" localSheetId="20">#REF!</definedName>
    <definedName name="tab02_ge">#REF!</definedName>
    <definedName name="tab03_en">[6]en!$A$161:$AG$184</definedName>
    <definedName name="tab03_fr" localSheetId="6">#REF!</definedName>
    <definedName name="tab03_fr" localSheetId="5">#REF!</definedName>
    <definedName name="tab03_fr" localSheetId="17">#REF!</definedName>
    <definedName name="tab03_fr" localSheetId="22">#REF!</definedName>
    <definedName name="tab03_fr" localSheetId="19">#REF!</definedName>
    <definedName name="tab03_fr" localSheetId="15">#REF!</definedName>
    <definedName name="tab03_fr" localSheetId="4">#REF!</definedName>
    <definedName name="tab03_fr" localSheetId="3">#REF!</definedName>
    <definedName name="tab03_fr" localSheetId="8">#REF!</definedName>
    <definedName name="tab03_fr" localSheetId="7">#REF!</definedName>
    <definedName name="tab03_fr" localSheetId="20">#REF!</definedName>
    <definedName name="tab03_fr">#REF!</definedName>
    <definedName name="tab03_ge" localSheetId="6">#REF!</definedName>
    <definedName name="tab03_ge" localSheetId="5">#REF!</definedName>
    <definedName name="tab03_ge" localSheetId="22">#REF!</definedName>
    <definedName name="tab03_ge" localSheetId="19">#REF!</definedName>
    <definedName name="tab03_ge" localSheetId="4">#REF!</definedName>
    <definedName name="tab03_ge" localSheetId="3">#REF!</definedName>
    <definedName name="tab03_ge" localSheetId="8">#REF!</definedName>
    <definedName name="tab03_ge" localSheetId="7">#REF!</definedName>
    <definedName name="tab03_ge" localSheetId="20">#REF!</definedName>
    <definedName name="tab03_ge">#REF!</definedName>
    <definedName name="tab04_en">[6]en!$A$197:$AG$236</definedName>
    <definedName name="tab04_fr" localSheetId="6">#REF!</definedName>
    <definedName name="tab04_fr" localSheetId="5">#REF!</definedName>
    <definedName name="tab04_fr" localSheetId="17">#REF!</definedName>
    <definedName name="tab04_fr" localSheetId="22">#REF!</definedName>
    <definedName name="tab04_fr" localSheetId="19">#REF!</definedName>
    <definedName name="tab04_fr" localSheetId="15">#REF!</definedName>
    <definedName name="tab04_fr" localSheetId="4">#REF!</definedName>
    <definedName name="tab04_fr" localSheetId="3">#REF!</definedName>
    <definedName name="tab04_fr" localSheetId="8">#REF!</definedName>
    <definedName name="tab04_fr" localSheetId="7">#REF!</definedName>
    <definedName name="tab04_fr" localSheetId="20">#REF!</definedName>
    <definedName name="tab04_fr">#REF!</definedName>
    <definedName name="tab04_ge" localSheetId="6">#REF!</definedName>
    <definedName name="tab04_ge" localSheetId="5">#REF!</definedName>
    <definedName name="tab04_ge" localSheetId="22">#REF!</definedName>
    <definedName name="tab04_ge" localSheetId="19">#REF!</definedName>
    <definedName name="tab04_ge" localSheetId="4">#REF!</definedName>
    <definedName name="tab04_ge" localSheetId="3">#REF!</definedName>
    <definedName name="tab04_ge" localSheetId="8">#REF!</definedName>
    <definedName name="tab04_ge" localSheetId="7">#REF!</definedName>
    <definedName name="tab04_ge" localSheetId="20">#REF!</definedName>
    <definedName name="tab04_ge">#REF!</definedName>
    <definedName name="tab05_en">[6]en!$A$262:$AG$302</definedName>
    <definedName name="tab05_fr" localSheetId="6">#REF!</definedName>
    <definedName name="tab05_fr" localSheetId="5">#REF!</definedName>
    <definedName name="tab05_fr" localSheetId="17">#REF!</definedName>
    <definedName name="tab05_fr" localSheetId="22">#REF!</definedName>
    <definedName name="tab05_fr" localSheetId="19">#REF!</definedName>
    <definedName name="tab05_fr" localSheetId="15">#REF!</definedName>
    <definedName name="tab05_fr" localSheetId="4">#REF!</definedName>
    <definedName name="tab05_fr" localSheetId="3">#REF!</definedName>
    <definedName name="tab05_fr" localSheetId="8">#REF!</definedName>
    <definedName name="tab05_fr" localSheetId="7">#REF!</definedName>
    <definedName name="tab05_fr" localSheetId="20">#REF!</definedName>
    <definedName name="tab05_fr">#REF!</definedName>
    <definedName name="tab05_ge" localSheetId="6">#REF!</definedName>
    <definedName name="tab05_ge" localSheetId="5">#REF!</definedName>
    <definedName name="tab05_ge" localSheetId="22">#REF!</definedName>
    <definedName name="tab05_ge" localSheetId="19">#REF!</definedName>
    <definedName name="tab05_ge" localSheetId="4">#REF!</definedName>
    <definedName name="tab05_ge" localSheetId="3">#REF!</definedName>
    <definedName name="tab05_ge" localSheetId="8">#REF!</definedName>
    <definedName name="tab05_ge" localSheetId="7">#REF!</definedName>
    <definedName name="tab05_ge" localSheetId="20">#REF!</definedName>
    <definedName name="tab05_ge">#REF!</definedName>
    <definedName name="tab06_en">[6]en!$A$327:$AG$361</definedName>
    <definedName name="tab06_fr" localSheetId="6">#REF!</definedName>
    <definedName name="tab06_fr" localSheetId="5">#REF!</definedName>
    <definedName name="tab06_fr" localSheetId="17">#REF!</definedName>
    <definedName name="tab06_fr" localSheetId="22">#REF!</definedName>
    <definedName name="tab06_fr" localSheetId="19">#REF!</definedName>
    <definedName name="tab06_fr" localSheetId="15">#REF!</definedName>
    <definedName name="tab06_fr" localSheetId="4">#REF!</definedName>
    <definedName name="tab06_fr" localSheetId="3">#REF!</definedName>
    <definedName name="tab06_fr" localSheetId="8">#REF!</definedName>
    <definedName name="tab06_fr" localSheetId="7">#REF!</definedName>
    <definedName name="tab06_fr" localSheetId="20">#REF!</definedName>
    <definedName name="tab06_fr">#REF!</definedName>
    <definedName name="tab06_ge" localSheetId="6">#REF!</definedName>
    <definedName name="tab06_ge" localSheetId="5">#REF!</definedName>
    <definedName name="tab06_ge" localSheetId="22">#REF!</definedName>
    <definedName name="tab06_ge" localSheetId="19">#REF!</definedName>
    <definedName name="tab06_ge" localSheetId="4">#REF!</definedName>
    <definedName name="tab06_ge" localSheetId="3">#REF!</definedName>
    <definedName name="tab06_ge" localSheetId="8">#REF!</definedName>
    <definedName name="tab06_ge" localSheetId="7">#REF!</definedName>
    <definedName name="tab06_ge" localSheetId="20">#REF!</definedName>
    <definedName name="tab06_ge">#REF!</definedName>
    <definedName name="tab07_en">[6]en!$A$366:$AG$389</definedName>
    <definedName name="tab07_fr" localSheetId="6">#REF!</definedName>
    <definedName name="tab07_fr" localSheetId="5">#REF!</definedName>
    <definedName name="tab07_fr" localSheetId="17">#REF!</definedName>
    <definedName name="tab07_fr" localSheetId="22">#REF!</definedName>
    <definedName name="tab07_fr" localSheetId="19">#REF!</definedName>
    <definedName name="tab07_fr" localSheetId="15">#REF!</definedName>
    <definedName name="tab07_fr" localSheetId="4">#REF!</definedName>
    <definedName name="tab07_fr" localSheetId="3">#REF!</definedName>
    <definedName name="tab07_fr" localSheetId="8">#REF!</definedName>
    <definedName name="tab07_fr" localSheetId="7">#REF!</definedName>
    <definedName name="tab07_fr" localSheetId="20">#REF!</definedName>
    <definedName name="tab07_fr">#REF!</definedName>
    <definedName name="tab07_ge" localSheetId="6">#REF!</definedName>
    <definedName name="tab07_ge" localSheetId="5">#REF!</definedName>
    <definedName name="tab07_ge" localSheetId="22">#REF!</definedName>
    <definedName name="tab07_ge" localSheetId="19">#REF!</definedName>
    <definedName name="tab07_ge" localSheetId="4">#REF!</definedName>
    <definedName name="tab07_ge" localSheetId="3">#REF!</definedName>
    <definedName name="tab07_ge" localSheetId="8">#REF!</definedName>
    <definedName name="tab07_ge" localSheetId="7">#REF!</definedName>
    <definedName name="tab07_ge" localSheetId="20">#REF!</definedName>
    <definedName name="tab07_ge">#REF!</definedName>
    <definedName name="tab08_en">[6]en!$A$392:$AG$419</definedName>
    <definedName name="tab08_fr" localSheetId="6">#REF!</definedName>
    <definedName name="tab08_fr" localSheetId="5">#REF!</definedName>
    <definedName name="tab08_fr" localSheetId="17">#REF!</definedName>
    <definedName name="tab08_fr" localSheetId="22">#REF!</definedName>
    <definedName name="tab08_fr" localSheetId="19">#REF!</definedName>
    <definedName name="tab08_fr" localSheetId="15">#REF!</definedName>
    <definedName name="tab08_fr" localSheetId="4">#REF!</definedName>
    <definedName name="tab08_fr" localSheetId="3">#REF!</definedName>
    <definedName name="tab08_fr" localSheetId="8">#REF!</definedName>
    <definedName name="tab08_fr" localSheetId="7">#REF!</definedName>
    <definedName name="tab08_fr" localSheetId="20">#REF!</definedName>
    <definedName name="tab08_fr">#REF!</definedName>
    <definedName name="tab08_ge" localSheetId="6">#REF!</definedName>
    <definedName name="tab08_ge" localSheetId="5">#REF!</definedName>
    <definedName name="tab08_ge" localSheetId="22">#REF!</definedName>
    <definedName name="tab08_ge" localSheetId="19">#REF!</definedName>
    <definedName name="tab08_ge" localSheetId="4">#REF!</definedName>
    <definedName name="tab08_ge" localSheetId="3">#REF!</definedName>
    <definedName name="tab08_ge" localSheetId="8">#REF!</definedName>
    <definedName name="tab08_ge" localSheetId="7">#REF!</definedName>
    <definedName name="tab08_ge" localSheetId="20">#REF!</definedName>
    <definedName name="tab08_ge">#REF!</definedName>
    <definedName name="tab09_en">[6]en!$A$424:$AG$448</definedName>
    <definedName name="tab09_fr" localSheetId="6">#REF!</definedName>
    <definedName name="tab09_fr" localSheetId="5">#REF!</definedName>
    <definedName name="tab09_fr" localSheetId="17">#REF!</definedName>
    <definedName name="tab09_fr" localSheetId="22">#REF!</definedName>
    <definedName name="tab09_fr" localSheetId="19">#REF!</definedName>
    <definedName name="tab09_fr" localSheetId="15">#REF!</definedName>
    <definedName name="tab09_fr" localSheetId="4">#REF!</definedName>
    <definedName name="tab09_fr" localSheetId="3">#REF!</definedName>
    <definedName name="tab09_fr" localSheetId="8">#REF!</definedName>
    <definedName name="tab09_fr" localSheetId="7">#REF!</definedName>
    <definedName name="tab09_fr" localSheetId="20">#REF!</definedName>
    <definedName name="tab09_fr">#REF!</definedName>
    <definedName name="tab09_ge" localSheetId="6">#REF!</definedName>
    <definedName name="tab09_ge" localSheetId="5">#REF!</definedName>
    <definedName name="tab09_ge" localSheetId="22">#REF!</definedName>
    <definedName name="tab09_ge" localSheetId="19">#REF!</definedName>
    <definedName name="tab09_ge" localSheetId="4">#REF!</definedName>
    <definedName name="tab09_ge" localSheetId="3">#REF!</definedName>
    <definedName name="tab09_ge" localSheetId="8">#REF!</definedName>
    <definedName name="tab09_ge" localSheetId="7">#REF!</definedName>
    <definedName name="tab09_ge" localSheetId="20">#REF!</definedName>
    <definedName name="tab09_ge">#REF!</definedName>
    <definedName name="tab10_en">[6]en!$A$457:$AG$495</definedName>
    <definedName name="tab10_fr" localSheetId="6">#REF!</definedName>
    <definedName name="tab10_fr" localSheetId="5">#REF!</definedName>
    <definedName name="tab10_fr" localSheetId="17">#REF!</definedName>
    <definedName name="tab10_fr" localSheetId="22">#REF!</definedName>
    <definedName name="tab10_fr" localSheetId="19">#REF!</definedName>
    <definedName name="tab10_fr" localSheetId="15">#REF!</definedName>
    <definedName name="tab10_fr" localSheetId="4">#REF!</definedName>
    <definedName name="tab10_fr" localSheetId="3">#REF!</definedName>
    <definedName name="tab10_fr" localSheetId="8">#REF!</definedName>
    <definedName name="tab10_fr" localSheetId="7">#REF!</definedName>
    <definedName name="tab10_fr" localSheetId="20">#REF!</definedName>
    <definedName name="tab10_fr">#REF!</definedName>
    <definedName name="tab10_ge" localSheetId="6">#REF!</definedName>
    <definedName name="tab10_ge" localSheetId="5">#REF!</definedName>
    <definedName name="tab10_ge" localSheetId="22">#REF!</definedName>
    <definedName name="tab10_ge" localSheetId="19">#REF!</definedName>
    <definedName name="tab10_ge" localSheetId="4">#REF!</definedName>
    <definedName name="tab10_ge" localSheetId="3">#REF!</definedName>
    <definedName name="tab10_ge" localSheetId="8">#REF!</definedName>
    <definedName name="tab10_ge" localSheetId="7">#REF!</definedName>
    <definedName name="tab10_ge" localSheetId="20">#REF!</definedName>
    <definedName name="tab10_ge">#REF!</definedName>
    <definedName name="tab11_en">[6]en!$A$522:$AG$550</definedName>
    <definedName name="tab11_fr" localSheetId="6">#REF!</definedName>
    <definedName name="tab11_fr" localSheetId="5">#REF!</definedName>
    <definedName name="tab11_fr" localSheetId="17">#REF!</definedName>
    <definedName name="tab11_fr" localSheetId="22">#REF!</definedName>
    <definedName name="tab11_fr" localSheetId="19">#REF!</definedName>
    <definedName name="tab11_fr" localSheetId="15">#REF!</definedName>
    <definedName name="tab11_fr" localSheetId="4">#REF!</definedName>
    <definedName name="tab11_fr" localSheetId="3">#REF!</definedName>
    <definedName name="tab11_fr" localSheetId="8">#REF!</definedName>
    <definedName name="tab11_fr" localSheetId="7">#REF!</definedName>
    <definedName name="tab11_fr" localSheetId="20">#REF!</definedName>
    <definedName name="tab11_fr">#REF!</definedName>
    <definedName name="tab11_ge" localSheetId="6">#REF!</definedName>
    <definedName name="tab11_ge" localSheetId="5">#REF!</definedName>
    <definedName name="tab11_ge" localSheetId="22">#REF!</definedName>
    <definedName name="tab11_ge" localSheetId="19">#REF!</definedName>
    <definedName name="tab11_ge" localSheetId="4">#REF!</definedName>
    <definedName name="tab11_ge" localSheetId="3">#REF!</definedName>
    <definedName name="tab11_ge" localSheetId="8">#REF!</definedName>
    <definedName name="tab11_ge" localSheetId="7">#REF!</definedName>
    <definedName name="tab11_ge" localSheetId="20">#REF!</definedName>
    <definedName name="tab11_ge">#REF!</definedName>
    <definedName name="tab12_en">[6]en!$A$555:$AG$572</definedName>
    <definedName name="tab12_fr" localSheetId="6">#REF!</definedName>
    <definedName name="tab12_fr" localSheetId="5">#REF!</definedName>
    <definedName name="tab12_fr" localSheetId="17">#REF!</definedName>
    <definedName name="tab12_fr" localSheetId="22">#REF!</definedName>
    <definedName name="tab12_fr" localSheetId="19">#REF!</definedName>
    <definedName name="tab12_fr" localSheetId="15">#REF!</definedName>
    <definedName name="tab12_fr" localSheetId="4">#REF!</definedName>
    <definedName name="tab12_fr" localSheetId="3">#REF!</definedName>
    <definedName name="tab12_fr" localSheetId="8">#REF!</definedName>
    <definedName name="tab12_fr" localSheetId="7">#REF!</definedName>
    <definedName name="tab12_fr" localSheetId="20">#REF!</definedName>
    <definedName name="tab12_fr">#REF!</definedName>
    <definedName name="tab12_ge" localSheetId="6">#REF!</definedName>
    <definedName name="tab12_ge" localSheetId="5">#REF!</definedName>
    <definedName name="tab12_ge" localSheetId="22">#REF!</definedName>
    <definedName name="tab12_ge" localSheetId="19">#REF!</definedName>
    <definedName name="tab12_ge" localSheetId="4">#REF!</definedName>
    <definedName name="tab12_ge" localSheetId="3">#REF!</definedName>
    <definedName name="tab12_ge" localSheetId="8">#REF!</definedName>
    <definedName name="tab12_ge" localSheetId="7">#REF!</definedName>
    <definedName name="tab12_ge" localSheetId="20">#REF!</definedName>
    <definedName name="tab12_ge">#REF!</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79" i="18" l="1"/>
  <c r="S79" i="18"/>
  <c r="R79" i="18"/>
  <c r="Q79" i="18"/>
  <c r="P79" i="18"/>
  <c r="O79" i="18"/>
  <c r="N79" i="18"/>
  <c r="M79" i="18"/>
  <c r="L79" i="18"/>
  <c r="X75" i="18"/>
  <c r="W75" i="18"/>
  <c r="V75" i="18"/>
  <c r="U75" i="18"/>
  <c r="T75" i="18"/>
  <c r="S75" i="18"/>
  <c r="R75" i="18"/>
  <c r="Q75" i="18"/>
  <c r="P75" i="18"/>
  <c r="O75" i="18"/>
  <c r="N75" i="18"/>
  <c r="M75" i="18"/>
  <c r="L75" i="18"/>
  <c r="K75" i="18"/>
  <c r="O18" i="17" l="1"/>
  <c r="N18" i="17"/>
  <c r="O16" i="17"/>
  <c r="N16" i="17"/>
  <c r="O15" i="17"/>
  <c r="N31" i="14"/>
  <c r="N27" i="14"/>
  <c r="N28" i="14" s="1"/>
  <c r="N25" i="14"/>
  <c r="N26" i="14" s="1"/>
  <c r="N23" i="14"/>
  <c r="N24" i="14" s="1"/>
  <c r="N33" i="14" l="1"/>
  <c r="N17" i="17" s="1"/>
  <c r="E5" i="28" l="1"/>
  <c r="F5" i="28"/>
  <c r="D5" i="28"/>
  <c r="C15" i="12" l="1"/>
  <c r="C3" i="12" s="1"/>
  <c r="C16" i="12"/>
  <c r="C4" i="12" s="1"/>
  <c r="L4" i="14"/>
  <c r="L14" i="14"/>
  <c r="L12" i="14"/>
  <c r="M24" i="14"/>
  <c r="H24" i="14"/>
  <c r="O27" i="14"/>
  <c r="O28" i="14" s="1"/>
  <c r="M27" i="14"/>
  <c r="M28" i="14" s="1"/>
  <c r="O25" i="14"/>
  <c r="O26" i="14" s="1"/>
  <c r="M25" i="14"/>
  <c r="M26" i="14" s="1"/>
  <c r="L25" i="14"/>
  <c r="L26" i="14" s="1"/>
  <c r="K25" i="14"/>
  <c r="K26" i="14" s="1"/>
  <c r="J25" i="14"/>
  <c r="J26" i="14" s="1"/>
  <c r="I25" i="14"/>
  <c r="I26" i="14" s="1"/>
  <c r="H25" i="14"/>
  <c r="H26" i="14" s="1"/>
  <c r="G25" i="14"/>
  <c r="G26" i="14" s="1"/>
  <c r="O23" i="14"/>
  <c r="O24" i="14" s="1"/>
  <c r="M23" i="14"/>
  <c r="L23" i="14"/>
  <c r="L24" i="14" s="1"/>
  <c r="K23" i="14"/>
  <c r="K24" i="14" s="1"/>
  <c r="J23" i="14"/>
  <c r="J24" i="14" s="1"/>
  <c r="I23" i="14"/>
  <c r="I24" i="14" s="1"/>
  <c r="H23" i="14"/>
  <c r="G23" i="14"/>
  <c r="G24" i="14" s="1"/>
  <c r="F23" i="14"/>
  <c r="F24" i="14" s="1"/>
  <c r="E23" i="14"/>
  <c r="E24" i="14" s="1"/>
  <c r="D16" i="12" l="1"/>
  <c r="D15" i="12"/>
  <c r="L11" i="27"/>
  <c r="J11" i="27"/>
  <c r="I11" i="27"/>
  <c r="F11" i="27"/>
  <c r="D11" i="27"/>
  <c r="C11" i="27"/>
  <c r="B11" i="27"/>
  <c r="K6" i="27"/>
  <c r="K11" i="27" s="1"/>
  <c r="H6" i="27"/>
  <c r="H11" i="27" s="1"/>
  <c r="G6" i="27"/>
  <c r="G11" i="27" s="1"/>
  <c r="E6" i="27"/>
  <c r="E11" i="27" s="1"/>
  <c r="M23" i="26"/>
  <c r="Q20" i="26"/>
  <c r="P20" i="26"/>
  <c r="L4" i="25" s="1"/>
  <c r="O20" i="26"/>
  <c r="O23" i="26" s="1"/>
  <c r="N20" i="26"/>
  <c r="N23" i="26" s="1"/>
  <c r="M20" i="26"/>
  <c r="L20" i="26"/>
  <c r="H4" i="25" s="1"/>
  <c r="K20" i="26"/>
  <c r="K23" i="26" s="1"/>
  <c r="J20" i="26"/>
  <c r="I20" i="26"/>
  <c r="I23" i="26" s="1"/>
  <c r="H20" i="26"/>
  <c r="G20" i="26"/>
  <c r="E4" i="25" s="1"/>
  <c r="F20" i="26"/>
  <c r="F23" i="26" s="1"/>
  <c r="E20" i="26"/>
  <c r="D20" i="26"/>
  <c r="C20" i="26"/>
  <c r="C23" i="26" s="1"/>
  <c r="B20" i="26"/>
  <c r="L5" i="25"/>
  <c r="K5" i="25"/>
  <c r="J5" i="25"/>
  <c r="I5" i="25"/>
  <c r="H5" i="25"/>
  <c r="G5" i="25"/>
  <c r="F5" i="25"/>
  <c r="E5" i="25"/>
  <c r="I4" i="25"/>
  <c r="F4" i="25"/>
  <c r="D4" i="25"/>
  <c r="L3" i="25"/>
  <c r="K3" i="25"/>
  <c r="J3" i="25"/>
  <c r="I3" i="25"/>
  <c r="H3" i="25"/>
  <c r="G3" i="25"/>
  <c r="F3" i="25"/>
  <c r="E3" i="25"/>
  <c r="D3" i="25"/>
  <c r="C3" i="25"/>
  <c r="D7" i="14"/>
  <c r="D8" i="14" s="1"/>
  <c r="D5" i="14"/>
  <c r="D6" i="14" s="1"/>
  <c r="J7" i="14"/>
  <c r="I7" i="14"/>
  <c r="J5" i="14"/>
  <c r="I5" i="14"/>
  <c r="Q86" i="18"/>
  <c r="J6" i="14" s="1"/>
  <c r="Q85" i="18"/>
  <c r="J8" i="14" s="1"/>
  <c r="E17" i="12"/>
  <c r="E5" i="12" s="1"/>
  <c r="F9" i="14" s="1"/>
  <c r="F10" i="14" s="1"/>
  <c r="D17" i="12"/>
  <c r="C17" i="12"/>
  <c r="M25" i="12"/>
  <c r="L25" i="12"/>
  <c r="K25" i="12"/>
  <c r="J25" i="12"/>
  <c r="I25" i="12"/>
  <c r="H25" i="12"/>
  <c r="G25" i="12"/>
  <c r="F25" i="12"/>
  <c r="E25" i="12"/>
  <c r="D25" i="12"/>
  <c r="C25" i="12"/>
  <c r="I9" i="14" l="1"/>
  <c r="C5" i="12"/>
  <c r="D9" i="14" s="1"/>
  <c r="D10" i="14" s="1"/>
  <c r="J9" i="14"/>
  <c r="D5" i="12"/>
  <c r="E9" i="14" s="1"/>
  <c r="E10" i="14" s="1"/>
  <c r="J4" i="25"/>
  <c r="P23" i="26"/>
  <c r="E15" i="12"/>
  <c r="D3" i="12"/>
  <c r="E5" i="14" s="1"/>
  <c r="E6" i="14" s="1"/>
  <c r="K9" i="14"/>
  <c r="K6" i="14"/>
  <c r="L23" i="26"/>
  <c r="E16" i="12"/>
  <c r="D4" i="12"/>
  <c r="E7" i="14" s="1"/>
  <c r="E8" i="14" s="1"/>
  <c r="L6" i="14"/>
  <c r="G4" i="25"/>
  <c r="C18" i="12"/>
  <c r="I6" i="14"/>
  <c r="I8" i="14"/>
  <c r="K8" i="14"/>
  <c r="L8" i="14"/>
  <c r="C4" i="25"/>
  <c r="K4" i="25"/>
  <c r="G23" i="26"/>
  <c r="D18" i="12"/>
  <c r="N34" i="19"/>
  <c r="M34" i="19"/>
  <c r="F16" i="12" l="1"/>
  <c r="E4" i="12"/>
  <c r="F7" i="14" s="1"/>
  <c r="F8" i="14" s="1"/>
  <c r="K7" i="14"/>
  <c r="F15" i="12"/>
  <c r="E3" i="12"/>
  <c r="F5" i="14" s="1"/>
  <c r="F6" i="14" s="1"/>
  <c r="K5" i="14"/>
  <c r="E18" i="12"/>
  <c r="G9" i="21"/>
  <c r="G5" i="28" s="1"/>
  <c r="E8" i="21"/>
  <c r="D8" i="21"/>
  <c r="K13" i="14"/>
  <c r="K11" i="14"/>
  <c r="K3" i="14"/>
  <c r="U6" i="18"/>
  <c r="J13" i="14"/>
  <c r="I13" i="14"/>
  <c r="J11" i="14"/>
  <c r="I11" i="14"/>
  <c r="J3" i="14"/>
  <c r="I3" i="14"/>
  <c r="E47" i="24"/>
  <c r="F23" i="24"/>
  <c r="E23" i="24"/>
  <c r="D23" i="24"/>
  <c r="C23" i="24"/>
  <c r="F3" i="12" l="1"/>
  <c r="G5" i="14" s="1"/>
  <c r="L5" i="14"/>
  <c r="F4" i="12"/>
  <c r="G7" i="14" s="1"/>
  <c r="L7" i="14"/>
  <c r="L13" i="14"/>
  <c r="F17" i="12"/>
  <c r="F5" i="12" s="1"/>
  <c r="G9" i="14" s="1"/>
  <c r="G10" i="14" s="1"/>
  <c r="G6" i="14"/>
  <c r="G8" i="14"/>
  <c r="F8" i="21"/>
  <c r="L3" i="14"/>
  <c r="L11" i="14"/>
  <c r="J15" i="14"/>
  <c r="J16" i="14" s="1"/>
  <c r="E3" i="28" s="1"/>
  <c r="G8" i="21"/>
  <c r="I15" i="14"/>
  <c r="I16" i="14" s="1"/>
  <c r="D3" i="28" s="1"/>
  <c r="K15" i="14"/>
  <c r="K16" i="14" s="1"/>
  <c r="F3" i="28" s="1"/>
  <c r="O15" i="21"/>
  <c r="N15" i="21"/>
  <c r="F47" i="21"/>
  <c r="O35" i="20"/>
  <c r="N35" i="20"/>
  <c r="M35" i="20"/>
  <c r="L35" i="20"/>
  <c r="K35" i="20"/>
  <c r="G12" i="20"/>
  <c r="F12" i="20"/>
  <c r="E12" i="20"/>
  <c r="D12" i="20"/>
  <c r="G11" i="20"/>
  <c r="F11" i="20"/>
  <c r="E11" i="20"/>
  <c r="D11" i="20"/>
  <c r="G8" i="20"/>
  <c r="F8" i="20"/>
  <c r="E8" i="20"/>
  <c r="D8" i="20"/>
  <c r="G7" i="20"/>
  <c r="F7" i="20"/>
  <c r="E7" i="20"/>
  <c r="D7" i="20"/>
  <c r="L9" i="14" l="1"/>
  <c r="F18" i="12"/>
  <c r="L15" i="14"/>
  <c r="L16" i="14" s="1"/>
  <c r="G3" i="28" s="1"/>
  <c r="O31" i="14"/>
  <c r="O29" i="14"/>
  <c r="O21" i="14"/>
  <c r="Q32" i="20" s="1"/>
  <c r="P32" i="20"/>
  <c r="P35" i="20" s="1"/>
  <c r="T81" i="18"/>
  <c r="S81" i="18"/>
  <c r="R81" i="18"/>
  <c r="Q81" i="18"/>
  <c r="P81" i="18"/>
  <c r="O81" i="18"/>
  <c r="N81" i="18"/>
  <c r="M81" i="18"/>
  <c r="L81" i="18"/>
  <c r="K81" i="18"/>
  <c r="O33" i="14" l="1"/>
  <c r="O17" i="17" s="1"/>
  <c r="Q35" i="20"/>
  <c r="X7" i="18"/>
  <c r="W7" i="18"/>
  <c r="V7" i="18"/>
  <c r="U7" i="18"/>
  <c r="K7" i="18"/>
  <c r="J7" i="18"/>
  <c r="I7" i="18"/>
  <c r="H7" i="18"/>
  <c r="G7" i="18"/>
  <c r="F7" i="18"/>
  <c r="A78" i="18" l="1"/>
  <c r="A79" i="18" s="1"/>
  <c r="A80" i="18" s="1"/>
  <c r="A10" i="18"/>
  <c r="A11" i="18" s="1"/>
  <c r="A12" i="18" s="1"/>
  <c r="A13" i="18" s="1"/>
  <c r="A14" i="18" s="1"/>
  <c r="A15" i="18" s="1"/>
  <c r="A16" i="18" s="1"/>
  <c r="A18" i="18" s="1"/>
  <c r="A19" i="18" s="1"/>
  <c r="A20" i="18" s="1"/>
  <c r="A21" i="18" s="1"/>
  <c r="A22" i="18" s="1"/>
  <c r="A23" i="18" s="1"/>
  <c r="A24" i="18" s="1"/>
  <c r="A26" i="18" s="1"/>
  <c r="A27" i="18" s="1"/>
  <c r="A28" i="18" s="1"/>
  <c r="A29" i="18" s="1"/>
  <c r="A30" i="18" s="1"/>
  <c r="A31" i="18" s="1"/>
  <c r="A32" i="18" s="1"/>
  <c r="A34" i="18" s="1"/>
  <c r="A35" i="18" s="1"/>
  <c r="A36" i="18" s="1"/>
  <c r="A37" i="18" s="1"/>
  <c r="A38" i="18" s="1"/>
  <c r="A39" i="18" s="1"/>
  <c r="A40" i="18" s="1"/>
  <c r="A41" i="18" s="1"/>
  <c r="A43" i="18" s="1"/>
  <c r="A44" i="18" s="1"/>
  <c r="A45" i="18" s="1"/>
  <c r="A46" i="18" s="1"/>
  <c r="A47" i="18" s="1"/>
  <c r="A48" i="18" s="1"/>
  <c r="A49" i="18" s="1"/>
  <c r="A51" i="18" s="1"/>
  <c r="A53" i="18" s="1"/>
  <c r="A54" i="18" s="1"/>
  <c r="A55" i="18" s="1"/>
  <c r="A56" i="18" s="1"/>
  <c r="A57" i="18" s="1"/>
  <c r="A58" i="18" s="1"/>
  <c r="A60" i="18" s="1"/>
  <c r="A61" i="18" s="1"/>
  <c r="A62" i="18" s="1"/>
  <c r="A63" i="18" s="1"/>
  <c r="A64" i="18" s="1"/>
  <c r="A65" i="18" s="1"/>
  <c r="A66" i="18" s="1"/>
  <c r="A67" i="18" s="1"/>
  <c r="A68" i="18" s="1"/>
  <c r="A70" i="18" s="1"/>
  <c r="A71" i="18" s="1"/>
  <c r="A72" i="18" s="1"/>
  <c r="A74" i="18" s="1"/>
  <c r="F47" i="17" l="1"/>
  <c r="F59" i="14" l="1"/>
  <c r="E23" i="13" l="1"/>
  <c r="D23" i="13"/>
  <c r="C23" i="13"/>
  <c r="B23" i="13"/>
  <c r="I20" i="13"/>
  <c r="H20" i="13"/>
  <c r="G20" i="13"/>
  <c r="F20" i="13"/>
  <c r="E20" i="13"/>
  <c r="D20" i="13"/>
  <c r="C20" i="13"/>
  <c r="B20" i="13"/>
  <c r="K19" i="13"/>
  <c r="J19" i="13"/>
  <c r="K18" i="13"/>
  <c r="J18" i="13"/>
  <c r="K17" i="13"/>
  <c r="J17" i="13"/>
  <c r="K16" i="13"/>
  <c r="J16" i="13"/>
  <c r="K15" i="13"/>
  <c r="J15" i="13"/>
  <c r="K14" i="13"/>
  <c r="J14" i="13"/>
  <c r="K13" i="13"/>
  <c r="J13" i="13"/>
  <c r="K12" i="13"/>
  <c r="J12" i="13"/>
  <c r="K11" i="13"/>
  <c r="J11" i="13"/>
  <c r="K10" i="13"/>
  <c r="J10" i="13"/>
  <c r="K9" i="13"/>
  <c r="J9" i="13"/>
  <c r="K8" i="13"/>
  <c r="J8" i="13"/>
  <c r="K7" i="13"/>
  <c r="J7" i="13"/>
  <c r="K6" i="13"/>
  <c r="J6" i="13"/>
  <c r="K5" i="13"/>
  <c r="J5" i="13"/>
  <c r="K4" i="13"/>
  <c r="J4" i="13"/>
  <c r="K20" i="13" l="1"/>
  <c r="J20" i="13"/>
  <c r="F10" i="12"/>
  <c r="F11" i="12" s="1"/>
  <c r="E10" i="12"/>
  <c r="E11" i="12" s="1"/>
  <c r="D10" i="12"/>
  <c r="D11" i="12" s="1"/>
  <c r="C10" i="12"/>
  <c r="C11" i="12" l="1"/>
  <c r="E50" i="12"/>
  <c r="E47" i="11" l="1"/>
  <c r="F23" i="11"/>
  <c r="E23" i="11"/>
  <c r="D23" i="11"/>
  <c r="C23" i="11"/>
  <c r="F11" i="14" l="1"/>
  <c r="F13" i="14"/>
  <c r="F14" i="14" s="1"/>
  <c r="C16" i="29" s="1"/>
  <c r="E13" i="14"/>
  <c r="E14" i="14" s="1"/>
  <c r="C15" i="29" s="1"/>
  <c r="E11" i="14"/>
  <c r="G13" i="14"/>
  <c r="G14" i="14" s="1"/>
  <c r="C17" i="29" s="1"/>
  <c r="G11" i="14"/>
  <c r="D13" i="14"/>
  <c r="D14" i="14" s="1"/>
  <c r="C14" i="29" s="1"/>
  <c r="D11" i="14"/>
  <c r="G23" i="2"/>
  <c r="G3" i="14" s="1"/>
  <c r="D12" i="14" l="1"/>
  <c r="E12" i="14"/>
  <c r="G12" i="14"/>
  <c r="F12" i="14"/>
  <c r="F23" i="2"/>
  <c r="F3" i="14" s="1"/>
  <c r="E23" i="2"/>
  <c r="E3" i="14" s="1"/>
  <c r="D23" i="2"/>
  <c r="D3" i="14" s="1"/>
  <c r="G15" i="14" l="1"/>
  <c r="U32" i="20"/>
  <c r="G3" i="17"/>
  <c r="G4" i="14"/>
  <c r="F47" i="2"/>
  <c r="G16" i="14" l="1"/>
  <c r="G4" i="28" s="1"/>
  <c r="G3" i="21"/>
  <c r="G4" i="21" s="1"/>
  <c r="Q12" i="22"/>
  <c r="G4" i="17"/>
  <c r="G5" i="17"/>
  <c r="R32" i="20"/>
  <c r="R35" i="20" s="1"/>
  <c r="S32" i="20"/>
  <c r="E3" i="17"/>
  <c r="E4" i="14"/>
  <c r="E4" i="17" s="1"/>
  <c r="E15" i="14"/>
  <c r="E3" i="21" s="1"/>
  <c r="E4" i="21" s="1"/>
  <c r="C10" i="29" s="1"/>
  <c r="T32" i="20"/>
  <c r="F3" i="17"/>
  <c r="F4" i="14"/>
  <c r="F4" i="17" s="1"/>
  <c r="F15" i="14"/>
  <c r="F3" i="21" s="1"/>
  <c r="F4" i="21" s="1"/>
  <c r="C11" i="29" s="1"/>
  <c r="D4" i="14"/>
  <c r="D4" i="17" s="1"/>
  <c r="D3" i="17"/>
  <c r="D15" i="14"/>
  <c r="D3" i="21" s="1"/>
  <c r="D4" i="21" s="1"/>
  <c r="C9" i="29" s="1"/>
  <c r="R12" i="22" l="1"/>
  <c r="G6" i="17"/>
  <c r="C7" i="29"/>
  <c r="R34" i="19"/>
  <c r="D6" i="28"/>
  <c r="E6" i="28"/>
  <c r="C12" i="29"/>
  <c r="T12" i="22"/>
  <c r="G6" i="28"/>
  <c r="F6" i="28"/>
  <c r="S12" i="22"/>
  <c r="S35" i="20"/>
  <c r="T35" i="20"/>
  <c r="E5" i="17"/>
  <c r="E16" i="14"/>
  <c r="F5" i="17"/>
  <c r="F16" i="14"/>
  <c r="U35" i="20"/>
  <c r="D5" i="17"/>
  <c r="D16" i="14"/>
  <c r="F4" i="28" l="1"/>
  <c r="C6" i="29"/>
  <c r="E4" i="28"/>
  <c r="C5" i="29"/>
  <c r="D4" i="28"/>
  <c r="C4" i="29"/>
  <c r="Q34" i="19"/>
  <c r="F6" i="17"/>
  <c r="P34" i="19"/>
  <c r="E6" i="17"/>
  <c r="D6" i="17"/>
  <c r="O34"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DefaultAppPool</author>
  </authors>
  <commentList>
    <comment ref="B25" authorId="0" shapeId="0" xr:uid="{00000000-0006-0000-1100-000001000000}">
      <text>
        <r>
          <rPr>
            <sz val="8"/>
            <color rgb="FF000000"/>
            <rFont val="Tahoma"/>
            <family val="2"/>
          </rPr>
          <t xml:space="preserve">Provizoriski dati.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DefaultAppPool</author>
  </authors>
  <commentList>
    <comment ref="B25" authorId="0" shapeId="0" xr:uid="{00000000-0006-0000-1200-000001000000}">
      <text>
        <r>
          <rPr>
            <sz val="8"/>
            <color rgb="FF000000"/>
            <rFont val="Tahoma"/>
            <family val="2"/>
          </rPr>
          <t xml:space="preserve">Provizoriski dati.
</t>
        </r>
      </text>
    </comment>
  </commentList>
</comments>
</file>

<file path=xl/sharedStrings.xml><?xml version="1.0" encoding="utf-8"?>
<sst xmlns="http://schemas.openxmlformats.org/spreadsheetml/2006/main" count="1712" uniqueCount="505">
  <si>
    <t>1.</t>
  </si>
  <si>
    <t>2.</t>
  </si>
  <si>
    <t>3.</t>
  </si>
  <si>
    <t>4.</t>
  </si>
  <si>
    <t>5.</t>
  </si>
  <si>
    <t>6.</t>
  </si>
  <si>
    <t>7.</t>
  </si>
  <si>
    <t>8.</t>
  </si>
  <si>
    <t>General government expenditure by function (COFOG) [gov_10a_exp]</t>
  </si>
  <si>
    <t>Last update</t>
  </si>
  <si>
    <t>Extracted on</t>
  </si>
  <si>
    <t>Vides aizsardzība</t>
  </si>
  <si>
    <t>Source of data</t>
  </si>
  <si>
    <t>Eurostat</t>
  </si>
  <si>
    <t>Mājoklis un komunālā saimniecība</t>
  </si>
  <si>
    <t>Atpūta, kultūra un reliģija</t>
  </si>
  <si>
    <t>UNIT</t>
  </si>
  <si>
    <t>Million units of national currency</t>
  </si>
  <si>
    <t>Aizsardzība</t>
  </si>
  <si>
    <t>SECTOR</t>
  </si>
  <si>
    <t>General government</t>
  </si>
  <si>
    <t>Sabiedriskā kārtība un drošība</t>
  </si>
  <si>
    <t>COFOG99</t>
  </si>
  <si>
    <t>Total</t>
  </si>
  <si>
    <t>Veselība</t>
  </si>
  <si>
    <t>NA_ITEM</t>
  </si>
  <si>
    <t>Total general government expenditure</t>
  </si>
  <si>
    <t>Vispārējie sabiedriskie pakalpojumi</t>
  </si>
  <si>
    <t>Ekonomiskā darbība</t>
  </si>
  <si>
    <t>GEO/TIME</t>
  </si>
  <si>
    <t>2016</t>
  </si>
  <si>
    <t>Izglītība</t>
  </si>
  <si>
    <t>Latvia</t>
  </si>
  <si>
    <t>Sociālā aizsardzība</t>
  </si>
  <si>
    <t>Special value:</t>
  </si>
  <si>
    <t>:</t>
  </si>
  <si>
    <t>not available</t>
  </si>
  <si>
    <t>General public services</t>
  </si>
  <si>
    <t>Environment protection</t>
  </si>
  <si>
    <t>Housing and community amenities</t>
  </si>
  <si>
    <t>Recreation, culture and religion</t>
  </si>
  <si>
    <t>Defence</t>
  </si>
  <si>
    <t>Public order and safety</t>
  </si>
  <si>
    <t>Health</t>
  </si>
  <si>
    <t>Economic affairs</t>
  </si>
  <si>
    <t>Education</t>
  </si>
  <si>
    <t>Social protection</t>
  </si>
  <si>
    <t>Percentage of gross domestic product (GDP)</t>
  </si>
  <si>
    <t>Valsts budžeta ieņēmumi 2018. gadā, plāns</t>
  </si>
  <si>
    <t>Social contributions</t>
  </si>
  <si>
    <t>Pievienotās vērtības nodoklis</t>
  </si>
  <si>
    <t>Value added tax</t>
  </si>
  <si>
    <t>Akcīzes nodoklis</t>
  </si>
  <si>
    <t>Excise duty</t>
  </si>
  <si>
    <t>Iedzīvotāju ienākuma nodoklis</t>
  </si>
  <si>
    <t>Personal income tax</t>
  </si>
  <si>
    <t>Uzņēmumu ienākuma nodoklis</t>
  </si>
  <si>
    <t>Corporate income tax</t>
  </si>
  <si>
    <t>Transportlīdzekļa ekspluatācijas nodoklis</t>
  </si>
  <si>
    <t>Vehicle operating tax</t>
  </si>
  <si>
    <t>Muitas nodoklis</t>
  </si>
  <si>
    <t>Customs duty</t>
  </si>
  <si>
    <t>Solidaritātes nodoklis</t>
  </si>
  <si>
    <t>Solidarity tax</t>
  </si>
  <si>
    <t>Azartspēļu nodoklis</t>
  </si>
  <si>
    <t>Gambling tax</t>
  </si>
  <si>
    <t>Dabas resursu nodoklis</t>
  </si>
  <si>
    <t>Natural resources tax</t>
  </si>
  <si>
    <t>Uzņēmumu vieglo transportlīdzekļu nodoklis</t>
  </si>
  <si>
    <t>Company car tax</t>
  </si>
  <si>
    <t>Subsidētās elektroenerģijas nodoklis</t>
  </si>
  <si>
    <t>Subsidised energy tax</t>
  </si>
  <si>
    <t>Elektroenerģijas nodoklis</t>
  </si>
  <si>
    <t>Electricity tax</t>
  </si>
  <si>
    <t>Izložu nodoklis</t>
  </si>
  <si>
    <t>Lottery tax</t>
  </si>
  <si>
    <t>Sociālās apdrošināšanas iemaksas</t>
  </si>
  <si>
    <t>Kopā</t>
  </si>
  <si>
    <t>$A24:</t>
  </si>
  <si>
    <t>Līdzekļi neparedzētiem gadījumiem</t>
  </si>
  <si>
    <t>Informācija par līdzekļu piešķiršanu no valsts budžeta programmas 02.00.00 "Līdzekļi neparedzētiem gadījumiem"</t>
  </si>
  <si>
    <t>2017.gada I. ceturksnis</t>
  </si>
  <si>
    <t>2017.gada II. ceturksnis</t>
  </si>
  <si>
    <t>2017.gada III. ceturksnis</t>
  </si>
  <si>
    <t>2017.gada IV. ceturksnis</t>
  </si>
  <si>
    <t>2017. gads kopā</t>
  </si>
  <si>
    <t>Budžeta resors</t>
  </si>
  <si>
    <t>Pieprasījumu skaits</t>
  </si>
  <si>
    <t>Kopējā summa</t>
  </si>
  <si>
    <t>Ministru kabinets</t>
  </si>
  <si>
    <t>Ārlietu ministrija</t>
  </si>
  <si>
    <t>Ekonomikas ministrija</t>
  </si>
  <si>
    <t>Finanšu ministrija</t>
  </si>
  <si>
    <t>Iekšlietu ministrija</t>
  </si>
  <si>
    <t>Izglītības un zinātnes ministrija</t>
  </si>
  <si>
    <t>Kultūras ministrija</t>
  </si>
  <si>
    <t>Labklājības ministrija</t>
  </si>
  <si>
    <t>Satiksmes ministrija</t>
  </si>
  <si>
    <t>Tieslietu ministrija</t>
  </si>
  <si>
    <t>VARAM</t>
  </si>
  <si>
    <t>Veselības ministrija</t>
  </si>
  <si>
    <t>Zemkopības ministrija</t>
  </si>
  <si>
    <t>Prokuratūra</t>
  </si>
  <si>
    <t>Satversmes tiesa</t>
  </si>
  <si>
    <t>Radio un televīzija</t>
  </si>
  <si>
    <t>Avots: Finanšu ministrija</t>
  </si>
  <si>
    <t>2017/I</t>
  </si>
  <si>
    <t>2017/II</t>
  </si>
  <si>
    <t>2017/III</t>
  </si>
  <si>
    <t>2017/IV</t>
  </si>
  <si>
    <t>Vispārējās valdības izdevumi</t>
  </si>
  <si>
    <t>2017*</t>
  </si>
  <si>
    <t>2018*</t>
  </si>
  <si>
    <t>Government revenue, expenditure and main aggregates [gov_10a_main]</t>
  </si>
  <si>
    <t>2007</t>
  </si>
  <si>
    <t>2008</t>
  </si>
  <si>
    <t>2009</t>
  </si>
  <si>
    <t>2010</t>
  </si>
  <si>
    <t>2011</t>
  </si>
  <si>
    <t>2012</t>
  </si>
  <si>
    <t>2013</t>
  </si>
  <si>
    <t>2014</t>
  </si>
  <si>
    <t>2015</t>
  </si>
  <si>
    <t>Net lending (+) /net borrowing (-)</t>
  </si>
  <si>
    <t>Total general government revenue</t>
  </si>
  <si>
    <t>Main national accounts tax aggregates [gov_10a_taxag]</t>
  </si>
  <si>
    <t>Total receipts from taxes and social contributions (including imputed social contributions) after deduction of amounts assessed but unlikely to be collected</t>
  </si>
  <si>
    <t>2019*</t>
  </si>
  <si>
    <t>2020*</t>
  </si>
  <si>
    <t>Makroekonomiskie rādītāji / Macroeconomic indicators</t>
  </si>
  <si>
    <t>Nr.</t>
  </si>
  <si>
    <t>Rādītājs</t>
  </si>
  <si>
    <t>Indicator</t>
  </si>
  <si>
    <t>Mērvienība / Unit</t>
  </si>
  <si>
    <t>Iekšzemes kopprodukts (IKP)</t>
  </si>
  <si>
    <t>Gross domestic product (GDP) expenditure perspective</t>
  </si>
  <si>
    <t>t-4</t>
  </si>
  <si>
    <t>t-3</t>
  </si>
  <si>
    <t>t-2</t>
  </si>
  <si>
    <t>t-1</t>
  </si>
  <si>
    <t>t</t>
  </si>
  <si>
    <t>t+1</t>
  </si>
  <si>
    <t>t+2</t>
  </si>
  <si>
    <t>t+3</t>
  </si>
  <si>
    <t>t+4</t>
  </si>
  <si>
    <t>t+5</t>
  </si>
  <si>
    <t>t+6</t>
  </si>
  <si>
    <t>t+7</t>
  </si>
  <si>
    <t>t+8</t>
  </si>
  <si>
    <t>Reālais IKP</t>
  </si>
  <si>
    <t>Real GDP</t>
  </si>
  <si>
    <t>tūkst. / thsd. EUR</t>
  </si>
  <si>
    <t>Nominālais IKP</t>
  </si>
  <si>
    <t>Nominal GDP</t>
  </si>
  <si>
    <t>IKP pieaugums salīdzināmajās cenās</t>
  </si>
  <si>
    <t>Real GDP growth</t>
  </si>
  <si>
    <t>%</t>
  </si>
  <si>
    <t>IKP pieaugums faktiskajās cenās</t>
  </si>
  <si>
    <t>Nominal GDP growth</t>
  </si>
  <si>
    <t>IKP izdevumu aspekts:  rādītāji salīdzināmajās cenās</t>
  </si>
  <si>
    <t>GDP expenditure perspective: real figures</t>
  </si>
  <si>
    <t>Privātais patēriņš</t>
  </si>
  <si>
    <t xml:space="preserve">Private consumption </t>
  </si>
  <si>
    <t>Valdības patēriņš</t>
  </si>
  <si>
    <t xml:space="preserve">Government consumption </t>
  </si>
  <si>
    <t>Bruto kapitāla veidošana</t>
  </si>
  <si>
    <t xml:space="preserve">Gross capital formation </t>
  </si>
  <si>
    <t>..bruto pamatkapitāla veidošana</t>
  </si>
  <si>
    <t xml:space="preserve">..gross fixed capital formation </t>
  </si>
  <si>
    <t>..krājumu pārmaiņas</t>
  </si>
  <si>
    <t xml:space="preserve">..inventories </t>
  </si>
  <si>
    <t>Preču un pakalpojumu eksports</t>
  </si>
  <si>
    <t>Exports of goods and services</t>
  </si>
  <si>
    <t>Preču un pakalpojumu imports</t>
  </si>
  <si>
    <t>Imports of goods and services</t>
  </si>
  <si>
    <t>IKP izdevumu aspekts:  pieaugums salīdzināmajās cenās</t>
  </si>
  <si>
    <t>GDP expenditure perspective: growth in real figures</t>
  </si>
  <si>
    <t xml:space="preserve">..change in inventories </t>
  </si>
  <si>
    <t>-</t>
  </si>
  <si>
    <t>IKP izdevumu aspekts:  rādītāji faktiskajās cenās</t>
  </si>
  <si>
    <t>GDP expenditure perspective: nominal figures</t>
  </si>
  <si>
    <t>Deflatori</t>
  </si>
  <si>
    <t>Deflators</t>
  </si>
  <si>
    <t>IKP deflators, gads pret gadu</t>
  </si>
  <si>
    <t>GDP deflator, year on year</t>
  </si>
  <si>
    <t>Privātā patēriņa deflators</t>
  </si>
  <si>
    <t>Private consumption deflator</t>
  </si>
  <si>
    <t>Valdības patēriņa deflators</t>
  </si>
  <si>
    <t>Government consumption deflator</t>
  </si>
  <si>
    <t>Bruto kapitāla veidošanas deflators</t>
  </si>
  <si>
    <t>Capital formation deflator</t>
  </si>
  <si>
    <t>..bruto pamatkapitāla veidošanas deflators</t>
  </si>
  <si>
    <t>..gross fixed capital formation deflator</t>
  </si>
  <si>
    <t>..krājumu pārmaiņu deflators</t>
  </si>
  <si>
    <t>..change in inventories deflator</t>
  </si>
  <si>
    <t>Preču un pakalpojumu eksporta deflators</t>
  </si>
  <si>
    <t>Exports of goods and services deflator</t>
  </si>
  <si>
    <t>Preču un pakalpojumu importa deflators</t>
  </si>
  <si>
    <t>Imports of goods and services deflator</t>
  </si>
  <si>
    <t>Devums reālajai IKP izaugsmei</t>
  </si>
  <si>
    <t>Contribution to real GDP growth</t>
  </si>
  <si>
    <t>Patēriņa cenu indekss</t>
  </si>
  <si>
    <t>Consumer price index</t>
  </si>
  <si>
    <t>Patēriņa cenu indekss, gads pret gadu</t>
  </si>
  <si>
    <t>Consumer price index, year on year</t>
  </si>
  <si>
    <t>IKP ienākumu aspekts</t>
  </si>
  <si>
    <t>GDP income perspective</t>
  </si>
  <si>
    <t>Pārpalikums un jauktais kopienākums</t>
  </si>
  <si>
    <t>Gross operating surplus</t>
  </si>
  <si>
    <t>Darbinieku atalgojums</t>
  </si>
  <si>
    <t>Compensation of employees</t>
  </si>
  <si>
    <t>..darba alga</t>
  </si>
  <si>
    <t>..wages</t>
  </si>
  <si>
    <t>..darba devēju sociālās iemaksas</t>
  </si>
  <si>
    <t>..social contributions</t>
  </si>
  <si>
    <t>Ražošanas un importa nodokļi</t>
  </si>
  <si>
    <t>Taxes on products and imports</t>
  </si>
  <si>
    <t>Subsīdijas</t>
  </si>
  <si>
    <t>Subsidies</t>
  </si>
  <si>
    <t>Iedzīvotāji un darba tirgus</t>
  </si>
  <si>
    <t>Population and labour</t>
  </si>
  <si>
    <t>Iedzīvotāju kopskaits</t>
  </si>
  <si>
    <t>Total population</t>
  </si>
  <si>
    <t>tūkst. / thsd.</t>
  </si>
  <si>
    <t>Iedzīvotāju kopskaita pieaugums</t>
  </si>
  <si>
    <t>Population growth</t>
  </si>
  <si>
    <t>Iedzīvotaji darbspējas vecumā</t>
  </si>
  <si>
    <t>Working age population</t>
  </si>
  <si>
    <t>Ekonomiski aktīvie iedzīvotāji</t>
  </si>
  <si>
    <t>Economically active population</t>
  </si>
  <si>
    <t>Nodarbināto skaits</t>
  </si>
  <si>
    <t>Number of persons employed</t>
  </si>
  <si>
    <t>Nodarbināto skaita pieaugums</t>
  </si>
  <si>
    <t>Growth of number of persons employed</t>
  </si>
  <si>
    <t>Līdzdalības līmenis</t>
  </si>
  <si>
    <t>Participation rate</t>
  </si>
  <si>
    <t>Bezdarba līmenis</t>
  </si>
  <si>
    <t>Unemployment rate</t>
  </si>
  <si>
    <t>Bezdarba līmenis, kas neietekmē algu, %</t>
  </si>
  <si>
    <t>NAWRU</t>
  </si>
  <si>
    <t>%, y-o-y</t>
  </si>
  <si>
    <t>Algas un produktivitāte</t>
  </si>
  <si>
    <t>Wages and productivity</t>
  </si>
  <si>
    <t>Vidējā bruto alga</t>
  </si>
  <si>
    <t>Average gross wage</t>
  </si>
  <si>
    <t>EUR</t>
  </si>
  <si>
    <t>Vidējās bruto algas pieaugums</t>
  </si>
  <si>
    <t>Average gross wage growth</t>
  </si>
  <si>
    <t>Reālās produktivitātes pieaugums</t>
  </si>
  <si>
    <t>Real productivity growth</t>
  </si>
  <si>
    <t>Potenciālais IKP un izlaižu starpības</t>
  </si>
  <si>
    <t>Potential GDP and output gap</t>
  </si>
  <si>
    <t>Potenciālais IKP 2010. gada cenās</t>
  </si>
  <si>
    <t>Potential GDP in the prices of 2010</t>
  </si>
  <si>
    <t>MIO EUR</t>
  </si>
  <si>
    <t>Potenciālā IKP pieaugums</t>
  </si>
  <si>
    <t>Darbaspēka devums</t>
  </si>
  <si>
    <t>Potential labour</t>
  </si>
  <si>
    <t>Kapitāla devums</t>
  </si>
  <si>
    <t>Potential capital stock</t>
  </si>
  <si>
    <t>Faktoru produktivitātes devums</t>
  </si>
  <si>
    <t>Potential total factor productivity (TFP)</t>
  </si>
  <si>
    <t>Izlaižu starpība</t>
  </si>
  <si>
    <t>Potential TFP growth</t>
  </si>
  <si>
    <t>Output gap</t>
  </si>
  <si>
    <t>10 gadu vidējais</t>
  </si>
  <si>
    <t>x</t>
  </si>
  <si>
    <t>VFG01. Vispārējās valdības sektora galvenie rādītāji (milj. euro)</t>
  </si>
  <si>
    <t>Deficīts (-) vai pārpalikums (+), % pret IKP</t>
  </si>
  <si>
    <t>Deficīts (-) vai pārpalikums (+)</t>
  </si>
  <si>
    <t>1995</t>
  </si>
  <si>
    <t>1996</t>
  </si>
  <si>
    <t>1997</t>
  </si>
  <si>
    <t>1998</t>
  </si>
  <si>
    <t>1999</t>
  </si>
  <si>
    <t>2000</t>
  </si>
  <si>
    <t>2001</t>
  </si>
  <si>
    <t>2002</t>
  </si>
  <si>
    <t>2003</t>
  </si>
  <si>
    <t>2004</t>
  </si>
  <si>
    <t>2005</t>
  </si>
  <si>
    <t>2006</t>
  </si>
  <si>
    <t>&lt;A HREF=http://www.csb.gov.lv/statistikas-temas/metodologija/visparejas-valdibas-sektora-raditaji-36280.html TARGET=_blank&gt;Metadati&lt;/A&gt;</t>
  </si>
  <si>
    <t>Gads:</t>
  </si>
  <si>
    <t>2016:</t>
  </si>
  <si>
    <t>Provizoriski dati.</t>
  </si>
  <si>
    <t>20180105 09:00</t>
  </si>
  <si>
    <t>Pēdējo reizi atjaunināts::</t>
  </si>
  <si>
    <t>Iekšējais atsauces kods:</t>
  </si>
  <si>
    <t>VFG0010E</t>
  </si>
  <si>
    <t>Valdības izdevumu un ekonomikas pieauguma salīdzinājums</t>
  </si>
  <si>
    <t>P4.2.tabula</t>
  </si>
  <si>
    <t>Government expenditures and economic growth comparison</t>
  </si>
  <si>
    <t>Table P4.2</t>
  </si>
  <si>
    <t>(milj. eiro)</t>
  </si>
  <si>
    <t>(million euro)</t>
  </si>
  <si>
    <t>No; formula</t>
  </si>
  <si>
    <t>Item</t>
  </si>
  <si>
    <t>Valsts budžeta izdevumu pieaugums (budžeta likums), % (reālais) (maksimālie)</t>
  </si>
  <si>
    <t>State budget expenditure (budget law) annual growth in % (real) (maximum)</t>
  </si>
  <si>
    <t>Faktisko valsts budžeta izdevumu pieaugums, % (reālais)</t>
  </si>
  <si>
    <t>State budget expenditure (actual) annual growth in % (real)</t>
  </si>
  <si>
    <t>Potenciālā IKP pieaugums (10 gadu vidējais), %</t>
  </si>
  <si>
    <t>10-year average potential GDP growth (t-5, t+4)</t>
  </si>
  <si>
    <r>
      <t>4. = (6</t>
    </r>
    <r>
      <rPr>
        <vertAlign val="subscript"/>
        <sz val="11"/>
        <color theme="1"/>
        <rFont val="Times New Roman"/>
        <family val="1"/>
        <charset val="204"/>
      </rPr>
      <t>t</t>
    </r>
    <r>
      <rPr>
        <sz val="11"/>
        <color theme="1"/>
        <rFont val="Times New Roman"/>
        <family val="1"/>
        <charset val="186"/>
      </rPr>
      <t xml:space="preserve"> - 6</t>
    </r>
    <r>
      <rPr>
        <vertAlign val="subscript"/>
        <sz val="11"/>
        <color theme="1"/>
        <rFont val="Times New Roman"/>
        <family val="1"/>
        <charset val="204"/>
      </rPr>
      <t>t-1</t>
    </r>
    <r>
      <rPr>
        <sz val="11"/>
        <color theme="1"/>
        <rFont val="Times New Roman"/>
        <family val="1"/>
        <charset val="186"/>
      </rPr>
      <t>)/6</t>
    </r>
    <r>
      <rPr>
        <vertAlign val="subscript"/>
        <sz val="11"/>
        <color theme="1"/>
        <rFont val="Times New Roman"/>
        <family val="1"/>
        <charset val="204"/>
      </rPr>
      <t>t-1</t>
    </r>
  </si>
  <si>
    <t>Valsts budžeta izdevumu pieaugums (budžeta likums), % (maksimālie)</t>
  </si>
  <si>
    <t>State budget expenditure (budget law) annual growth in % (maximum)</t>
  </si>
  <si>
    <r>
      <t>5. = (7</t>
    </r>
    <r>
      <rPr>
        <vertAlign val="subscript"/>
        <sz val="11"/>
        <color theme="1"/>
        <rFont val="Times New Roman"/>
        <family val="1"/>
        <charset val="204"/>
      </rPr>
      <t>t</t>
    </r>
    <r>
      <rPr>
        <sz val="11"/>
        <color theme="1"/>
        <rFont val="Times New Roman"/>
        <family val="1"/>
        <charset val="186"/>
      </rPr>
      <t xml:space="preserve"> - 7</t>
    </r>
    <r>
      <rPr>
        <vertAlign val="subscript"/>
        <sz val="11"/>
        <color theme="1"/>
        <rFont val="Times New Roman"/>
        <family val="1"/>
        <charset val="204"/>
      </rPr>
      <t>t-1</t>
    </r>
    <r>
      <rPr>
        <sz val="11"/>
        <color theme="1"/>
        <rFont val="Times New Roman"/>
        <family val="1"/>
        <charset val="186"/>
      </rPr>
      <t>)/7</t>
    </r>
    <r>
      <rPr>
        <vertAlign val="subscript"/>
        <sz val="11"/>
        <color theme="1"/>
        <rFont val="Times New Roman"/>
        <family val="1"/>
        <charset val="204"/>
      </rPr>
      <t>t-1</t>
    </r>
  </si>
  <si>
    <t>Faktisko valsts budžeta izdevumu pieaugums, %</t>
  </si>
  <si>
    <t>State budget expenditure (actual) annual growth in %</t>
  </si>
  <si>
    <t>Valsts budžeta izdevumi (budžeta likums) (maksimālie)</t>
  </si>
  <si>
    <t>State budget expenditures (budget law) (maximum)</t>
  </si>
  <si>
    <t>Faktiskie valsts budžeta izdevumi</t>
  </si>
  <si>
    <t>State budget expenditures (acutal)</t>
  </si>
  <si>
    <t>IKP deflators, %</t>
  </si>
  <si>
    <t>GDP deflator, %</t>
  </si>
  <si>
    <t>Avots: Finanšu ministrija, Fiskālās disciplīnas padomes aprēķini</t>
  </si>
  <si>
    <t>Source: Ministry of Finance, Fiscal Discipline Council calculations</t>
  </si>
  <si>
    <t>Valdības izdevumu pieaugums, %</t>
  </si>
  <si>
    <t>Potenciālā IKP pieaugums, vidēji 10 gados, %</t>
  </si>
  <si>
    <t>Government deficit/surplus, debt and associated data [gov_10dd_edpt1]</t>
  </si>
  <si>
    <t>Government consolidated gross debt</t>
  </si>
  <si>
    <t>2022**</t>
  </si>
  <si>
    <t>Apropriācijas rezerve</t>
  </si>
  <si>
    <t>Apropriācija rezerve vidējā pēdējos gados</t>
  </si>
  <si>
    <t>LNG vidēji pēdējos gados</t>
  </si>
  <si>
    <t>Rezerves budžetā, eiro</t>
  </si>
  <si>
    <t>sākotnējā versija</t>
  </si>
  <si>
    <t>gala versija</t>
  </si>
  <si>
    <r>
      <t xml:space="preserve">Valsts budžeta programmas 02.00.00."Līdzekļi neparedzētiem gadījumiem" plānotais finansējums 2008. - 2018.gadā, </t>
    </r>
    <r>
      <rPr>
        <b/>
        <i/>
        <sz val="12"/>
        <rFont val="Times New Roman"/>
        <family val="1"/>
        <charset val="186"/>
      </rPr>
      <t>euro*</t>
    </r>
  </si>
  <si>
    <t>2008.gadā (sākotnēji)**</t>
  </si>
  <si>
    <t>2008.gadā (pēc grozījumiem)**</t>
  </si>
  <si>
    <t>2009.gadā  (sākotnēji)**</t>
  </si>
  <si>
    <t>2009.gadā (pēc 1.grozījumiem) **</t>
  </si>
  <si>
    <t>2009.gadā (pēc 2.grozījumiem) **</t>
  </si>
  <si>
    <t xml:space="preserve">2010.gadā </t>
  </si>
  <si>
    <t>2011.gadā  (sākotnēji)</t>
  </si>
  <si>
    <t>2011.gadā (pēc grozījumiem)</t>
  </si>
  <si>
    <t>2012.gadā  (sākotnēji)</t>
  </si>
  <si>
    <t>2012.gadā (pēc grozījumiem)</t>
  </si>
  <si>
    <t>2013.gadā</t>
  </si>
  <si>
    <t xml:space="preserve">2014.gadā </t>
  </si>
  <si>
    <t xml:space="preserve">2015.gadā </t>
  </si>
  <si>
    <t xml:space="preserve"> 2016.gadā</t>
  </si>
  <si>
    <t xml:space="preserve"> 2017.gadā</t>
  </si>
  <si>
    <t xml:space="preserve"> 2018.gada plāns</t>
  </si>
  <si>
    <t xml:space="preserve">Gadskārtējā valsts budžeta likumā apstiprinātā apropriācija </t>
  </si>
  <si>
    <r>
      <rPr>
        <b/>
        <sz val="11"/>
        <rFont val="Times New Roman"/>
        <family val="1"/>
        <charset val="186"/>
      </rPr>
      <t>Palielināta apropriācija</t>
    </r>
    <r>
      <rPr>
        <sz val="11"/>
        <rFont val="Times New Roman"/>
        <family val="1"/>
        <charset val="186"/>
      </rPr>
      <t xml:space="preserve"> gadskārtējā valsts budžeta likumā noteiktā panta atļautā limita robežās, saņemot Saeimas budžeta un finanšu (nodokļu) komisijas atļauju </t>
    </r>
  </si>
  <si>
    <r>
      <rPr>
        <b/>
        <sz val="11"/>
        <rFont val="Times New Roman"/>
        <family val="1"/>
        <charset val="186"/>
      </rPr>
      <t>Palielināta apropriācija</t>
    </r>
    <r>
      <rPr>
        <sz val="11"/>
        <color theme="1"/>
        <rFont val="Times New Roman"/>
        <family val="1"/>
        <charset val="186"/>
      </rPr>
      <t xml:space="preserve"> no74.resora budžeta programmas 01.00.00 "Apropriācijas rezerve" (FM 21.10.2013. rīk. Nr.448) (FM rīk.Nr. 615 04.11.2014.)</t>
    </r>
  </si>
  <si>
    <r>
      <rPr>
        <b/>
        <sz val="11"/>
        <rFont val="Times New Roman"/>
        <family val="1"/>
        <charset val="186"/>
      </rPr>
      <t xml:space="preserve">Palielināta apropriācija </t>
    </r>
    <r>
      <rPr>
        <sz val="11"/>
        <rFont val="Times New Roman"/>
        <family val="1"/>
        <charset val="186"/>
      </rPr>
      <t>no VARAM apakšprogrammas 33.02.00 „Emisijas kvotu izsolīšanas instrumenta projekti” (FM 05.12.2013. rīk. Nr.532) (MK rīk. Nr.731 (prot. Nr.66 51.§) 04.12.2014., FM rīk. Nr.718 16.12.2014.)</t>
    </r>
  </si>
  <si>
    <r>
      <rPr>
        <b/>
        <sz val="11"/>
        <rFont val="Times New Roman"/>
        <family val="1"/>
        <charset val="186"/>
      </rPr>
      <t>Palielināta apropriācija</t>
    </r>
    <r>
      <rPr>
        <sz val="11"/>
        <rFont val="Times New Roman"/>
        <family val="1"/>
        <charset val="186"/>
      </rPr>
      <t xml:space="preserve"> no Saeimas budžeta (MK rīk. Nr.752 09.12.2014., FM rīk.Nr. 736 19.12.2014.) (MK rīk. Nr.723 (prot. Nr.59 3.§) 19.11.2015., FM rīk. Nr.526  09.12.2015.)</t>
    </r>
  </si>
  <si>
    <r>
      <rPr>
        <b/>
        <sz val="11"/>
        <rFont val="Times New Roman"/>
        <family val="1"/>
        <charset val="186"/>
      </rPr>
      <t>Palielināta apropriācija</t>
    </r>
    <r>
      <rPr>
        <sz val="11"/>
        <rFont val="Times New Roman"/>
        <family val="1"/>
        <charset val="186"/>
      </rPr>
      <t xml:space="preserve"> no Finanšu ministrijas budžeta apakšprogrammas 31.02.00 „Valsts parāda vadība” (FM 03.07.2013. rīk. Nr.269)</t>
    </r>
  </si>
  <si>
    <r>
      <rPr>
        <b/>
        <sz val="11"/>
        <rFont val="Times New Roman"/>
        <family val="1"/>
        <charset val="186"/>
      </rPr>
      <t>Palielināta apropriācija</t>
    </r>
    <r>
      <rPr>
        <sz val="11"/>
        <rFont val="Times New Roman"/>
        <family val="1"/>
        <charset val="186"/>
      </rPr>
      <t xml:space="preserve"> no Ārlietu ministrijas budžeta apakšprogrammas 96.03.00 “Latvijas prezidentūras Eiropas Savienības Padomē nodrošināšana (ministrijas pasākumi)” (MK rīk. Nr.291 02.06.2015., (prot. Nr.27 30.§), FM rīk. Nr.260 29.06.2015)</t>
    </r>
  </si>
  <si>
    <r>
      <rPr>
        <b/>
        <sz val="10"/>
        <rFont val="Times New Roman"/>
        <family val="1"/>
        <charset val="186"/>
      </rPr>
      <t>Palielināta apropriācija</t>
    </r>
    <r>
      <rPr>
        <sz val="10"/>
        <rFont val="Times New Roman"/>
        <family val="1"/>
        <charset val="186"/>
      </rPr>
      <t xml:space="preserve"> pamatojoties uz Kredītiestāžu likuma pārejas noteikumu 66.punktā noteikto (MK rīk.Nr.382 11.07.2016. (prot. Nr.32 35.§), FM rīk. Nr.457  16.09.2016.)</t>
    </r>
  </si>
  <si>
    <r>
      <rPr>
        <b/>
        <sz val="10"/>
        <rFont val="Times New Roman"/>
        <family val="1"/>
        <charset val="186"/>
      </rPr>
      <t>Palielināta apropriācija</t>
    </r>
    <r>
      <rPr>
        <sz val="10"/>
        <rFont val="Times New Roman"/>
        <family val="1"/>
        <charset val="186"/>
      </rPr>
      <t xml:space="preserve"> pamatojoties uz Kredītiestāžu likuma pārejas noteikumu 66.punktā noteikto (MK rīk. Nr.550  27.09.2016. (prot. Nr.48 47.§), FM rīk. Nr.497  11.10.2016.)</t>
    </r>
  </si>
  <si>
    <r>
      <rPr>
        <b/>
        <sz val="10"/>
        <color theme="1"/>
        <rFont val="Times New Roman"/>
        <family val="1"/>
        <charset val="186"/>
      </rPr>
      <t xml:space="preserve">Palielināta apropriācija </t>
    </r>
    <r>
      <rPr>
        <sz val="10"/>
        <color theme="1"/>
        <rFont val="Times New Roman"/>
        <family val="1"/>
        <charset val="186"/>
      </rPr>
      <t xml:space="preserve"> no VPK 1 500 000 euro, EM 500 000 euro, FM 2 944 237 euro, LM 2 685 819 euro, TM 610 000 euro (MK rīk. Nr.664 08.11.2016., FM rīk. Nr.599 08.12.2016.)</t>
    </r>
  </si>
  <si>
    <r>
      <rPr>
        <b/>
        <sz val="10"/>
        <color theme="1"/>
        <rFont val="Times New Roman"/>
        <family val="1"/>
        <charset val="186"/>
      </rPr>
      <t>Palielināta apropriācija</t>
    </r>
    <r>
      <rPr>
        <sz val="10"/>
        <color theme="1"/>
        <rFont val="Times New Roman"/>
        <family val="1"/>
        <charset val="186"/>
      </rPr>
      <t xml:space="preserve"> atbilstoši likuma “Par valsts budžetu 2017.gadam” 67.pantam no IZM apakšprogrammas 09.23.00 “Valsts ilgtermiņa saistības sportā – Dotācija Latvijas Olimpiskajai komitejai (LOK) – valsts galvoto aizdevumu atmaksai” 1 260 571 euro apmērā  (MK rīk. Nr.195 19.04.2017. (prot. Nr.19 23.§), FM rīk. Nr.193 08.05.2017.)</t>
    </r>
  </si>
  <si>
    <t>Palielināta apropriācija atbilstoši likuma “Par valsts budžetu 2017.gadam” 57.pantam no 74.resora programmas 07.00.00 "Tiesu spriedumu izpilde" (FM rīk. Nr.406 25.09.2017.)</t>
  </si>
  <si>
    <r>
      <rPr>
        <b/>
        <sz val="10"/>
        <color theme="1"/>
        <rFont val="Times New Roman"/>
        <family val="1"/>
        <charset val="186"/>
      </rPr>
      <t>Palielināta apropriācija</t>
    </r>
    <r>
      <rPr>
        <sz val="10"/>
        <color theme="1"/>
        <rFont val="Times New Roman"/>
        <family val="1"/>
        <charset val="186"/>
      </rPr>
      <t xml:space="preserve"> no FM apakšprogrammas 41.13.00 “Finansējums VAS “Valsts nekustamie īpašumi” īstenotajiem projektiem un pasākumiem” ilgtermiņa saistību pasākuma “Dotācija VAS “Valsts nekustamie īpašumi” muzeju krātuvju kompleksa būvniecībai Rīgā, Pulka ielā 8 (attīstības I posma - būvniecības I kārtas muzeju krātuvju korpusa un komunikāciju izbūvei)”  (MK rīk.Nr.578 17.10.2017. (prot. Nr.51 30.§), FM rīk. Nr.470 27.10.2017.)</t>
    </r>
  </si>
  <si>
    <r>
      <t xml:space="preserve"> </t>
    </r>
    <r>
      <rPr>
        <b/>
        <sz val="10"/>
        <color theme="1"/>
        <rFont val="Times New Roman"/>
        <family val="1"/>
        <charset val="186"/>
      </rPr>
      <t>Palielināta apropriācija</t>
    </r>
    <r>
      <rPr>
        <sz val="10"/>
        <color theme="1"/>
        <rFont val="Times New Roman"/>
        <family val="1"/>
        <charset val="186"/>
      </rPr>
      <t xml:space="preserve"> atbilstoši likuma “Par valsts budžetu 2017.gadam” 32.panta trešajā daļā noteiktajam no 74.resora  programmas 01.00.00 “Apropriācijas rezerve” (FM rīk. Nr.536 04.12.2017.)</t>
    </r>
  </si>
  <si>
    <r>
      <rPr>
        <b/>
        <sz val="10"/>
        <color theme="1"/>
        <rFont val="Times New Roman"/>
        <family val="1"/>
        <charset val="186"/>
      </rPr>
      <t>Palielināta apropriācija</t>
    </r>
    <r>
      <rPr>
        <sz val="10"/>
        <color theme="1"/>
        <rFont val="Times New Roman"/>
        <family val="1"/>
        <charset val="186"/>
      </rPr>
      <t xml:space="preserve"> no FM apakšprogrammas 31.02.00 "Valsts parāda vadība"  886 373</t>
    </r>
    <r>
      <rPr>
        <i/>
        <sz val="10"/>
        <color theme="1"/>
        <rFont val="Times New Roman"/>
        <family val="1"/>
        <charset val="186"/>
      </rPr>
      <t xml:space="preserve"> eur</t>
    </r>
    <r>
      <rPr>
        <sz val="10"/>
        <color theme="1"/>
        <rFont val="Times New Roman"/>
        <family val="1"/>
        <charset val="186"/>
      </rPr>
      <t xml:space="preserve">o apmērā, no FM apakšprogrammas 41.13.00 “Finansējums VAS “Valsts nekustamie īpašumi” īstenotajiem projektiem un pasākumiem” ilgtermiņa saistību pasākuma “Dotācija VAS “Valsts nekustamie īpašumi” muzeju krātuvju kompleksa būvniecībai Rīgā, Pulka ielā 8 (attīstības I posma - būvniecības I kārtas muzeju krātuvju korpusa un komunikāciju izbūvei)” 1 866 820 </t>
    </r>
    <r>
      <rPr>
        <i/>
        <sz val="10"/>
        <color theme="1"/>
        <rFont val="Times New Roman"/>
        <family val="1"/>
        <charset val="186"/>
      </rPr>
      <t>euro</t>
    </r>
    <r>
      <rPr>
        <sz val="10"/>
        <color theme="1"/>
        <rFont val="Times New Roman"/>
        <family val="1"/>
        <charset val="186"/>
      </rPr>
      <t xml:space="preserve"> apmērā un no TM apakšprogrammas 04.02.00 "Ieslodzījuma vietu būvniecība" ilgtermiņa saistību pasākuma "Jauna cietuma būvniecība Liepājā" 996 000</t>
    </r>
    <r>
      <rPr>
        <i/>
        <sz val="10"/>
        <color theme="1"/>
        <rFont val="Times New Roman"/>
        <family val="1"/>
        <charset val="186"/>
      </rPr>
      <t xml:space="preserve"> euro</t>
    </r>
    <r>
      <rPr>
        <sz val="10"/>
        <color theme="1"/>
        <rFont val="Times New Roman"/>
        <family val="1"/>
        <charset val="186"/>
      </rPr>
      <t xml:space="preserve"> apmērā (MK rīk. Nr.697 23.11.2017. (prot. Nr.58 27.§) Nr.699 24.11.2017. (prot. Nr.58 24.§) Nr.700 24.11.2017. (prot. Nr.58 25.§), FM rīk. Nr.537 04.12.2017.)</t>
    </r>
  </si>
  <si>
    <t>Kopā pieejamā apropriācija</t>
  </si>
  <si>
    <r>
      <rPr>
        <b/>
        <sz val="11"/>
        <rFont val="Times New Roman"/>
        <family val="1"/>
        <charset val="186"/>
      </rPr>
      <t>Pārdalīts uz ministriju budžetiem</t>
    </r>
    <r>
      <rPr>
        <sz val="11"/>
        <rFont val="Times New Roman"/>
        <family val="1"/>
        <charset val="186"/>
      </rPr>
      <t xml:space="preserve"> saskaņā ar FM rīkojumiem</t>
    </r>
  </si>
  <si>
    <r>
      <rPr>
        <b/>
        <sz val="11"/>
        <rFont val="Times New Roman"/>
        <family val="1"/>
        <charset val="186"/>
      </rPr>
      <t>Pārdalīts no LNG</t>
    </r>
    <r>
      <rPr>
        <sz val="11"/>
        <rFont val="Times New Roman"/>
        <family val="1"/>
        <charset val="186"/>
      </rPr>
      <t xml:space="preserve"> uz budžeta programmu 98.00.00 "Finanšu nodrošinājuma rezerve"</t>
    </r>
  </si>
  <si>
    <t>PIEEJAMAIS ATLIKUMS</t>
  </si>
  <si>
    <t>* 2008. - 2013.gadā dati konvertēti no latiem uz euro atbilstoši fiksētajam valūtas kursam 0,702804</t>
  </si>
  <si>
    <t>** Līdz 2010.gadam Finanšu ministrijas budžeta apakšprogramma 41.02.00 "Līdzekļi neparedzētiem gadījumiem"</t>
  </si>
  <si>
    <r>
      <t xml:space="preserve">Valsts budžeta programmas 01.00.00."Apropriācijas rezerve" plānotais finansējums 2010. - 2018.gadā, </t>
    </r>
    <r>
      <rPr>
        <b/>
        <i/>
        <sz val="12"/>
        <rFont val="Times New Roman"/>
        <family val="1"/>
        <charset val="186"/>
      </rPr>
      <t>euro*</t>
    </r>
  </si>
  <si>
    <r>
      <rPr>
        <b/>
        <sz val="11"/>
        <color theme="1"/>
        <rFont val="Times New Roman"/>
        <family val="1"/>
        <charset val="186"/>
      </rPr>
      <t>Pārdalīts uz ministriju budžetiem</t>
    </r>
    <r>
      <rPr>
        <sz val="11"/>
        <color theme="1"/>
        <rFont val="Times New Roman"/>
        <family val="1"/>
        <charset val="186"/>
      </rPr>
      <t xml:space="preserve"> saskaņā ar FM rīkojumiem</t>
    </r>
  </si>
  <si>
    <r>
      <rPr>
        <b/>
        <sz val="11"/>
        <rFont val="Times New Roman"/>
        <family val="1"/>
        <charset val="186"/>
      </rPr>
      <t>Pārdalīta apropriācija</t>
    </r>
    <r>
      <rPr>
        <sz val="11"/>
        <color theme="1"/>
        <rFont val="Times New Roman"/>
        <family val="1"/>
        <charset val="186"/>
      </rPr>
      <t xml:space="preserve"> uz74.resora budžeta programmu 02.00.00 "Līdzekļi neparedzētiem gadījumiem" (FM 21.10.2013. rīk. Nr.448)</t>
    </r>
  </si>
  <si>
    <r>
      <rPr>
        <b/>
        <sz val="11"/>
        <rFont val="Times New Roman"/>
        <family val="1"/>
        <charset val="186"/>
      </rPr>
      <t>Pārdalīta apropriācija</t>
    </r>
    <r>
      <rPr>
        <sz val="11"/>
        <color theme="1"/>
        <rFont val="Times New Roman"/>
        <family val="1"/>
        <charset val="186"/>
      </rPr>
      <t xml:space="preserve"> uz74.resora budžeta programmu 02.00.00 "Līdzekļi neparedzētiem gadījumiem" (FM rīk.Nr. 615 04.11.2014.)</t>
    </r>
  </si>
  <si>
    <r>
      <rPr>
        <b/>
        <sz val="10"/>
        <color theme="1"/>
        <rFont val="Times New Roman"/>
        <family val="1"/>
        <charset val="186"/>
      </rPr>
      <t>Pārdalīta apropriācija</t>
    </r>
    <r>
      <rPr>
        <sz val="10"/>
        <color theme="1"/>
        <rFont val="Times New Roman"/>
        <family val="1"/>
        <charset val="186"/>
      </rPr>
      <t xml:space="preserve"> uz74.resora budžeta programmu 02.00.00 "Līdzekļi neparedzētiem gadījumiem" (FM rīk. Nr.536 04.12.2017.)</t>
    </r>
  </si>
  <si>
    <t>Nepārdalītais atlikums</t>
  </si>
  <si>
    <t>* 2010. - 2013.gadā dati konvertēti no latiem uz euro atbilstoši fiksētajam valūtas kursam 0,702804</t>
  </si>
  <si>
    <t>2021*</t>
  </si>
  <si>
    <t>Budžeta deficīts, % no IKP (labā ass)</t>
  </si>
  <si>
    <t xml:space="preserve">IKP pieaugums, salīdzināmajās cenās, % </t>
  </si>
  <si>
    <t>1.1.</t>
  </si>
  <si>
    <t>1.2.</t>
  </si>
  <si>
    <t>1.3.</t>
  </si>
  <si>
    <t>1.4.</t>
  </si>
  <si>
    <t>2.1.</t>
  </si>
  <si>
    <t>2.2.</t>
  </si>
  <si>
    <t>2.3.</t>
  </si>
  <si>
    <t>2.4.</t>
  </si>
  <si>
    <t>3.1.</t>
  </si>
  <si>
    <t>4.1.</t>
  </si>
  <si>
    <t>3.2.</t>
  </si>
  <si>
    <t>3.3.</t>
  </si>
  <si>
    <t>3.4.</t>
  </si>
  <si>
    <t>4.2.</t>
  </si>
  <si>
    <t>4.3.</t>
  </si>
  <si>
    <t>4.4.</t>
  </si>
  <si>
    <t>4.5.</t>
  </si>
  <si>
    <t>4.6.</t>
  </si>
  <si>
    <t>4.7.</t>
  </si>
  <si>
    <t>4.8.</t>
  </si>
  <si>
    <t>4.9.</t>
  </si>
  <si>
    <t>4.10.</t>
  </si>
  <si>
    <t>4.11.</t>
  </si>
  <si>
    <t>5.1.</t>
  </si>
  <si>
    <t>5.2.</t>
  </si>
  <si>
    <t>5.3.</t>
  </si>
  <si>
    <t>5.4.</t>
  </si>
  <si>
    <t>6.1.</t>
  </si>
  <si>
    <t>6.2.</t>
  </si>
  <si>
    <t>6.3.</t>
  </si>
  <si>
    <t>6.4.</t>
  </si>
  <si>
    <t>(Latvija)</t>
  </si>
  <si>
    <t>Vispārējie sabiedriskie pakalpojumi (ES 28)</t>
  </si>
  <si>
    <t>Aizsardzība (ES 28)</t>
  </si>
  <si>
    <t>Sabiedriskā kārtība un drošība (ES 28)</t>
  </si>
  <si>
    <t>Ekonomiskā darbība (ES 28)</t>
  </si>
  <si>
    <t>Vides aizsardzība (ES 28)</t>
  </si>
  <si>
    <t>Mājoklis un komunālā saimniecība (ES 28)</t>
  </si>
  <si>
    <t>Veselība (ES 28)</t>
  </si>
  <si>
    <t>Atpūta, kultūra un reliģija (ES 28)</t>
  </si>
  <si>
    <t>Izglītība (ES 28)</t>
  </si>
  <si>
    <t>Sociālā aizsardzība (ES 28)</t>
  </si>
  <si>
    <t>2017</t>
  </si>
  <si>
    <t>Avots:</t>
  </si>
  <si>
    <t>Avots: http://fdp.gov.lv/14022018-makroekonomikas-prognozu-apstiprinasana</t>
  </si>
  <si>
    <t>http://fdp.gov.lv/files/uploaded/FDP_1_08_418_20180406_makroekonomikas_prognozes_Piel2_precizets_PotIKP_izmainas.xlsx</t>
  </si>
  <si>
    <t>20180420 09:00</t>
  </si>
  <si>
    <t>Centrālā statistikas pārvalde</t>
  </si>
  <si>
    <t>Kontaktpersona:</t>
  </si>
  <si>
    <t>Valsts finanšu daļa</t>
  </si>
  <si>
    <t>Autortiesības</t>
  </si>
  <si>
    <t>Vienības:</t>
  </si>
  <si>
    <t>milj. euro</t>
  </si>
  <si>
    <t>Stabilitātes programma</t>
  </si>
  <si>
    <t>Political parties survey on fiscal discipline</t>
  </si>
  <si>
    <r>
      <rPr>
        <b/>
        <sz val="11"/>
        <color theme="1"/>
        <rFont val="Calibri"/>
        <family val="2"/>
        <charset val="186"/>
        <scheme val="minor"/>
      </rPr>
      <t xml:space="preserve">The purpose of the survey </t>
    </r>
    <r>
      <rPr>
        <sz val="11"/>
        <color theme="1"/>
        <rFont val="Calibri"/>
        <family val="2"/>
        <charset val="204"/>
        <scheme val="minor"/>
      </rPr>
      <t xml:space="preserve">was to document party intentions in elections with significant </t>
    </r>
    <r>
      <rPr>
        <sz val="11"/>
        <color theme="1"/>
        <rFont val="Calibri"/>
        <family val="2"/>
        <charset val="186"/>
        <scheme val="minor"/>
      </rPr>
      <t>fiscal implications.</t>
    </r>
  </si>
  <si>
    <r>
      <rPr>
        <b/>
        <sz val="11"/>
        <color theme="1"/>
        <rFont val="Calibri"/>
        <family val="2"/>
        <charset val="186"/>
        <scheme val="minor"/>
      </rPr>
      <t xml:space="preserve">Which political parties and when to engage? </t>
    </r>
    <r>
      <rPr>
        <sz val="11"/>
        <color theme="1"/>
        <rFont val="Calibri"/>
        <family val="2"/>
        <charset val="204"/>
        <scheme val="minor"/>
      </rPr>
      <t xml:space="preserve">The survey was organised so to prevent a party with an opportunity to enter the Saeima not to be ignored. Therefore, the questionnaire is easily accessible to all, but specific work was done with parties that are expected to gain more weight in the next Saeima. The optimal option has been followed and data collection has started in the second half of April (after publishing Latvia's Stability programme and Council interim report), based on the results of a recent public opinion poll. In the sample, all parties were included above a certain support threshold (for example, 3%). </t>
    </r>
  </si>
  <si>
    <r>
      <rPr>
        <b/>
        <sz val="11"/>
        <color theme="1"/>
        <rFont val="Calibri"/>
        <family val="2"/>
        <charset val="186"/>
        <scheme val="minor"/>
      </rPr>
      <t>Survey format.</t>
    </r>
    <r>
      <rPr>
        <sz val="11"/>
        <color theme="1"/>
        <rFont val="Calibri"/>
        <family val="2"/>
        <charset val="186"/>
        <scheme val="minor"/>
      </rPr>
      <t xml:space="preserve"> With the largest, but also with other parties invited, we have met to explain the survey methodology, fill in the answers as much as possible and allow them to be specified to better match the parties' programmes documents. The aim is to get information about the parties' approach to fiscal policy issues, and not to surprise them with unprepared.</t>
    </r>
  </si>
  <si>
    <r>
      <rPr>
        <b/>
        <sz val="11"/>
        <color theme="1"/>
        <rFont val="Calibri"/>
        <family val="2"/>
        <charset val="186"/>
        <scheme val="minor"/>
      </rPr>
      <t xml:space="preserve">Interviews were organised in a manner to ensure transparency of the project. </t>
    </r>
    <r>
      <rPr>
        <sz val="11"/>
        <color theme="1"/>
        <rFont val="Calibri"/>
        <family val="2"/>
        <charset val="204"/>
        <scheme val="minor"/>
      </rPr>
      <t xml:space="preserve">Parties were addressed via e-mail, providing a brief and specific explanation of the purpose of the conversation. In the form of an interview meeting Council chairman and Council secretary have taken part in order to provide flexibility in the first such event in Latvia. </t>
    </r>
    <r>
      <rPr>
        <b/>
        <sz val="11"/>
        <color theme="1"/>
        <rFont val="Calibri"/>
        <family val="2"/>
        <charset val="186"/>
        <scheme val="minor"/>
      </rPr>
      <t/>
    </r>
  </si>
  <si>
    <t>As regards policy costs, parties were asked to submit their assessments.</t>
  </si>
  <si>
    <r>
      <rPr>
        <b/>
        <sz val="11"/>
        <color theme="1"/>
        <rFont val="Calibri"/>
        <family val="2"/>
        <charset val="186"/>
        <scheme val="minor"/>
      </rPr>
      <t xml:space="preserve">The results of the survey were published separately, reflecting the views of each party in a way that would help users analyse. </t>
    </r>
    <r>
      <rPr>
        <sz val="11"/>
        <color theme="1"/>
        <rFont val="Calibri"/>
        <family val="2"/>
        <charset val="204"/>
        <scheme val="minor"/>
      </rPr>
      <t>The main input of the Council was the formulation of the questions (the content side), but the answers were in full control of the political parties. The Council's assessment, based on the survey, focuses on the ranking of political parties following their fiscal responsibility, taking into account the comparison of superficial cost estimates over the years of the election cycle.</t>
    </r>
    <r>
      <rPr>
        <b/>
        <sz val="11"/>
        <color theme="1"/>
        <rFont val="Calibri"/>
        <family val="2"/>
        <charset val="186"/>
        <scheme val="minor"/>
      </rPr>
      <t/>
    </r>
  </si>
  <si>
    <t xml:space="preserve">Questionnaire in MS Excel format has been finalised during the first interviews and was available for the parties for further work. </t>
  </si>
  <si>
    <t>Comments and questions regarding the survey and the questionnaire are welcome in writing to info@fdp.gov.lv or approaching by phone +371 6708 3650.</t>
  </si>
  <si>
    <t>Filling in the questionnaire</t>
  </si>
  <si>
    <r>
      <rPr>
        <b/>
        <sz val="11"/>
        <color theme="1"/>
        <rFont val="Calibri"/>
        <family val="2"/>
        <charset val="186"/>
        <scheme val="minor"/>
      </rPr>
      <t xml:space="preserve">Party representatives have to fill in an informative sheet about the party, sheets with the new initiatives on expenditure and revenues measures, as well as the sheets with suggested reserves and risks. </t>
    </r>
    <r>
      <rPr>
        <sz val="11"/>
        <color theme="1"/>
        <rFont val="Calibri"/>
        <family val="2"/>
        <charset val="204"/>
        <scheme val="minor"/>
      </rPr>
      <t>The rest of the sheets are filled in automatically, i.e. budget revenue and expenditure, the budget balance and government debt will be already the result of the parties' responses to the above mentioned sheets. The results are summarised in two closing sheets, where (i) the outcome of party's proposals ends as the changes in the budget balance and debt level, (ii) as well as the summary sheet of key indicators provided by all parties.</t>
    </r>
  </si>
  <si>
    <t>What is the title of Your party and the website address? If the party political program is available, please submit a link.</t>
  </si>
  <si>
    <t>Party title</t>
  </si>
  <si>
    <t>Party website address</t>
  </si>
  <si>
    <t>Party programm available here</t>
  </si>
  <si>
    <t>Name and contact details of the person completing the questionnaire</t>
  </si>
  <si>
    <t>Name</t>
  </si>
  <si>
    <t>Surname</t>
  </si>
  <si>
    <t>Phone number</t>
  </si>
  <si>
    <t>E-mail</t>
  </si>
  <si>
    <t>Please list the most important new expenditure measures. If structural reforms are envisaged that lead to a reduction in budget expenditure, please indicate them with a minus sign (million euro).</t>
  </si>
  <si>
    <t>#</t>
  </si>
  <si>
    <t>Government priority</t>
  </si>
  <si>
    <t>Background information:</t>
  </si>
  <si>
    <t>Revenue measures</t>
  </si>
  <si>
    <t xml:space="preserve">Please list the most important new revenue measures. If tax breaks or other cuts in budget revenue are envisaged, please indicate them with a minus sign (million euro). </t>
  </si>
  <si>
    <t>Total, % of GDP</t>
  </si>
  <si>
    <t>Previous assumptions</t>
  </si>
  <si>
    <t>Type of the reserve</t>
  </si>
  <si>
    <t>Source: Eurostat, *Ministry of Finance, **Fiscal discipline council</t>
  </si>
  <si>
    <t>In Your opinion, what is the significance to have reserves in the state budget, i.e. contingency reserves, appropriations for structural reforms, fiscal safety reserve to compensate the fiscal risks (million euro)?</t>
  </si>
  <si>
    <t>Contingency reserve</t>
  </si>
  <si>
    <t>Appropriation reserve</t>
  </si>
  <si>
    <t>Fiscal safety reserve</t>
  </si>
  <si>
    <t>Another? Please indicate the type of reserve.</t>
  </si>
  <si>
    <t>Previous assumptions:</t>
  </si>
  <si>
    <t>mill. euro</t>
  </si>
  <si>
    <t>% of GDP</t>
  </si>
  <si>
    <t>General government expenditure</t>
  </si>
  <si>
    <t>incl. contingency reserve</t>
  </si>
  <si>
    <t>incl. appropriation reserve</t>
  </si>
  <si>
    <t>incl. fiscal safety reserve</t>
  </si>
  <si>
    <t>General government revenue</t>
  </si>
  <si>
    <t>incl. tax revenues and social contributions</t>
  </si>
  <si>
    <t>Net lending (+) / net borrowing (-)</t>
  </si>
  <si>
    <t>In Your opinion how the main parameters of public finances should change (million euro)?</t>
  </si>
  <si>
    <t>Real gross domestic product</t>
  </si>
  <si>
    <t>y-t-y, %</t>
  </si>
  <si>
    <t>List of potential risks</t>
  </si>
  <si>
    <t>State budget balance</t>
  </si>
  <si>
    <t>State debt</t>
  </si>
  <si>
    <t>previous assumptions</t>
  </si>
  <si>
    <r>
      <t>Summary of the replies provided by political parties</t>
    </r>
    <r>
      <rPr>
        <sz val="12"/>
        <color theme="1"/>
        <rFont val="Calibri"/>
        <family val="2"/>
        <charset val="204"/>
        <scheme val="minor"/>
      </rPr>
      <t>, comparison with the baseline scenario</t>
    </r>
  </si>
  <si>
    <t>Political parties
Indicators, year</t>
  </si>
  <si>
    <r>
      <rPr>
        <b/>
        <sz val="12"/>
        <color theme="1"/>
        <rFont val="Calibri"/>
        <family val="2"/>
        <charset val="186"/>
        <scheme val="minor"/>
      </rPr>
      <t>Budget balance</t>
    </r>
    <r>
      <rPr>
        <sz val="12"/>
        <color theme="1"/>
        <rFont val="Calibri"/>
        <family val="2"/>
        <charset val="186"/>
        <scheme val="minor"/>
      </rPr>
      <t>, changes against the baseline, % of GDP (+ balance improvements / - balance worsening)</t>
    </r>
  </si>
  <si>
    <r>
      <rPr>
        <b/>
        <sz val="12"/>
        <color theme="1"/>
        <rFont val="Calibri"/>
        <family val="2"/>
        <charset val="186"/>
        <scheme val="minor"/>
      </rPr>
      <t>State debt level</t>
    </r>
    <r>
      <rPr>
        <sz val="12"/>
        <color theme="1"/>
        <rFont val="Calibri"/>
        <family val="2"/>
        <charset val="186"/>
        <scheme val="minor"/>
      </rPr>
      <t xml:space="preserve"> , changes against the baseline, % of GDP, (– debt reduction / + debt increase).</t>
    </r>
  </si>
  <si>
    <r>
      <rPr>
        <b/>
        <sz val="12"/>
        <color theme="1"/>
        <rFont val="Calibri"/>
        <family val="2"/>
        <charset val="186"/>
        <scheme val="minor"/>
      </rPr>
      <t xml:space="preserve">Tax-to-GDP </t>
    </r>
    <r>
      <rPr>
        <sz val="12"/>
        <color theme="1"/>
        <rFont val="Calibri"/>
        <family val="2"/>
        <charset val="186"/>
        <scheme val="minor"/>
      </rPr>
      <t>, changes against the baseline, % of GDP (- revenue reduction / + revenue increase)</t>
    </r>
  </si>
  <si>
    <r>
      <rPr>
        <b/>
        <sz val="12"/>
        <color theme="1"/>
        <rFont val="Calibri"/>
        <family val="2"/>
        <charset val="186"/>
        <scheme val="minor"/>
      </rPr>
      <t xml:space="preserve">Sectoral priorities, </t>
    </r>
    <r>
      <rPr>
        <sz val="12"/>
        <color theme="1"/>
        <rFont val="Calibri"/>
        <family val="2"/>
        <charset val="186"/>
        <scheme val="minor"/>
      </rPr>
      <t>changes in terms of expenditure in 2019-2022, % of GDP  (+growth /- reduction)</t>
    </r>
  </si>
  <si>
    <r>
      <rPr>
        <b/>
        <sz val="12"/>
        <color theme="1"/>
        <rFont val="Calibri"/>
        <family val="2"/>
        <charset val="186"/>
        <scheme val="minor"/>
      </rPr>
      <t>Reserve planing</t>
    </r>
    <r>
      <rPr>
        <sz val="12"/>
        <color theme="1"/>
        <rFont val="Calibri"/>
        <family val="2"/>
        <charset val="186"/>
        <scheme val="minor"/>
      </rPr>
      <t>, yes/no  (+ increase of the reserves / -reserves reduction)</t>
    </r>
  </si>
  <si>
    <r>
      <rPr>
        <b/>
        <sz val="12"/>
        <color theme="1"/>
        <rFont val="Calibri"/>
        <family val="2"/>
        <charset val="186"/>
        <scheme val="minor"/>
      </rPr>
      <t>Risk assessment</t>
    </r>
    <r>
      <rPr>
        <sz val="12"/>
        <color theme="1"/>
        <rFont val="Calibri"/>
        <family val="2"/>
        <charset val="186"/>
        <scheme val="minor"/>
      </rPr>
      <t>, yes/no</t>
    </r>
  </si>
  <si>
    <t>General government debt</t>
  </si>
  <si>
    <t>Source: Eurostat, *Ministry of Finance</t>
  </si>
  <si>
    <t>Example</t>
  </si>
  <si>
    <t>Political party 1</t>
  </si>
  <si>
    <t>Political party 3</t>
  </si>
  <si>
    <t>Political party 2</t>
  </si>
  <si>
    <t>Potential gross domestic product growth</t>
  </si>
  <si>
    <t>10 years average</t>
  </si>
  <si>
    <t>party's proposals outcome</t>
  </si>
  <si>
    <t>Changes in the budget balance and state debt, % of GDP</t>
  </si>
  <si>
    <t>In Your opinion, what are the main risks to the sustainability of public finances in Latvia and to the stable development of the country's economy? Please list specific risks and their approximate fiscal impact in millions euro?</t>
  </si>
  <si>
    <t>In Your opinion, how the level of the public debt should change during the next parliamentary term - how much should it increase or decrease?</t>
  </si>
  <si>
    <t>In Your opinion, can the increase in budget expenditure overcome the economy potential growth rate during the next Saeima parliamentary term - how much acceleration or decrease is permissible? In Your opinion, how should the annual government deficit level change during the next parliamentary term - how much can it increase or decrease, given the prospect of rapid economic growth in the coming years?</t>
  </si>
  <si>
    <t>Function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</si>
</sst>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yy"/>
    <numFmt numFmtId="165" formatCode="#,##0.0"/>
    <numFmt numFmtId="166" formatCode="0.0"/>
    <numFmt numFmtId="167" formatCode="0.0%"/>
    <numFmt numFmtId="168" formatCode="#,##0.000"/>
    <numFmt numFmtId="169" formatCode="0.000"/>
  </numFmts>
  <fonts count="51" x14ac:knownFonts="1">
    <font>
      <sz val="11"/>
      <color theme="1"/>
      <name val="Calibri"/>
      <family val="2"/>
      <charset val="186"/>
      <scheme val="minor"/>
    </font>
    <font>
      <sz val="11"/>
      <name val="Arial"/>
      <family val="2"/>
      <charset val="186"/>
    </font>
    <font>
      <sz val="10"/>
      <name val="Arial"/>
      <family val="2"/>
      <charset val="186"/>
    </font>
    <font>
      <sz val="10"/>
      <name val="Times New Roman"/>
      <family val="1"/>
      <charset val="186"/>
    </font>
    <font>
      <b/>
      <sz val="12"/>
      <color theme="1"/>
      <name val="Calibri"/>
      <family val="2"/>
      <charset val="186"/>
      <scheme val="minor"/>
    </font>
    <font>
      <sz val="12"/>
      <color theme="1"/>
      <name val="Calibri"/>
      <family val="2"/>
      <charset val="186"/>
      <scheme val="minor"/>
    </font>
    <font>
      <b/>
      <i/>
      <sz val="11"/>
      <color rgb="FFFF0000"/>
      <name val="Calibri"/>
      <family val="2"/>
      <charset val="186"/>
      <scheme val="minor"/>
    </font>
    <font>
      <b/>
      <sz val="11"/>
      <color theme="1"/>
      <name val="Times New Roman"/>
      <family val="1"/>
      <charset val="186"/>
    </font>
    <font>
      <sz val="11"/>
      <color theme="1"/>
      <name val="Times New Roman"/>
      <family val="1"/>
      <charset val="186"/>
    </font>
    <font>
      <sz val="11"/>
      <color rgb="FFFF0000"/>
      <name val="Times New Roman"/>
      <family val="1"/>
      <charset val="186"/>
    </font>
    <font>
      <b/>
      <sz val="11"/>
      <color rgb="FFFF0000"/>
      <name val="Times New Roman"/>
      <family val="1"/>
      <charset val="186"/>
    </font>
    <font>
      <i/>
      <sz val="9"/>
      <color theme="1"/>
      <name val="Times New Roman"/>
      <family val="1"/>
      <charset val="186"/>
    </font>
    <font>
      <i/>
      <sz val="12"/>
      <color theme="1"/>
      <name val="Calibri"/>
      <family val="2"/>
      <charset val="186"/>
      <scheme val="minor"/>
    </font>
    <font>
      <i/>
      <sz val="11"/>
      <color theme="1"/>
      <name val="Calibri"/>
      <family val="2"/>
      <charset val="186"/>
      <scheme val="minor"/>
    </font>
    <font>
      <sz val="11"/>
      <color rgb="FF006100"/>
      <name val="Calibri"/>
      <family val="2"/>
      <charset val="186"/>
      <scheme val="minor"/>
    </font>
    <font>
      <b/>
      <sz val="11"/>
      <color theme="1"/>
      <name val="Calibri"/>
      <family val="2"/>
      <charset val="186"/>
      <scheme val="minor"/>
    </font>
    <font>
      <sz val="11"/>
      <color theme="1"/>
      <name val="Calibri"/>
      <family val="2"/>
      <scheme val="minor"/>
    </font>
    <font>
      <b/>
      <sz val="16"/>
      <color theme="1"/>
      <name val="Times New Roman"/>
      <family val="1"/>
      <charset val="186"/>
    </font>
    <font>
      <b/>
      <sz val="11"/>
      <color theme="0"/>
      <name val="Times New Roman"/>
      <family val="1"/>
      <charset val="186"/>
    </font>
    <font>
      <sz val="10"/>
      <color theme="1"/>
      <name val="Times New Roman"/>
      <family val="1"/>
      <charset val="186"/>
    </font>
    <font>
      <i/>
      <sz val="11"/>
      <color theme="1"/>
      <name val="Times New Roman"/>
      <family val="1"/>
      <charset val="186"/>
    </font>
    <font>
      <sz val="11"/>
      <color rgb="FF000000"/>
      <name val="Calibri"/>
      <family val="2"/>
    </font>
    <font>
      <b/>
      <sz val="14"/>
      <color rgb="FF000000"/>
      <name val="Calibri"/>
      <family val="2"/>
    </font>
    <font>
      <b/>
      <sz val="11"/>
      <color rgb="FF000000"/>
      <name val="Calibri"/>
      <family val="2"/>
    </font>
    <font>
      <sz val="8"/>
      <color rgb="FF000000"/>
      <name val="Tahoma"/>
      <family val="2"/>
    </font>
    <font>
      <sz val="12"/>
      <color theme="1"/>
      <name val="Times New Roman"/>
      <family val="1"/>
      <charset val="204"/>
    </font>
    <font>
      <sz val="11"/>
      <color theme="1"/>
      <name val="Times New Roman"/>
      <family val="1"/>
      <charset val="204"/>
    </font>
    <font>
      <i/>
      <sz val="10"/>
      <color theme="1"/>
      <name val="Times New Roman"/>
      <family val="1"/>
      <charset val="204"/>
    </font>
    <font>
      <sz val="10"/>
      <color theme="1"/>
      <name val="Calibri"/>
      <family val="2"/>
      <charset val="186"/>
      <scheme val="minor"/>
    </font>
    <font>
      <b/>
      <sz val="11"/>
      <color theme="1"/>
      <name val="Times New Roman"/>
      <family val="1"/>
      <charset val="204"/>
    </font>
    <font>
      <sz val="11"/>
      <name val="Times New Roman"/>
      <family val="1"/>
      <charset val="204"/>
    </font>
    <font>
      <sz val="11"/>
      <color theme="0"/>
      <name val="Times New Roman"/>
      <family val="1"/>
      <charset val="204"/>
    </font>
    <font>
      <vertAlign val="subscript"/>
      <sz val="11"/>
      <color theme="1"/>
      <name val="Times New Roman"/>
      <family val="1"/>
      <charset val="204"/>
    </font>
    <font>
      <i/>
      <sz val="10"/>
      <name val="Times New Roman"/>
      <family val="1"/>
      <charset val="204"/>
    </font>
    <font>
      <sz val="10"/>
      <color theme="1"/>
      <name val="Times New Roman"/>
      <family val="1"/>
      <charset val="204"/>
    </font>
    <font>
      <b/>
      <sz val="11"/>
      <color rgb="FF0000FF"/>
      <name val="Calibri"/>
      <family val="2"/>
      <charset val="186"/>
      <scheme val="minor"/>
    </font>
    <font>
      <b/>
      <sz val="11"/>
      <color rgb="FFFF0000"/>
      <name val="Calibri"/>
      <family val="2"/>
      <charset val="186"/>
    </font>
    <font>
      <sz val="10"/>
      <name val="Arial"/>
      <family val="2"/>
      <charset val="204"/>
    </font>
    <font>
      <b/>
      <sz val="12"/>
      <name val="Times New Roman"/>
      <family val="1"/>
      <charset val="186"/>
    </font>
    <font>
      <b/>
      <i/>
      <sz val="12"/>
      <name val="Times New Roman"/>
      <family val="1"/>
      <charset val="186"/>
    </font>
    <font>
      <sz val="11"/>
      <name val="Times New Roman"/>
      <family val="1"/>
      <charset val="186"/>
    </font>
    <font>
      <b/>
      <sz val="11"/>
      <name val="Times New Roman"/>
      <family val="1"/>
      <charset val="186"/>
    </font>
    <font>
      <b/>
      <sz val="10"/>
      <name val="Times New Roman"/>
      <family val="1"/>
      <charset val="186"/>
    </font>
    <font>
      <b/>
      <sz val="10"/>
      <color theme="1"/>
      <name val="Times New Roman"/>
      <family val="1"/>
      <charset val="186"/>
    </font>
    <font>
      <i/>
      <sz val="10"/>
      <color theme="1"/>
      <name val="Times New Roman"/>
      <family val="1"/>
      <charset val="186"/>
    </font>
    <font>
      <sz val="12"/>
      <name val="Calibri"/>
      <family val="2"/>
      <charset val="186"/>
      <scheme val="minor"/>
    </font>
    <font>
      <sz val="11"/>
      <name val="Arial"/>
      <family val="2"/>
      <charset val="204"/>
    </font>
    <font>
      <sz val="10"/>
      <name val="Arial"/>
      <family val="2"/>
      <charset val="204"/>
    </font>
    <font>
      <i/>
      <sz val="11"/>
      <name val="Arial"/>
      <family val="2"/>
      <charset val="204"/>
    </font>
    <font>
      <sz val="11"/>
      <color theme="1"/>
      <name val="Calibri"/>
      <family val="2"/>
      <charset val="204"/>
      <scheme val="minor"/>
    </font>
    <font>
      <sz val="12"/>
      <color theme="1"/>
      <name val="Calibri"/>
      <family val="2"/>
      <charset val="204"/>
      <scheme val="minor"/>
    </font>
  </fonts>
  <fills count="11">
    <fill>
      <patternFill patternType="none"/>
    </fill>
    <fill>
      <patternFill patternType="gray125"/>
    </fill>
    <fill>
      <patternFill patternType="solid">
        <fgColor indexed="44"/>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C6EFCE"/>
      </patternFill>
    </fill>
    <fill>
      <patternFill patternType="solid">
        <fgColor rgb="FF002060"/>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s>
  <borders count="43">
    <border>
      <left/>
      <right/>
      <top/>
      <bottom/>
      <diagonal/>
    </border>
    <border>
      <left style="thin">
        <color indexed="8"/>
      </left>
      <right style="thin">
        <color indexed="8"/>
      </right>
      <top style="thin">
        <color indexed="8"/>
      </top>
      <bottom style="thin">
        <color indexed="8"/>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thin">
        <color auto="1"/>
      </left>
      <right style="thin">
        <color auto="1"/>
      </right>
      <top style="thin">
        <color auto="1"/>
      </top>
      <bottom style="thin">
        <color auto="1"/>
      </bottom>
      <diagonal/>
    </border>
    <border>
      <left style="hair">
        <color auto="1"/>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diagonalDown="1">
      <left style="hair">
        <color auto="1"/>
      </left>
      <right style="hair">
        <color auto="1"/>
      </right>
      <top style="hair">
        <color auto="1"/>
      </top>
      <bottom style="hair">
        <color auto="1"/>
      </bottom>
      <diagonal style="hair">
        <color auto="1"/>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s>
  <cellStyleXfs count="11">
    <xf numFmtId="0" fontId="0" fillId="0" borderId="0"/>
    <xf numFmtId="0" fontId="1" fillId="0" borderId="0"/>
    <xf numFmtId="0" fontId="2" fillId="0" borderId="0"/>
    <xf numFmtId="0" fontId="3" fillId="0" borderId="0" applyNumberFormat="0" applyProtection="0">
      <alignment horizontal="left" wrapText="1" indent="1"/>
    </xf>
    <xf numFmtId="0" fontId="1" fillId="0" borderId="0"/>
    <xf numFmtId="0" fontId="14" fillId="5" borderId="0" applyNumberFormat="0" applyBorder="0" applyAlignment="0" applyProtection="0"/>
    <xf numFmtId="0" fontId="16" fillId="0" borderId="0"/>
    <xf numFmtId="9" fontId="16" fillId="0" borderId="0" applyFont="0" applyFill="0" applyBorder="0" applyAlignment="0" applyProtection="0"/>
    <xf numFmtId="0" fontId="21" fillId="0" borderId="0" applyNumberFormat="0" applyBorder="0" applyAlignment="0"/>
    <xf numFmtId="0" fontId="37" fillId="0" borderId="0"/>
    <xf numFmtId="0" fontId="46" fillId="0" borderId="0"/>
  </cellStyleXfs>
  <cellXfs count="284">
    <xf numFmtId="0" fontId="0" fillId="0" borderId="0" xfId="0"/>
    <xf numFmtId="0" fontId="2" fillId="0" borderId="0" xfId="1" applyNumberFormat="1" applyFont="1" applyFill="1" applyBorder="1" applyAlignment="1"/>
    <xf numFmtId="0" fontId="1" fillId="0" borderId="0" xfId="1"/>
    <xf numFmtId="164" fontId="2" fillId="0" borderId="0" xfId="1" applyNumberFormat="1" applyFont="1" applyFill="1" applyBorder="1" applyAlignment="1"/>
    <xf numFmtId="0" fontId="2" fillId="0" borderId="0" xfId="1" applyFont="1" applyBorder="1"/>
    <xf numFmtId="3" fontId="2" fillId="0" borderId="0" xfId="1" applyNumberFormat="1" applyFont="1" applyFill="1" applyBorder="1" applyAlignment="1"/>
    <xf numFmtId="0" fontId="2" fillId="0" borderId="0" xfId="1" applyFont="1"/>
    <xf numFmtId="0" fontId="2" fillId="2" borderId="1" xfId="1" applyNumberFormat="1" applyFont="1" applyFill="1" applyBorder="1" applyAlignment="1"/>
    <xf numFmtId="165" fontId="2" fillId="0" borderId="1" xfId="1" applyNumberFormat="1" applyFont="1" applyFill="1" applyBorder="1" applyAlignment="1"/>
    <xf numFmtId="0" fontId="1" fillId="0" borderId="0" xfId="1" applyBorder="1"/>
    <xf numFmtId="0" fontId="2" fillId="0" borderId="0" xfId="2" applyFont="1"/>
    <xf numFmtId="0" fontId="2" fillId="0" borderId="0" xfId="3" quotePrefix="1" applyFont="1" applyAlignment="1">
      <alignment horizontal="left"/>
    </xf>
    <xf numFmtId="165" fontId="2" fillId="0" borderId="0" xfId="2" applyNumberFormat="1" applyFont="1"/>
    <xf numFmtId="1" fontId="2" fillId="0" borderId="0" xfId="2" applyNumberFormat="1" applyFont="1"/>
    <xf numFmtId="0" fontId="2" fillId="0" borderId="0" xfId="2"/>
    <xf numFmtId="0" fontId="5" fillId="0" borderId="2" xfId="0" applyFont="1" applyBorder="1" applyAlignment="1">
      <alignment horizontal="left" vertical="center"/>
    </xf>
    <xf numFmtId="165" fontId="5" fillId="0" borderId="2" xfId="0" applyNumberFormat="1" applyFont="1" applyBorder="1" applyAlignment="1">
      <alignment horizontal="right" vertical="center"/>
    </xf>
    <xf numFmtId="0" fontId="4" fillId="3" borderId="2" xfId="0" applyFont="1" applyFill="1" applyBorder="1"/>
    <xf numFmtId="0" fontId="4" fillId="3" borderId="0" xfId="0" applyFont="1" applyFill="1" applyAlignment="1">
      <alignment horizontal="left" indent="1"/>
    </xf>
    <xf numFmtId="0" fontId="0" fillId="3" borderId="0" xfId="0" applyFill="1"/>
    <xf numFmtId="0" fontId="5" fillId="3" borderId="2" xfId="0" applyFont="1" applyFill="1" applyBorder="1" applyAlignment="1">
      <alignment horizontal="left" vertical="center"/>
    </xf>
    <xf numFmtId="0" fontId="4" fillId="3" borderId="2" xfId="0" applyFont="1" applyFill="1" applyBorder="1" applyAlignment="1">
      <alignment horizontal="left" vertical="center"/>
    </xf>
    <xf numFmtId="165" fontId="5" fillId="3" borderId="2" xfId="0" applyNumberFormat="1" applyFont="1" applyFill="1" applyBorder="1" applyAlignment="1">
      <alignment horizontal="right" vertical="center"/>
    </xf>
    <xf numFmtId="0" fontId="4" fillId="3" borderId="3" xfId="0" applyFont="1" applyFill="1" applyBorder="1"/>
    <xf numFmtId="0" fontId="5" fillId="3" borderId="4" xfId="0" applyFont="1" applyFill="1" applyBorder="1"/>
    <xf numFmtId="0" fontId="5" fillId="3" borderId="5" xfId="0" applyFont="1" applyFill="1" applyBorder="1"/>
    <xf numFmtId="0" fontId="5" fillId="3" borderId="0" xfId="0" applyFont="1" applyFill="1" applyBorder="1"/>
    <xf numFmtId="0" fontId="4" fillId="3" borderId="0" xfId="0" applyFont="1" applyFill="1" applyBorder="1"/>
    <xf numFmtId="165" fontId="5" fillId="3" borderId="0" xfId="0" applyNumberFormat="1" applyFont="1" applyFill="1" applyBorder="1" applyAlignment="1">
      <alignment horizontal="right" vertical="center"/>
    </xf>
    <xf numFmtId="0" fontId="4" fillId="0" borderId="0" xfId="0" applyFont="1" applyFill="1" applyAlignment="1">
      <alignment vertical="top"/>
    </xf>
    <xf numFmtId="0" fontId="0" fillId="0" borderId="0" xfId="0" applyFill="1"/>
    <xf numFmtId="0" fontId="6" fillId="0" borderId="0" xfId="0" applyFont="1" applyFill="1"/>
    <xf numFmtId="0" fontId="5" fillId="3" borderId="0" xfId="0" applyFont="1" applyFill="1" applyBorder="1" applyAlignment="1">
      <alignment horizontal="left" vertical="center"/>
    </xf>
    <xf numFmtId="0" fontId="0" fillId="3" borderId="0" xfId="0" applyFill="1" applyBorder="1"/>
    <xf numFmtId="0" fontId="0" fillId="0" borderId="0" xfId="0" applyBorder="1"/>
    <xf numFmtId="0" fontId="4" fillId="3" borderId="0" xfId="0" applyFont="1" applyFill="1" applyBorder="1" applyAlignment="1">
      <alignment horizontal="left" vertical="center"/>
    </xf>
    <xf numFmtId="0" fontId="0" fillId="0" borderId="0" xfId="0" applyFill="1" applyBorder="1"/>
    <xf numFmtId="0" fontId="7" fillId="0" borderId="0" xfId="0" applyFont="1"/>
    <xf numFmtId="0" fontId="8" fillId="0" borderId="0" xfId="0" applyFont="1"/>
    <xf numFmtId="0" fontId="8" fillId="0" borderId="7" xfId="0" applyFont="1" applyBorder="1"/>
    <xf numFmtId="0" fontId="7" fillId="0" borderId="7" xfId="0" applyFont="1" applyBorder="1"/>
    <xf numFmtId="0" fontId="8" fillId="0" borderId="7" xfId="0" applyFont="1" applyBorder="1" applyAlignment="1">
      <alignment horizontal="left"/>
    </xf>
    <xf numFmtId="3" fontId="8" fillId="0" borderId="7" xfId="0" applyNumberFormat="1" applyFont="1" applyBorder="1" applyAlignment="1">
      <alignment horizontal="center"/>
    </xf>
    <xf numFmtId="0" fontId="7" fillId="0" borderId="7" xfId="0" applyFont="1" applyBorder="1" applyAlignment="1">
      <alignment horizontal="left"/>
    </xf>
    <xf numFmtId="0" fontId="7" fillId="0" borderId="7" xfId="0" applyFont="1" applyBorder="1" applyAlignment="1">
      <alignment horizontal="center"/>
    </xf>
    <xf numFmtId="3" fontId="7" fillId="0" borderId="7" xfId="0" applyNumberFormat="1" applyFont="1" applyBorder="1" applyAlignment="1">
      <alignment horizontal="center"/>
    </xf>
    <xf numFmtId="0" fontId="10" fillId="0" borderId="7" xfId="0" applyFont="1" applyBorder="1" applyAlignment="1">
      <alignment horizontal="center"/>
    </xf>
    <xf numFmtId="3" fontId="10" fillId="0" borderId="7" xfId="0" applyNumberFormat="1" applyFont="1" applyBorder="1" applyAlignment="1">
      <alignment horizontal="center"/>
    </xf>
    <xf numFmtId="0" fontId="11" fillId="0" borderId="0" xfId="0" applyFont="1"/>
    <xf numFmtId="0" fontId="12" fillId="0" borderId="2" xfId="0" applyFont="1" applyBorder="1" applyAlignment="1">
      <alignment horizontal="left" vertical="center"/>
    </xf>
    <xf numFmtId="0" fontId="4" fillId="3" borderId="0" xfId="0" applyFont="1" applyFill="1" applyAlignment="1">
      <alignment horizontal="left"/>
    </xf>
    <xf numFmtId="0" fontId="13" fillId="3" borderId="0" xfId="0" applyFont="1" applyFill="1"/>
    <xf numFmtId="0" fontId="4" fillId="4" borderId="2" xfId="0" applyFont="1" applyFill="1" applyBorder="1" applyAlignment="1">
      <alignment horizontal="left" vertical="center"/>
    </xf>
    <xf numFmtId="165" fontId="5" fillId="4" borderId="2" xfId="0" applyNumberFormat="1" applyFont="1" applyFill="1" applyBorder="1" applyAlignment="1">
      <alignment horizontal="right" vertical="center"/>
    </xf>
    <xf numFmtId="0" fontId="5" fillId="4" borderId="2" xfId="0" applyFont="1" applyFill="1" applyBorder="1" applyAlignment="1">
      <alignment horizontal="left" vertical="center"/>
    </xf>
    <xf numFmtId="0" fontId="5" fillId="4" borderId="6" xfId="0" applyFont="1" applyFill="1" applyBorder="1" applyAlignment="1">
      <alignment horizontal="left" vertical="center"/>
    </xf>
    <xf numFmtId="0" fontId="5" fillId="4" borderId="8" xfId="0" applyFont="1" applyFill="1" applyBorder="1" applyAlignment="1">
      <alignment horizontal="left" vertical="center"/>
    </xf>
    <xf numFmtId="0" fontId="4" fillId="3" borderId="2" xfId="0" applyFont="1" applyFill="1" applyBorder="1" applyAlignment="1">
      <alignment horizontal="right"/>
    </xf>
    <xf numFmtId="0" fontId="2" fillId="0" borderId="0" xfId="4" applyNumberFormat="1" applyFont="1" applyFill="1" applyBorder="1" applyAlignment="1"/>
    <xf numFmtId="0" fontId="1" fillId="0" borderId="0" xfId="4"/>
    <xf numFmtId="164" fontId="2" fillId="0" borderId="0" xfId="4" applyNumberFormat="1" applyFont="1" applyFill="1" applyBorder="1" applyAlignment="1"/>
    <xf numFmtId="0" fontId="2" fillId="2" borderId="1" xfId="4" applyNumberFormat="1" applyFont="1" applyFill="1" applyBorder="1" applyAlignment="1"/>
    <xf numFmtId="165" fontId="2" fillId="0" borderId="1" xfId="4" applyNumberFormat="1" applyFont="1" applyFill="1" applyBorder="1" applyAlignment="1"/>
    <xf numFmtId="0" fontId="17" fillId="0" borderId="0" xfId="6" applyFont="1"/>
    <xf numFmtId="0" fontId="8" fillId="0" borderId="0" xfId="6" applyFont="1"/>
    <xf numFmtId="0" fontId="8" fillId="0" borderId="0" xfId="6" applyFont="1" applyAlignment="1">
      <alignment horizontal="center"/>
    </xf>
    <xf numFmtId="0" fontId="15" fillId="0" borderId="0" xfId="6" applyFont="1" applyAlignment="1">
      <alignment horizontal="center" vertical="center"/>
    </xf>
    <xf numFmtId="0" fontId="7" fillId="0" borderId="0" xfId="6" applyFont="1" applyAlignment="1">
      <alignment horizontal="center" vertical="center"/>
    </xf>
    <xf numFmtId="0" fontId="7" fillId="0" borderId="0" xfId="6" applyFont="1" applyAlignment="1">
      <alignment horizontal="center" vertical="center" wrapText="1"/>
    </xf>
    <xf numFmtId="0" fontId="7" fillId="0" borderId="0" xfId="6" applyFont="1" applyAlignment="1">
      <alignment vertical="center"/>
    </xf>
    <xf numFmtId="0" fontId="8" fillId="0" borderId="0" xfId="6" applyFont="1" applyAlignment="1">
      <alignment horizontal="center" vertical="center"/>
    </xf>
    <xf numFmtId="0" fontId="18" fillId="6" borderId="0" xfId="6" applyFont="1" applyFill="1" applyAlignment="1">
      <alignment horizontal="right" indent="1"/>
    </xf>
    <xf numFmtId="0" fontId="18" fillId="6" borderId="0" xfId="6" applyFont="1" applyFill="1"/>
    <xf numFmtId="0" fontId="18" fillId="6" borderId="0" xfId="6" applyFont="1" applyFill="1" applyAlignment="1"/>
    <xf numFmtId="0" fontId="18" fillId="6" borderId="0" xfId="6" applyFont="1" applyFill="1" applyAlignment="1">
      <alignment horizontal="center"/>
    </xf>
    <xf numFmtId="0" fontId="7" fillId="7" borderId="0" xfId="6" applyFont="1" applyFill="1" applyAlignment="1">
      <alignment horizontal="center"/>
    </xf>
    <xf numFmtId="0" fontId="8" fillId="0" borderId="0" xfId="6" applyFont="1" applyAlignment="1">
      <alignment horizontal="right" indent="1"/>
    </xf>
    <xf numFmtId="3" fontId="8" fillId="0" borderId="0" xfId="6" applyNumberFormat="1" applyFont="1" applyAlignment="1">
      <alignment horizontal="right" vertical="center" indent="1"/>
    </xf>
    <xf numFmtId="0" fontId="8" fillId="7" borderId="0" xfId="6" applyFont="1" applyFill="1"/>
    <xf numFmtId="166" fontId="8" fillId="0" borderId="0" xfId="6" applyNumberFormat="1" applyFont="1" applyAlignment="1">
      <alignment horizontal="right" vertical="center" indent="1"/>
    </xf>
    <xf numFmtId="0" fontId="18" fillId="6" borderId="0" xfId="6" applyFont="1" applyFill="1" applyAlignment="1">
      <alignment horizontal="right" vertical="center" wrapText="1" indent="1"/>
    </xf>
    <xf numFmtId="0" fontId="18" fillId="6" borderId="0" xfId="6" applyFont="1" applyFill="1" applyAlignment="1">
      <alignment vertical="center"/>
    </xf>
    <xf numFmtId="0" fontId="18" fillId="6" borderId="0" xfId="6" applyFont="1" applyFill="1" applyAlignment="1">
      <alignment horizontal="center" vertical="center" wrapText="1"/>
    </xf>
    <xf numFmtId="0" fontId="8" fillId="7" borderId="0" xfId="6" applyFont="1" applyFill="1" applyAlignment="1">
      <alignment vertical="center" wrapText="1"/>
    </xf>
    <xf numFmtId="0" fontId="8" fillId="0" borderId="0" xfId="6" applyFont="1" applyAlignment="1">
      <alignment vertical="center" wrapText="1"/>
    </xf>
    <xf numFmtId="167" fontId="8" fillId="7" borderId="0" xfId="7" applyNumberFormat="1" applyFont="1" applyFill="1"/>
    <xf numFmtId="0" fontId="8" fillId="0" borderId="0" xfId="6" applyFont="1" applyFill="1"/>
    <xf numFmtId="0" fontId="8" fillId="0" borderId="0" xfId="6" applyFont="1" applyFill="1" applyAlignment="1">
      <alignment horizontal="center"/>
    </xf>
    <xf numFmtId="165" fontId="8" fillId="0" borderId="0" xfId="6" applyNumberFormat="1" applyFont="1" applyAlignment="1">
      <alignment horizontal="right" vertical="center" indent="1"/>
    </xf>
    <xf numFmtId="3" fontId="8" fillId="0" borderId="0" xfId="6" applyNumberFormat="1" applyFont="1"/>
    <xf numFmtId="0" fontId="8" fillId="0" borderId="0" xfId="6" applyFont="1" applyAlignment="1">
      <alignment horizontal="left" vertical="center" indent="5"/>
    </xf>
    <xf numFmtId="0" fontId="8" fillId="0" borderId="0" xfId="6" applyFont="1" applyAlignment="1">
      <alignment horizontal="left" vertical="center" indent="8"/>
    </xf>
    <xf numFmtId="0" fontId="20" fillId="0" borderId="0" xfId="6" applyFont="1" applyAlignment="1">
      <alignment horizontal="left" vertical="center" indent="5"/>
    </xf>
    <xf numFmtId="0" fontId="20" fillId="0" borderId="0" xfId="6" applyFont="1"/>
    <xf numFmtId="3" fontId="8" fillId="0" borderId="0" xfId="6" applyNumberFormat="1" applyFont="1" applyAlignment="1">
      <alignment horizontal="center"/>
    </xf>
    <xf numFmtId="165" fontId="8" fillId="0" borderId="0" xfId="6" applyNumberFormat="1" applyFont="1" applyAlignment="1">
      <alignment horizontal="center"/>
    </xf>
    <xf numFmtId="3" fontId="8" fillId="7" borderId="0" xfId="6" applyNumberFormat="1" applyFont="1" applyFill="1"/>
    <xf numFmtId="0" fontId="8" fillId="7" borderId="0" xfId="6" applyFont="1" applyFill="1" applyAlignment="1">
      <alignment horizontal="center"/>
    </xf>
    <xf numFmtId="166" fontId="19" fillId="0" borderId="0" xfId="6" applyNumberFormat="1" applyFont="1" applyFill="1" applyAlignment="1">
      <alignment horizontal="center"/>
    </xf>
    <xf numFmtId="0" fontId="4" fillId="3" borderId="0" xfId="0" applyFont="1" applyFill="1" applyAlignment="1">
      <alignment horizontal="left" vertical="top" indent="4"/>
    </xf>
    <xf numFmtId="0" fontId="22" fillId="0" borderId="0" xfId="8" applyFont="1" applyFill="1" applyProtection="1"/>
    <xf numFmtId="0" fontId="21" fillId="0" borderId="0" xfId="8" applyFill="1" applyProtection="1"/>
    <xf numFmtId="0" fontId="23" fillId="0" borderId="0" xfId="8" applyFont="1" applyFill="1" applyProtection="1"/>
    <xf numFmtId="0" fontId="21" fillId="0" borderId="0" xfId="8" applyFill="1" applyAlignment="1" applyProtection="1">
      <alignment wrapText="1"/>
    </xf>
    <xf numFmtId="0" fontId="21" fillId="0" borderId="0" xfId="8" applyFill="1" applyAlignment="1" applyProtection="1">
      <alignment horizontal="right"/>
    </xf>
    <xf numFmtId="166" fontId="21" fillId="0" borderId="0" xfId="8" applyNumberFormat="1" applyFill="1" applyAlignment="1" applyProtection="1">
      <alignment horizontal="right"/>
    </xf>
    <xf numFmtId="166" fontId="21" fillId="0" borderId="0" xfId="8" applyNumberFormat="1" applyFill="1" applyProtection="1"/>
    <xf numFmtId="0" fontId="25" fillId="0" borderId="0" xfId="0" applyFont="1"/>
    <xf numFmtId="0" fontId="26" fillId="0" borderId="0" xfId="0" applyFont="1" applyAlignment="1">
      <alignment horizontal="right"/>
    </xf>
    <xf numFmtId="0" fontId="27" fillId="0" borderId="0" xfId="0" applyFont="1" applyBorder="1"/>
    <xf numFmtId="0" fontId="27" fillId="0" borderId="0" xfId="0" applyFont="1"/>
    <xf numFmtId="0" fontId="28" fillId="0" borderId="0" xfId="0" applyFont="1"/>
    <xf numFmtId="0" fontId="26" fillId="0" borderId="0" xfId="0" applyFont="1"/>
    <xf numFmtId="0" fontId="8" fillId="0" borderId="6" xfId="0" applyFont="1" applyBorder="1" applyAlignment="1">
      <alignment horizontal="left" vertical="top"/>
    </xf>
    <xf numFmtId="0" fontId="26" fillId="0" borderId="6" xfId="0" applyFont="1" applyBorder="1" applyAlignment="1">
      <alignment vertical="top"/>
    </xf>
    <xf numFmtId="0" fontId="29" fillId="0" borderId="3" xfId="0" applyFont="1" applyFill="1" applyBorder="1" applyAlignment="1">
      <alignment horizontal="left"/>
    </xf>
    <xf numFmtId="0" fontId="29" fillId="0" borderId="9" xfId="0" applyFont="1" applyFill="1" applyBorder="1" applyAlignment="1">
      <alignment horizontal="left"/>
    </xf>
    <xf numFmtId="0" fontId="26" fillId="0" borderId="6" xfId="0" applyFont="1" applyBorder="1" applyAlignment="1">
      <alignment horizontal="left" vertical="top"/>
    </xf>
    <xf numFmtId="0" fontId="8" fillId="0" borderId="2" xfId="0" quotePrefix="1" applyFont="1" applyBorder="1" applyAlignment="1">
      <alignment horizontal="left" vertical="center" indent="3"/>
    </xf>
    <xf numFmtId="0" fontId="30" fillId="0" borderId="2" xfId="0" applyFont="1" applyBorder="1" applyAlignment="1">
      <alignment horizontal="left" vertical="center" wrapText="1"/>
    </xf>
    <xf numFmtId="165" fontId="30" fillId="0" borderId="2" xfId="0" applyNumberFormat="1" applyFont="1" applyFill="1" applyBorder="1" applyAlignment="1">
      <alignment horizontal="right" vertical="center" wrapText="1"/>
    </xf>
    <xf numFmtId="165" fontId="0" fillId="0" borderId="0" xfId="0" applyNumberFormat="1"/>
    <xf numFmtId="0" fontId="8" fillId="0" borderId="6" xfId="0" quotePrefix="1" applyFont="1" applyBorder="1" applyAlignment="1">
      <alignment horizontal="left" vertical="center" indent="3"/>
    </xf>
    <xf numFmtId="2" fontId="30" fillId="0" borderId="6" xfId="0" applyNumberFormat="1" applyFont="1" applyFill="1" applyBorder="1" applyAlignment="1">
      <alignment horizontal="left" vertical="center" wrapText="1"/>
    </xf>
    <xf numFmtId="165" fontId="30" fillId="0" borderId="10" xfId="0" applyNumberFormat="1" applyFont="1" applyFill="1" applyBorder="1" applyAlignment="1">
      <alignment horizontal="right" vertical="center" wrapText="1"/>
    </xf>
    <xf numFmtId="165" fontId="30" fillId="0" borderId="6" xfId="0" applyNumberFormat="1" applyFont="1" applyFill="1" applyBorder="1" applyAlignment="1">
      <alignment horizontal="right" vertical="center" wrapText="1"/>
    </xf>
    <xf numFmtId="165" fontId="30" fillId="0" borderId="9" xfId="0" applyNumberFormat="1" applyFont="1" applyFill="1" applyBorder="1" applyAlignment="1">
      <alignment horizontal="right" vertical="center" wrapText="1"/>
    </xf>
    <xf numFmtId="0" fontId="30" fillId="0" borderId="6" xfId="0" applyFont="1" applyBorder="1" applyAlignment="1">
      <alignment horizontal="left" vertical="center" wrapText="1"/>
    </xf>
    <xf numFmtId="0" fontId="26" fillId="0" borderId="2" xfId="0" applyFont="1" applyBorder="1" applyAlignment="1">
      <alignment horizontal="left" vertical="center" indent="3"/>
    </xf>
    <xf numFmtId="2" fontId="30" fillId="0" borderId="2" xfId="0" applyNumberFormat="1" applyFont="1" applyFill="1" applyBorder="1" applyAlignment="1">
      <alignment horizontal="left" vertical="center" wrapText="1"/>
    </xf>
    <xf numFmtId="165" fontId="30" fillId="0" borderId="2" xfId="0" applyNumberFormat="1" applyFont="1" applyFill="1" applyBorder="1" applyAlignment="1">
      <alignment horizontal="right" vertical="center"/>
    </xf>
    <xf numFmtId="165" fontId="26" fillId="0" borderId="0" xfId="0" applyNumberFormat="1" applyFont="1"/>
    <xf numFmtId="0" fontId="31" fillId="0" borderId="0" xfId="0" applyFont="1"/>
    <xf numFmtId="0" fontId="8" fillId="0" borderId="8" xfId="0" quotePrefix="1" applyFont="1" applyBorder="1" applyAlignment="1">
      <alignment horizontal="left" vertical="center" indent="3"/>
    </xf>
    <xf numFmtId="0" fontId="30" fillId="0" borderId="8" xfId="0" applyFont="1" applyBorder="1" applyAlignment="1">
      <alignment horizontal="left" vertical="center" wrapText="1"/>
    </xf>
    <xf numFmtId="165" fontId="30" fillId="0" borderId="8" xfId="0" applyNumberFormat="1" applyFont="1" applyFill="1" applyBorder="1" applyAlignment="1">
      <alignment horizontal="right" vertical="center" wrapText="1"/>
    </xf>
    <xf numFmtId="165" fontId="30" fillId="0" borderId="11" xfId="0" applyNumberFormat="1" applyFont="1" applyFill="1" applyBorder="1" applyAlignment="1">
      <alignment horizontal="right" vertical="center" wrapText="1"/>
    </xf>
    <xf numFmtId="165" fontId="30" fillId="0" borderId="3" xfId="0" applyNumberFormat="1" applyFont="1" applyFill="1" applyBorder="1" applyAlignment="1">
      <alignment horizontal="right" vertical="center" wrapText="1"/>
    </xf>
    <xf numFmtId="0" fontId="26" fillId="0" borderId="2" xfId="0" applyFont="1" applyBorder="1" applyAlignment="1">
      <alignment horizontal="left" vertical="center" wrapText="1"/>
    </xf>
    <xf numFmtId="0" fontId="26" fillId="0" borderId="2" xfId="0" applyFont="1" applyBorder="1" applyAlignment="1">
      <alignment horizontal="left" vertical="center"/>
    </xf>
    <xf numFmtId="0" fontId="33" fillId="0" borderId="0" xfId="0" applyFont="1" applyFill="1" applyAlignment="1">
      <alignment horizontal="left" vertical="top" wrapText="1"/>
    </xf>
    <xf numFmtId="0" fontId="33" fillId="0" borderId="0" xfId="0" applyFont="1" applyFill="1" applyAlignment="1">
      <alignment wrapText="1"/>
    </xf>
    <xf numFmtId="0" fontId="33" fillId="0" borderId="0" xfId="0" applyFont="1" applyAlignment="1">
      <alignment wrapText="1"/>
    </xf>
    <xf numFmtId="0" fontId="34" fillId="0" borderId="0" xfId="0" applyFont="1"/>
    <xf numFmtId="166" fontId="0" fillId="0" borderId="0" xfId="0" applyNumberFormat="1"/>
    <xf numFmtId="0" fontId="0" fillId="0" borderId="0" xfId="0" applyAlignment="1">
      <alignment horizontal="right"/>
    </xf>
    <xf numFmtId="165" fontId="5" fillId="0" borderId="0" xfId="0" applyNumberFormat="1" applyFont="1" applyFill="1" applyBorder="1" applyAlignment="1">
      <alignment horizontal="right" vertical="center"/>
    </xf>
    <xf numFmtId="0" fontId="5" fillId="0" borderId="0" xfId="0" applyFont="1" applyFill="1" applyBorder="1" applyAlignment="1">
      <alignment horizontal="left" vertical="center"/>
    </xf>
    <xf numFmtId="0" fontId="13" fillId="0" borderId="0" xfId="0" applyFont="1" applyFill="1" applyBorder="1"/>
    <xf numFmtId="0" fontId="2" fillId="2" borderId="1" xfId="4" applyNumberFormat="1" applyFont="1" applyFill="1" applyBorder="1" applyAlignment="1">
      <alignment horizontal="left"/>
    </xf>
    <xf numFmtId="3" fontId="2" fillId="0" borderId="1" xfId="4" applyNumberFormat="1" applyFont="1" applyFill="1" applyBorder="1" applyAlignment="1"/>
    <xf numFmtId="0" fontId="2" fillId="0" borderId="1" xfId="4" applyFont="1" applyBorder="1"/>
    <xf numFmtId="0" fontId="2" fillId="0" borderId="0" xfId="8" applyNumberFormat="1" applyFont="1" applyFill="1" applyBorder="1" applyAlignment="1"/>
    <xf numFmtId="0" fontId="21" fillId="0" borderId="0" xfId="8"/>
    <xf numFmtId="0" fontId="2" fillId="2" borderId="1" xfId="8" applyNumberFormat="1" applyFont="1" applyFill="1" applyBorder="1" applyAlignment="1"/>
    <xf numFmtId="165" fontId="2" fillId="0" borderId="1" xfId="8" applyNumberFormat="1" applyFont="1" applyFill="1" applyBorder="1" applyAlignment="1"/>
    <xf numFmtId="0" fontId="0" fillId="0" borderId="0" xfId="0" applyAlignment="1">
      <alignment wrapText="1"/>
    </xf>
    <xf numFmtId="0" fontId="0" fillId="4" borderId="0" xfId="0" applyFill="1" applyAlignment="1">
      <alignment vertical="top" wrapText="1"/>
    </xf>
    <xf numFmtId="0" fontId="0" fillId="0" borderId="0" xfId="0" applyAlignment="1">
      <alignment vertical="top"/>
    </xf>
    <xf numFmtId="0" fontId="35" fillId="4" borderId="0" xfId="0" applyFont="1" applyFill="1" applyAlignment="1">
      <alignment vertical="top" wrapText="1"/>
    </xf>
    <xf numFmtId="0" fontId="15" fillId="3" borderId="12" xfId="0" applyFont="1" applyFill="1" applyBorder="1" applyAlignment="1">
      <alignment vertical="top" wrapText="1"/>
    </xf>
    <xf numFmtId="0" fontId="5" fillId="3" borderId="0" xfId="0" applyFont="1" applyFill="1" applyBorder="1" applyAlignment="1"/>
    <xf numFmtId="0" fontId="4" fillId="3" borderId="0" xfId="0" applyFont="1" applyFill="1" applyBorder="1" applyAlignment="1"/>
    <xf numFmtId="0" fontId="5" fillId="3" borderId="0" xfId="0" applyFont="1" applyFill="1" applyBorder="1" applyAlignment="1">
      <alignment horizontal="left" vertical="center" indent="1"/>
    </xf>
    <xf numFmtId="0" fontId="5" fillId="3" borderId="0" xfId="0" applyFont="1" applyFill="1" applyBorder="1" applyAlignment="1">
      <alignment horizontal="left" indent="1"/>
    </xf>
    <xf numFmtId="0" fontId="8" fillId="3" borderId="0" xfId="6" applyFont="1" applyFill="1" applyAlignment="1">
      <alignment horizontal="center"/>
    </xf>
    <xf numFmtId="3" fontId="8" fillId="3" borderId="0" xfId="6" applyNumberFormat="1" applyFont="1" applyFill="1"/>
    <xf numFmtId="165" fontId="0" fillId="3" borderId="0" xfId="0" applyNumberFormat="1" applyFill="1"/>
    <xf numFmtId="0" fontId="5" fillId="4" borderId="13" xfId="0" applyFont="1" applyFill="1" applyBorder="1" applyAlignment="1">
      <alignment horizontal="left" vertical="center" indent="1"/>
    </xf>
    <xf numFmtId="0" fontId="5" fillId="4" borderId="6" xfId="0" applyFont="1" applyFill="1" applyBorder="1" applyAlignment="1">
      <alignment horizontal="left" vertical="center" indent="1"/>
    </xf>
    <xf numFmtId="0" fontId="5" fillId="3" borderId="2" xfId="0" quotePrefix="1" applyFont="1" applyFill="1" applyBorder="1" applyAlignment="1">
      <alignment horizontal="left" vertical="center"/>
    </xf>
    <xf numFmtId="165" fontId="5" fillId="4" borderId="2" xfId="0" quotePrefix="1" applyNumberFormat="1" applyFont="1" applyFill="1" applyBorder="1" applyAlignment="1">
      <alignment horizontal="right" vertical="center"/>
    </xf>
    <xf numFmtId="0" fontId="8" fillId="0" borderId="0" xfId="6" applyFont="1" applyAlignment="1">
      <alignment horizontal="right"/>
    </xf>
    <xf numFmtId="0" fontId="21" fillId="0" borderId="14" xfId="8" applyFill="1" applyBorder="1" applyProtection="1"/>
    <xf numFmtId="0" fontId="21" fillId="0" borderId="15" xfId="8" applyFill="1" applyBorder="1" applyProtection="1"/>
    <xf numFmtId="0" fontId="21" fillId="0" borderId="16" xfId="8" applyFill="1" applyBorder="1" applyProtection="1"/>
    <xf numFmtId="3" fontId="21" fillId="0" borderId="15" xfId="8" applyNumberFormat="1" applyFill="1" applyBorder="1" applyProtection="1"/>
    <xf numFmtId="0" fontId="21" fillId="0" borderId="17" xfId="8" applyFill="1" applyBorder="1" applyProtection="1"/>
    <xf numFmtId="0" fontId="21" fillId="0" borderId="18" xfId="8" applyFill="1" applyBorder="1" applyProtection="1"/>
    <xf numFmtId="0" fontId="36" fillId="0" borderId="0" xfId="8" applyFont="1" applyFill="1" applyProtection="1"/>
    <xf numFmtId="0" fontId="37" fillId="0" borderId="0" xfId="9"/>
    <xf numFmtId="0" fontId="40" fillId="0" borderId="20" xfId="9" applyFont="1" applyBorder="1"/>
    <xf numFmtId="0" fontId="40" fillId="8" borderId="21" xfId="9" applyFont="1" applyFill="1" applyBorder="1" applyAlignment="1">
      <alignment horizontal="center" vertical="center" wrapText="1"/>
    </xf>
    <xf numFmtId="0" fontId="40" fillId="8" borderId="22" xfId="9" applyFont="1" applyFill="1" applyBorder="1" applyAlignment="1">
      <alignment horizontal="center" vertical="center" wrapText="1"/>
    </xf>
    <xf numFmtId="0" fontId="40" fillId="0" borderId="23" xfId="9" applyFont="1" applyBorder="1"/>
    <xf numFmtId="3" fontId="7" fillId="0" borderId="24" xfId="9" applyNumberFormat="1" applyFont="1" applyFill="1" applyBorder="1" applyAlignment="1">
      <alignment vertical="center" wrapText="1"/>
    </xf>
    <xf numFmtId="0" fontId="7" fillId="9" borderId="23" xfId="9" applyFont="1" applyFill="1" applyBorder="1" applyAlignment="1">
      <alignment vertical="center" wrapText="1"/>
    </xf>
    <xf numFmtId="0" fontId="40" fillId="0" borderId="23" xfId="9" applyFont="1" applyFill="1" applyBorder="1" applyAlignment="1">
      <alignment vertical="center" wrapText="1"/>
    </xf>
    <xf numFmtId="0" fontId="8" fillId="0" borderId="24" xfId="9" applyFont="1" applyFill="1" applyBorder="1" applyAlignment="1">
      <alignment vertical="center" wrapText="1"/>
    </xf>
    <xf numFmtId="0" fontId="8" fillId="0" borderId="23" xfId="9" applyFont="1" applyFill="1" applyBorder="1" applyAlignment="1">
      <alignment vertical="center" wrapText="1"/>
    </xf>
    <xf numFmtId="3" fontId="3" fillId="0" borderId="18" xfId="9" applyNumberFormat="1" applyFont="1" applyFill="1" applyBorder="1" applyAlignment="1">
      <alignment vertical="center"/>
    </xf>
    <xf numFmtId="0" fontId="41" fillId="9" borderId="23" xfId="9" applyFont="1" applyFill="1" applyBorder="1" applyAlignment="1">
      <alignment horizontal="center" vertical="center" wrapText="1"/>
    </xf>
    <xf numFmtId="3" fontId="8" fillId="0" borderId="24" xfId="9" applyNumberFormat="1" applyFont="1" applyFill="1" applyBorder="1" applyAlignment="1">
      <alignment vertical="center" wrapText="1"/>
    </xf>
    <xf numFmtId="0" fontId="40" fillId="0" borderId="25" xfId="9" applyFont="1" applyFill="1" applyBorder="1" applyAlignment="1">
      <alignment vertical="center" wrapText="1"/>
    </xf>
    <xf numFmtId="3" fontId="8" fillId="0" borderId="26" xfId="9" applyNumberFormat="1" applyFont="1" applyFill="1" applyBorder="1" applyAlignment="1">
      <alignment vertical="center" wrapText="1"/>
    </xf>
    <xf numFmtId="0" fontId="7" fillId="0" borderId="27" xfId="9" applyFont="1" applyFill="1" applyBorder="1" applyAlignment="1">
      <alignment horizontal="right" vertical="center" wrapText="1"/>
    </xf>
    <xf numFmtId="3" fontId="7" fillId="0" borderId="28" xfId="9" applyNumberFormat="1" applyFont="1" applyFill="1" applyBorder="1" applyAlignment="1">
      <alignment vertical="center" wrapText="1"/>
    </xf>
    <xf numFmtId="0" fontId="40" fillId="0" borderId="0" xfId="9" applyFont="1"/>
    <xf numFmtId="3" fontId="40" fillId="0" borderId="0" xfId="9" applyNumberFormat="1" applyFont="1"/>
    <xf numFmtId="0" fontId="41" fillId="0" borderId="0" xfId="9" applyFont="1" applyAlignment="1">
      <alignment horizontal="center" vertical="center"/>
    </xf>
    <xf numFmtId="0" fontId="3" fillId="0" borderId="0" xfId="9" applyFont="1"/>
    <xf numFmtId="3" fontId="3" fillId="0" borderId="0" xfId="9" applyNumberFormat="1" applyFont="1"/>
    <xf numFmtId="3" fontId="8" fillId="10" borderId="29" xfId="9" applyNumberFormat="1" applyFont="1" applyFill="1" applyBorder="1" applyAlignment="1">
      <alignment vertical="center" wrapText="1"/>
    </xf>
    <xf numFmtId="3" fontId="8" fillId="0" borderId="29" xfId="9" applyNumberFormat="1" applyFont="1" applyFill="1" applyBorder="1" applyAlignment="1">
      <alignment vertical="center" wrapText="1"/>
    </xf>
    <xf numFmtId="0" fontId="2" fillId="0" borderId="0" xfId="9" applyFont="1"/>
    <xf numFmtId="0" fontId="8" fillId="0" borderId="29" xfId="9" applyFont="1" applyFill="1" applyBorder="1" applyAlignment="1">
      <alignment vertical="center" wrapText="1"/>
    </xf>
    <xf numFmtId="3" fontId="3" fillId="0" borderId="29" xfId="9" applyNumberFormat="1" applyFont="1" applyFill="1" applyBorder="1" applyAlignment="1">
      <alignment vertical="center"/>
    </xf>
    <xf numFmtId="3" fontId="8" fillId="0" borderId="30" xfId="9" applyNumberFormat="1" applyFont="1" applyFill="1" applyBorder="1" applyAlignment="1">
      <alignment vertical="center" wrapText="1"/>
    </xf>
    <xf numFmtId="3" fontId="3" fillId="0" borderId="30" xfId="9" applyNumberFormat="1" applyFont="1" applyFill="1" applyBorder="1" applyAlignment="1">
      <alignment vertical="center"/>
    </xf>
    <xf numFmtId="0" fontId="4" fillId="3" borderId="0" xfId="0" applyFont="1" applyFill="1"/>
    <xf numFmtId="0" fontId="5" fillId="3" borderId="0" xfId="0" applyFont="1" applyFill="1"/>
    <xf numFmtId="0" fontId="5" fillId="3" borderId="2" xfId="0" applyFont="1" applyFill="1" applyBorder="1"/>
    <xf numFmtId="165" fontId="5" fillId="4" borderId="2" xfId="0" applyNumberFormat="1" applyFont="1" applyFill="1" applyBorder="1"/>
    <xf numFmtId="0" fontId="5" fillId="0" borderId="0" xfId="0" applyFont="1"/>
    <xf numFmtId="0" fontId="5" fillId="3" borderId="31" xfId="0" applyFont="1" applyFill="1" applyBorder="1" applyAlignment="1">
      <alignment horizontal="center" vertical="center" wrapText="1"/>
    </xf>
    <xf numFmtId="2" fontId="5" fillId="3" borderId="2" xfId="0" applyNumberFormat="1" applyFont="1" applyFill="1" applyBorder="1" applyAlignment="1">
      <alignment horizontal="center" textRotation="90"/>
    </xf>
    <xf numFmtId="2" fontId="5" fillId="3" borderId="2" xfId="0" applyNumberFormat="1" applyFont="1" applyFill="1" applyBorder="1" applyAlignment="1">
      <alignment horizontal="center"/>
    </xf>
    <xf numFmtId="0" fontId="5" fillId="3" borderId="3" xfId="0" applyFont="1" applyFill="1" applyBorder="1"/>
    <xf numFmtId="165" fontId="5" fillId="4" borderId="8" xfId="0" applyNumberFormat="1" applyFont="1" applyFill="1" applyBorder="1"/>
    <xf numFmtId="165" fontId="5" fillId="4" borderId="6" xfId="0" applyNumberFormat="1" applyFont="1" applyFill="1" applyBorder="1"/>
    <xf numFmtId="165" fontId="5" fillId="4" borderId="8" xfId="0" applyNumberFormat="1" applyFont="1" applyFill="1" applyBorder="1" applyAlignment="1">
      <alignment horizontal="right" vertical="center"/>
    </xf>
    <xf numFmtId="0" fontId="45" fillId="3" borderId="2" xfId="1" applyFont="1" applyFill="1" applyBorder="1" applyAlignment="1">
      <alignment horizontal="right" wrapText="1"/>
    </xf>
    <xf numFmtId="0" fontId="45" fillId="3" borderId="2" xfId="1" applyFont="1" applyFill="1" applyBorder="1" applyAlignment="1">
      <alignment horizontal="right"/>
    </xf>
    <xf numFmtId="0" fontId="5" fillId="0" borderId="2" xfId="0" applyFont="1" applyFill="1" applyBorder="1" applyAlignment="1">
      <alignment horizontal="left" vertical="center"/>
    </xf>
    <xf numFmtId="0" fontId="5" fillId="3" borderId="2" xfId="0" quotePrefix="1" applyFont="1" applyFill="1" applyBorder="1"/>
    <xf numFmtId="0" fontId="5" fillId="4" borderId="2" xfId="0" applyFont="1" applyFill="1" applyBorder="1"/>
    <xf numFmtId="0" fontId="5" fillId="4" borderId="2" xfId="0" applyFont="1" applyFill="1" applyBorder="1" applyAlignment="1">
      <alignment horizontal="right"/>
    </xf>
    <xf numFmtId="0" fontId="46" fillId="0" borderId="0" xfId="10"/>
    <xf numFmtId="0" fontId="2" fillId="0" borderId="0" xfId="10" applyFont="1"/>
    <xf numFmtId="0" fontId="1" fillId="0" borderId="0" xfId="10" applyFont="1"/>
    <xf numFmtId="0" fontId="47" fillId="0" borderId="0" xfId="10" applyNumberFormat="1" applyFont="1" applyFill="1" applyBorder="1" applyAlignment="1"/>
    <xf numFmtId="164" fontId="47" fillId="0" borderId="0" xfId="10" applyNumberFormat="1" applyFont="1" applyFill="1" applyBorder="1" applyAlignment="1"/>
    <xf numFmtId="0" fontId="47" fillId="2" borderId="1" xfId="10" applyNumberFormat="1" applyFont="1" applyFill="1" applyBorder="1" applyAlignment="1"/>
    <xf numFmtId="165" fontId="47" fillId="0" borderId="1" xfId="10" applyNumberFormat="1" applyFont="1" applyFill="1" applyBorder="1" applyAlignment="1"/>
    <xf numFmtId="0" fontId="47" fillId="0" borderId="1" xfId="10" applyNumberFormat="1" applyFont="1" applyFill="1" applyBorder="1" applyAlignment="1"/>
    <xf numFmtId="166" fontId="8" fillId="0" borderId="0" xfId="0" applyNumberFormat="1" applyFont="1" applyAlignment="1">
      <alignment horizontal="right" vertical="center" indent="1"/>
    </xf>
    <xf numFmtId="166" fontId="8" fillId="0" borderId="0" xfId="0" applyNumberFormat="1" applyFont="1" applyFill="1" applyAlignment="1">
      <alignment horizontal="right" vertical="center" indent="1"/>
    </xf>
    <xf numFmtId="166" fontId="26" fillId="0" borderId="0" xfId="5" applyNumberFormat="1" applyFont="1" applyFill="1" applyAlignment="1">
      <alignment horizontal="right" vertical="center" indent="1"/>
    </xf>
    <xf numFmtId="3" fontId="8" fillId="0" borderId="0" xfId="0" applyNumberFormat="1" applyFont="1"/>
    <xf numFmtId="169" fontId="21" fillId="0" borderId="0" xfId="8" applyNumberFormat="1" applyFill="1" applyProtection="1"/>
    <xf numFmtId="1" fontId="2" fillId="0" borderId="1" xfId="4" applyNumberFormat="1" applyFont="1" applyBorder="1"/>
    <xf numFmtId="1" fontId="2" fillId="0" borderId="1" xfId="4" applyNumberFormat="1" applyFont="1" applyFill="1" applyBorder="1" applyAlignment="1"/>
    <xf numFmtId="0" fontId="48" fillId="0" borderId="0" xfId="4" applyFont="1"/>
    <xf numFmtId="0" fontId="40" fillId="0" borderId="25" xfId="9" applyFont="1" applyBorder="1"/>
    <xf numFmtId="0" fontId="40" fillId="0" borderId="32" xfId="9" applyFont="1" applyBorder="1" applyAlignment="1">
      <alignment horizontal="center" vertical="center" wrapText="1"/>
    </xf>
    <xf numFmtId="3" fontId="7" fillId="0" borderId="32" xfId="9" applyNumberFormat="1" applyFont="1" applyFill="1" applyBorder="1" applyAlignment="1">
      <alignment vertical="center" wrapText="1"/>
    </xf>
    <xf numFmtId="3" fontId="7" fillId="0" borderId="26" xfId="9" applyNumberFormat="1" applyFont="1" applyFill="1" applyBorder="1" applyAlignment="1">
      <alignment vertical="center" wrapText="1"/>
    </xf>
    <xf numFmtId="3" fontId="7" fillId="9" borderId="33" xfId="9" applyNumberFormat="1" applyFont="1" applyFill="1" applyBorder="1" applyAlignment="1">
      <alignment vertical="center" wrapText="1"/>
    </xf>
    <xf numFmtId="3" fontId="7" fillId="9" borderId="24" xfId="9" applyNumberFormat="1" applyFont="1" applyFill="1" applyBorder="1" applyAlignment="1">
      <alignment vertical="center" wrapText="1"/>
    </xf>
    <xf numFmtId="0" fontId="8" fillId="10" borderId="34" xfId="9" applyFont="1" applyFill="1" applyBorder="1" applyAlignment="1">
      <alignment vertical="center" wrapText="1"/>
    </xf>
    <xf numFmtId="3" fontId="8" fillId="10" borderId="35" xfId="9" applyNumberFormat="1" applyFont="1" applyFill="1" applyBorder="1" applyAlignment="1">
      <alignment vertical="center" wrapText="1"/>
    </xf>
    <xf numFmtId="0" fontId="8" fillId="0" borderId="34" xfId="9" applyFont="1" applyFill="1" applyBorder="1" applyAlignment="1">
      <alignment vertical="center" wrapText="1"/>
    </xf>
    <xf numFmtId="0" fontId="8" fillId="0" borderId="35" xfId="9" applyFont="1" applyFill="1" applyBorder="1" applyAlignment="1">
      <alignment vertical="center" wrapText="1"/>
    </xf>
    <xf numFmtId="0" fontId="19" fillId="0" borderId="34" xfId="9" applyFont="1" applyFill="1" applyBorder="1" applyAlignment="1">
      <alignment vertical="center" wrapText="1"/>
    </xf>
    <xf numFmtId="0" fontId="19" fillId="0" borderId="36" xfId="9" applyFont="1" applyFill="1" applyBorder="1" applyAlignment="1">
      <alignment vertical="center" wrapText="1"/>
    </xf>
    <xf numFmtId="0" fontId="8" fillId="0" borderId="37" xfId="9" applyFont="1" applyFill="1" applyBorder="1" applyAlignment="1">
      <alignment vertical="center" wrapText="1"/>
    </xf>
    <xf numFmtId="0" fontId="41" fillId="9" borderId="38" xfId="9" applyFont="1" applyFill="1" applyBorder="1" applyAlignment="1">
      <alignment horizontal="center" vertical="center" wrapText="1"/>
    </xf>
    <xf numFmtId="3" fontId="7" fillId="9" borderId="39" xfId="9" applyNumberFormat="1" applyFont="1" applyFill="1" applyBorder="1" applyAlignment="1">
      <alignment vertical="center" wrapText="1"/>
    </xf>
    <xf numFmtId="3" fontId="7" fillId="9" borderId="40" xfId="9" applyNumberFormat="1" applyFont="1" applyFill="1" applyBorder="1" applyAlignment="1">
      <alignment vertical="center" wrapText="1"/>
    </xf>
    <xf numFmtId="0" fontId="40" fillId="0" borderId="33" xfId="9" applyFont="1" applyBorder="1" applyAlignment="1">
      <alignment horizontal="center" vertical="center" wrapText="1"/>
    </xf>
    <xf numFmtId="3" fontId="7" fillId="0" borderId="33" xfId="9" applyNumberFormat="1" applyFont="1" applyFill="1" applyBorder="1" applyAlignment="1">
      <alignment vertical="center" wrapText="1"/>
    </xf>
    <xf numFmtId="3" fontId="8" fillId="0" borderId="33" xfId="9" applyNumberFormat="1" applyFont="1" applyFill="1" applyBorder="1" applyAlignment="1">
      <alignment vertical="center" wrapText="1"/>
    </xf>
    <xf numFmtId="0" fontId="8" fillId="0" borderId="33" xfId="9" applyFont="1" applyFill="1" applyBorder="1" applyAlignment="1">
      <alignment vertical="center" wrapText="1"/>
    </xf>
    <xf numFmtId="0" fontId="3" fillId="0" borderId="41" xfId="9" applyFont="1" applyFill="1" applyBorder="1" applyAlignment="1">
      <alignment vertical="center" wrapText="1"/>
    </xf>
    <xf numFmtId="0" fontId="19" fillId="0" borderId="23" xfId="9" applyFont="1" applyFill="1" applyBorder="1" applyAlignment="1">
      <alignment vertical="center" wrapText="1"/>
    </xf>
    <xf numFmtId="3" fontId="3" fillId="0" borderId="33" xfId="9" applyNumberFormat="1" applyFont="1" applyFill="1" applyBorder="1" applyAlignment="1">
      <alignment vertical="center"/>
    </xf>
    <xf numFmtId="3" fontId="8" fillId="0" borderId="32" xfId="9" applyNumberFormat="1" applyFont="1" applyFill="1" applyBorder="1" applyAlignment="1">
      <alignment vertical="center" wrapText="1"/>
    </xf>
    <xf numFmtId="3" fontId="7" fillId="0" borderId="42" xfId="9" applyNumberFormat="1" applyFont="1" applyFill="1" applyBorder="1" applyAlignment="1">
      <alignment vertical="center" wrapText="1"/>
    </xf>
    <xf numFmtId="166" fontId="8" fillId="7" borderId="0" xfId="6" applyNumberFormat="1" applyFont="1" applyFill="1" applyAlignment="1">
      <alignment horizontal="center"/>
    </xf>
    <xf numFmtId="166" fontId="8" fillId="3" borderId="0" xfId="6" applyNumberFormat="1" applyFont="1" applyFill="1" applyAlignment="1">
      <alignment horizontal="right" vertical="center" indent="1"/>
    </xf>
    <xf numFmtId="0" fontId="4" fillId="3" borderId="0"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168" fontId="8" fillId="0" borderId="0" xfId="6" applyNumberFormat="1" applyFont="1" applyAlignment="1">
      <alignment horizontal="center"/>
    </xf>
    <xf numFmtId="0" fontId="38" fillId="0" borderId="19" xfId="9" applyFont="1" applyBorder="1" applyAlignment="1">
      <alignment horizontal="center"/>
    </xf>
    <xf numFmtId="0" fontId="8" fillId="0" borderId="7" xfId="0" applyFont="1" applyBorder="1" applyAlignment="1">
      <alignment horizontal="center"/>
    </xf>
    <xf numFmtId="0" fontId="9" fillId="0" borderId="7" xfId="0" applyFont="1" applyBorder="1" applyAlignment="1">
      <alignment horizontal="center"/>
    </xf>
  </cellXfs>
  <cellStyles count="11">
    <cellStyle name="Good" xfId="5" builtinId="26"/>
    <cellStyle name="Normal" xfId="0" builtinId="0"/>
    <cellStyle name="Normal 2" xfId="4" xr:uid="{00000000-0005-0000-0000-000002000000}"/>
    <cellStyle name="Normal 3" xfId="6" xr:uid="{00000000-0005-0000-0000-000003000000}"/>
    <cellStyle name="Normal 4" xfId="1" xr:uid="{00000000-0005-0000-0000-000004000000}"/>
    <cellStyle name="Normal 5" xfId="2" xr:uid="{00000000-0005-0000-0000-000005000000}"/>
    <cellStyle name="Normal 6" xfId="8" xr:uid="{00000000-0005-0000-0000-000006000000}"/>
    <cellStyle name="Normal 7" xfId="10" xr:uid="{00000000-0005-0000-0000-000007000000}"/>
    <cellStyle name="Normal 9" xfId="9" xr:uid="{00000000-0005-0000-0000-000008000000}"/>
    <cellStyle name="Percent 2" xfId="7" xr:uid="{00000000-0005-0000-0000-000009000000}"/>
    <cellStyle name="SAPBEXHLevel2" xfId="3" xr:uid="{00000000-0005-0000-0000-00000A000000}"/>
  </cellStyles>
  <dxfs count="0"/>
  <tableStyles count="0" defaultTableStyle="TableStyleMedium2" defaultPivotStyle="PivotStyleLight16"/>
  <colors>
    <mruColors>
      <color rgb="FF3399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6.xml"/><Relationship Id="rId42"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externalLink" Target="externalLinks/externalLink9.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externalLink" Target="externalLinks/externalLink7.xml"/><Relationship Id="rId43"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7.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8.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9.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0.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1.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General government</a:t>
            </a:r>
            <a:r>
              <a:rPr lang="lv-LV" sz="1200" baseline="0"/>
              <a:t> expenditures in 2016, million euro</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clustered"/>
        <c:varyColors val="0"/>
        <c:ser>
          <c:idx val="0"/>
          <c:order val="0"/>
          <c:tx>
            <c:strRef>
              <c:f>COFOG!$K$24</c:f>
              <c:strCache>
                <c:ptCount val="1"/>
                <c:pt idx="0">
                  <c:v>2016</c:v>
                </c:pt>
              </c:strCache>
            </c:strRef>
          </c:tx>
          <c:spPr>
            <a:solidFill>
              <a:srgbClr val="002060"/>
            </a:solidFill>
            <a:ln>
              <a:noFill/>
            </a:ln>
            <a:effectLst/>
          </c:spPr>
          <c:invertIfNegative val="0"/>
          <c:cat>
            <c:strRef>
              <c:f>COFOG!$J$25:$J$34</c:f>
              <c:strCache>
                <c:ptCount val="10"/>
                <c:pt idx="0">
                  <c:v>Environment protection</c:v>
                </c:pt>
                <c:pt idx="1">
                  <c:v>Housing and community amenities</c:v>
                </c:pt>
                <c:pt idx="2">
                  <c:v>Recreation, culture and religion</c:v>
                </c:pt>
                <c:pt idx="3">
                  <c:v>Defence</c:v>
                </c:pt>
                <c:pt idx="4">
                  <c:v>Public order and safety</c:v>
                </c:pt>
                <c:pt idx="5">
                  <c:v>Health</c:v>
                </c:pt>
                <c:pt idx="6">
                  <c:v>General public services</c:v>
                </c:pt>
                <c:pt idx="7">
                  <c:v>Economic affairs</c:v>
                </c:pt>
                <c:pt idx="8">
                  <c:v>Education</c:v>
                </c:pt>
                <c:pt idx="9">
                  <c:v>Social protection</c:v>
                </c:pt>
              </c:strCache>
            </c:strRef>
          </c:cat>
          <c:val>
            <c:numRef>
              <c:f>COFOG!$K$25:$K$34</c:f>
              <c:numCache>
                <c:formatCode>#,##0</c:formatCode>
                <c:ptCount val="10"/>
                <c:pt idx="0">
                  <c:v>134.69999999999999</c:v>
                </c:pt>
                <c:pt idx="1">
                  <c:v>222.5</c:v>
                </c:pt>
                <c:pt idx="2">
                  <c:v>360.9</c:v>
                </c:pt>
                <c:pt idx="3">
                  <c:v>410.6</c:v>
                </c:pt>
                <c:pt idx="4">
                  <c:v>540.20000000000005</c:v>
                </c:pt>
                <c:pt idx="5">
                  <c:v>934.7</c:v>
                </c:pt>
                <c:pt idx="6">
                  <c:v>1108.0999999999999</c:v>
                </c:pt>
                <c:pt idx="7">
                  <c:v>1232.7</c:v>
                </c:pt>
                <c:pt idx="8">
                  <c:v>1368.8</c:v>
                </c:pt>
                <c:pt idx="9">
                  <c:v>2996.5</c:v>
                </c:pt>
              </c:numCache>
            </c:numRef>
          </c:val>
          <c:extLst>
            <c:ext xmlns:c16="http://schemas.microsoft.com/office/drawing/2014/chart" uri="{C3380CC4-5D6E-409C-BE32-E72D297353CC}">
              <c16:uniqueId val="{00000000-8B0D-4457-A537-3E7B5265E9E8}"/>
            </c:ext>
          </c:extLst>
        </c:ser>
        <c:dLbls>
          <c:showLegendKey val="0"/>
          <c:showVal val="0"/>
          <c:showCatName val="0"/>
          <c:showSerName val="0"/>
          <c:showPercent val="0"/>
          <c:showBubbleSize val="0"/>
        </c:dLbls>
        <c:gapWidth val="182"/>
        <c:axId val="-2030684240"/>
        <c:axId val="-2030689136"/>
      </c:barChart>
      <c:catAx>
        <c:axId val="-20306842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89136"/>
        <c:crosses val="autoZero"/>
        <c:auto val="1"/>
        <c:lblAlgn val="ctr"/>
        <c:lblOffset val="100"/>
        <c:noMultiLvlLbl val="0"/>
      </c:catAx>
      <c:valAx>
        <c:axId val="-203068913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842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sz="1100"/>
              <a:t>Līdzekļi neparedzētiem gadījumiem, milj. eiro</a:t>
            </a:r>
          </a:p>
        </c:rich>
      </c:tx>
      <c:layout>
        <c:manualLayout>
          <c:xMode val="edge"/>
          <c:yMode val="edge"/>
          <c:x val="0.11726541994750656"/>
          <c:y val="1.888574126534466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Kopa_rezerves!$B$3</c:f>
              <c:strCache>
                <c:ptCount val="1"/>
                <c:pt idx="0">
                  <c:v>sākotnējā versija</c:v>
                </c:pt>
              </c:strCache>
            </c:strRef>
          </c:tx>
          <c:spPr>
            <a:solidFill>
              <a:srgbClr val="002060"/>
            </a:solidFill>
            <a:ln>
              <a:noFill/>
            </a:ln>
            <a:effectLst/>
          </c:spPr>
          <c:invertIfNegative val="0"/>
          <c:cat>
            <c:numRef>
              <c:f>Kopa_rezerves!$C$2:$L$2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Kopa_rezerves!$C$3:$L$3</c:f>
              <c:numCache>
                <c:formatCode>#,##0</c:formatCode>
                <c:ptCount val="10"/>
                <c:pt idx="0">
                  <c:v>6.9357230000000003</c:v>
                </c:pt>
                <c:pt idx="1">
                  <c:v>7.1143590000000003</c:v>
                </c:pt>
                <c:pt idx="2">
                  <c:v>9.8645239999999994</c:v>
                </c:pt>
                <c:pt idx="3">
                  <c:v>19.243257</c:v>
                </c:pt>
                <c:pt idx="4">
                  <c:v>23.026883999999999</c:v>
                </c:pt>
                <c:pt idx="5">
                  <c:v>21.321971999999999</c:v>
                </c:pt>
                <c:pt idx="6">
                  <c:v>38.098717000000001</c:v>
                </c:pt>
                <c:pt idx="7">
                  <c:v>32.642775999999998</c:v>
                </c:pt>
                <c:pt idx="8">
                  <c:v>32.716962000000002</c:v>
                </c:pt>
                <c:pt idx="9">
                  <c:v>41.035305999999999</c:v>
                </c:pt>
              </c:numCache>
            </c:numRef>
          </c:val>
          <c:extLst>
            <c:ext xmlns:c16="http://schemas.microsoft.com/office/drawing/2014/chart" uri="{C3380CC4-5D6E-409C-BE32-E72D297353CC}">
              <c16:uniqueId val="{00000000-5D63-4BFF-A40C-B453228A40F3}"/>
            </c:ext>
          </c:extLst>
        </c:ser>
        <c:ser>
          <c:idx val="1"/>
          <c:order val="1"/>
          <c:tx>
            <c:strRef>
              <c:f>Kopa_rezerves!$B$4</c:f>
              <c:strCache>
                <c:ptCount val="1"/>
                <c:pt idx="0">
                  <c:v>gala versija</c:v>
                </c:pt>
              </c:strCache>
            </c:strRef>
          </c:tx>
          <c:spPr>
            <a:pattFill prst="wdUpDiag">
              <a:fgClr>
                <a:srgbClr val="002060"/>
              </a:fgClr>
              <a:bgClr>
                <a:schemeClr val="bg1"/>
              </a:bgClr>
            </a:pattFill>
            <a:ln>
              <a:noFill/>
            </a:ln>
            <a:effectLst/>
          </c:spPr>
          <c:invertIfNegative val="0"/>
          <c:cat>
            <c:numRef>
              <c:f>Kopa_rezerves!$C$2:$L$2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Kopa_rezerves!$C$4:$L$4</c:f>
              <c:numCache>
                <c:formatCode>#,##0</c:formatCode>
                <c:ptCount val="10"/>
                <c:pt idx="0">
                  <c:v>8.3585949999999993</c:v>
                </c:pt>
                <c:pt idx="1">
                  <c:v>108.10707600000001</c:v>
                </c:pt>
                <c:pt idx="2">
                  <c:v>118.475241</c:v>
                </c:pt>
                <c:pt idx="3">
                  <c:v>68.096461000000005</c:v>
                </c:pt>
                <c:pt idx="4">
                  <c:v>10.563726000000001</c:v>
                </c:pt>
                <c:pt idx="5">
                  <c:v>53.348809000000003</c:v>
                </c:pt>
                <c:pt idx="6">
                  <c:v>47.380226</c:v>
                </c:pt>
                <c:pt idx="7">
                  <c:v>38.063631999999998</c:v>
                </c:pt>
                <c:pt idx="8">
                  <c:v>45.553699999999999</c:v>
                </c:pt>
                <c:pt idx="9">
                  <c:v>68.021347000000006</c:v>
                </c:pt>
              </c:numCache>
            </c:numRef>
          </c:val>
          <c:extLst>
            <c:ext xmlns:c16="http://schemas.microsoft.com/office/drawing/2014/chart" uri="{C3380CC4-5D6E-409C-BE32-E72D297353CC}">
              <c16:uniqueId val="{00000001-5D63-4BFF-A40C-B453228A40F3}"/>
            </c:ext>
          </c:extLst>
        </c:ser>
        <c:dLbls>
          <c:showLegendKey val="0"/>
          <c:showVal val="0"/>
          <c:showCatName val="0"/>
          <c:showSerName val="0"/>
          <c:showPercent val="0"/>
          <c:showBubbleSize val="0"/>
        </c:dLbls>
        <c:gapWidth val="219"/>
        <c:overlap val="-27"/>
        <c:axId val="-2030682064"/>
        <c:axId val="-2030700560"/>
      </c:barChart>
      <c:catAx>
        <c:axId val="-2030682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700560"/>
        <c:crosses val="autoZero"/>
        <c:auto val="1"/>
        <c:lblAlgn val="ctr"/>
        <c:lblOffset val="100"/>
        <c:noMultiLvlLbl val="0"/>
      </c:catAx>
      <c:valAx>
        <c:axId val="-20307005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820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Vispārējās</a:t>
            </a:r>
            <a:r>
              <a:rPr lang="lv-LV" baseline="0"/>
              <a:t> valdības parāds, % pret IKP</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Parads_1902!$A$12</c:f>
              <c:strCache>
                <c:ptCount val="1"/>
                <c:pt idx="0">
                  <c:v>Latvia</c:v>
                </c:pt>
              </c:strCache>
            </c:strRef>
          </c:tx>
          <c:spPr>
            <a:solidFill>
              <a:srgbClr val="002060"/>
            </a:solidFill>
            <a:ln>
              <a:noFill/>
            </a:ln>
            <a:effectLst/>
          </c:spPr>
          <c:invertIfNegative val="0"/>
          <c:cat>
            <c:strRef>
              <c:f>Parads_1902!$B$11:$N$11</c:f>
              <c:strCache>
                <c:ptCount val="1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strCache>
            </c:strRef>
          </c:cat>
          <c:val>
            <c:numRef>
              <c:f>Parads_1902!$B$12:$N$12</c:f>
              <c:numCache>
                <c:formatCode>#,##0</c:formatCode>
                <c:ptCount val="13"/>
                <c:pt idx="0">
                  <c:v>14</c:v>
                </c:pt>
                <c:pt idx="1">
                  <c:v>11.4</c:v>
                </c:pt>
                <c:pt idx="2">
                  <c:v>9.6</c:v>
                </c:pt>
                <c:pt idx="3" formatCode="0">
                  <c:v>8</c:v>
                </c:pt>
                <c:pt idx="4" formatCode="0">
                  <c:v>18.2</c:v>
                </c:pt>
                <c:pt idx="5" formatCode="0">
                  <c:v>35.799999999999997</c:v>
                </c:pt>
                <c:pt idx="6" formatCode="0">
                  <c:v>46.8</c:v>
                </c:pt>
                <c:pt idx="7" formatCode="0">
                  <c:v>42.7</c:v>
                </c:pt>
                <c:pt idx="8" formatCode="0">
                  <c:v>41.2</c:v>
                </c:pt>
                <c:pt idx="9" formatCode="0">
                  <c:v>39</c:v>
                </c:pt>
                <c:pt idx="10" formatCode="0">
                  <c:v>40.9</c:v>
                </c:pt>
                <c:pt idx="11" formatCode="0">
                  <c:v>36.9</c:v>
                </c:pt>
                <c:pt idx="12" formatCode="0">
                  <c:v>40.6</c:v>
                </c:pt>
              </c:numCache>
            </c:numRef>
          </c:val>
          <c:extLst>
            <c:ext xmlns:c16="http://schemas.microsoft.com/office/drawing/2014/chart" uri="{C3380CC4-5D6E-409C-BE32-E72D297353CC}">
              <c16:uniqueId val="{00000000-30CE-4470-B786-D9BA63E5F24E}"/>
            </c:ext>
          </c:extLst>
        </c:ser>
        <c:dLbls>
          <c:showLegendKey val="0"/>
          <c:showVal val="0"/>
          <c:showCatName val="0"/>
          <c:showSerName val="0"/>
          <c:showPercent val="0"/>
          <c:showBubbleSize val="0"/>
        </c:dLbls>
        <c:gapWidth val="219"/>
        <c:overlap val="-27"/>
        <c:axId val="-2030685328"/>
        <c:axId val="-2030686960"/>
      </c:barChart>
      <c:catAx>
        <c:axId val="-20306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86960"/>
        <c:crosses val="autoZero"/>
        <c:auto val="1"/>
        <c:lblAlgn val="ctr"/>
        <c:lblOffset val="100"/>
        <c:noMultiLvlLbl val="0"/>
      </c:catAx>
      <c:valAx>
        <c:axId val="-20306869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853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sz="1200"/>
              <a:t>Vispārējās</a:t>
            </a:r>
            <a:r>
              <a:rPr lang="lv-LV" sz="1200" baseline="0"/>
              <a:t> valdības parāds, % pret IKP</a:t>
            </a:r>
            <a:endParaRPr lang="en-US" sz="1200"/>
          </a:p>
        </c:rich>
      </c:tx>
      <c:layout>
        <c:manualLayout>
          <c:xMode val="edge"/>
          <c:yMode val="edge"/>
          <c:x val="8.1851615394922486E-2"/>
          <c:y val="2.7777777777777776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Parads_1902!$A$12</c:f>
              <c:strCache>
                <c:ptCount val="1"/>
                <c:pt idx="0">
                  <c:v>Latvia</c:v>
                </c:pt>
              </c:strCache>
            </c:strRef>
          </c:tx>
          <c:spPr>
            <a:solidFill>
              <a:srgbClr val="002060"/>
            </a:solidFill>
            <a:ln>
              <a:noFill/>
            </a:ln>
            <a:effectLst/>
          </c:spPr>
          <c:invertIfNegative val="0"/>
          <c:dPt>
            <c:idx val="13"/>
            <c:invertIfNegative val="0"/>
            <c:bubble3D val="0"/>
            <c:spPr>
              <a:solidFill>
                <a:schemeClr val="accent2"/>
              </a:solidFill>
              <a:ln>
                <a:noFill/>
              </a:ln>
              <a:effectLst/>
            </c:spPr>
            <c:extLst>
              <c:ext xmlns:c16="http://schemas.microsoft.com/office/drawing/2014/chart" uri="{C3380CC4-5D6E-409C-BE32-E72D297353CC}">
                <c16:uniqueId val="{00000001-9D1D-41C4-BB80-E958391FDA3F}"/>
              </c:ext>
            </c:extLst>
          </c:dPt>
          <c:dPt>
            <c:idx val="14"/>
            <c:invertIfNegative val="0"/>
            <c:bubble3D val="0"/>
            <c:spPr>
              <a:solidFill>
                <a:schemeClr val="accent2"/>
              </a:solidFill>
              <a:ln>
                <a:noFill/>
              </a:ln>
              <a:effectLst/>
            </c:spPr>
            <c:extLst>
              <c:ext xmlns:c16="http://schemas.microsoft.com/office/drawing/2014/chart" uri="{C3380CC4-5D6E-409C-BE32-E72D297353CC}">
                <c16:uniqueId val="{00000003-9D1D-41C4-BB80-E958391FDA3F}"/>
              </c:ext>
            </c:extLst>
          </c:dPt>
          <c:dPt>
            <c:idx val="15"/>
            <c:invertIfNegative val="0"/>
            <c:bubble3D val="0"/>
            <c:spPr>
              <a:solidFill>
                <a:schemeClr val="accent2"/>
              </a:solidFill>
              <a:ln>
                <a:noFill/>
              </a:ln>
              <a:effectLst/>
            </c:spPr>
            <c:extLst>
              <c:ext xmlns:c16="http://schemas.microsoft.com/office/drawing/2014/chart" uri="{C3380CC4-5D6E-409C-BE32-E72D297353CC}">
                <c16:uniqueId val="{00000005-9D1D-41C4-BB80-E958391FDA3F}"/>
              </c:ext>
            </c:extLst>
          </c:dPt>
          <c:dPt>
            <c:idx val="16"/>
            <c:invertIfNegative val="0"/>
            <c:bubble3D val="0"/>
            <c:spPr>
              <a:solidFill>
                <a:schemeClr val="accent2"/>
              </a:solidFill>
              <a:ln>
                <a:noFill/>
              </a:ln>
              <a:effectLst/>
            </c:spPr>
            <c:extLst>
              <c:ext xmlns:c16="http://schemas.microsoft.com/office/drawing/2014/chart" uri="{C3380CC4-5D6E-409C-BE32-E72D297353CC}">
                <c16:uniqueId val="{00000007-9D1D-41C4-BB80-E958391FDA3F}"/>
              </c:ext>
            </c:extLst>
          </c:dPt>
          <c:dPt>
            <c:idx val="17"/>
            <c:invertIfNegative val="0"/>
            <c:bubble3D val="0"/>
            <c:spPr>
              <a:solidFill>
                <a:schemeClr val="accent2"/>
              </a:solidFill>
              <a:ln>
                <a:noFill/>
              </a:ln>
              <a:effectLst/>
            </c:spPr>
            <c:extLst>
              <c:ext xmlns:c16="http://schemas.microsoft.com/office/drawing/2014/chart" uri="{C3380CC4-5D6E-409C-BE32-E72D297353CC}">
                <c16:uniqueId val="{00000008-A9ED-4B1B-9AEA-30D96853AC99}"/>
              </c:ext>
            </c:extLst>
          </c:dPt>
          <c:dPt>
            <c:idx val="18"/>
            <c:invertIfNegative val="0"/>
            <c:bubble3D val="0"/>
            <c:spPr>
              <a:solidFill>
                <a:schemeClr val="accent2"/>
              </a:solidFill>
              <a:ln>
                <a:noFill/>
              </a:ln>
              <a:effectLst/>
            </c:spPr>
            <c:extLst>
              <c:ext xmlns:c16="http://schemas.microsoft.com/office/drawing/2014/chart" uri="{C3380CC4-5D6E-409C-BE32-E72D297353CC}">
                <c16:uniqueId val="{00000009-A9ED-4B1B-9AEA-30D96853AC99}"/>
              </c:ext>
            </c:extLst>
          </c:dPt>
          <c:cat>
            <c:strRef>
              <c:f>Parads_1902!$B$11:$T$11</c:f>
              <c:strCach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strCache>
            </c:strRef>
          </c:cat>
          <c:val>
            <c:numRef>
              <c:f>Parads_1902!$B$12:$T$12</c:f>
              <c:numCache>
                <c:formatCode>#,##0</c:formatCode>
                <c:ptCount val="19"/>
                <c:pt idx="0">
                  <c:v>14</c:v>
                </c:pt>
                <c:pt idx="1">
                  <c:v>11.4</c:v>
                </c:pt>
                <c:pt idx="2">
                  <c:v>9.6</c:v>
                </c:pt>
                <c:pt idx="3" formatCode="0">
                  <c:v>8</c:v>
                </c:pt>
                <c:pt idx="4" formatCode="0">
                  <c:v>18.2</c:v>
                </c:pt>
                <c:pt idx="5" formatCode="0">
                  <c:v>35.799999999999997</c:v>
                </c:pt>
                <c:pt idx="6" formatCode="0">
                  <c:v>46.8</c:v>
                </c:pt>
                <c:pt idx="7" formatCode="0">
                  <c:v>42.7</c:v>
                </c:pt>
                <c:pt idx="8" formatCode="0">
                  <c:v>41.2</c:v>
                </c:pt>
                <c:pt idx="9" formatCode="0">
                  <c:v>39</c:v>
                </c:pt>
                <c:pt idx="10" formatCode="0">
                  <c:v>40.9</c:v>
                </c:pt>
                <c:pt idx="11" formatCode="0">
                  <c:v>36.9</c:v>
                </c:pt>
                <c:pt idx="12" formatCode="0">
                  <c:v>40.6</c:v>
                </c:pt>
                <c:pt idx="13" formatCode="0">
                  <c:v>40.200000000000003</c:v>
                </c:pt>
                <c:pt idx="14" formatCode="0">
                  <c:v>38.4</c:v>
                </c:pt>
                <c:pt idx="15" formatCode="0">
                  <c:v>37.399999999999991</c:v>
                </c:pt>
                <c:pt idx="16" formatCode="0">
                  <c:v>38</c:v>
                </c:pt>
                <c:pt idx="17" formatCode="0">
                  <c:v>35.6</c:v>
                </c:pt>
                <c:pt idx="18" formatCode="0">
                  <c:v>35.599999999999994</c:v>
                </c:pt>
              </c:numCache>
            </c:numRef>
          </c:val>
          <c:extLst>
            <c:ext xmlns:c16="http://schemas.microsoft.com/office/drawing/2014/chart" uri="{C3380CC4-5D6E-409C-BE32-E72D297353CC}">
              <c16:uniqueId val="{00000008-9D1D-41C4-BB80-E958391FDA3F}"/>
            </c:ext>
          </c:extLst>
        </c:ser>
        <c:dLbls>
          <c:showLegendKey val="0"/>
          <c:showVal val="0"/>
          <c:showCatName val="0"/>
          <c:showSerName val="0"/>
          <c:showPercent val="0"/>
          <c:showBubbleSize val="0"/>
        </c:dLbls>
        <c:gapWidth val="219"/>
        <c:overlap val="-27"/>
        <c:axId val="-2030678256"/>
        <c:axId val="-2030674992"/>
      </c:barChart>
      <c:catAx>
        <c:axId val="-2030678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74992"/>
        <c:crosses val="autoZero"/>
        <c:auto val="1"/>
        <c:lblAlgn val="ctr"/>
        <c:lblOffset val="100"/>
        <c:noMultiLvlLbl val="0"/>
      </c:catAx>
      <c:valAx>
        <c:axId val="-20306749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782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Deficits_0103!$C$3</c:f>
              <c:strCache>
                <c:ptCount val="1"/>
                <c:pt idx="0">
                  <c:v>Deficīts (-) vai pārpalikums (+), % pret IKP</c:v>
                </c:pt>
              </c:strCache>
            </c:strRef>
          </c:tx>
          <c:spPr>
            <a:solidFill>
              <a:srgbClr val="002060"/>
            </a:solidFill>
            <a:ln>
              <a:noFill/>
            </a:ln>
            <a:effectLst/>
          </c:spPr>
          <c:invertIfNegative val="0"/>
          <c:cat>
            <c:strRef>
              <c:f>Deficits_0103!$B$4:$B$25</c:f>
              <c:strCache>
                <c:ptCount val="22"/>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strCache>
            </c:strRef>
          </c:cat>
          <c:val>
            <c:numRef>
              <c:f>Deficits_0103!$C$4:$C$25</c:f>
              <c:numCache>
                <c:formatCode>General</c:formatCode>
                <c:ptCount val="22"/>
                <c:pt idx="0">
                  <c:v>-1.4279999999999999</c:v>
                </c:pt>
                <c:pt idx="1">
                  <c:v>-0.42099999999999999</c:v>
                </c:pt>
                <c:pt idx="2">
                  <c:v>1.4139999999999999</c:v>
                </c:pt>
                <c:pt idx="3">
                  <c:v>2.9000000000000001E-2</c:v>
                </c:pt>
                <c:pt idx="4">
                  <c:v>-3.7330000000000001</c:v>
                </c:pt>
                <c:pt idx="5">
                  <c:v>-2.7309999999999999</c:v>
                </c:pt>
                <c:pt idx="6">
                  <c:v>-1.948</c:v>
                </c:pt>
                <c:pt idx="7">
                  <c:v>-2.282</c:v>
                </c:pt>
                <c:pt idx="8">
                  <c:v>-1.4550000000000001</c:v>
                </c:pt>
                <c:pt idx="9">
                  <c:v>-0.91900000000000004</c:v>
                </c:pt>
                <c:pt idx="10">
                  <c:v>-0.36399999999999999</c:v>
                </c:pt>
                <c:pt idx="11">
                  <c:v>-0.48799999999999999</c:v>
                </c:pt>
                <c:pt idx="12">
                  <c:v>-0.51300000000000001</c:v>
                </c:pt>
                <c:pt idx="13">
                  <c:v>-4.2039999999999997</c:v>
                </c:pt>
                <c:pt idx="14">
                  <c:v>-9.1270000000000007</c:v>
                </c:pt>
                <c:pt idx="15">
                  <c:v>-8.6859999999999999</c:v>
                </c:pt>
                <c:pt idx="16">
                  <c:v>-4.3070000000000004</c:v>
                </c:pt>
                <c:pt idx="17">
                  <c:v>-1.206</c:v>
                </c:pt>
                <c:pt idx="18">
                  <c:v>-0.96</c:v>
                </c:pt>
                <c:pt idx="19">
                  <c:v>-1.2170000000000001</c:v>
                </c:pt>
                <c:pt idx="20">
                  <c:v>-1.224</c:v>
                </c:pt>
                <c:pt idx="21">
                  <c:v>3.7999999999999999E-2</c:v>
                </c:pt>
              </c:numCache>
            </c:numRef>
          </c:val>
          <c:extLst>
            <c:ext xmlns:c16="http://schemas.microsoft.com/office/drawing/2014/chart" uri="{C3380CC4-5D6E-409C-BE32-E72D297353CC}">
              <c16:uniqueId val="{00000000-5F4D-4686-85BC-19C437629B2C}"/>
            </c:ext>
          </c:extLst>
        </c:ser>
        <c:dLbls>
          <c:showLegendKey val="0"/>
          <c:showVal val="0"/>
          <c:showCatName val="0"/>
          <c:showSerName val="0"/>
          <c:showPercent val="0"/>
          <c:showBubbleSize val="0"/>
        </c:dLbls>
        <c:gapWidth val="150"/>
        <c:axId val="-2030706544"/>
        <c:axId val="-2030704912"/>
      </c:barChart>
      <c:catAx>
        <c:axId val="-203070654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704912"/>
        <c:crosses val="autoZero"/>
        <c:auto val="1"/>
        <c:lblAlgn val="ctr"/>
        <c:lblOffset val="100"/>
        <c:noMultiLvlLbl val="0"/>
      </c:catAx>
      <c:valAx>
        <c:axId val="-2030704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7065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lv-LV" sz="1100"/>
              <a:t>Latvijā ir cikliska fiskālā politika</a:t>
            </a:r>
          </a:p>
        </c:rich>
      </c:tx>
      <c:layout>
        <c:manualLayout>
          <c:xMode val="edge"/>
          <c:yMode val="edge"/>
          <c:x val="0.12321020275150173"/>
          <c:y val="3.0581039755351681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5013052898589019"/>
          <c:y val="0.17235474006116208"/>
          <c:w val="0.69973894202821962"/>
          <c:h val="0.63293794697681138"/>
        </c:manualLayout>
      </c:layout>
      <c:lineChart>
        <c:grouping val="standard"/>
        <c:varyColors val="0"/>
        <c:ser>
          <c:idx val="1"/>
          <c:order val="1"/>
          <c:tx>
            <c:strRef>
              <c:f>Deficits_0103!$B$35</c:f>
              <c:strCache>
                <c:ptCount val="1"/>
                <c:pt idx="0">
                  <c:v>IKP pieaugums, salīdzināmajās cenās, % </c:v>
                </c:pt>
              </c:strCache>
            </c:strRef>
          </c:tx>
          <c:spPr>
            <a:ln w="28575" cap="rnd">
              <a:solidFill>
                <a:schemeClr val="bg1">
                  <a:lumMod val="75000"/>
                </a:schemeClr>
              </a:solidFill>
              <a:round/>
            </a:ln>
            <a:effectLst/>
          </c:spPr>
          <c:marker>
            <c:symbol val="none"/>
          </c:marker>
          <c:dPt>
            <c:idx val="11"/>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5-97E4-4C3F-BB99-C15DA31F0C5C}"/>
              </c:ext>
            </c:extLst>
          </c:dPt>
          <c:dPt>
            <c:idx val="12"/>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6-97E4-4C3F-BB99-C15DA31F0C5C}"/>
              </c:ext>
            </c:extLst>
          </c:dPt>
          <c:dPt>
            <c:idx val="13"/>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7-97E4-4C3F-BB99-C15DA31F0C5C}"/>
              </c:ext>
            </c:extLst>
          </c:dPt>
          <c:dPt>
            <c:idx val="14"/>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8-97E4-4C3F-BB99-C15DA31F0C5C}"/>
              </c:ext>
            </c:extLst>
          </c:dPt>
          <c:dPt>
            <c:idx val="15"/>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9-97E4-4C3F-BB99-C15DA31F0C5C}"/>
              </c:ext>
            </c:extLst>
          </c:dPt>
          <c:cat>
            <c:strRef>
              <c:f>Deficits_0103!$C$33:$R$33</c:f>
              <c:strCach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strCache>
            </c:strRef>
          </c:cat>
          <c:val>
            <c:numRef>
              <c:f>Deficits_0103!$C$35:$R$35</c:f>
              <c:numCache>
                <c:formatCode>0.0</c:formatCode>
                <c:ptCount val="16"/>
                <c:pt idx="0">
                  <c:v>9.9792693296943877</c:v>
                </c:pt>
                <c:pt idx="1">
                  <c:v>-3.5476442246113402</c:v>
                </c:pt>
                <c:pt idx="2">
                  <c:v>-14.401691783140866</c:v>
                </c:pt>
                <c:pt idx="3">
                  <c:v>-3.9406703055711518</c:v>
                </c:pt>
                <c:pt idx="4">
                  <c:v>6.3810212588655197</c:v>
                </c:pt>
                <c:pt idx="5">
                  <c:v>4.0346283749703424</c:v>
                </c:pt>
                <c:pt idx="6">
                  <c:v>2.5796869286744961</c:v>
                </c:pt>
                <c:pt idx="7">
                  <c:v>1.9125500459401534</c:v>
                </c:pt>
                <c:pt idx="8">
                  <c:v>2.8366888517651567</c:v>
                </c:pt>
                <c:pt idx="9">
                  <c:v>2.0756371203933144</c:v>
                </c:pt>
                <c:pt idx="10">
                  <c:v>4.5212162789731725</c:v>
                </c:pt>
                <c:pt idx="11">
                  <c:v>4.0329518294520694</c:v>
                </c:pt>
                <c:pt idx="12">
                  <c:v>3.3668989970053964</c:v>
                </c:pt>
                <c:pt idx="13">
                  <c:v>2.9948643696402932</c:v>
                </c:pt>
                <c:pt idx="14">
                  <c:v>2.8923066283080834</c:v>
                </c:pt>
                <c:pt idx="15" formatCode="General">
                  <c:v>2.8999999999999937</c:v>
                </c:pt>
              </c:numCache>
            </c:numRef>
          </c:val>
          <c:smooth val="0"/>
          <c:extLst>
            <c:ext xmlns:c16="http://schemas.microsoft.com/office/drawing/2014/chart" uri="{C3380CC4-5D6E-409C-BE32-E72D297353CC}">
              <c16:uniqueId val="{00000000-2AA3-4FE9-AE7E-64B568A18330}"/>
            </c:ext>
          </c:extLst>
        </c:ser>
        <c:dLbls>
          <c:showLegendKey val="0"/>
          <c:showVal val="0"/>
          <c:showCatName val="0"/>
          <c:showSerName val="0"/>
          <c:showPercent val="0"/>
          <c:showBubbleSize val="0"/>
        </c:dLbls>
        <c:marker val="1"/>
        <c:smooth val="0"/>
        <c:axId val="-2030691312"/>
        <c:axId val="-2030679344"/>
      </c:lineChart>
      <c:lineChart>
        <c:grouping val="standard"/>
        <c:varyColors val="0"/>
        <c:ser>
          <c:idx val="0"/>
          <c:order val="0"/>
          <c:tx>
            <c:strRef>
              <c:f>Deficits_0103!$B$34</c:f>
              <c:strCache>
                <c:ptCount val="1"/>
                <c:pt idx="0">
                  <c:v>Budžeta deficīts, % no IKP (labā ass)</c:v>
                </c:pt>
              </c:strCache>
            </c:strRef>
          </c:tx>
          <c:spPr>
            <a:ln w="28575" cap="rnd">
              <a:solidFill>
                <a:srgbClr val="002060"/>
              </a:solidFill>
              <a:round/>
            </a:ln>
            <a:effectLst/>
          </c:spPr>
          <c:marker>
            <c:symbol val="none"/>
          </c:marker>
          <c:dPt>
            <c:idx val="11"/>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0-97E4-4C3F-BB99-C15DA31F0C5C}"/>
              </c:ext>
            </c:extLst>
          </c:dPt>
          <c:dPt>
            <c:idx val="12"/>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1-97E4-4C3F-BB99-C15DA31F0C5C}"/>
              </c:ext>
            </c:extLst>
          </c:dPt>
          <c:dPt>
            <c:idx val="13"/>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2-97E4-4C3F-BB99-C15DA31F0C5C}"/>
              </c:ext>
            </c:extLst>
          </c:dPt>
          <c:dPt>
            <c:idx val="14"/>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3-97E4-4C3F-BB99-C15DA31F0C5C}"/>
              </c:ext>
            </c:extLst>
          </c:dPt>
          <c:dPt>
            <c:idx val="15"/>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4-97E4-4C3F-BB99-C15DA31F0C5C}"/>
              </c:ext>
            </c:extLst>
          </c:dPt>
          <c:cat>
            <c:strRef>
              <c:f>Deficits_0103!$C$33:$R$33</c:f>
              <c:strCach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strCache>
            </c:strRef>
          </c:cat>
          <c:val>
            <c:numRef>
              <c:f>Deficits_0103!$C$34:$R$34</c:f>
              <c:numCache>
                <c:formatCode>0.0</c:formatCode>
                <c:ptCount val="16"/>
                <c:pt idx="0">
                  <c:v>-0.51300000000000001</c:v>
                </c:pt>
                <c:pt idx="1">
                  <c:v>-4.2039999999999997</c:v>
                </c:pt>
                <c:pt idx="2">
                  <c:v>-9.1270000000000007</c:v>
                </c:pt>
                <c:pt idx="3">
                  <c:v>-8.6859999999999999</c:v>
                </c:pt>
                <c:pt idx="4">
                  <c:v>-4.3070000000000004</c:v>
                </c:pt>
                <c:pt idx="5">
                  <c:v>-1.206</c:v>
                </c:pt>
                <c:pt idx="6">
                  <c:v>-0.96</c:v>
                </c:pt>
                <c:pt idx="7">
                  <c:v>-1.2170000000000001</c:v>
                </c:pt>
                <c:pt idx="8">
                  <c:v>-1.224</c:v>
                </c:pt>
                <c:pt idx="9">
                  <c:v>3.7999999999999999E-2</c:v>
                </c:pt>
                <c:pt idx="10" formatCode="General">
                  <c:v>-0.5</c:v>
                </c:pt>
                <c:pt idx="11">
                  <c:v>-0.9</c:v>
                </c:pt>
                <c:pt idx="12" formatCode="General">
                  <c:v>-0.99999999999999001</c:v>
                </c:pt>
                <c:pt idx="13" formatCode="General">
                  <c:v>-0.39999999999999603</c:v>
                </c:pt>
                <c:pt idx="14" formatCode="General">
                  <c:v>-0.40000000000000541</c:v>
                </c:pt>
                <c:pt idx="15" formatCode="General">
                  <c:v>-0.40000000000000174</c:v>
                </c:pt>
              </c:numCache>
            </c:numRef>
          </c:val>
          <c:smooth val="0"/>
          <c:extLst>
            <c:ext xmlns:c16="http://schemas.microsoft.com/office/drawing/2014/chart" uri="{C3380CC4-5D6E-409C-BE32-E72D297353CC}">
              <c16:uniqueId val="{00000001-2AA3-4FE9-AE7E-64B568A18330}"/>
            </c:ext>
          </c:extLst>
        </c:ser>
        <c:dLbls>
          <c:showLegendKey val="0"/>
          <c:showVal val="0"/>
          <c:showCatName val="0"/>
          <c:showSerName val="0"/>
          <c:showPercent val="0"/>
          <c:showBubbleSize val="0"/>
        </c:dLbls>
        <c:marker val="1"/>
        <c:smooth val="0"/>
        <c:axId val="-2030704368"/>
        <c:axId val="-2030678800"/>
      </c:lineChart>
      <c:catAx>
        <c:axId val="-2030691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2030679344"/>
        <c:crosses val="autoZero"/>
        <c:auto val="1"/>
        <c:lblAlgn val="ctr"/>
        <c:lblOffset val="100"/>
        <c:noMultiLvlLbl val="0"/>
      </c:catAx>
      <c:valAx>
        <c:axId val="-2030679344"/>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2030691312"/>
        <c:crosses val="autoZero"/>
        <c:crossBetween val="between"/>
      </c:valAx>
      <c:valAx>
        <c:axId val="-2030678800"/>
        <c:scaling>
          <c:orientation val="minMax"/>
          <c:max val="5"/>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2030704368"/>
        <c:crosses val="max"/>
        <c:crossBetween val="between"/>
        <c:majorUnit val="2.5"/>
      </c:valAx>
      <c:catAx>
        <c:axId val="-2030704368"/>
        <c:scaling>
          <c:orientation val="minMax"/>
        </c:scaling>
        <c:delete val="1"/>
        <c:axPos val="b"/>
        <c:numFmt formatCode="General" sourceLinked="1"/>
        <c:majorTickMark val="out"/>
        <c:minorTickMark val="none"/>
        <c:tickLblPos val="nextTo"/>
        <c:crossAx val="-2030678800"/>
        <c:crosses val="autoZero"/>
        <c:auto val="1"/>
        <c:lblAlgn val="ctr"/>
        <c:lblOffset val="100"/>
        <c:noMultiLvlLbl val="0"/>
      </c:catAx>
      <c:spPr>
        <a:noFill/>
        <a:ln>
          <a:noFill/>
        </a:ln>
        <a:effectLst/>
      </c:spPr>
    </c:plotArea>
    <c:legend>
      <c:legendPos val="b"/>
      <c:layout>
        <c:manualLayout>
          <c:xMode val="edge"/>
          <c:yMode val="edge"/>
          <c:x val="2.6158642921312622E-3"/>
          <c:y val="0.85168051241301257"/>
          <c:w val="0.9321280980816995"/>
          <c:h val="0.1483194875869873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74786244605859"/>
          <c:y val="5.0492747043987603E-2"/>
          <c:w val="0.8332003159622422"/>
          <c:h val="0.69660256461228298"/>
        </c:manualLayout>
      </c:layout>
      <c:barChart>
        <c:barDir val="col"/>
        <c:grouping val="clustered"/>
        <c:varyColors val="0"/>
        <c:ser>
          <c:idx val="2"/>
          <c:order val="0"/>
          <c:tx>
            <c:v>Faktiskais budžeta izdevumu pieaugums</c:v>
          </c:tx>
          <c:spPr>
            <a:solidFill>
              <a:schemeClr val="accent3"/>
            </a:solidFill>
            <a:ln>
              <a:noFill/>
            </a:ln>
            <a:effectLst/>
          </c:spPr>
          <c:invertIfNegative val="0"/>
          <c:val>
            <c:numRef>
              <c:f>Izdevumi_potencials!$C$8:$F$8</c:f>
              <c:numCache>
                <c:formatCode>#\ ##0.0</c:formatCode>
                <c:ptCount val="3"/>
                <c:pt idx="0">
                  <c:v>4.2759291435279039</c:v>
                </c:pt>
                <c:pt idx="1">
                  <c:v>3.0689482260188612</c:v>
                </c:pt>
                <c:pt idx="2">
                  <c:v>7.029328760683029E-2</c:v>
                </c:pt>
              </c:numCache>
            </c:numRef>
          </c:val>
          <c:extLst>
            <c:ext xmlns:c16="http://schemas.microsoft.com/office/drawing/2014/chart" uri="{C3380CC4-5D6E-409C-BE32-E72D297353CC}">
              <c16:uniqueId val="{00000000-5F78-46AD-95D3-12F70500A63C}"/>
            </c:ext>
          </c:extLst>
        </c:ser>
        <c:dLbls>
          <c:showLegendKey val="0"/>
          <c:showVal val="0"/>
          <c:showCatName val="0"/>
          <c:showSerName val="0"/>
          <c:showPercent val="0"/>
          <c:showBubbleSize val="0"/>
        </c:dLbls>
        <c:gapWidth val="300"/>
        <c:axId val="-2030703824"/>
        <c:axId val="-2030702736"/>
      </c:barChart>
      <c:lineChart>
        <c:grouping val="standard"/>
        <c:varyColors val="0"/>
        <c:ser>
          <c:idx val="3"/>
          <c:order val="1"/>
          <c:tx>
            <c:v>Potenciālā IKP augsme</c:v>
          </c:tx>
          <c:spPr>
            <a:ln>
              <a:solidFill>
                <a:schemeClr val="accent1"/>
              </a:solidFill>
            </a:ln>
          </c:spPr>
          <c:marker>
            <c:symbol val="none"/>
          </c:marker>
          <c:cat>
            <c:numLit>
              <c:formatCode>General</c:formatCode>
              <c:ptCount val="3"/>
              <c:pt idx="0">
                <c:v>2014</c:v>
              </c:pt>
              <c:pt idx="1">
                <c:v>2015</c:v>
              </c:pt>
              <c:pt idx="2">
                <c:v>2016</c:v>
              </c:pt>
            </c:numLit>
          </c:cat>
          <c:val>
            <c:numRef>
              <c:f>Izdevumi_potencials!$C$9:$F$9</c:f>
              <c:numCache>
                <c:formatCode>#\ ##0.0</c:formatCode>
                <c:ptCount val="3"/>
                <c:pt idx="0">
                  <c:v>1.4758629305202589</c:v>
                </c:pt>
                <c:pt idx="1">
                  <c:v>1.9393386180406154</c:v>
                </c:pt>
                <c:pt idx="2">
                  <c:v>2.4147435962267965</c:v>
                </c:pt>
              </c:numCache>
            </c:numRef>
          </c:val>
          <c:smooth val="0"/>
          <c:extLst>
            <c:ext xmlns:c16="http://schemas.microsoft.com/office/drawing/2014/chart" uri="{C3380CC4-5D6E-409C-BE32-E72D297353CC}">
              <c16:uniqueId val="{00000001-5F78-46AD-95D3-12F70500A63C}"/>
            </c:ext>
          </c:extLst>
        </c:ser>
        <c:ser>
          <c:idx val="1"/>
          <c:order val="2"/>
          <c:tx>
            <c:v>Budžeta likumā noteiktie maksimālie izdevumi</c:v>
          </c:tx>
          <c:spPr>
            <a:ln w="19050" cap="rnd">
              <a:solidFill>
                <a:schemeClr val="accent2"/>
              </a:solidFill>
              <a:round/>
            </a:ln>
            <a:effectLst/>
          </c:spPr>
          <c:marker>
            <c:symbol val="none"/>
          </c:marker>
          <c:cat>
            <c:numLit>
              <c:formatCode>General</c:formatCode>
              <c:ptCount val="3"/>
              <c:pt idx="0">
                <c:v>2014</c:v>
              </c:pt>
              <c:pt idx="1">
                <c:v>2015</c:v>
              </c:pt>
              <c:pt idx="2">
                <c:v>2016</c:v>
              </c:pt>
            </c:numLit>
          </c:cat>
          <c:val>
            <c:numRef>
              <c:f>Izdevumi_potencials!$C$7:$F$7</c:f>
              <c:numCache>
                <c:formatCode>#\ ##0.0</c:formatCode>
                <c:ptCount val="3"/>
                <c:pt idx="0">
                  <c:v>3.0391698646865279</c:v>
                </c:pt>
                <c:pt idx="1">
                  <c:v>3.9639634612129555</c:v>
                </c:pt>
                <c:pt idx="2">
                  <c:v>2.6095734711495169</c:v>
                </c:pt>
              </c:numCache>
            </c:numRef>
          </c:val>
          <c:smooth val="0"/>
          <c:extLst>
            <c:ext xmlns:c16="http://schemas.microsoft.com/office/drawing/2014/chart" uri="{C3380CC4-5D6E-409C-BE32-E72D297353CC}">
              <c16:uniqueId val="{00000002-5F78-46AD-95D3-12F70500A63C}"/>
            </c:ext>
          </c:extLst>
        </c:ser>
        <c:dLbls>
          <c:showLegendKey val="0"/>
          <c:showVal val="0"/>
          <c:showCatName val="0"/>
          <c:showSerName val="0"/>
          <c:showPercent val="0"/>
          <c:showBubbleSize val="0"/>
        </c:dLbls>
        <c:marker val="1"/>
        <c:smooth val="0"/>
        <c:axId val="-2030703824"/>
        <c:axId val="-2030702736"/>
      </c:lineChart>
      <c:catAx>
        <c:axId val="-20307038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2030702736"/>
        <c:crosses val="autoZero"/>
        <c:auto val="1"/>
        <c:lblAlgn val="ctr"/>
        <c:lblOffset val="100"/>
        <c:noMultiLvlLbl val="0"/>
      </c:catAx>
      <c:valAx>
        <c:axId val="-2030702736"/>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2030703824"/>
        <c:crosses val="autoZero"/>
        <c:crossBetween val="between"/>
      </c:valAx>
      <c:spPr>
        <a:noFill/>
        <a:ln>
          <a:noFill/>
        </a:ln>
        <a:effectLst/>
      </c:spPr>
    </c:plotArea>
    <c:legend>
      <c:legendPos val="b"/>
      <c:layout>
        <c:manualLayout>
          <c:xMode val="edge"/>
          <c:yMode val="edge"/>
          <c:x val="0.12350546806649169"/>
          <c:y val="0.83485236469978819"/>
          <c:w val="0.79847644641523119"/>
          <c:h val="0.1651476353002120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74786244605859"/>
          <c:y val="5.0492747043987603E-2"/>
          <c:w val="0.8332003159622422"/>
          <c:h val="0.68742206514973969"/>
        </c:manualLayout>
      </c:layout>
      <c:barChart>
        <c:barDir val="col"/>
        <c:grouping val="clustered"/>
        <c:varyColors val="0"/>
        <c:ser>
          <c:idx val="2"/>
          <c:order val="0"/>
          <c:tx>
            <c:v>Budget expenditure growth (actual outcome)</c:v>
          </c:tx>
          <c:spPr>
            <a:solidFill>
              <a:schemeClr val="accent3"/>
            </a:solidFill>
            <a:ln>
              <a:noFill/>
            </a:ln>
            <a:effectLst/>
          </c:spPr>
          <c:invertIfNegative val="0"/>
          <c:val>
            <c:numRef>
              <c:f>Izdevumi_potencials!$C$8:$F$8</c:f>
              <c:numCache>
                <c:formatCode>#\ ##0.0</c:formatCode>
                <c:ptCount val="3"/>
                <c:pt idx="0">
                  <c:v>4.2759291435279039</c:v>
                </c:pt>
                <c:pt idx="1">
                  <c:v>3.0689482260188612</c:v>
                </c:pt>
                <c:pt idx="2">
                  <c:v>7.029328760683029E-2</c:v>
                </c:pt>
              </c:numCache>
            </c:numRef>
          </c:val>
          <c:extLst>
            <c:ext xmlns:c16="http://schemas.microsoft.com/office/drawing/2014/chart" uri="{C3380CC4-5D6E-409C-BE32-E72D297353CC}">
              <c16:uniqueId val="{00000000-DA57-4097-AA4F-905534629794}"/>
            </c:ext>
          </c:extLst>
        </c:ser>
        <c:dLbls>
          <c:showLegendKey val="0"/>
          <c:showVal val="0"/>
          <c:showCatName val="0"/>
          <c:showSerName val="0"/>
          <c:showPercent val="0"/>
          <c:showBubbleSize val="0"/>
        </c:dLbls>
        <c:gapWidth val="300"/>
        <c:axId val="-2030690224"/>
        <c:axId val="-2030700016"/>
      </c:barChart>
      <c:lineChart>
        <c:grouping val="standard"/>
        <c:varyColors val="0"/>
        <c:ser>
          <c:idx val="3"/>
          <c:order val="1"/>
          <c:tx>
            <c:v>Potential GDP growth</c:v>
          </c:tx>
          <c:spPr>
            <a:ln>
              <a:solidFill>
                <a:schemeClr val="accent1"/>
              </a:solidFill>
            </a:ln>
          </c:spPr>
          <c:marker>
            <c:symbol val="none"/>
          </c:marker>
          <c:cat>
            <c:numLit>
              <c:formatCode>General</c:formatCode>
              <c:ptCount val="3"/>
              <c:pt idx="0">
                <c:v>2014</c:v>
              </c:pt>
              <c:pt idx="1">
                <c:v>2015</c:v>
              </c:pt>
              <c:pt idx="2">
                <c:v>2016</c:v>
              </c:pt>
            </c:numLit>
          </c:cat>
          <c:val>
            <c:numRef>
              <c:f>Izdevumi_potencials!$C$9:$F$9</c:f>
              <c:numCache>
                <c:formatCode>#\ ##0.0</c:formatCode>
                <c:ptCount val="3"/>
                <c:pt idx="0">
                  <c:v>1.4758629305202589</c:v>
                </c:pt>
                <c:pt idx="1">
                  <c:v>1.9393386180406154</c:v>
                </c:pt>
                <c:pt idx="2">
                  <c:v>2.4147435962267965</c:v>
                </c:pt>
              </c:numCache>
            </c:numRef>
          </c:val>
          <c:smooth val="0"/>
          <c:extLst>
            <c:ext xmlns:c16="http://schemas.microsoft.com/office/drawing/2014/chart" uri="{C3380CC4-5D6E-409C-BE32-E72D297353CC}">
              <c16:uniqueId val="{00000001-DA57-4097-AA4F-905534629794}"/>
            </c:ext>
          </c:extLst>
        </c:ser>
        <c:ser>
          <c:idx val="1"/>
          <c:order val="2"/>
          <c:tx>
            <c:v>Maximum expenditures stated in the Budget law</c:v>
          </c:tx>
          <c:spPr>
            <a:ln w="19050" cap="rnd">
              <a:solidFill>
                <a:schemeClr val="accent2"/>
              </a:solidFill>
              <a:round/>
            </a:ln>
            <a:effectLst/>
          </c:spPr>
          <c:marker>
            <c:symbol val="none"/>
          </c:marker>
          <c:cat>
            <c:numLit>
              <c:formatCode>General</c:formatCode>
              <c:ptCount val="3"/>
              <c:pt idx="0">
                <c:v>2014</c:v>
              </c:pt>
              <c:pt idx="1">
                <c:v>2015</c:v>
              </c:pt>
              <c:pt idx="2">
                <c:v>2016</c:v>
              </c:pt>
            </c:numLit>
          </c:cat>
          <c:val>
            <c:numRef>
              <c:f>Izdevumi_potencials!$C$7:$F$7</c:f>
              <c:numCache>
                <c:formatCode>#\ ##0.0</c:formatCode>
                <c:ptCount val="3"/>
                <c:pt idx="0">
                  <c:v>3.0391698646865279</c:v>
                </c:pt>
                <c:pt idx="1">
                  <c:v>3.9639634612129555</c:v>
                </c:pt>
                <c:pt idx="2">
                  <c:v>2.6095734711495169</c:v>
                </c:pt>
              </c:numCache>
            </c:numRef>
          </c:val>
          <c:smooth val="0"/>
          <c:extLst>
            <c:ext xmlns:c16="http://schemas.microsoft.com/office/drawing/2014/chart" uri="{C3380CC4-5D6E-409C-BE32-E72D297353CC}">
              <c16:uniqueId val="{00000002-DA57-4097-AA4F-905534629794}"/>
            </c:ext>
          </c:extLst>
        </c:ser>
        <c:dLbls>
          <c:showLegendKey val="0"/>
          <c:showVal val="0"/>
          <c:showCatName val="0"/>
          <c:showSerName val="0"/>
          <c:showPercent val="0"/>
          <c:showBubbleSize val="0"/>
        </c:dLbls>
        <c:marker val="1"/>
        <c:smooth val="0"/>
        <c:axId val="-2030690224"/>
        <c:axId val="-2030700016"/>
      </c:lineChart>
      <c:catAx>
        <c:axId val="-20306902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2030700016"/>
        <c:crosses val="autoZero"/>
        <c:auto val="1"/>
        <c:lblAlgn val="ctr"/>
        <c:lblOffset val="100"/>
        <c:noMultiLvlLbl val="0"/>
      </c:catAx>
      <c:valAx>
        <c:axId val="-2030700016"/>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2030690224"/>
        <c:crosses val="autoZero"/>
        <c:crossBetween val="between"/>
      </c:valAx>
      <c:spPr>
        <a:noFill/>
        <a:ln>
          <a:noFill/>
        </a:ln>
        <a:effectLst/>
      </c:spPr>
    </c:plotArea>
    <c:legend>
      <c:legendPos val="b"/>
      <c:layout>
        <c:manualLayout>
          <c:xMode val="edge"/>
          <c:yMode val="edge"/>
          <c:x val="0"/>
          <c:y val="0.77878682952535372"/>
          <c:w val="0.9706788931230913"/>
          <c:h val="0.221213170474646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Valdības izdevumu un ekonomikas pieauguma salīdzinājums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1"/>
          <c:order val="1"/>
          <c:tx>
            <c:v>Faktiskais budžeta izdevumu pieaugums</c:v>
          </c:tx>
          <c:spPr>
            <a:solidFill>
              <a:schemeClr val="bg1">
                <a:lumMod val="65000"/>
              </a:schemeClr>
            </a:solidFill>
            <a:ln>
              <a:solidFill>
                <a:schemeClr val="bg1">
                  <a:lumMod val="65000"/>
                </a:schemeClr>
              </a:solidFill>
            </a:ln>
            <a:effectLst/>
          </c:spPr>
          <c:invertIfNegative val="0"/>
          <c:cat>
            <c:numRef>
              <c:f>Izdevumi_potencials!$D$6:$G$6</c:f>
              <c:numCache>
                <c:formatCode>General</c:formatCode>
                <c:ptCount val="4"/>
                <c:pt idx="0">
                  <c:v>2014</c:v>
                </c:pt>
                <c:pt idx="1">
                  <c:v>2015</c:v>
                </c:pt>
                <c:pt idx="2">
                  <c:v>2016</c:v>
                </c:pt>
                <c:pt idx="3">
                  <c:v>2017</c:v>
                </c:pt>
              </c:numCache>
            </c:numRef>
          </c:cat>
          <c:val>
            <c:numRef>
              <c:f>Izdevumi_potencials!$D$8:$G$8</c:f>
              <c:numCache>
                <c:formatCode>#\ ##0.0</c:formatCode>
                <c:ptCount val="4"/>
                <c:pt idx="0">
                  <c:v>4.2759291435279039</c:v>
                </c:pt>
                <c:pt idx="1">
                  <c:v>3.0689482260188612</c:v>
                </c:pt>
                <c:pt idx="2">
                  <c:v>7.029328760683029E-2</c:v>
                </c:pt>
                <c:pt idx="3">
                  <c:v>2.8252551833498813</c:v>
                </c:pt>
              </c:numCache>
            </c:numRef>
          </c:val>
          <c:extLst>
            <c:ext xmlns:c16="http://schemas.microsoft.com/office/drawing/2014/chart" uri="{C3380CC4-5D6E-409C-BE32-E72D297353CC}">
              <c16:uniqueId val="{00000000-CC66-4B9F-8610-F2B62FEB1066}"/>
            </c:ext>
          </c:extLst>
        </c:ser>
        <c:dLbls>
          <c:showLegendKey val="0"/>
          <c:showVal val="0"/>
          <c:showCatName val="0"/>
          <c:showSerName val="0"/>
          <c:showPercent val="0"/>
          <c:showBubbleSize val="0"/>
        </c:dLbls>
        <c:gapWidth val="300"/>
        <c:axId val="-2030698384"/>
        <c:axId val="-2030699472"/>
      </c:barChart>
      <c:lineChart>
        <c:grouping val="standard"/>
        <c:varyColors val="0"/>
        <c:ser>
          <c:idx val="0"/>
          <c:order val="0"/>
          <c:tx>
            <c:v>Budžeta likumā noteikto maksimālo izdevumu pieaugums</c:v>
          </c:tx>
          <c:spPr>
            <a:ln w="28575" cap="rnd">
              <a:solidFill>
                <a:schemeClr val="accent2">
                  <a:lumMod val="60000"/>
                  <a:lumOff val="40000"/>
                </a:schemeClr>
              </a:solidFill>
              <a:round/>
            </a:ln>
            <a:effectLst/>
          </c:spPr>
          <c:marker>
            <c:symbol val="none"/>
          </c:marker>
          <c:cat>
            <c:numRef>
              <c:f>Izdevumi_potencials!$D$6:$G$6</c:f>
              <c:numCache>
                <c:formatCode>General</c:formatCode>
                <c:ptCount val="4"/>
                <c:pt idx="0">
                  <c:v>2014</c:v>
                </c:pt>
                <c:pt idx="1">
                  <c:v>2015</c:v>
                </c:pt>
                <c:pt idx="2">
                  <c:v>2016</c:v>
                </c:pt>
                <c:pt idx="3">
                  <c:v>2017</c:v>
                </c:pt>
              </c:numCache>
            </c:numRef>
          </c:cat>
          <c:val>
            <c:numRef>
              <c:f>Izdevumi_potencials!$D$7:$G$7</c:f>
              <c:numCache>
                <c:formatCode>#\ ##0.0</c:formatCode>
                <c:ptCount val="4"/>
                <c:pt idx="0">
                  <c:v>3.0391698646865279</c:v>
                </c:pt>
                <c:pt idx="1">
                  <c:v>3.9639634612129555</c:v>
                </c:pt>
                <c:pt idx="2">
                  <c:v>2.6095734711495169</c:v>
                </c:pt>
                <c:pt idx="3">
                  <c:v>5.0350415319658595</c:v>
                </c:pt>
              </c:numCache>
            </c:numRef>
          </c:val>
          <c:smooth val="0"/>
          <c:extLst>
            <c:ext xmlns:c16="http://schemas.microsoft.com/office/drawing/2014/chart" uri="{C3380CC4-5D6E-409C-BE32-E72D297353CC}">
              <c16:uniqueId val="{00000001-CC66-4B9F-8610-F2B62FEB1066}"/>
            </c:ext>
          </c:extLst>
        </c:ser>
        <c:ser>
          <c:idx val="2"/>
          <c:order val="2"/>
          <c:tx>
            <c:v>Potenciālā IKP pieaugums</c:v>
          </c:tx>
          <c:spPr>
            <a:ln w="28575" cap="rnd">
              <a:solidFill>
                <a:schemeClr val="accent5">
                  <a:lumMod val="50000"/>
                </a:schemeClr>
              </a:solidFill>
              <a:round/>
            </a:ln>
            <a:effectLst/>
          </c:spPr>
          <c:marker>
            <c:symbol val="none"/>
          </c:marker>
          <c:cat>
            <c:numRef>
              <c:f>Izdevumi_potencials!$D$6:$G$6</c:f>
              <c:numCache>
                <c:formatCode>General</c:formatCode>
                <c:ptCount val="4"/>
                <c:pt idx="0">
                  <c:v>2014</c:v>
                </c:pt>
                <c:pt idx="1">
                  <c:v>2015</c:v>
                </c:pt>
                <c:pt idx="2">
                  <c:v>2016</c:v>
                </c:pt>
                <c:pt idx="3">
                  <c:v>2017</c:v>
                </c:pt>
              </c:numCache>
            </c:numRef>
          </c:cat>
          <c:val>
            <c:numRef>
              <c:f>Izdevumi_potencials!$D$9:$G$9</c:f>
              <c:numCache>
                <c:formatCode>#\ ##0.0</c:formatCode>
                <c:ptCount val="4"/>
                <c:pt idx="0">
                  <c:v>1.4758629305202589</c:v>
                </c:pt>
                <c:pt idx="1">
                  <c:v>1.9393386180406154</c:v>
                </c:pt>
                <c:pt idx="2">
                  <c:v>2.4147435962267965</c:v>
                </c:pt>
                <c:pt idx="3">
                  <c:v>2.7355505529511417</c:v>
                </c:pt>
              </c:numCache>
            </c:numRef>
          </c:val>
          <c:smooth val="0"/>
          <c:extLst>
            <c:ext xmlns:c16="http://schemas.microsoft.com/office/drawing/2014/chart" uri="{C3380CC4-5D6E-409C-BE32-E72D297353CC}">
              <c16:uniqueId val="{00000002-CC66-4B9F-8610-F2B62FEB1066}"/>
            </c:ext>
          </c:extLst>
        </c:ser>
        <c:dLbls>
          <c:showLegendKey val="0"/>
          <c:showVal val="0"/>
          <c:showCatName val="0"/>
          <c:showSerName val="0"/>
          <c:showPercent val="0"/>
          <c:showBubbleSize val="0"/>
        </c:dLbls>
        <c:marker val="1"/>
        <c:smooth val="0"/>
        <c:axId val="-2030698384"/>
        <c:axId val="-2030699472"/>
      </c:lineChart>
      <c:catAx>
        <c:axId val="-2030698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99472"/>
        <c:crosses val="autoZero"/>
        <c:auto val="1"/>
        <c:lblAlgn val="ctr"/>
        <c:lblOffset val="100"/>
        <c:noMultiLvlLbl val="0"/>
      </c:catAx>
      <c:valAx>
        <c:axId val="-2030699472"/>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98384"/>
        <c:crosses val="autoZero"/>
        <c:crossBetween val="between"/>
      </c:valAx>
      <c:spPr>
        <a:noFill/>
        <a:ln>
          <a:noFill/>
        </a:ln>
        <a:effectLst/>
      </c:spPr>
    </c:plotArea>
    <c:legend>
      <c:legendPos val="b"/>
      <c:layout>
        <c:manualLayout>
          <c:xMode val="edge"/>
          <c:yMode val="edge"/>
          <c:x val="0.13831238936331627"/>
          <c:y val="0.7899280748237878"/>
          <c:w val="0.78204889411947787"/>
          <c:h val="0.187207100698247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50" b="0" i="0" u="none" strike="noStrike" kern="1200" spc="0" baseline="0">
                <a:solidFill>
                  <a:schemeClr val="tx1">
                    <a:lumMod val="65000"/>
                    <a:lumOff val="35000"/>
                  </a:schemeClr>
                </a:solidFill>
                <a:latin typeface="+mn-lt"/>
                <a:ea typeface="+mn-ea"/>
                <a:cs typeface="+mn-cs"/>
              </a:defRPr>
            </a:pPr>
            <a:r>
              <a:rPr lang="lv-LV" sz="1050"/>
              <a:t>Valdības izdevumi aug straujāk par ekonomikas potenciālu</a:t>
            </a:r>
          </a:p>
        </c:rich>
      </c:tx>
      <c:layout>
        <c:manualLayout>
          <c:xMode val="edge"/>
          <c:yMode val="edge"/>
          <c:x val="0.13217274461852679"/>
          <c:y val="2.9239766081871343E-2"/>
        </c:manualLayout>
      </c:layout>
      <c:overlay val="0"/>
      <c:spPr>
        <a:noFill/>
        <a:ln>
          <a:noFill/>
        </a:ln>
        <a:effectLst/>
      </c:spPr>
      <c:txPr>
        <a:bodyPr rot="0" spcFirstLastPara="1" vertOverflow="ellipsis" vert="horz" wrap="square" anchor="ctr" anchorCtr="1"/>
        <a:lstStyle/>
        <a:p>
          <a:pPr algn="l">
            <a:defRPr sz="105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4015533041304989"/>
          <c:y val="0.20842105263157895"/>
          <c:w val="0.80978778676556218"/>
          <c:h val="0.5176921305889397"/>
        </c:manualLayout>
      </c:layout>
      <c:lineChart>
        <c:grouping val="standard"/>
        <c:varyColors val="0"/>
        <c:ser>
          <c:idx val="0"/>
          <c:order val="0"/>
          <c:tx>
            <c:strRef>
              <c:f>Izdevumi_potencials!$J$35</c:f>
              <c:strCache>
                <c:ptCount val="1"/>
                <c:pt idx="0">
                  <c:v>Valdības izdevumu pieaugums, %</c:v>
                </c:pt>
              </c:strCache>
            </c:strRef>
          </c:tx>
          <c:spPr>
            <a:ln w="28575" cap="rnd">
              <a:solidFill>
                <a:schemeClr val="accent5">
                  <a:lumMod val="50000"/>
                </a:schemeClr>
              </a:solidFill>
              <a:round/>
            </a:ln>
            <a:effectLst/>
          </c:spPr>
          <c:marker>
            <c:symbol val="none"/>
          </c:marker>
          <c:dPt>
            <c:idx val="6"/>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7-6EF1-4FEE-AEA6-538E108F9C9A}"/>
              </c:ext>
            </c:extLst>
          </c:dPt>
          <c:dPt>
            <c:idx val="7"/>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8-6EF1-4FEE-AEA6-538E108F9C9A}"/>
              </c:ext>
            </c:extLst>
          </c:dPt>
          <c:dPt>
            <c:idx val="8"/>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9-6EF1-4FEE-AEA6-538E108F9C9A}"/>
              </c:ext>
            </c:extLst>
          </c:dPt>
          <c:dPt>
            <c:idx val="9"/>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A-6EF1-4FEE-AEA6-538E108F9C9A}"/>
              </c:ext>
            </c:extLst>
          </c:dPt>
          <c:dPt>
            <c:idx val="10"/>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B-6EF1-4FEE-AEA6-538E108F9C9A}"/>
              </c:ext>
            </c:extLst>
          </c:dPt>
          <c:cat>
            <c:strRef>
              <c:f>Izdevumi_potencials!$K$34:$U$34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Izdevumi_potencials!$K$35:$U$35</c:f>
              <c:numCache>
                <c:formatCode>0.0</c:formatCode>
                <c:ptCount val="11"/>
                <c:pt idx="0">
                  <c:v>1.1269731157277074</c:v>
                </c:pt>
                <c:pt idx="1">
                  <c:v>3.4563681657901477</c:v>
                </c:pt>
                <c:pt idx="2">
                  <c:v>5.2207293666026784</c:v>
                </c:pt>
                <c:pt idx="3">
                  <c:v>3.402872209876965</c:v>
                </c:pt>
                <c:pt idx="4">
                  <c:v>-0.4629481134597202</c:v>
                </c:pt>
                <c:pt idx="5">
                  <c:v>8.3793421985434762</c:v>
                </c:pt>
                <c:pt idx="6">
                  <c:v>7.9476492052982906</c:v>
                </c:pt>
                <c:pt idx="7">
                  <c:v>4.5370709035148904</c:v>
                </c:pt>
                <c:pt idx="8">
                  <c:v>4.9568356005545873</c:v>
                </c:pt>
                <c:pt idx="9">
                  <c:v>2.2821784559421623</c:v>
                </c:pt>
                <c:pt idx="10">
                  <c:v>5.3999999999999657</c:v>
                </c:pt>
              </c:numCache>
            </c:numRef>
          </c:val>
          <c:smooth val="0"/>
          <c:extLst>
            <c:ext xmlns:c16="http://schemas.microsoft.com/office/drawing/2014/chart" uri="{C3380CC4-5D6E-409C-BE32-E72D297353CC}">
              <c16:uniqueId val="{00000000-2A1E-4D3E-9649-0303950B110A}"/>
            </c:ext>
          </c:extLst>
        </c:ser>
        <c:ser>
          <c:idx val="1"/>
          <c:order val="1"/>
          <c:tx>
            <c:strRef>
              <c:f>Izdevumi_potencials!$J$36</c:f>
              <c:strCache>
                <c:ptCount val="1"/>
                <c:pt idx="0">
                  <c:v>Potenciālā IKP pieaugums, vidēji 10 gados, %</c:v>
                </c:pt>
              </c:strCache>
            </c:strRef>
          </c:tx>
          <c:spPr>
            <a:ln w="28575" cap="rnd">
              <a:solidFill>
                <a:schemeClr val="bg1">
                  <a:lumMod val="75000"/>
                </a:schemeClr>
              </a:solidFill>
              <a:round/>
            </a:ln>
            <a:effectLst/>
          </c:spPr>
          <c:marker>
            <c:symbol val="none"/>
          </c:marker>
          <c:dPt>
            <c:idx val="5"/>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0-6EF1-4FEE-AEA6-538E108F9C9A}"/>
              </c:ext>
            </c:extLst>
          </c:dPt>
          <c:dPt>
            <c:idx val="6"/>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1-6EF1-4FEE-AEA6-538E108F9C9A}"/>
              </c:ext>
            </c:extLst>
          </c:dPt>
          <c:dPt>
            <c:idx val="7"/>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2-6EF1-4FEE-AEA6-538E108F9C9A}"/>
              </c:ext>
            </c:extLst>
          </c:dPt>
          <c:dPt>
            <c:idx val="8"/>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3-6EF1-4FEE-AEA6-538E108F9C9A}"/>
              </c:ext>
            </c:extLst>
          </c:dPt>
          <c:dPt>
            <c:idx val="9"/>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4-6EF1-4FEE-AEA6-538E108F9C9A}"/>
              </c:ext>
            </c:extLst>
          </c:dPt>
          <c:dPt>
            <c:idx val="10"/>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5-6EF1-4FEE-AEA6-538E108F9C9A}"/>
              </c:ext>
            </c:extLst>
          </c:dPt>
          <c:cat>
            <c:strRef>
              <c:f>Izdevumi_potencials!$K$34:$U$34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Izdevumi_potencials!$K$36:$U$36</c:f>
              <c:numCache>
                <c:formatCode>#\ ##0.0</c:formatCode>
                <c:ptCount val="11"/>
                <c:pt idx="0">
                  <c:v>1.40962956918333</c:v>
                </c:pt>
                <c:pt idx="1">
                  <c:v>1.3592038751693347</c:v>
                </c:pt>
                <c:pt idx="2">
                  <c:v>1.4385985467938942</c:v>
                </c:pt>
                <c:pt idx="3">
                  <c:v>1.9376343912928995</c:v>
                </c:pt>
                <c:pt idx="4">
                  <c:v>2.4460631538748587</c:v>
                </c:pt>
                <c:pt idx="5">
                  <c:v>2.8018701105992054</c:v>
                </c:pt>
                <c:pt idx="6">
                  <c:v>2.9663301774860336</c:v>
                </c:pt>
                <c:pt idx="7">
                  <c:v>3.0553301774860353</c:v>
                </c:pt>
                <c:pt idx="8">
                  <c:v>3.1003301774860352</c:v>
                </c:pt>
                <c:pt idx="9">
                  <c:v>3.0914401774860369</c:v>
                </c:pt>
                <c:pt idx="10">
                  <c:v>3</c:v>
                </c:pt>
              </c:numCache>
            </c:numRef>
          </c:val>
          <c:smooth val="0"/>
          <c:extLst>
            <c:ext xmlns:c16="http://schemas.microsoft.com/office/drawing/2014/chart" uri="{C3380CC4-5D6E-409C-BE32-E72D297353CC}">
              <c16:uniqueId val="{00000001-2A1E-4D3E-9649-0303950B110A}"/>
            </c:ext>
          </c:extLst>
        </c:ser>
        <c:dLbls>
          <c:showLegendKey val="0"/>
          <c:showVal val="0"/>
          <c:showCatName val="0"/>
          <c:showSerName val="0"/>
          <c:showPercent val="0"/>
          <c:showBubbleSize val="0"/>
        </c:dLbls>
        <c:smooth val="0"/>
        <c:axId val="-2030682608"/>
        <c:axId val="-2030697296"/>
      </c:lineChart>
      <c:catAx>
        <c:axId val="-2030682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97296"/>
        <c:crosses val="autoZero"/>
        <c:auto val="1"/>
        <c:lblAlgn val="ctr"/>
        <c:lblOffset val="100"/>
        <c:noMultiLvlLbl val="0"/>
      </c:catAx>
      <c:valAx>
        <c:axId val="-203069729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82608"/>
        <c:crosses val="autoZero"/>
        <c:crossBetween val="between"/>
      </c:valAx>
      <c:spPr>
        <a:noFill/>
        <a:ln>
          <a:noFill/>
        </a:ln>
        <a:effectLst/>
      </c:spPr>
    </c:plotArea>
    <c:legend>
      <c:legendPos val="b"/>
      <c:layout>
        <c:manualLayout>
          <c:xMode val="edge"/>
          <c:yMode val="edge"/>
          <c:x val="1.9906658425376013E-2"/>
          <c:y val="0.81383248146613252"/>
          <c:w val="0.92378131914398054"/>
          <c:h val="0.1686236588847446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200" b="0" i="0" u="none" strike="noStrike" kern="1200" spc="0" baseline="0">
                <a:solidFill>
                  <a:schemeClr val="tx1">
                    <a:lumMod val="65000"/>
                    <a:lumOff val="35000"/>
                  </a:schemeClr>
                </a:solidFill>
                <a:latin typeface="+mn-lt"/>
                <a:ea typeface="+mn-ea"/>
                <a:cs typeface="+mn-cs"/>
              </a:defRPr>
            </a:pPr>
            <a:r>
              <a:rPr lang="lv-LV" sz="1200"/>
              <a:t>Līdzekļi neparedzētiem gadījumiem  2017. gadā, milj. eiro</a:t>
            </a:r>
          </a:p>
        </c:rich>
      </c:tx>
      <c:layout>
        <c:manualLayout>
          <c:xMode val="edge"/>
          <c:yMode val="edge"/>
          <c:x val="7.3930446194225716E-2"/>
          <c:y val="3.2567046124040697E-2"/>
        </c:manualLayout>
      </c:layout>
      <c:overlay val="0"/>
      <c:spPr>
        <a:noFill/>
        <a:ln>
          <a:noFill/>
        </a:ln>
        <a:effectLst/>
      </c:spPr>
      <c:txPr>
        <a:bodyPr rot="0" spcFirstLastPara="1" vertOverflow="ellipsis" vert="horz" wrap="square" anchor="ctr" anchorCtr="1"/>
        <a:lstStyle/>
        <a:p>
          <a:pPr algn="l">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6.6580927384076991E-2"/>
          <c:y val="0.14728446609597404"/>
          <c:w val="0.90286351706036749"/>
          <c:h val="0.75827815206374427"/>
        </c:manualLayout>
      </c:layout>
      <c:barChart>
        <c:barDir val="col"/>
        <c:grouping val="clustered"/>
        <c:varyColors val="0"/>
        <c:ser>
          <c:idx val="0"/>
          <c:order val="0"/>
          <c:tx>
            <c:strRef>
              <c:f>LNG!$A$23</c:f>
              <c:strCache>
                <c:ptCount val="1"/>
              </c:strCache>
            </c:strRef>
          </c:tx>
          <c:spPr>
            <a:solidFill>
              <a:schemeClr val="accent5">
                <a:lumMod val="50000"/>
              </a:schemeClr>
            </a:solidFill>
            <a:ln>
              <a:noFill/>
            </a:ln>
            <a:effectLst/>
          </c:spPr>
          <c:invertIfNegative val="0"/>
          <c:dPt>
            <c:idx val="3"/>
            <c:invertIfNegative val="0"/>
            <c:bubble3D val="0"/>
            <c:spPr>
              <a:solidFill>
                <a:srgbClr val="FF0000"/>
              </a:solidFill>
              <a:ln>
                <a:noFill/>
              </a:ln>
              <a:effectLst/>
            </c:spPr>
            <c:extLst>
              <c:ext xmlns:c16="http://schemas.microsoft.com/office/drawing/2014/chart" uri="{C3380CC4-5D6E-409C-BE32-E72D297353CC}">
                <c16:uniqueId val="{00000001-9802-44F9-9257-C63491AA0DA9}"/>
              </c:ext>
            </c:extLst>
          </c:dPt>
          <c:cat>
            <c:strRef>
              <c:f>LNG!$B$22:$E$22</c:f>
              <c:strCache>
                <c:ptCount val="4"/>
                <c:pt idx="0">
                  <c:v>2017/I</c:v>
                </c:pt>
                <c:pt idx="1">
                  <c:v>2017/II</c:v>
                </c:pt>
                <c:pt idx="2">
                  <c:v>2017/III</c:v>
                </c:pt>
                <c:pt idx="3">
                  <c:v>2017/IV</c:v>
                </c:pt>
              </c:strCache>
            </c:strRef>
          </c:cat>
          <c:val>
            <c:numRef>
              <c:f>LNG!$B$23:$E$23</c:f>
              <c:numCache>
                <c:formatCode>#,##0</c:formatCode>
                <c:ptCount val="4"/>
                <c:pt idx="0">
                  <c:v>4.8349450000000003</c:v>
                </c:pt>
                <c:pt idx="1">
                  <c:v>6.3540330000000003</c:v>
                </c:pt>
                <c:pt idx="2">
                  <c:v>10.120044999999999</c:v>
                </c:pt>
                <c:pt idx="3">
                  <c:v>45.643138999999998</c:v>
                </c:pt>
              </c:numCache>
            </c:numRef>
          </c:val>
          <c:extLst>
            <c:ext xmlns:c16="http://schemas.microsoft.com/office/drawing/2014/chart" uri="{C3380CC4-5D6E-409C-BE32-E72D297353CC}">
              <c16:uniqueId val="{00000002-9802-44F9-9257-C63491AA0DA9}"/>
            </c:ext>
          </c:extLst>
        </c:ser>
        <c:dLbls>
          <c:showLegendKey val="0"/>
          <c:showVal val="0"/>
          <c:showCatName val="0"/>
          <c:showSerName val="0"/>
          <c:showPercent val="0"/>
          <c:showBubbleSize val="0"/>
        </c:dLbls>
        <c:gapWidth val="219"/>
        <c:overlap val="-27"/>
        <c:axId val="-2030696752"/>
        <c:axId val="-2030676624"/>
      </c:barChart>
      <c:catAx>
        <c:axId val="-203069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76624"/>
        <c:crosses val="autoZero"/>
        <c:auto val="1"/>
        <c:lblAlgn val="ctr"/>
        <c:lblOffset val="100"/>
        <c:noMultiLvlLbl val="0"/>
      </c:catAx>
      <c:valAx>
        <c:axId val="-20306766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96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a:t>State budget revenues</a:t>
            </a:r>
            <a:r>
              <a:rPr lang="lv-LV" baseline="0"/>
              <a:t> in 2018, planning,</a:t>
            </a:r>
          </a:p>
          <a:p>
            <a:pPr algn="l">
              <a:defRPr sz="1400" b="0" i="0" u="none" strike="noStrike" kern="1200" spc="0" baseline="0">
                <a:solidFill>
                  <a:schemeClr val="tx1">
                    <a:lumMod val="65000"/>
                    <a:lumOff val="35000"/>
                  </a:schemeClr>
                </a:solidFill>
                <a:latin typeface="+mn-lt"/>
                <a:ea typeface="+mn-ea"/>
                <a:cs typeface="+mn-cs"/>
              </a:defRPr>
            </a:pPr>
            <a:r>
              <a:rPr lang="lv-LV" sz="1100" b="0" i="0" u="none" strike="noStrike" baseline="0">
                <a:effectLst/>
              </a:rPr>
              <a:t>million euro</a:t>
            </a:r>
            <a:endParaRPr lang="lv-LV" sz="1100"/>
          </a:p>
        </c:rich>
      </c:tx>
      <c:layout>
        <c:manualLayout>
          <c:xMode val="edge"/>
          <c:yMode val="edge"/>
          <c:x val="4.5729002624671916E-2"/>
          <c:y val="1.8859083292554531E-2"/>
        </c:manualLayout>
      </c:layout>
      <c:overlay val="0"/>
      <c:spPr>
        <a:noFill/>
        <a:ln>
          <a:noFill/>
        </a:ln>
        <a:effectLst/>
      </c:spPr>
    </c:title>
    <c:autoTitleDeleted val="0"/>
    <c:plotArea>
      <c:layout/>
      <c:barChart>
        <c:barDir val="bar"/>
        <c:grouping val="clustered"/>
        <c:varyColors val="0"/>
        <c:ser>
          <c:idx val="0"/>
          <c:order val="0"/>
          <c:tx>
            <c:strRef>
              <c:f>Ienemumi!$E$2</c:f>
              <c:strCache>
                <c:ptCount val="1"/>
                <c:pt idx="0">
                  <c:v>2018</c:v>
                </c:pt>
              </c:strCache>
            </c:strRef>
          </c:tx>
          <c:spPr>
            <a:solidFill>
              <a:srgbClr val="002060"/>
            </a:solidFill>
            <a:ln>
              <a:noFill/>
            </a:ln>
            <a:effectLst/>
          </c:spPr>
          <c:invertIfNegative val="0"/>
          <c:cat>
            <c:strRef>
              <c:f>Ienemumi!$D$3:$D$14</c:f>
              <c:strCache>
                <c:ptCount val="12"/>
                <c:pt idx="0">
                  <c:v>Social contributions</c:v>
                </c:pt>
                <c:pt idx="1">
                  <c:v>Value added tax</c:v>
                </c:pt>
                <c:pt idx="2">
                  <c:v>Excise duty</c:v>
                </c:pt>
                <c:pt idx="3">
                  <c:v>Personal income tax</c:v>
                </c:pt>
                <c:pt idx="4">
                  <c:v>Corporate income tax</c:v>
                </c:pt>
                <c:pt idx="5">
                  <c:v>Vehicle operating tax</c:v>
                </c:pt>
                <c:pt idx="6">
                  <c:v>Customs duty</c:v>
                </c:pt>
                <c:pt idx="7">
                  <c:v>Solidarity tax</c:v>
                </c:pt>
                <c:pt idx="8">
                  <c:v>Gambling tax</c:v>
                </c:pt>
                <c:pt idx="9">
                  <c:v>Natural resources tax</c:v>
                </c:pt>
                <c:pt idx="10">
                  <c:v>Company car tax</c:v>
                </c:pt>
                <c:pt idx="11">
                  <c:v>Subsidised energy tax</c:v>
                </c:pt>
              </c:strCache>
            </c:strRef>
          </c:cat>
          <c:val>
            <c:numRef>
              <c:f>Ienemumi!$E$3:$E$14</c:f>
              <c:numCache>
                <c:formatCode>0</c:formatCode>
                <c:ptCount val="12"/>
                <c:pt idx="0">
                  <c:v>2612.773694</c:v>
                </c:pt>
                <c:pt idx="1">
                  <c:v>2451.1392759999999</c:v>
                </c:pt>
                <c:pt idx="2">
                  <c:v>1025.0250000000001</c:v>
                </c:pt>
                <c:pt idx="3">
                  <c:v>345.76</c:v>
                </c:pt>
                <c:pt idx="4">
                  <c:v>232.7</c:v>
                </c:pt>
                <c:pt idx="5">
                  <c:v>103.5</c:v>
                </c:pt>
                <c:pt idx="6">
                  <c:v>43.8</c:v>
                </c:pt>
                <c:pt idx="7">
                  <c:v>32.024999999999999</c:v>
                </c:pt>
                <c:pt idx="8">
                  <c:v>31.280249999999999</c:v>
                </c:pt>
                <c:pt idx="9">
                  <c:v>23.78</c:v>
                </c:pt>
                <c:pt idx="10">
                  <c:v>23.1</c:v>
                </c:pt>
                <c:pt idx="11">
                  <c:v>5.80314</c:v>
                </c:pt>
              </c:numCache>
            </c:numRef>
          </c:val>
          <c:extLst>
            <c:ext xmlns:c16="http://schemas.microsoft.com/office/drawing/2014/chart" uri="{C3380CC4-5D6E-409C-BE32-E72D297353CC}">
              <c16:uniqueId val="{00000000-7951-4843-9E10-AFE3242F2C6E}"/>
            </c:ext>
          </c:extLst>
        </c:ser>
        <c:dLbls>
          <c:showLegendKey val="0"/>
          <c:showVal val="0"/>
          <c:showCatName val="0"/>
          <c:showSerName val="0"/>
          <c:showPercent val="0"/>
          <c:showBubbleSize val="0"/>
        </c:dLbls>
        <c:gapWidth val="182"/>
        <c:axId val="-283998128"/>
        <c:axId val="-284001936"/>
      </c:barChart>
      <c:catAx>
        <c:axId val="-2839981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84001936"/>
        <c:crosses val="autoZero"/>
        <c:auto val="1"/>
        <c:lblAlgn val="ctr"/>
        <c:lblOffset val="100"/>
        <c:noMultiLvlLbl val="0"/>
      </c:catAx>
      <c:valAx>
        <c:axId val="-28400193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8399812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Vispārējās valdības izdevumi 2016. gadā, milj. eiro</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clustered"/>
        <c:varyColors val="0"/>
        <c:ser>
          <c:idx val="0"/>
          <c:order val="0"/>
          <c:tx>
            <c:strRef>
              <c:f>COFOG!$K$3</c:f>
              <c:strCache>
                <c:ptCount val="1"/>
                <c:pt idx="0">
                  <c:v>2016</c:v>
                </c:pt>
              </c:strCache>
            </c:strRef>
          </c:tx>
          <c:spPr>
            <a:solidFill>
              <a:srgbClr val="002060"/>
            </a:solidFill>
            <a:ln>
              <a:noFill/>
            </a:ln>
            <a:effectLst/>
          </c:spPr>
          <c:invertIfNegative val="0"/>
          <c:cat>
            <c:strRef>
              <c:f>COFOG!$J$4:$J$13</c:f>
              <c:strCache>
                <c:ptCount val="10"/>
                <c:pt idx="0">
                  <c:v>Vides aizsardzība</c:v>
                </c:pt>
                <c:pt idx="1">
                  <c:v>Mājoklis un komunālā saimniecība</c:v>
                </c:pt>
                <c:pt idx="2">
                  <c:v>Atpūta, kultūra un reliģija</c:v>
                </c:pt>
                <c:pt idx="3">
                  <c:v>Aizsardzība</c:v>
                </c:pt>
                <c:pt idx="4">
                  <c:v>Sabiedriskā kārtība un drošība</c:v>
                </c:pt>
                <c:pt idx="5">
                  <c:v>Veselība</c:v>
                </c:pt>
                <c:pt idx="6">
                  <c:v>Vispārējie sabiedriskie pakalpojumi</c:v>
                </c:pt>
                <c:pt idx="7">
                  <c:v>Ekonomiskā darbība</c:v>
                </c:pt>
                <c:pt idx="8">
                  <c:v>Izglītība</c:v>
                </c:pt>
                <c:pt idx="9">
                  <c:v>Sociālā aizsardzība</c:v>
                </c:pt>
              </c:strCache>
            </c:strRef>
          </c:cat>
          <c:val>
            <c:numRef>
              <c:f>COFOG!$K$4:$K$13</c:f>
              <c:numCache>
                <c:formatCode>#,##0</c:formatCode>
                <c:ptCount val="10"/>
                <c:pt idx="0">
                  <c:v>134.69999999999999</c:v>
                </c:pt>
                <c:pt idx="1">
                  <c:v>222.5</c:v>
                </c:pt>
                <c:pt idx="2">
                  <c:v>360.9</c:v>
                </c:pt>
                <c:pt idx="3">
                  <c:v>410.6</c:v>
                </c:pt>
                <c:pt idx="4">
                  <c:v>540.20000000000005</c:v>
                </c:pt>
                <c:pt idx="5">
                  <c:v>934.7</c:v>
                </c:pt>
                <c:pt idx="6">
                  <c:v>1108.0999999999999</c:v>
                </c:pt>
                <c:pt idx="7">
                  <c:v>1232.7</c:v>
                </c:pt>
                <c:pt idx="8">
                  <c:v>1368.8</c:v>
                </c:pt>
                <c:pt idx="9">
                  <c:v>2996.5</c:v>
                </c:pt>
              </c:numCache>
            </c:numRef>
          </c:val>
          <c:extLst>
            <c:ext xmlns:c16="http://schemas.microsoft.com/office/drawing/2014/chart" uri="{C3380CC4-5D6E-409C-BE32-E72D297353CC}">
              <c16:uniqueId val="{00000000-5C8E-48D4-9AB7-500622A4902D}"/>
            </c:ext>
          </c:extLst>
        </c:ser>
        <c:dLbls>
          <c:showLegendKey val="0"/>
          <c:showVal val="0"/>
          <c:showCatName val="0"/>
          <c:showSerName val="0"/>
          <c:showPercent val="0"/>
          <c:showBubbleSize val="0"/>
        </c:dLbls>
        <c:gapWidth val="182"/>
        <c:axId val="-2030689680"/>
        <c:axId val="-2030695120"/>
      </c:barChart>
      <c:catAx>
        <c:axId val="-20306896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95120"/>
        <c:crosses val="autoZero"/>
        <c:auto val="1"/>
        <c:lblAlgn val="ctr"/>
        <c:lblOffset val="100"/>
        <c:noMultiLvlLbl val="0"/>
      </c:catAx>
      <c:valAx>
        <c:axId val="-203069512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896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General government</a:t>
            </a:r>
            <a:r>
              <a:rPr lang="lv-LV" sz="1200" baseline="0"/>
              <a:t> expenditures in 2016, million euro</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clustered"/>
        <c:varyColors val="0"/>
        <c:ser>
          <c:idx val="0"/>
          <c:order val="0"/>
          <c:tx>
            <c:strRef>
              <c:f>COFOG!$K$24</c:f>
              <c:strCache>
                <c:ptCount val="1"/>
                <c:pt idx="0">
                  <c:v>2016</c:v>
                </c:pt>
              </c:strCache>
            </c:strRef>
          </c:tx>
          <c:spPr>
            <a:solidFill>
              <a:srgbClr val="002060"/>
            </a:solidFill>
            <a:ln>
              <a:noFill/>
            </a:ln>
            <a:effectLst/>
          </c:spPr>
          <c:invertIfNegative val="0"/>
          <c:cat>
            <c:strRef>
              <c:f>COFOG!$J$25:$J$34</c:f>
              <c:strCache>
                <c:ptCount val="10"/>
                <c:pt idx="0">
                  <c:v>Environment protection</c:v>
                </c:pt>
                <c:pt idx="1">
                  <c:v>Housing and community amenities</c:v>
                </c:pt>
                <c:pt idx="2">
                  <c:v>Recreation, culture and religion</c:v>
                </c:pt>
                <c:pt idx="3">
                  <c:v>Defence</c:v>
                </c:pt>
                <c:pt idx="4">
                  <c:v>Public order and safety</c:v>
                </c:pt>
                <c:pt idx="5">
                  <c:v>Health</c:v>
                </c:pt>
                <c:pt idx="6">
                  <c:v>General public services</c:v>
                </c:pt>
                <c:pt idx="7">
                  <c:v>Economic affairs</c:v>
                </c:pt>
                <c:pt idx="8">
                  <c:v>Education</c:v>
                </c:pt>
                <c:pt idx="9">
                  <c:v>Social protection</c:v>
                </c:pt>
              </c:strCache>
            </c:strRef>
          </c:cat>
          <c:val>
            <c:numRef>
              <c:f>COFOG!$K$25:$K$34</c:f>
              <c:numCache>
                <c:formatCode>#,##0</c:formatCode>
                <c:ptCount val="10"/>
                <c:pt idx="0">
                  <c:v>134.69999999999999</c:v>
                </c:pt>
                <c:pt idx="1">
                  <c:v>222.5</c:v>
                </c:pt>
                <c:pt idx="2">
                  <c:v>360.9</c:v>
                </c:pt>
                <c:pt idx="3">
                  <c:v>410.6</c:v>
                </c:pt>
                <c:pt idx="4">
                  <c:v>540.20000000000005</c:v>
                </c:pt>
                <c:pt idx="5">
                  <c:v>934.7</c:v>
                </c:pt>
                <c:pt idx="6">
                  <c:v>1108.0999999999999</c:v>
                </c:pt>
                <c:pt idx="7">
                  <c:v>1232.7</c:v>
                </c:pt>
                <c:pt idx="8">
                  <c:v>1368.8</c:v>
                </c:pt>
                <c:pt idx="9">
                  <c:v>2996.5</c:v>
                </c:pt>
              </c:numCache>
            </c:numRef>
          </c:val>
          <c:extLst>
            <c:ext xmlns:c16="http://schemas.microsoft.com/office/drawing/2014/chart" uri="{C3380CC4-5D6E-409C-BE32-E72D297353CC}">
              <c16:uniqueId val="{00000000-5457-493F-AB1A-728E41596E5E}"/>
            </c:ext>
          </c:extLst>
        </c:ser>
        <c:dLbls>
          <c:showLegendKey val="0"/>
          <c:showVal val="0"/>
          <c:showCatName val="0"/>
          <c:showSerName val="0"/>
          <c:showPercent val="0"/>
          <c:showBubbleSize val="0"/>
        </c:dLbls>
        <c:gapWidth val="182"/>
        <c:axId val="-2030684240"/>
        <c:axId val="-2030689136"/>
      </c:barChart>
      <c:catAx>
        <c:axId val="-20306842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89136"/>
        <c:crosses val="autoZero"/>
        <c:auto val="1"/>
        <c:lblAlgn val="ctr"/>
        <c:lblOffset val="100"/>
        <c:noMultiLvlLbl val="0"/>
      </c:catAx>
      <c:valAx>
        <c:axId val="-203068913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842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Valsts budžeta izdevumi 2016 gadā, % no IKP </a:t>
            </a:r>
          </a:p>
        </c:rich>
      </c:tx>
      <c:overlay val="0"/>
      <c:spPr>
        <a:noFill/>
        <a:ln w="25400">
          <a:noFill/>
        </a:ln>
      </c:spPr>
    </c:title>
    <c:autoTitleDeleted val="0"/>
    <c:plotArea>
      <c:layout>
        <c:manualLayout>
          <c:layoutTarget val="inner"/>
          <c:xMode val="edge"/>
          <c:yMode val="edge"/>
          <c:x val="0.14863205225983114"/>
          <c:y val="8.8898642300090744E-2"/>
          <c:w val="0.8232211705207797"/>
          <c:h val="0.86289216816003089"/>
        </c:manualLayout>
      </c:layout>
      <c:barChart>
        <c:barDir val="bar"/>
        <c:grouping val="clustered"/>
        <c:varyColors val="0"/>
        <c:ser>
          <c:idx val="0"/>
          <c:order val="0"/>
          <c:tx>
            <c:strRef>
              <c:f>COFOG_2016!$B$3</c:f>
              <c:strCache>
                <c:ptCount val="1"/>
                <c:pt idx="0">
                  <c:v>2016</c:v>
                </c:pt>
              </c:strCache>
            </c:strRef>
          </c:tx>
          <c:spPr>
            <a:solidFill>
              <a:schemeClr val="bg1">
                <a:lumMod val="85000"/>
              </a:schemeClr>
            </a:solidFill>
            <a:ln>
              <a:noFill/>
            </a:ln>
            <a:effectLst/>
          </c:spPr>
          <c:invertIfNegative val="0"/>
          <c:dPt>
            <c:idx val="12"/>
            <c:invertIfNegative val="0"/>
            <c:bubble3D val="0"/>
            <c:spPr>
              <a:solidFill>
                <a:srgbClr val="C00000"/>
              </a:solidFill>
              <a:ln w="25400">
                <a:noFill/>
              </a:ln>
            </c:spPr>
            <c:extLst>
              <c:ext xmlns:c16="http://schemas.microsoft.com/office/drawing/2014/chart" uri="{C3380CC4-5D6E-409C-BE32-E72D297353CC}">
                <c16:uniqueId val="{00000001-CF19-42C5-8FCC-ED013FA679C7}"/>
              </c:ext>
            </c:extLst>
          </c:dPt>
          <c:dPt>
            <c:idx val="13"/>
            <c:invertIfNegative val="0"/>
            <c:bubble3D val="0"/>
            <c:spPr>
              <a:solidFill>
                <a:schemeClr val="accent5">
                  <a:lumMod val="50000"/>
                </a:schemeClr>
              </a:solidFill>
              <a:ln>
                <a:noFill/>
              </a:ln>
              <a:effectLst/>
            </c:spPr>
            <c:extLst>
              <c:ext xmlns:c16="http://schemas.microsoft.com/office/drawing/2014/chart" uri="{C3380CC4-5D6E-409C-BE32-E72D297353CC}">
                <c16:uniqueId val="{00000003-CF19-42C5-8FCC-ED013FA679C7}"/>
              </c:ext>
            </c:extLst>
          </c:dPt>
          <c:dPt>
            <c:idx val="18"/>
            <c:invertIfNegative val="0"/>
            <c:bubble3D val="0"/>
            <c:spPr>
              <a:solidFill>
                <a:srgbClr val="C00000"/>
              </a:solidFill>
              <a:ln w="25400">
                <a:noFill/>
              </a:ln>
            </c:spPr>
            <c:extLst>
              <c:ext xmlns:c16="http://schemas.microsoft.com/office/drawing/2014/chart" uri="{C3380CC4-5D6E-409C-BE32-E72D297353CC}">
                <c16:uniqueId val="{00000005-CF19-42C5-8FCC-ED013FA679C7}"/>
              </c:ext>
            </c:extLst>
          </c:dPt>
          <c:dPt>
            <c:idx val="19"/>
            <c:invertIfNegative val="0"/>
            <c:bubble3D val="0"/>
            <c:spPr>
              <a:solidFill>
                <a:schemeClr val="accent5">
                  <a:lumMod val="50000"/>
                </a:schemeClr>
              </a:solidFill>
              <a:ln>
                <a:noFill/>
              </a:ln>
              <a:effectLst/>
            </c:spPr>
            <c:extLst>
              <c:ext xmlns:c16="http://schemas.microsoft.com/office/drawing/2014/chart" uri="{C3380CC4-5D6E-409C-BE32-E72D297353CC}">
                <c16:uniqueId val="{00000007-CF19-42C5-8FCC-ED013FA679C7}"/>
              </c:ext>
            </c:extLst>
          </c:dPt>
          <c:dLbls>
            <c:dLbl>
              <c:idx val="12"/>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lv-LV"/>
                </a:p>
              </c:txPr>
              <c:dLblPos val="outEnd"/>
              <c:showLegendKey val="0"/>
              <c:showVal val="1"/>
              <c:showCatName val="0"/>
              <c:showSerName val="0"/>
              <c:showPercent val="0"/>
              <c:showBubbleSize val="0"/>
              <c:extLst>
                <c:ext xmlns:c16="http://schemas.microsoft.com/office/drawing/2014/chart" uri="{C3380CC4-5D6E-409C-BE32-E72D297353CC}">
                  <c16:uniqueId val="{00000001-CF19-42C5-8FCC-ED013FA679C7}"/>
                </c:ext>
              </c:extLst>
            </c:dLbl>
            <c:dLbl>
              <c:idx val="13"/>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lv-LV"/>
                </a:p>
              </c:txPr>
              <c:dLblPos val="outEnd"/>
              <c:showLegendKey val="0"/>
              <c:showVal val="1"/>
              <c:showCatName val="0"/>
              <c:showSerName val="0"/>
              <c:showPercent val="0"/>
              <c:showBubbleSize val="0"/>
              <c:extLst>
                <c:ext xmlns:c16="http://schemas.microsoft.com/office/drawing/2014/chart" uri="{C3380CC4-5D6E-409C-BE32-E72D297353CC}">
                  <c16:uniqueId val="{00000003-CF19-42C5-8FCC-ED013FA679C7}"/>
                </c:ext>
              </c:extLst>
            </c:dLbl>
            <c:dLbl>
              <c:idx val="18"/>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lv-LV"/>
                </a:p>
              </c:txPr>
              <c:dLblPos val="outEnd"/>
              <c:showLegendKey val="0"/>
              <c:showVal val="1"/>
              <c:showCatName val="0"/>
              <c:showSerName val="0"/>
              <c:showPercent val="0"/>
              <c:showBubbleSize val="0"/>
              <c:extLst>
                <c:ext xmlns:c16="http://schemas.microsoft.com/office/drawing/2014/chart" uri="{C3380CC4-5D6E-409C-BE32-E72D297353CC}">
                  <c16:uniqueId val="{00000005-CF19-42C5-8FCC-ED013FA679C7}"/>
                </c:ext>
              </c:extLst>
            </c:dLbl>
            <c:dLbl>
              <c:idx val="19"/>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lv-LV"/>
                </a:p>
              </c:txPr>
              <c:dLblPos val="outEnd"/>
              <c:showLegendKey val="0"/>
              <c:showVal val="1"/>
              <c:showCatName val="0"/>
              <c:showSerName val="0"/>
              <c:showPercent val="0"/>
              <c:showBubbleSize val="0"/>
              <c:extLst>
                <c:ext xmlns:c16="http://schemas.microsoft.com/office/drawing/2014/chart" uri="{C3380CC4-5D6E-409C-BE32-E72D297353CC}">
                  <c16:uniqueId val="{00000007-CF19-42C5-8FCC-ED013FA679C7}"/>
                </c:ext>
              </c:extLst>
            </c:dLbl>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bg1">
                        <a:lumMod val="7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COFOG_2016!$A$4:$A$23</c:f>
              <c:strCache>
                <c:ptCount val="20"/>
                <c:pt idx="0">
                  <c:v>(Latvija)</c:v>
                </c:pt>
                <c:pt idx="1">
                  <c:v>Vispārējie sabiedriskie pakalpojumi (ES 28)</c:v>
                </c:pt>
                <c:pt idx="2">
                  <c:v>(Latvija)</c:v>
                </c:pt>
                <c:pt idx="3">
                  <c:v>Aizsardzība (ES 28)</c:v>
                </c:pt>
                <c:pt idx="4">
                  <c:v>(Latvija)</c:v>
                </c:pt>
                <c:pt idx="5">
                  <c:v>Sabiedriskā kārtība un drošība (ES 28)</c:v>
                </c:pt>
                <c:pt idx="6">
                  <c:v>(Latvija)</c:v>
                </c:pt>
                <c:pt idx="7">
                  <c:v>Ekonomiskā darbība (ES 28)</c:v>
                </c:pt>
                <c:pt idx="8">
                  <c:v>(Latvija)</c:v>
                </c:pt>
                <c:pt idx="9">
                  <c:v>Vides aizsardzība (ES 28)</c:v>
                </c:pt>
                <c:pt idx="10">
                  <c:v>(Latvija)</c:v>
                </c:pt>
                <c:pt idx="11">
                  <c:v>Mājoklis un komunālā saimniecība (ES 28)</c:v>
                </c:pt>
                <c:pt idx="12">
                  <c:v>(Latvija)</c:v>
                </c:pt>
                <c:pt idx="13">
                  <c:v>Veselība (ES 28)</c:v>
                </c:pt>
                <c:pt idx="14">
                  <c:v>(Latvija)</c:v>
                </c:pt>
                <c:pt idx="15">
                  <c:v>Atpūta, kultūra un reliģija (ES 28)</c:v>
                </c:pt>
                <c:pt idx="16">
                  <c:v>(Latvija)</c:v>
                </c:pt>
                <c:pt idx="17">
                  <c:v>Izglītība (ES 28)</c:v>
                </c:pt>
                <c:pt idx="18">
                  <c:v>(Latvija)</c:v>
                </c:pt>
                <c:pt idx="19">
                  <c:v>Sociālā aizsardzība (ES 28)</c:v>
                </c:pt>
              </c:strCache>
            </c:strRef>
          </c:cat>
          <c:val>
            <c:numRef>
              <c:f>COFOG_2016!$B$4:$B$23</c:f>
              <c:numCache>
                <c:formatCode>General</c:formatCode>
                <c:ptCount val="20"/>
                <c:pt idx="0">
                  <c:v>4.4000000000000004</c:v>
                </c:pt>
                <c:pt idx="1">
                  <c:v>6</c:v>
                </c:pt>
                <c:pt idx="2">
                  <c:v>1.6</c:v>
                </c:pt>
                <c:pt idx="3">
                  <c:v>1.3</c:v>
                </c:pt>
                <c:pt idx="4">
                  <c:v>2.2000000000000002</c:v>
                </c:pt>
                <c:pt idx="5">
                  <c:v>1.7</c:v>
                </c:pt>
                <c:pt idx="6">
                  <c:v>4.9000000000000004</c:v>
                </c:pt>
                <c:pt idx="7">
                  <c:v>4</c:v>
                </c:pt>
                <c:pt idx="8">
                  <c:v>0.5</c:v>
                </c:pt>
                <c:pt idx="9">
                  <c:v>0.7</c:v>
                </c:pt>
                <c:pt idx="10">
                  <c:v>0.9</c:v>
                </c:pt>
                <c:pt idx="11">
                  <c:v>0.6</c:v>
                </c:pt>
                <c:pt idx="12">
                  <c:v>3.7</c:v>
                </c:pt>
                <c:pt idx="13">
                  <c:v>7.1</c:v>
                </c:pt>
                <c:pt idx="14">
                  <c:v>1.4</c:v>
                </c:pt>
                <c:pt idx="15">
                  <c:v>1</c:v>
                </c:pt>
                <c:pt idx="16">
                  <c:v>5.5</c:v>
                </c:pt>
                <c:pt idx="17">
                  <c:v>4.7</c:v>
                </c:pt>
                <c:pt idx="18">
                  <c:v>12</c:v>
                </c:pt>
                <c:pt idx="19">
                  <c:v>19.100000000000001</c:v>
                </c:pt>
              </c:numCache>
            </c:numRef>
          </c:val>
          <c:extLst>
            <c:ext xmlns:c16="http://schemas.microsoft.com/office/drawing/2014/chart" uri="{C3380CC4-5D6E-409C-BE32-E72D297353CC}">
              <c16:uniqueId val="{00000008-CF19-42C5-8FCC-ED013FA679C7}"/>
            </c:ext>
          </c:extLst>
        </c:ser>
        <c:dLbls>
          <c:showLegendKey val="0"/>
          <c:showVal val="0"/>
          <c:showCatName val="0"/>
          <c:showSerName val="0"/>
          <c:showPercent val="0"/>
          <c:showBubbleSize val="0"/>
        </c:dLbls>
        <c:gapWidth val="150"/>
        <c:axId val="-2030683696"/>
        <c:axId val="-2030681520"/>
      </c:barChart>
      <c:catAx>
        <c:axId val="-20306836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t" anchorCtr="0"/>
          <a:lstStyle/>
          <a:p>
            <a:pPr>
              <a:defRPr sz="900" b="0" i="0" u="none" strike="noStrike" kern="1200" baseline="0">
                <a:solidFill>
                  <a:schemeClr val="tx1">
                    <a:lumMod val="65000"/>
                    <a:lumOff val="35000"/>
                  </a:schemeClr>
                </a:solidFill>
                <a:latin typeface="+mn-lt"/>
                <a:ea typeface="+mn-ea"/>
                <a:cs typeface="+mn-cs"/>
              </a:defRPr>
            </a:pPr>
            <a:endParaRPr lang="lv-LV"/>
          </a:p>
        </c:txPr>
        <c:crossAx val="-2030681520"/>
        <c:crosses val="autoZero"/>
        <c:auto val="1"/>
        <c:lblAlgn val="ctr"/>
        <c:lblOffset val="100"/>
        <c:noMultiLvlLbl val="1"/>
      </c:catAx>
      <c:valAx>
        <c:axId val="-20306815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8369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a:t>Valsts budžeta ieņēmumi 2018. gadā, plāns </a:t>
            </a:r>
          </a:p>
          <a:p>
            <a:pPr algn="l">
              <a:defRPr sz="1400" b="0" i="0" u="none" strike="noStrike" kern="1200" spc="0" baseline="0">
                <a:solidFill>
                  <a:schemeClr val="tx1">
                    <a:lumMod val="65000"/>
                    <a:lumOff val="35000"/>
                  </a:schemeClr>
                </a:solidFill>
                <a:latin typeface="+mn-lt"/>
                <a:ea typeface="+mn-ea"/>
                <a:cs typeface="+mn-cs"/>
              </a:defRPr>
            </a:pPr>
            <a:r>
              <a:rPr lang="lv-LV" sz="1100"/>
              <a:t>milj. eiro</a:t>
            </a:r>
          </a:p>
        </c:rich>
      </c:tx>
      <c:layout>
        <c:manualLayout>
          <c:xMode val="edge"/>
          <c:yMode val="edge"/>
          <c:x val="4.5729002624671916E-2"/>
          <c:y val="1.8859083292554531E-2"/>
        </c:manualLayout>
      </c:layout>
      <c:overlay val="0"/>
      <c:spPr>
        <a:noFill/>
        <a:ln>
          <a:noFill/>
        </a:ln>
        <a:effectLst/>
      </c:spPr>
    </c:title>
    <c:autoTitleDeleted val="0"/>
    <c:plotArea>
      <c:layout/>
      <c:barChart>
        <c:barDir val="bar"/>
        <c:grouping val="clustered"/>
        <c:varyColors val="0"/>
        <c:ser>
          <c:idx val="0"/>
          <c:order val="0"/>
          <c:tx>
            <c:strRef>
              <c:f>Ienemumi!$B$2</c:f>
              <c:strCache>
                <c:ptCount val="1"/>
                <c:pt idx="0">
                  <c:v>2018</c:v>
                </c:pt>
              </c:strCache>
            </c:strRef>
          </c:tx>
          <c:spPr>
            <a:solidFill>
              <a:srgbClr val="002060"/>
            </a:solidFill>
            <a:ln>
              <a:noFill/>
            </a:ln>
            <a:effectLst/>
          </c:spPr>
          <c:invertIfNegative val="0"/>
          <c:cat>
            <c:strRef>
              <c:f>Ienemumi!$A$3:$A$16</c:f>
              <c:strCache>
                <c:ptCount val="14"/>
                <c:pt idx="0">
                  <c:v>Sociālās apdrošināšanas iemaksas</c:v>
                </c:pt>
                <c:pt idx="1">
                  <c:v>Pievienotās vērtības nodoklis</c:v>
                </c:pt>
                <c:pt idx="2">
                  <c:v>Akcīzes nodoklis</c:v>
                </c:pt>
                <c:pt idx="3">
                  <c:v>Iedzīvotāju ienākuma nodoklis</c:v>
                </c:pt>
                <c:pt idx="4">
                  <c:v>Uzņēmumu ienākuma nodoklis</c:v>
                </c:pt>
                <c:pt idx="5">
                  <c:v>Transportlīdzekļa ekspluatācijas nodoklis</c:v>
                </c:pt>
                <c:pt idx="6">
                  <c:v>Muitas nodoklis</c:v>
                </c:pt>
                <c:pt idx="7">
                  <c:v>Solidaritātes nodoklis</c:v>
                </c:pt>
                <c:pt idx="8">
                  <c:v>Azartspēļu nodoklis</c:v>
                </c:pt>
                <c:pt idx="9">
                  <c:v>Dabas resursu nodoklis</c:v>
                </c:pt>
                <c:pt idx="10">
                  <c:v>Uzņēmumu vieglo transportlīdzekļu nodoklis</c:v>
                </c:pt>
                <c:pt idx="11">
                  <c:v>Subsidētās elektroenerģijas nodoklis</c:v>
                </c:pt>
                <c:pt idx="12">
                  <c:v>Elektroenerģijas nodoklis</c:v>
                </c:pt>
                <c:pt idx="13">
                  <c:v>Izložu nodoklis</c:v>
                </c:pt>
              </c:strCache>
            </c:strRef>
          </c:cat>
          <c:val>
            <c:numRef>
              <c:f>Ienemumi!$B$3:$B$16</c:f>
              <c:numCache>
                <c:formatCode>#\ ##0.0</c:formatCode>
                <c:ptCount val="14"/>
                <c:pt idx="0">
                  <c:v>2612.773694</c:v>
                </c:pt>
                <c:pt idx="1">
                  <c:v>2451.1392759999999</c:v>
                </c:pt>
                <c:pt idx="2">
                  <c:v>1025.0250000000001</c:v>
                </c:pt>
                <c:pt idx="3">
                  <c:v>345.76</c:v>
                </c:pt>
                <c:pt idx="4">
                  <c:v>232.7</c:v>
                </c:pt>
                <c:pt idx="5">
                  <c:v>103.5</c:v>
                </c:pt>
                <c:pt idx="6">
                  <c:v>43.8</c:v>
                </c:pt>
                <c:pt idx="7">
                  <c:v>32.024999999999999</c:v>
                </c:pt>
                <c:pt idx="8">
                  <c:v>31.280249999999999</c:v>
                </c:pt>
                <c:pt idx="9">
                  <c:v>23.78</c:v>
                </c:pt>
                <c:pt idx="10">
                  <c:v>23.1</c:v>
                </c:pt>
                <c:pt idx="11">
                  <c:v>5.80314</c:v>
                </c:pt>
                <c:pt idx="12">
                  <c:v>4.7039999999999997</c:v>
                </c:pt>
                <c:pt idx="13">
                  <c:v>3</c:v>
                </c:pt>
              </c:numCache>
            </c:numRef>
          </c:val>
          <c:extLst>
            <c:ext xmlns:c16="http://schemas.microsoft.com/office/drawing/2014/chart" uri="{C3380CC4-5D6E-409C-BE32-E72D297353CC}">
              <c16:uniqueId val="{00000000-6025-4B7C-A313-03B94E4D50EF}"/>
            </c:ext>
          </c:extLst>
        </c:ser>
        <c:dLbls>
          <c:showLegendKey val="0"/>
          <c:showVal val="0"/>
          <c:showCatName val="0"/>
          <c:showSerName val="0"/>
          <c:showPercent val="0"/>
          <c:showBubbleSize val="0"/>
        </c:dLbls>
        <c:gapWidth val="182"/>
        <c:axId val="-2030680432"/>
        <c:axId val="-2030676080"/>
      </c:barChart>
      <c:catAx>
        <c:axId val="-203068043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76080"/>
        <c:crosses val="autoZero"/>
        <c:auto val="1"/>
        <c:lblAlgn val="ctr"/>
        <c:lblOffset val="100"/>
        <c:noMultiLvlLbl val="0"/>
      </c:catAx>
      <c:valAx>
        <c:axId val="-2030676080"/>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80432"/>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a:t>State budget revenues</a:t>
            </a:r>
            <a:r>
              <a:rPr lang="lv-LV" baseline="0"/>
              <a:t> in 2018, million euro, planning</a:t>
            </a:r>
            <a:endParaRPr lang="lv-LV" sz="1100"/>
          </a:p>
        </c:rich>
      </c:tx>
      <c:layout>
        <c:manualLayout>
          <c:xMode val="edge"/>
          <c:yMode val="edge"/>
          <c:x val="4.5729002624671916E-2"/>
          <c:y val="1.8859083292554531E-2"/>
        </c:manualLayout>
      </c:layout>
      <c:overlay val="0"/>
      <c:spPr>
        <a:noFill/>
        <a:ln>
          <a:noFill/>
        </a:ln>
        <a:effectLst/>
      </c:spPr>
    </c:title>
    <c:autoTitleDeleted val="0"/>
    <c:plotArea>
      <c:layout/>
      <c:barChart>
        <c:barDir val="bar"/>
        <c:grouping val="clustered"/>
        <c:varyColors val="0"/>
        <c:ser>
          <c:idx val="0"/>
          <c:order val="0"/>
          <c:tx>
            <c:strRef>
              <c:f>Ienemumi!$E$2</c:f>
              <c:strCache>
                <c:ptCount val="1"/>
                <c:pt idx="0">
                  <c:v>2018</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Ienemumi!$D$3:$D$14</c:f>
              <c:strCache>
                <c:ptCount val="12"/>
                <c:pt idx="0">
                  <c:v>Social contributions</c:v>
                </c:pt>
                <c:pt idx="1">
                  <c:v>Value added tax</c:v>
                </c:pt>
                <c:pt idx="2">
                  <c:v>Excise duty</c:v>
                </c:pt>
                <c:pt idx="3">
                  <c:v>Personal income tax</c:v>
                </c:pt>
                <c:pt idx="4">
                  <c:v>Corporate income tax</c:v>
                </c:pt>
                <c:pt idx="5">
                  <c:v>Vehicle operating tax</c:v>
                </c:pt>
                <c:pt idx="6">
                  <c:v>Customs duty</c:v>
                </c:pt>
                <c:pt idx="7">
                  <c:v>Solidarity tax</c:v>
                </c:pt>
                <c:pt idx="8">
                  <c:v>Gambling tax</c:v>
                </c:pt>
                <c:pt idx="9">
                  <c:v>Natural resources tax</c:v>
                </c:pt>
                <c:pt idx="10">
                  <c:v>Company car tax</c:v>
                </c:pt>
                <c:pt idx="11">
                  <c:v>Subsidised energy tax</c:v>
                </c:pt>
              </c:strCache>
            </c:strRef>
          </c:cat>
          <c:val>
            <c:numRef>
              <c:f>Ienemumi!$E$3:$E$14</c:f>
              <c:numCache>
                <c:formatCode>0</c:formatCode>
                <c:ptCount val="12"/>
                <c:pt idx="0">
                  <c:v>2612.773694</c:v>
                </c:pt>
                <c:pt idx="1">
                  <c:v>2451.1392759999999</c:v>
                </c:pt>
                <c:pt idx="2">
                  <c:v>1025.0250000000001</c:v>
                </c:pt>
                <c:pt idx="3">
                  <c:v>345.76</c:v>
                </c:pt>
                <c:pt idx="4">
                  <c:v>232.7</c:v>
                </c:pt>
                <c:pt idx="5">
                  <c:v>103.5</c:v>
                </c:pt>
                <c:pt idx="6">
                  <c:v>43.8</c:v>
                </c:pt>
                <c:pt idx="7">
                  <c:v>32.024999999999999</c:v>
                </c:pt>
                <c:pt idx="8">
                  <c:v>31.280249999999999</c:v>
                </c:pt>
                <c:pt idx="9">
                  <c:v>23.78</c:v>
                </c:pt>
                <c:pt idx="10">
                  <c:v>23.1</c:v>
                </c:pt>
                <c:pt idx="11">
                  <c:v>5.80314</c:v>
                </c:pt>
              </c:numCache>
            </c:numRef>
          </c:val>
          <c:extLst>
            <c:ext xmlns:c16="http://schemas.microsoft.com/office/drawing/2014/chart" uri="{C3380CC4-5D6E-409C-BE32-E72D297353CC}">
              <c16:uniqueId val="{00000000-C7C2-42CF-A2C5-8EAEBED1F6A0}"/>
            </c:ext>
          </c:extLst>
        </c:ser>
        <c:dLbls>
          <c:showLegendKey val="0"/>
          <c:showVal val="0"/>
          <c:showCatName val="0"/>
          <c:showSerName val="0"/>
          <c:showPercent val="0"/>
          <c:showBubbleSize val="0"/>
        </c:dLbls>
        <c:gapWidth val="182"/>
        <c:axId val="-283998128"/>
        <c:axId val="-284001936"/>
      </c:barChart>
      <c:catAx>
        <c:axId val="-2839981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84001936"/>
        <c:crosses val="autoZero"/>
        <c:auto val="1"/>
        <c:lblAlgn val="ctr"/>
        <c:lblOffset val="100"/>
        <c:noMultiLvlLbl val="0"/>
      </c:catAx>
      <c:valAx>
        <c:axId val="-28400193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8399812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100" b="0" i="0" u="none" strike="noStrike" kern="1200" spc="0" baseline="0">
                <a:solidFill>
                  <a:schemeClr val="tx1">
                    <a:lumMod val="65000"/>
                    <a:lumOff val="35000"/>
                  </a:schemeClr>
                </a:solidFill>
                <a:latin typeface="+mn-lt"/>
                <a:ea typeface="+mn-ea"/>
                <a:cs typeface="+mn-cs"/>
              </a:defRPr>
            </a:pPr>
            <a:r>
              <a:rPr lang="lv-LV" sz="1100"/>
              <a:t>Contingency reserve in 2017, </a:t>
            </a:r>
            <a:br>
              <a:rPr lang="lv-LV" sz="1100"/>
            </a:br>
            <a:r>
              <a:rPr lang="lv-LV" sz="1100"/>
              <a:t>million euro</a:t>
            </a:r>
          </a:p>
        </c:rich>
      </c:tx>
      <c:layout>
        <c:manualLayout>
          <c:xMode val="edge"/>
          <c:yMode val="edge"/>
          <c:x val="8.9983084794105078E-2"/>
          <c:y val="2.5550763779814314E-2"/>
        </c:manualLayout>
      </c:layout>
      <c:overlay val="0"/>
      <c:spPr>
        <a:noFill/>
        <a:ln>
          <a:noFill/>
        </a:ln>
        <a:effectLst/>
      </c:spPr>
      <c:txPr>
        <a:bodyPr rot="0" spcFirstLastPara="1" vertOverflow="ellipsis" vert="horz" wrap="square" anchor="ctr" anchorCtr="1"/>
        <a:lstStyle/>
        <a:p>
          <a:pPr algn="l">
            <a:defRPr sz="11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1362457922566577"/>
          <c:y val="0.17656977403750165"/>
          <c:w val="0.86915829872978978"/>
          <c:h val="0.72899292882307165"/>
        </c:manualLayout>
      </c:layout>
      <c:barChart>
        <c:barDir val="col"/>
        <c:grouping val="clustered"/>
        <c:varyColors val="0"/>
        <c:ser>
          <c:idx val="0"/>
          <c:order val="0"/>
          <c:tx>
            <c:strRef>
              <c:f>LNG!$A$23</c:f>
              <c:strCache>
                <c:ptCount val="1"/>
              </c:strCache>
            </c:strRef>
          </c:tx>
          <c:spPr>
            <a:solidFill>
              <a:schemeClr val="accent5">
                <a:lumMod val="50000"/>
              </a:schemeClr>
            </a:solidFill>
            <a:ln>
              <a:noFill/>
            </a:ln>
            <a:effectLst/>
          </c:spPr>
          <c:invertIfNegative val="0"/>
          <c:dPt>
            <c:idx val="3"/>
            <c:invertIfNegative val="0"/>
            <c:bubble3D val="0"/>
            <c:spPr>
              <a:solidFill>
                <a:srgbClr val="FF0000"/>
              </a:solidFill>
              <a:ln>
                <a:noFill/>
              </a:ln>
              <a:effectLst/>
            </c:spPr>
            <c:extLst>
              <c:ext xmlns:c16="http://schemas.microsoft.com/office/drawing/2014/chart" uri="{C3380CC4-5D6E-409C-BE32-E72D297353CC}">
                <c16:uniqueId val="{00000001-7815-4A55-9C29-0BB625E81566}"/>
              </c:ext>
            </c:extLst>
          </c:dPt>
          <c:cat>
            <c:strRef>
              <c:f>LNG!$B$22:$E$22</c:f>
              <c:strCache>
                <c:ptCount val="4"/>
                <c:pt idx="0">
                  <c:v>2017/I</c:v>
                </c:pt>
                <c:pt idx="1">
                  <c:v>2017/II</c:v>
                </c:pt>
                <c:pt idx="2">
                  <c:v>2017/III</c:v>
                </c:pt>
                <c:pt idx="3">
                  <c:v>2017/IV</c:v>
                </c:pt>
              </c:strCache>
            </c:strRef>
          </c:cat>
          <c:val>
            <c:numRef>
              <c:f>LNG!$B$23:$E$23</c:f>
              <c:numCache>
                <c:formatCode>#,##0</c:formatCode>
                <c:ptCount val="4"/>
                <c:pt idx="0">
                  <c:v>4.8349450000000003</c:v>
                </c:pt>
                <c:pt idx="1">
                  <c:v>6.3540330000000003</c:v>
                </c:pt>
                <c:pt idx="2">
                  <c:v>10.120044999999999</c:v>
                </c:pt>
                <c:pt idx="3">
                  <c:v>45.643138999999998</c:v>
                </c:pt>
              </c:numCache>
            </c:numRef>
          </c:val>
          <c:extLst>
            <c:ext xmlns:c16="http://schemas.microsoft.com/office/drawing/2014/chart" uri="{C3380CC4-5D6E-409C-BE32-E72D297353CC}">
              <c16:uniqueId val="{00000002-7815-4A55-9C29-0BB625E81566}"/>
            </c:ext>
          </c:extLst>
        </c:ser>
        <c:dLbls>
          <c:showLegendKey val="0"/>
          <c:showVal val="0"/>
          <c:showCatName val="0"/>
          <c:showSerName val="0"/>
          <c:showPercent val="0"/>
          <c:showBubbleSize val="0"/>
        </c:dLbls>
        <c:gapWidth val="219"/>
        <c:overlap val="-27"/>
        <c:axId val="-2030696208"/>
        <c:axId val="-2030695664"/>
      </c:barChart>
      <c:catAx>
        <c:axId val="-2030696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95664"/>
        <c:crosses val="autoZero"/>
        <c:auto val="1"/>
        <c:lblAlgn val="ctr"/>
        <c:lblOffset val="100"/>
        <c:noMultiLvlLbl val="0"/>
      </c:catAx>
      <c:valAx>
        <c:axId val="-20306956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962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sz="1100"/>
              <a:t>Contingency reserve</a:t>
            </a:r>
            <a:r>
              <a:rPr lang="lv-LV" sz="1100" baseline="0"/>
              <a:t>, million euro</a:t>
            </a:r>
            <a:endParaRPr lang="lv-LV" sz="1100"/>
          </a:p>
        </c:rich>
      </c:tx>
      <c:layout>
        <c:manualLayout>
          <c:xMode val="edge"/>
          <c:yMode val="edge"/>
          <c:x val="0.17523615033002407"/>
          <c:y val="3.75600219266773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3162230153756732"/>
          <c:y val="0.14513538748832866"/>
          <c:w val="0.81762798681306703"/>
          <c:h val="0.65783924068314992"/>
        </c:manualLayout>
      </c:layout>
      <c:barChart>
        <c:barDir val="col"/>
        <c:grouping val="clustered"/>
        <c:varyColors val="0"/>
        <c:ser>
          <c:idx val="0"/>
          <c:order val="0"/>
          <c:tx>
            <c:v>plans</c:v>
          </c:tx>
          <c:spPr>
            <a:solidFill>
              <a:srgbClr val="002060"/>
            </a:solidFill>
            <a:ln>
              <a:noFill/>
            </a:ln>
            <a:effectLst/>
          </c:spPr>
          <c:invertIfNegative val="0"/>
          <c:cat>
            <c:numRef>
              <c:f>Kopa_rezerves!$C$2:$L$2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Kopa_rezerves!$C$3:$L$3</c:f>
              <c:numCache>
                <c:formatCode>#,##0</c:formatCode>
                <c:ptCount val="10"/>
                <c:pt idx="0">
                  <c:v>6.9357230000000003</c:v>
                </c:pt>
                <c:pt idx="1">
                  <c:v>7.1143590000000003</c:v>
                </c:pt>
                <c:pt idx="2">
                  <c:v>9.8645239999999994</c:v>
                </c:pt>
                <c:pt idx="3">
                  <c:v>19.243257</c:v>
                </c:pt>
                <c:pt idx="4">
                  <c:v>23.026883999999999</c:v>
                </c:pt>
                <c:pt idx="5">
                  <c:v>21.321971999999999</c:v>
                </c:pt>
                <c:pt idx="6">
                  <c:v>38.098717000000001</c:v>
                </c:pt>
                <c:pt idx="7">
                  <c:v>32.642775999999998</c:v>
                </c:pt>
                <c:pt idx="8">
                  <c:v>32.716962000000002</c:v>
                </c:pt>
                <c:pt idx="9">
                  <c:v>41.035305999999999</c:v>
                </c:pt>
              </c:numCache>
            </c:numRef>
          </c:val>
          <c:extLst>
            <c:ext xmlns:c16="http://schemas.microsoft.com/office/drawing/2014/chart" uri="{C3380CC4-5D6E-409C-BE32-E72D297353CC}">
              <c16:uniqueId val="{00000000-A927-4C96-B765-6C94D5475239}"/>
            </c:ext>
          </c:extLst>
        </c:ser>
        <c:ser>
          <c:idx val="1"/>
          <c:order val="1"/>
          <c:tx>
            <c:v>outcome</c:v>
          </c:tx>
          <c:spPr>
            <a:pattFill prst="wdUpDiag">
              <a:fgClr>
                <a:srgbClr val="002060"/>
              </a:fgClr>
              <a:bgClr>
                <a:schemeClr val="bg1"/>
              </a:bgClr>
            </a:pattFill>
            <a:ln>
              <a:noFill/>
            </a:ln>
            <a:effectLst/>
          </c:spPr>
          <c:invertIfNegative val="0"/>
          <c:cat>
            <c:numRef>
              <c:f>Kopa_rezerves!$C$2:$L$2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Kopa_rezerves!$C$4:$L$4</c:f>
              <c:numCache>
                <c:formatCode>#,##0</c:formatCode>
                <c:ptCount val="10"/>
                <c:pt idx="0">
                  <c:v>8.3585949999999993</c:v>
                </c:pt>
                <c:pt idx="1">
                  <c:v>108.10707600000001</c:v>
                </c:pt>
                <c:pt idx="2">
                  <c:v>118.475241</c:v>
                </c:pt>
                <c:pt idx="3">
                  <c:v>68.096461000000005</c:v>
                </c:pt>
                <c:pt idx="4">
                  <c:v>10.563726000000001</c:v>
                </c:pt>
                <c:pt idx="5">
                  <c:v>53.348809000000003</c:v>
                </c:pt>
                <c:pt idx="6">
                  <c:v>47.380226</c:v>
                </c:pt>
                <c:pt idx="7">
                  <c:v>38.063631999999998</c:v>
                </c:pt>
                <c:pt idx="8">
                  <c:v>45.553699999999999</c:v>
                </c:pt>
                <c:pt idx="9">
                  <c:v>68.021347000000006</c:v>
                </c:pt>
              </c:numCache>
            </c:numRef>
          </c:val>
          <c:extLst>
            <c:ext xmlns:c16="http://schemas.microsoft.com/office/drawing/2014/chart" uri="{C3380CC4-5D6E-409C-BE32-E72D297353CC}">
              <c16:uniqueId val="{00000001-A927-4C96-B765-6C94D5475239}"/>
            </c:ext>
          </c:extLst>
        </c:ser>
        <c:dLbls>
          <c:showLegendKey val="0"/>
          <c:showVal val="0"/>
          <c:showCatName val="0"/>
          <c:showSerName val="0"/>
          <c:showPercent val="0"/>
          <c:showBubbleSize val="0"/>
        </c:dLbls>
        <c:gapWidth val="219"/>
        <c:overlap val="-27"/>
        <c:axId val="-2030677168"/>
        <c:axId val="-2030675536"/>
      </c:barChart>
      <c:catAx>
        <c:axId val="-2030677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75536"/>
        <c:crosses val="autoZero"/>
        <c:auto val="1"/>
        <c:lblAlgn val="ctr"/>
        <c:lblOffset val="100"/>
        <c:noMultiLvlLbl val="0"/>
      </c:catAx>
      <c:valAx>
        <c:axId val="-20306755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77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50" b="0" i="0" u="none" strike="noStrike" kern="1200" spc="0" baseline="0">
                <a:solidFill>
                  <a:schemeClr val="tx1">
                    <a:lumMod val="65000"/>
                    <a:lumOff val="35000"/>
                  </a:schemeClr>
                </a:solidFill>
                <a:latin typeface="+mn-lt"/>
                <a:ea typeface="+mn-ea"/>
                <a:cs typeface="+mn-cs"/>
              </a:defRPr>
            </a:pPr>
            <a:r>
              <a:rPr lang="lv-LV" sz="1050"/>
              <a:t>Government expenditure increases faster than economy</a:t>
            </a:r>
            <a:r>
              <a:rPr lang="lv-LV" sz="1050" baseline="0"/>
              <a:t> potencial</a:t>
            </a:r>
            <a:endParaRPr lang="lv-LV" sz="1050"/>
          </a:p>
        </c:rich>
      </c:tx>
      <c:layout>
        <c:manualLayout>
          <c:xMode val="edge"/>
          <c:yMode val="edge"/>
          <c:x val="0.12040790489424116"/>
          <c:y val="2.3752956806325134E-2"/>
        </c:manualLayout>
      </c:layout>
      <c:overlay val="0"/>
      <c:spPr>
        <a:noFill/>
        <a:ln>
          <a:noFill/>
        </a:ln>
        <a:effectLst/>
      </c:spPr>
      <c:txPr>
        <a:bodyPr rot="0" spcFirstLastPara="1" vertOverflow="ellipsis" vert="horz" wrap="square" anchor="ctr" anchorCtr="1"/>
        <a:lstStyle/>
        <a:p>
          <a:pPr algn="l">
            <a:defRPr sz="105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4015533041304989"/>
          <c:y val="0.20842105263157895"/>
          <c:w val="0.80978778676556218"/>
          <c:h val="0.61645744899171551"/>
        </c:manualLayout>
      </c:layout>
      <c:lineChart>
        <c:grouping val="standard"/>
        <c:varyColors val="0"/>
        <c:ser>
          <c:idx val="0"/>
          <c:order val="0"/>
          <c:tx>
            <c:v>Government expenditure growth, %</c:v>
          </c:tx>
          <c:spPr>
            <a:ln w="28575" cap="rnd">
              <a:solidFill>
                <a:schemeClr val="accent5">
                  <a:lumMod val="50000"/>
                </a:schemeClr>
              </a:solidFill>
              <a:round/>
            </a:ln>
            <a:effectLst/>
          </c:spPr>
          <c:marker>
            <c:symbol val="none"/>
          </c:marker>
          <c:dPt>
            <c:idx val="6"/>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1-7F94-41FA-8D69-145292ED679D}"/>
              </c:ext>
            </c:extLst>
          </c:dPt>
          <c:dPt>
            <c:idx val="7"/>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3-7F94-41FA-8D69-145292ED679D}"/>
              </c:ext>
            </c:extLst>
          </c:dPt>
          <c:dPt>
            <c:idx val="8"/>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5-7F94-41FA-8D69-145292ED679D}"/>
              </c:ext>
            </c:extLst>
          </c:dPt>
          <c:dPt>
            <c:idx val="9"/>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7-7F94-41FA-8D69-145292ED679D}"/>
              </c:ext>
            </c:extLst>
          </c:dPt>
          <c:dPt>
            <c:idx val="10"/>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9-7F94-41FA-8D69-145292ED679D}"/>
              </c:ext>
            </c:extLst>
          </c:dPt>
          <c:cat>
            <c:strRef>
              <c:f>Izdevumi_potencials!$K$34:$U$34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Izdevumi_potencials!$K$35:$U$35</c:f>
              <c:numCache>
                <c:formatCode>0.0</c:formatCode>
                <c:ptCount val="11"/>
                <c:pt idx="0">
                  <c:v>1.1269731157277074</c:v>
                </c:pt>
                <c:pt idx="1">
                  <c:v>3.4563681657901477</c:v>
                </c:pt>
                <c:pt idx="2">
                  <c:v>5.2207293666026784</c:v>
                </c:pt>
                <c:pt idx="3">
                  <c:v>3.402872209876965</c:v>
                </c:pt>
                <c:pt idx="4">
                  <c:v>-0.4629481134597202</c:v>
                </c:pt>
                <c:pt idx="5">
                  <c:v>8.3793421985434762</c:v>
                </c:pt>
                <c:pt idx="6">
                  <c:v>7.9476492052982906</c:v>
                </c:pt>
                <c:pt idx="7">
                  <c:v>4.5370709035148904</c:v>
                </c:pt>
                <c:pt idx="8">
                  <c:v>4.9568356005545873</c:v>
                </c:pt>
                <c:pt idx="9">
                  <c:v>2.2821784559421623</c:v>
                </c:pt>
                <c:pt idx="10">
                  <c:v>5.3999999999999657</c:v>
                </c:pt>
              </c:numCache>
            </c:numRef>
          </c:val>
          <c:smooth val="0"/>
          <c:extLst>
            <c:ext xmlns:c16="http://schemas.microsoft.com/office/drawing/2014/chart" uri="{C3380CC4-5D6E-409C-BE32-E72D297353CC}">
              <c16:uniqueId val="{0000000A-7F94-41FA-8D69-145292ED679D}"/>
            </c:ext>
          </c:extLst>
        </c:ser>
        <c:ser>
          <c:idx val="1"/>
          <c:order val="1"/>
          <c:tx>
            <c:v>Potential GDP grwoth, 10 years average, %</c:v>
          </c:tx>
          <c:spPr>
            <a:ln w="28575" cap="rnd">
              <a:solidFill>
                <a:schemeClr val="bg1">
                  <a:lumMod val="75000"/>
                </a:schemeClr>
              </a:solidFill>
              <a:round/>
            </a:ln>
            <a:effectLst/>
          </c:spPr>
          <c:marker>
            <c:symbol val="none"/>
          </c:marker>
          <c:dPt>
            <c:idx val="5"/>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C-7F94-41FA-8D69-145292ED679D}"/>
              </c:ext>
            </c:extLst>
          </c:dPt>
          <c:dPt>
            <c:idx val="6"/>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E-7F94-41FA-8D69-145292ED679D}"/>
              </c:ext>
            </c:extLst>
          </c:dPt>
          <c:dPt>
            <c:idx val="7"/>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10-7F94-41FA-8D69-145292ED679D}"/>
              </c:ext>
            </c:extLst>
          </c:dPt>
          <c:dPt>
            <c:idx val="8"/>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12-7F94-41FA-8D69-145292ED679D}"/>
              </c:ext>
            </c:extLst>
          </c:dPt>
          <c:dPt>
            <c:idx val="9"/>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14-7F94-41FA-8D69-145292ED679D}"/>
              </c:ext>
            </c:extLst>
          </c:dPt>
          <c:dPt>
            <c:idx val="10"/>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16-7F94-41FA-8D69-145292ED679D}"/>
              </c:ext>
            </c:extLst>
          </c:dPt>
          <c:cat>
            <c:strRef>
              <c:f>Izdevumi_potencials!$K$34:$U$34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Izdevumi_potencials!$K$36:$U$36</c:f>
              <c:numCache>
                <c:formatCode>#\ ##0.0</c:formatCode>
                <c:ptCount val="11"/>
                <c:pt idx="0">
                  <c:v>1.40962956918333</c:v>
                </c:pt>
                <c:pt idx="1">
                  <c:v>1.3592038751693347</c:v>
                </c:pt>
                <c:pt idx="2">
                  <c:v>1.4385985467938942</c:v>
                </c:pt>
                <c:pt idx="3">
                  <c:v>1.9376343912928995</c:v>
                </c:pt>
                <c:pt idx="4">
                  <c:v>2.4460631538748587</c:v>
                </c:pt>
                <c:pt idx="5">
                  <c:v>2.8018701105992054</c:v>
                </c:pt>
                <c:pt idx="6">
                  <c:v>2.9663301774860336</c:v>
                </c:pt>
                <c:pt idx="7">
                  <c:v>3.0553301774860353</c:v>
                </c:pt>
                <c:pt idx="8">
                  <c:v>3.1003301774860352</c:v>
                </c:pt>
                <c:pt idx="9">
                  <c:v>3.0914401774860369</c:v>
                </c:pt>
                <c:pt idx="10">
                  <c:v>3</c:v>
                </c:pt>
              </c:numCache>
            </c:numRef>
          </c:val>
          <c:smooth val="0"/>
          <c:extLst>
            <c:ext xmlns:c16="http://schemas.microsoft.com/office/drawing/2014/chart" uri="{C3380CC4-5D6E-409C-BE32-E72D297353CC}">
              <c16:uniqueId val="{00000017-7F94-41FA-8D69-145292ED679D}"/>
            </c:ext>
          </c:extLst>
        </c:ser>
        <c:dLbls>
          <c:showLegendKey val="0"/>
          <c:showVal val="0"/>
          <c:showCatName val="0"/>
          <c:showSerName val="0"/>
          <c:showPercent val="0"/>
          <c:showBubbleSize val="0"/>
        </c:dLbls>
        <c:smooth val="0"/>
        <c:axId val="-2030674448"/>
        <c:axId val="-2030686416"/>
      </c:lineChart>
      <c:catAx>
        <c:axId val="-2030674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86416"/>
        <c:crosses val="autoZero"/>
        <c:auto val="1"/>
        <c:lblAlgn val="ctr"/>
        <c:lblOffset val="100"/>
        <c:noMultiLvlLbl val="0"/>
      </c:catAx>
      <c:valAx>
        <c:axId val="-203068641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74448"/>
        <c:crosses val="autoZero"/>
        <c:crossBetween val="between"/>
      </c:valAx>
      <c:spPr>
        <a:noFill/>
        <a:ln>
          <a:noFill/>
        </a:ln>
        <a:effectLst/>
      </c:spPr>
    </c:plotArea>
    <c:legend>
      <c:legendPos val="b"/>
      <c:layout>
        <c:manualLayout>
          <c:xMode val="edge"/>
          <c:yMode val="edge"/>
          <c:x val="1.9906746950748806E-2"/>
          <c:y val="0.83029325038073953"/>
          <c:w val="0.92378131914398054"/>
          <c:h val="0.1686236588847446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lv-LV" sz="1100"/>
              <a:t>Latvia</a:t>
            </a:r>
            <a:r>
              <a:rPr lang="lv-LV" sz="1100" baseline="0"/>
              <a:t> has cyclical fiscal policy</a:t>
            </a:r>
            <a:endParaRPr lang="lv-LV" sz="1100"/>
          </a:p>
        </c:rich>
      </c:tx>
      <c:layout>
        <c:manualLayout>
          <c:xMode val="edge"/>
          <c:yMode val="edge"/>
          <c:x val="0.12321020275150173"/>
          <c:y val="3.0581039755351681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5013052898589019"/>
          <c:y val="0.17235474006116208"/>
          <c:w val="0.69973894202821962"/>
          <c:h val="0.63293794697681138"/>
        </c:manualLayout>
      </c:layout>
      <c:lineChart>
        <c:grouping val="standard"/>
        <c:varyColors val="0"/>
        <c:ser>
          <c:idx val="1"/>
          <c:order val="1"/>
          <c:tx>
            <c:v>Real GDP growth, %</c:v>
          </c:tx>
          <c:spPr>
            <a:ln w="28575" cap="rnd">
              <a:solidFill>
                <a:schemeClr val="bg1">
                  <a:lumMod val="75000"/>
                </a:schemeClr>
              </a:solidFill>
              <a:round/>
            </a:ln>
            <a:effectLst/>
          </c:spPr>
          <c:marker>
            <c:symbol val="none"/>
          </c:marker>
          <c:dPt>
            <c:idx val="11"/>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5-97E4-4C3F-BB99-C15DA31F0C5C}"/>
              </c:ext>
            </c:extLst>
          </c:dPt>
          <c:dPt>
            <c:idx val="12"/>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6-97E4-4C3F-BB99-C15DA31F0C5C}"/>
              </c:ext>
            </c:extLst>
          </c:dPt>
          <c:dPt>
            <c:idx val="13"/>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7-97E4-4C3F-BB99-C15DA31F0C5C}"/>
              </c:ext>
            </c:extLst>
          </c:dPt>
          <c:dPt>
            <c:idx val="14"/>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8-97E4-4C3F-BB99-C15DA31F0C5C}"/>
              </c:ext>
            </c:extLst>
          </c:dPt>
          <c:dPt>
            <c:idx val="15"/>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9-97E4-4C3F-BB99-C15DA31F0C5C}"/>
              </c:ext>
            </c:extLst>
          </c:dPt>
          <c:cat>
            <c:strRef>
              <c:f>Deficits_0103!$C$33:$R$33</c:f>
              <c:strCach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strCache>
            </c:strRef>
          </c:cat>
          <c:val>
            <c:numRef>
              <c:f>Deficits_0103!$C$35:$R$35</c:f>
              <c:numCache>
                <c:formatCode>0.0</c:formatCode>
                <c:ptCount val="16"/>
                <c:pt idx="0">
                  <c:v>9.9792693296943877</c:v>
                </c:pt>
                <c:pt idx="1">
                  <c:v>-3.5476442246113402</c:v>
                </c:pt>
                <c:pt idx="2">
                  <c:v>-14.401691783140866</c:v>
                </c:pt>
                <c:pt idx="3">
                  <c:v>-3.9406703055711518</c:v>
                </c:pt>
                <c:pt idx="4">
                  <c:v>6.3810212588655197</c:v>
                </c:pt>
                <c:pt idx="5">
                  <c:v>4.0346283749703424</c:v>
                </c:pt>
                <c:pt idx="6">
                  <c:v>2.5796869286744961</c:v>
                </c:pt>
                <c:pt idx="7">
                  <c:v>1.9125500459401534</c:v>
                </c:pt>
                <c:pt idx="8">
                  <c:v>2.8366888517651567</c:v>
                </c:pt>
                <c:pt idx="9">
                  <c:v>2.0756371203933144</c:v>
                </c:pt>
                <c:pt idx="10">
                  <c:v>4.5212162789731725</c:v>
                </c:pt>
                <c:pt idx="11">
                  <c:v>4.0329518294520694</c:v>
                </c:pt>
                <c:pt idx="12">
                  <c:v>3.3668989970053964</c:v>
                </c:pt>
                <c:pt idx="13">
                  <c:v>2.9948643696402932</c:v>
                </c:pt>
                <c:pt idx="14">
                  <c:v>2.8923066283080834</c:v>
                </c:pt>
                <c:pt idx="15" formatCode="General">
                  <c:v>2.8999999999999937</c:v>
                </c:pt>
              </c:numCache>
            </c:numRef>
          </c:val>
          <c:smooth val="0"/>
          <c:extLst>
            <c:ext xmlns:c16="http://schemas.microsoft.com/office/drawing/2014/chart" uri="{C3380CC4-5D6E-409C-BE32-E72D297353CC}">
              <c16:uniqueId val="{00000000-2AA3-4FE9-AE7E-64B568A18330}"/>
            </c:ext>
          </c:extLst>
        </c:ser>
        <c:dLbls>
          <c:showLegendKey val="0"/>
          <c:showVal val="0"/>
          <c:showCatName val="0"/>
          <c:showSerName val="0"/>
          <c:showPercent val="0"/>
          <c:showBubbleSize val="0"/>
        </c:dLbls>
        <c:marker val="1"/>
        <c:smooth val="0"/>
        <c:axId val="-2030683152"/>
        <c:axId val="-2030701104"/>
      </c:lineChart>
      <c:lineChart>
        <c:grouping val="standard"/>
        <c:varyColors val="0"/>
        <c:ser>
          <c:idx val="0"/>
          <c:order val="0"/>
          <c:tx>
            <c:v>Budget deficit, % of GDP (RHS)</c:v>
          </c:tx>
          <c:spPr>
            <a:ln w="28575" cap="rnd">
              <a:solidFill>
                <a:srgbClr val="002060"/>
              </a:solidFill>
              <a:round/>
            </a:ln>
            <a:effectLst/>
          </c:spPr>
          <c:marker>
            <c:symbol val="none"/>
          </c:marker>
          <c:dPt>
            <c:idx val="11"/>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0-97E4-4C3F-BB99-C15DA31F0C5C}"/>
              </c:ext>
            </c:extLst>
          </c:dPt>
          <c:dPt>
            <c:idx val="12"/>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1-97E4-4C3F-BB99-C15DA31F0C5C}"/>
              </c:ext>
            </c:extLst>
          </c:dPt>
          <c:dPt>
            <c:idx val="13"/>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2-97E4-4C3F-BB99-C15DA31F0C5C}"/>
              </c:ext>
            </c:extLst>
          </c:dPt>
          <c:dPt>
            <c:idx val="14"/>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3-97E4-4C3F-BB99-C15DA31F0C5C}"/>
              </c:ext>
            </c:extLst>
          </c:dPt>
          <c:dPt>
            <c:idx val="15"/>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4-97E4-4C3F-BB99-C15DA31F0C5C}"/>
              </c:ext>
            </c:extLst>
          </c:dPt>
          <c:cat>
            <c:strRef>
              <c:f>Deficits_0103!$C$33:$R$33</c:f>
              <c:strCach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strCache>
            </c:strRef>
          </c:cat>
          <c:val>
            <c:numRef>
              <c:f>Deficits_0103!$C$34:$R$34</c:f>
              <c:numCache>
                <c:formatCode>0.0</c:formatCode>
                <c:ptCount val="16"/>
                <c:pt idx="0">
                  <c:v>-0.51300000000000001</c:v>
                </c:pt>
                <c:pt idx="1">
                  <c:v>-4.2039999999999997</c:v>
                </c:pt>
                <c:pt idx="2">
                  <c:v>-9.1270000000000007</c:v>
                </c:pt>
                <c:pt idx="3">
                  <c:v>-8.6859999999999999</c:v>
                </c:pt>
                <c:pt idx="4">
                  <c:v>-4.3070000000000004</c:v>
                </c:pt>
                <c:pt idx="5">
                  <c:v>-1.206</c:v>
                </c:pt>
                <c:pt idx="6">
                  <c:v>-0.96</c:v>
                </c:pt>
                <c:pt idx="7">
                  <c:v>-1.2170000000000001</c:v>
                </c:pt>
                <c:pt idx="8">
                  <c:v>-1.224</c:v>
                </c:pt>
                <c:pt idx="9">
                  <c:v>3.7999999999999999E-2</c:v>
                </c:pt>
                <c:pt idx="10" formatCode="General">
                  <c:v>-0.5</c:v>
                </c:pt>
                <c:pt idx="11">
                  <c:v>-0.9</c:v>
                </c:pt>
                <c:pt idx="12" formatCode="General">
                  <c:v>-0.99999999999999001</c:v>
                </c:pt>
                <c:pt idx="13" formatCode="General">
                  <c:v>-0.39999999999999603</c:v>
                </c:pt>
                <c:pt idx="14" formatCode="General">
                  <c:v>-0.40000000000000541</c:v>
                </c:pt>
                <c:pt idx="15" formatCode="General">
                  <c:v>-0.40000000000000174</c:v>
                </c:pt>
              </c:numCache>
            </c:numRef>
          </c:val>
          <c:smooth val="0"/>
          <c:extLst>
            <c:ext xmlns:c16="http://schemas.microsoft.com/office/drawing/2014/chart" uri="{C3380CC4-5D6E-409C-BE32-E72D297353CC}">
              <c16:uniqueId val="{00000001-2AA3-4FE9-AE7E-64B568A18330}"/>
            </c:ext>
          </c:extLst>
        </c:ser>
        <c:dLbls>
          <c:showLegendKey val="0"/>
          <c:showVal val="0"/>
          <c:showCatName val="0"/>
          <c:showSerName val="0"/>
          <c:showPercent val="0"/>
          <c:showBubbleSize val="0"/>
        </c:dLbls>
        <c:marker val="1"/>
        <c:smooth val="0"/>
        <c:axId val="-2030698928"/>
        <c:axId val="-2030692400"/>
      </c:lineChart>
      <c:catAx>
        <c:axId val="-2030683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2030701104"/>
        <c:crosses val="autoZero"/>
        <c:auto val="1"/>
        <c:lblAlgn val="ctr"/>
        <c:lblOffset val="100"/>
        <c:noMultiLvlLbl val="0"/>
      </c:catAx>
      <c:valAx>
        <c:axId val="-2030701104"/>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2030683152"/>
        <c:crosses val="autoZero"/>
        <c:crossBetween val="between"/>
      </c:valAx>
      <c:valAx>
        <c:axId val="-2030692400"/>
        <c:scaling>
          <c:orientation val="minMax"/>
          <c:max val="5"/>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2030698928"/>
        <c:crosses val="max"/>
        <c:crossBetween val="between"/>
        <c:majorUnit val="2.5"/>
      </c:valAx>
      <c:catAx>
        <c:axId val="-2030698928"/>
        <c:scaling>
          <c:orientation val="minMax"/>
        </c:scaling>
        <c:delete val="1"/>
        <c:axPos val="b"/>
        <c:numFmt formatCode="General" sourceLinked="1"/>
        <c:majorTickMark val="out"/>
        <c:minorTickMark val="none"/>
        <c:tickLblPos val="nextTo"/>
        <c:crossAx val="-2030692400"/>
        <c:crosses val="autoZero"/>
        <c:auto val="1"/>
        <c:lblAlgn val="ctr"/>
        <c:lblOffset val="100"/>
        <c:noMultiLvlLbl val="0"/>
      </c:catAx>
      <c:spPr>
        <a:noFill/>
        <a:ln>
          <a:noFill/>
        </a:ln>
        <a:effectLst/>
      </c:spPr>
    </c:plotArea>
    <c:legend>
      <c:legendPos val="b"/>
      <c:layout>
        <c:manualLayout>
          <c:xMode val="edge"/>
          <c:yMode val="edge"/>
          <c:x val="2.6158642921312622E-3"/>
          <c:y val="0.85168051241301257"/>
          <c:w val="0.9321280980816995"/>
          <c:h val="0.1483194875869873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sz="1200"/>
              <a:t>General government debt, % of GDP</a:t>
            </a:r>
            <a:endParaRPr lang="en-US" sz="1200"/>
          </a:p>
        </c:rich>
      </c:tx>
      <c:layout>
        <c:manualLayout>
          <c:xMode val="edge"/>
          <c:yMode val="edge"/>
          <c:x val="8.1851615394922486E-2"/>
          <c:y val="2.7777777777777776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Parads_1902!$A$12</c:f>
              <c:strCache>
                <c:ptCount val="1"/>
                <c:pt idx="0">
                  <c:v>Latvia</c:v>
                </c:pt>
              </c:strCache>
            </c:strRef>
          </c:tx>
          <c:spPr>
            <a:solidFill>
              <a:srgbClr val="002060"/>
            </a:solidFill>
            <a:ln>
              <a:noFill/>
            </a:ln>
            <a:effectLst/>
          </c:spPr>
          <c:invertIfNegative val="0"/>
          <c:dPt>
            <c:idx val="13"/>
            <c:invertIfNegative val="0"/>
            <c:bubble3D val="0"/>
            <c:spPr>
              <a:solidFill>
                <a:schemeClr val="accent2"/>
              </a:solidFill>
              <a:ln>
                <a:noFill/>
              </a:ln>
              <a:effectLst/>
            </c:spPr>
            <c:extLst>
              <c:ext xmlns:c16="http://schemas.microsoft.com/office/drawing/2014/chart" uri="{C3380CC4-5D6E-409C-BE32-E72D297353CC}">
                <c16:uniqueId val="{00000001-BF44-43D5-B506-38AB94198E49}"/>
              </c:ext>
            </c:extLst>
          </c:dPt>
          <c:dPt>
            <c:idx val="14"/>
            <c:invertIfNegative val="0"/>
            <c:bubble3D val="0"/>
            <c:spPr>
              <a:solidFill>
                <a:schemeClr val="accent2"/>
              </a:solidFill>
              <a:ln>
                <a:noFill/>
              </a:ln>
              <a:effectLst/>
            </c:spPr>
            <c:extLst>
              <c:ext xmlns:c16="http://schemas.microsoft.com/office/drawing/2014/chart" uri="{C3380CC4-5D6E-409C-BE32-E72D297353CC}">
                <c16:uniqueId val="{00000003-BF44-43D5-B506-38AB94198E49}"/>
              </c:ext>
            </c:extLst>
          </c:dPt>
          <c:dPt>
            <c:idx val="15"/>
            <c:invertIfNegative val="0"/>
            <c:bubble3D val="0"/>
            <c:spPr>
              <a:solidFill>
                <a:schemeClr val="accent2"/>
              </a:solidFill>
              <a:ln>
                <a:noFill/>
              </a:ln>
              <a:effectLst/>
            </c:spPr>
            <c:extLst>
              <c:ext xmlns:c16="http://schemas.microsoft.com/office/drawing/2014/chart" uri="{C3380CC4-5D6E-409C-BE32-E72D297353CC}">
                <c16:uniqueId val="{00000005-BF44-43D5-B506-38AB94198E49}"/>
              </c:ext>
            </c:extLst>
          </c:dPt>
          <c:dPt>
            <c:idx val="16"/>
            <c:invertIfNegative val="0"/>
            <c:bubble3D val="0"/>
            <c:spPr>
              <a:solidFill>
                <a:schemeClr val="accent2"/>
              </a:solidFill>
              <a:ln>
                <a:noFill/>
              </a:ln>
              <a:effectLst/>
            </c:spPr>
            <c:extLst>
              <c:ext xmlns:c16="http://schemas.microsoft.com/office/drawing/2014/chart" uri="{C3380CC4-5D6E-409C-BE32-E72D297353CC}">
                <c16:uniqueId val="{00000007-BF44-43D5-B506-38AB94198E49}"/>
              </c:ext>
            </c:extLst>
          </c:dPt>
          <c:dPt>
            <c:idx val="17"/>
            <c:invertIfNegative val="0"/>
            <c:bubble3D val="0"/>
            <c:spPr>
              <a:solidFill>
                <a:schemeClr val="accent2"/>
              </a:solidFill>
              <a:ln>
                <a:noFill/>
              </a:ln>
              <a:effectLst/>
            </c:spPr>
            <c:extLst>
              <c:ext xmlns:c16="http://schemas.microsoft.com/office/drawing/2014/chart" uri="{C3380CC4-5D6E-409C-BE32-E72D297353CC}">
                <c16:uniqueId val="{00000009-BF44-43D5-B506-38AB94198E49}"/>
              </c:ext>
            </c:extLst>
          </c:dPt>
          <c:dPt>
            <c:idx val="18"/>
            <c:invertIfNegative val="0"/>
            <c:bubble3D val="0"/>
            <c:spPr>
              <a:solidFill>
                <a:schemeClr val="accent2"/>
              </a:solidFill>
              <a:ln>
                <a:noFill/>
              </a:ln>
              <a:effectLst/>
            </c:spPr>
            <c:extLst>
              <c:ext xmlns:c16="http://schemas.microsoft.com/office/drawing/2014/chart" uri="{C3380CC4-5D6E-409C-BE32-E72D297353CC}">
                <c16:uniqueId val="{0000000B-BF44-43D5-B506-38AB94198E49}"/>
              </c:ext>
            </c:extLst>
          </c:dPt>
          <c:cat>
            <c:strRef>
              <c:f>Parads_1902!$B$11:$T$11</c:f>
              <c:strCach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strCache>
            </c:strRef>
          </c:cat>
          <c:val>
            <c:numRef>
              <c:f>Parads_1902!$B$12:$T$12</c:f>
              <c:numCache>
                <c:formatCode>#,##0</c:formatCode>
                <c:ptCount val="19"/>
                <c:pt idx="0">
                  <c:v>14</c:v>
                </c:pt>
                <c:pt idx="1">
                  <c:v>11.4</c:v>
                </c:pt>
                <c:pt idx="2">
                  <c:v>9.6</c:v>
                </c:pt>
                <c:pt idx="3" formatCode="0">
                  <c:v>8</c:v>
                </c:pt>
                <c:pt idx="4" formatCode="0">
                  <c:v>18.2</c:v>
                </c:pt>
                <c:pt idx="5" formatCode="0">
                  <c:v>35.799999999999997</c:v>
                </c:pt>
                <c:pt idx="6" formatCode="0">
                  <c:v>46.8</c:v>
                </c:pt>
                <c:pt idx="7" formatCode="0">
                  <c:v>42.7</c:v>
                </c:pt>
                <c:pt idx="8" formatCode="0">
                  <c:v>41.2</c:v>
                </c:pt>
                <c:pt idx="9" formatCode="0">
                  <c:v>39</c:v>
                </c:pt>
                <c:pt idx="10" formatCode="0">
                  <c:v>40.9</c:v>
                </c:pt>
                <c:pt idx="11" formatCode="0">
                  <c:v>36.9</c:v>
                </c:pt>
                <c:pt idx="12" formatCode="0">
                  <c:v>40.6</c:v>
                </c:pt>
                <c:pt idx="13" formatCode="0">
                  <c:v>40.200000000000003</c:v>
                </c:pt>
                <c:pt idx="14" formatCode="0">
                  <c:v>38.4</c:v>
                </c:pt>
                <c:pt idx="15" formatCode="0">
                  <c:v>37.399999999999991</c:v>
                </c:pt>
                <c:pt idx="16" formatCode="0">
                  <c:v>38</c:v>
                </c:pt>
                <c:pt idx="17" formatCode="0">
                  <c:v>35.6</c:v>
                </c:pt>
                <c:pt idx="18" formatCode="0">
                  <c:v>35.599999999999994</c:v>
                </c:pt>
              </c:numCache>
            </c:numRef>
          </c:val>
          <c:extLst>
            <c:ext xmlns:c16="http://schemas.microsoft.com/office/drawing/2014/chart" uri="{C3380CC4-5D6E-409C-BE32-E72D297353CC}">
              <c16:uniqueId val="{0000000C-BF44-43D5-B506-38AB94198E49}"/>
            </c:ext>
          </c:extLst>
        </c:ser>
        <c:dLbls>
          <c:showLegendKey val="0"/>
          <c:showVal val="0"/>
          <c:showCatName val="0"/>
          <c:showSerName val="0"/>
          <c:showPercent val="0"/>
          <c:showBubbleSize val="0"/>
        </c:dLbls>
        <c:gapWidth val="219"/>
        <c:overlap val="-27"/>
        <c:axId val="-2030691856"/>
        <c:axId val="-2030702192"/>
      </c:barChart>
      <c:catAx>
        <c:axId val="-2030691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702192"/>
        <c:crosses val="autoZero"/>
        <c:auto val="1"/>
        <c:lblAlgn val="ctr"/>
        <c:lblOffset val="100"/>
        <c:noMultiLvlLbl val="0"/>
      </c:catAx>
      <c:valAx>
        <c:axId val="-20307021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918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State budget balance, % of GDP</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4072205260056778"/>
          <c:y val="0.25001502398407094"/>
          <c:w val="0.80939132608423947"/>
          <c:h val="0.55573101638157296"/>
        </c:manualLayout>
      </c:layout>
      <c:barChart>
        <c:barDir val="col"/>
        <c:grouping val="clustered"/>
        <c:varyColors val="0"/>
        <c:ser>
          <c:idx val="0"/>
          <c:order val="0"/>
          <c:tx>
            <c:v>previous assumptions</c:v>
          </c:tx>
          <c:spPr>
            <a:pattFill prst="wdUpDiag">
              <a:fgClr>
                <a:srgbClr val="002060"/>
              </a:fgClr>
              <a:bgClr>
                <a:schemeClr val="bg1"/>
              </a:bgClr>
            </a:pattFill>
            <a:ln>
              <a:noFill/>
            </a:ln>
            <a:effectLst/>
          </c:spPr>
          <c:invertIfNegative val="0"/>
          <c:cat>
            <c:numRef>
              <c:f>Outcome!$D$2:$G$2</c:f>
              <c:numCache>
                <c:formatCode>General</c:formatCode>
                <c:ptCount val="4"/>
                <c:pt idx="0">
                  <c:v>2019</c:v>
                </c:pt>
                <c:pt idx="1">
                  <c:v>2020</c:v>
                </c:pt>
                <c:pt idx="2">
                  <c:v>2021</c:v>
                </c:pt>
                <c:pt idx="3">
                  <c:v>2022</c:v>
                </c:pt>
              </c:numCache>
            </c:numRef>
          </c:cat>
          <c:val>
            <c:numRef>
              <c:f>Outcome!$D$3:$G$3</c:f>
              <c:numCache>
                <c:formatCode>#\ ##0.0</c:formatCode>
                <c:ptCount val="4"/>
                <c:pt idx="0">
                  <c:v>-0.999999999999996</c:v>
                </c:pt>
                <c:pt idx="1">
                  <c:v>-0.39999999999999603</c:v>
                </c:pt>
                <c:pt idx="2">
                  <c:v>-0.40000000000000541</c:v>
                </c:pt>
                <c:pt idx="3">
                  <c:v>-0.40000000000000679</c:v>
                </c:pt>
              </c:numCache>
            </c:numRef>
          </c:val>
          <c:extLst>
            <c:ext xmlns:c16="http://schemas.microsoft.com/office/drawing/2014/chart" uri="{C3380CC4-5D6E-409C-BE32-E72D297353CC}">
              <c16:uniqueId val="{00000000-ABC4-4C24-BADB-AD81B51D4BEF}"/>
            </c:ext>
          </c:extLst>
        </c:ser>
        <c:ser>
          <c:idx val="1"/>
          <c:order val="1"/>
          <c:tx>
            <c:v>party's proposals outcome</c:v>
          </c:tx>
          <c:spPr>
            <a:solidFill>
              <a:srgbClr val="002060"/>
            </a:solidFill>
            <a:ln>
              <a:noFill/>
            </a:ln>
            <a:effectLst/>
          </c:spPr>
          <c:invertIfNegative val="0"/>
          <c:cat>
            <c:numRef>
              <c:f>Outcome!$D$2:$G$2</c:f>
              <c:numCache>
                <c:formatCode>General</c:formatCode>
                <c:ptCount val="4"/>
                <c:pt idx="0">
                  <c:v>2019</c:v>
                </c:pt>
                <c:pt idx="1">
                  <c:v>2020</c:v>
                </c:pt>
                <c:pt idx="2">
                  <c:v>2021</c:v>
                </c:pt>
                <c:pt idx="3">
                  <c:v>2022</c:v>
                </c:pt>
              </c:numCache>
            </c:numRef>
          </c:cat>
          <c:val>
            <c:numRef>
              <c:f>Outcome!$D$4:$G$4</c:f>
              <c:numCache>
                <c:formatCode>#\ ##0.0</c:formatCode>
                <c:ptCount val="4"/>
                <c:pt idx="0">
                  <c:v>-0.99999999999999001</c:v>
                </c:pt>
                <c:pt idx="1">
                  <c:v>-0.39999999999999603</c:v>
                </c:pt>
                <c:pt idx="2">
                  <c:v>-0.40000000000000541</c:v>
                </c:pt>
                <c:pt idx="3">
                  <c:v>-0.40000000000000174</c:v>
                </c:pt>
              </c:numCache>
            </c:numRef>
          </c:val>
          <c:extLst>
            <c:ext xmlns:c16="http://schemas.microsoft.com/office/drawing/2014/chart" uri="{C3380CC4-5D6E-409C-BE32-E72D297353CC}">
              <c16:uniqueId val="{00000001-ABC4-4C24-BADB-AD81B51D4BEF}"/>
            </c:ext>
          </c:extLst>
        </c:ser>
        <c:dLbls>
          <c:showLegendKey val="0"/>
          <c:showVal val="0"/>
          <c:showCatName val="0"/>
          <c:showSerName val="0"/>
          <c:showPercent val="0"/>
          <c:showBubbleSize val="0"/>
        </c:dLbls>
        <c:gapWidth val="150"/>
        <c:axId val="-2030693488"/>
        <c:axId val="-2030697840"/>
      </c:barChart>
      <c:catAx>
        <c:axId val="-2030693488"/>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97840"/>
        <c:crosses val="autoZero"/>
        <c:auto val="1"/>
        <c:lblAlgn val="ctr"/>
        <c:lblOffset val="100"/>
        <c:noMultiLvlLbl val="0"/>
      </c:catAx>
      <c:valAx>
        <c:axId val="-2030697840"/>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93488"/>
        <c:crosses val="autoZero"/>
        <c:crossBetween val="between"/>
      </c:valAx>
      <c:spPr>
        <a:noFill/>
        <a:ln>
          <a:noFill/>
        </a:ln>
        <a:effectLst/>
      </c:spPr>
    </c:plotArea>
    <c:legend>
      <c:legendPos val="b"/>
      <c:layout>
        <c:manualLayout>
          <c:xMode val="edge"/>
          <c:yMode val="edge"/>
          <c:x val="0.1827050190154802"/>
          <c:y val="0.8425276495610462"/>
          <c:w val="0.66180048922456125"/>
          <c:h val="0.1574723504389537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State debt, % of GDP</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4890781509454176"/>
          <c:y val="0.1705287356321839"/>
          <c:w val="0.80120556359026551"/>
          <c:h val="0.57913331523214773"/>
        </c:manualLayout>
      </c:layout>
      <c:lineChart>
        <c:grouping val="standard"/>
        <c:varyColors val="0"/>
        <c:ser>
          <c:idx val="0"/>
          <c:order val="0"/>
          <c:tx>
            <c:v>previous assumptions</c:v>
          </c:tx>
          <c:spPr>
            <a:ln w="28575" cap="rnd">
              <a:solidFill>
                <a:srgbClr val="002060"/>
              </a:solidFill>
              <a:prstDash val="dash"/>
              <a:round/>
            </a:ln>
            <a:effectLst/>
          </c:spPr>
          <c:marker>
            <c:symbol val="none"/>
          </c:marker>
          <c:cat>
            <c:numRef>
              <c:f>Outcome!$D$2:$G$2</c:f>
              <c:numCache>
                <c:formatCode>General</c:formatCode>
                <c:ptCount val="4"/>
                <c:pt idx="0">
                  <c:v>2019</c:v>
                </c:pt>
                <c:pt idx="1">
                  <c:v>2020</c:v>
                </c:pt>
                <c:pt idx="2">
                  <c:v>2021</c:v>
                </c:pt>
                <c:pt idx="3">
                  <c:v>2022</c:v>
                </c:pt>
              </c:numCache>
            </c:numRef>
          </c:cat>
          <c:val>
            <c:numRef>
              <c:f>Outcome!$D$5:$G$5</c:f>
              <c:numCache>
                <c:formatCode>#\ ##0.0</c:formatCode>
                <c:ptCount val="4"/>
                <c:pt idx="0">
                  <c:v>37.4</c:v>
                </c:pt>
                <c:pt idx="1">
                  <c:v>38</c:v>
                </c:pt>
                <c:pt idx="2">
                  <c:v>35.6</c:v>
                </c:pt>
                <c:pt idx="3">
                  <c:v>35.6</c:v>
                </c:pt>
              </c:numCache>
            </c:numRef>
          </c:val>
          <c:smooth val="0"/>
          <c:extLst>
            <c:ext xmlns:c16="http://schemas.microsoft.com/office/drawing/2014/chart" uri="{C3380CC4-5D6E-409C-BE32-E72D297353CC}">
              <c16:uniqueId val="{00000000-76FA-4B1F-B3E3-C84EF316A8A6}"/>
            </c:ext>
          </c:extLst>
        </c:ser>
        <c:ser>
          <c:idx val="1"/>
          <c:order val="1"/>
          <c:tx>
            <c:v>party's proposals outcome</c:v>
          </c:tx>
          <c:spPr>
            <a:ln w="28575" cap="rnd">
              <a:solidFill>
                <a:srgbClr val="002060"/>
              </a:solidFill>
              <a:round/>
            </a:ln>
            <a:effectLst/>
          </c:spPr>
          <c:marker>
            <c:symbol val="none"/>
          </c:marker>
          <c:cat>
            <c:numRef>
              <c:f>Outcome!$D$2:$G$2</c:f>
              <c:numCache>
                <c:formatCode>General</c:formatCode>
                <c:ptCount val="4"/>
                <c:pt idx="0">
                  <c:v>2019</c:v>
                </c:pt>
                <c:pt idx="1">
                  <c:v>2020</c:v>
                </c:pt>
                <c:pt idx="2">
                  <c:v>2021</c:v>
                </c:pt>
                <c:pt idx="3">
                  <c:v>2022</c:v>
                </c:pt>
              </c:numCache>
            </c:numRef>
          </c:cat>
          <c:val>
            <c:numRef>
              <c:f>Outcome!$D$6:$G$6</c:f>
              <c:numCache>
                <c:formatCode>#\ ##0.0</c:formatCode>
                <c:ptCount val="4"/>
                <c:pt idx="0">
                  <c:v>37.399999999999991</c:v>
                </c:pt>
                <c:pt idx="1">
                  <c:v>38</c:v>
                </c:pt>
                <c:pt idx="2">
                  <c:v>35.6</c:v>
                </c:pt>
                <c:pt idx="3">
                  <c:v>35.599999999999994</c:v>
                </c:pt>
              </c:numCache>
            </c:numRef>
          </c:val>
          <c:smooth val="0"/>
          <c:extLst>
            <c:ext xmlns:c16="http://schemas.microsoft.com/office/drawing/2014/chart" uri="{C3380CC4-5D6E-409C-BE32-E72D297353CC}">
              <c16:uniqueId val="{00000001-76FA-4B1F-B3E3-C84EF316A8A6}"/>
            </c:ext>
          </c:extLst>
        </c:ser>
        <c:dLbls>
          <c:showLegendKey val="0"/>
          <c:showVal val="0"/>
          <c:showCatName val="0"/>
          <c:showSerName val="0"/>
          <c:showPercent val="0"/>
          <c:showBubbleSize val="0"/>
        </c:dLbls>
        <c:smooth val="0"/>
        <c:axId val="-2030680976"/>
        <c:axId val="-2030685872"/>
      </c:lineChart>
      <c:catAx>
        <c:axId val="-2030680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85872"/>
        <c:crosses val="autoZero"/>
        <c:auto val="1"/>
        <c:lblAlgn val="ctr"/>
        <c:lblOffset val="100"/>
        <c:noMultiLvlLbl val="0"/>
      </c:catAx>
      <c:valAx>
        <c:axId val="-2030685872"/>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80976"/>
        <c:crosses val="autoZero"/>
        <c:crossBetween val="between"/>
      </c:valAx>
      <c:spPr>
        <a:noFill/>
        <a:ln>
          <a:noFill/>
        </a:ln>
        <a:effectLst/>
      </c:spPr>
    </c:plotArea>
    <c:legend>
      <c:legendPos val="b"/>
      <c:layout>
        <c:manualLayout>
          <c:xMode val="edge"/>
          <c:yMode val="edge"/>
          <c:x val="0.15183566339921795"/>
          <c:y val="0.83792994841162094"/>
          <c:w val="0.75075044190904705"/>
          <c:h val="0.148276948140103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8</xdr:col>
      <xdr:colOff>100853</xdr:colOff>
      <xdr:row>1</xdr:row>
      <xdr:rowOff>100853</xdr:rowOff>
    </xdr:from>
    <xdr:to>
      <xdr:col>14</xdr:col>
      <xdr:colOff>518272</xdr:colOff>
      <xdr:row>18</xdr:row>
      <xdr:rowOff>78441</xdr:rowOff>
    </xdr:to>
    <xdr:graphicFrame macro="">
      <xdr:nvGraphicFramePr>
        <xdr:cNvPr id="5" name="Chart 4">
          <a:extLst>
            <a:ext uri="{FF2B5EF4-FFF2-40B4-BE49-F238E27FC236}">
              <a16:creationId xmlns:a16="http://schemas.microsoft.com/office/drawing/2014/main" id="{9654021C-388B-40A6-A79C-62BAAFA63B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33619</xdr:colOff>
      <xdr:row>1</xdr:row>
      <xdr:rowOff>100853</xdr:rowOff>
    </xdr:from>
    <xdr:to>
      <xdr:col>21</xdr:col>
      <xdr:colOff>493060</xdr:colOff>
      <xdr:row>18</xdr:row>
      <xdr:rowOff>56029</xdr:rowOff>
    </xdr:to>
    <xdr:graphicFrame macro="">
      <xdr:nvGraphicFramePr>
        <xdr:cNvPr id="6" name="Chart 5">
          <a:extLst>
            <a:ext uri="{FF2B5EF4-FFF2-40B4-BE49-F238E27FC236}">
              <a16:creationId xmlns:a16="http://schemas.microsoft.com/office/drawing/2014/main" id="{54C1A02B-76EC-41A3-923E-D504F47C0B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5603</xdr:colOff>
      <xdr:row>24</xdr:row>
      <xdr:rowOff>6723</xdr:rowOff>
    </xdr:from>
    <xdr:to>
      <xdr:col>5</xdr:col>
      <xdr:colOff>240927</xdr:colOff>
      <xdr:row>40</xdr:row>
      <xdr:rowOff>78441</xdr:rowOff>
    </xdr:to>
    <xdr:graphicFrame macro="">
      <xdr:nvGraphicFramePr>
        <xdr:cNvPr id="2" name="Chart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295274</xdr:colOff>
      <xdr:row>1</xdr:row>
      <xdr:rowOff>95249</xdr:rowOff>
    </xdr:from>
    <xdr:to>
      <xdr:col>18</xdr:col>
      <xdr:colOff>76199</xdr:colOff>
      <xdr:row>18</xdr:row>
      <xdr:rowOff>19049</xdr:rowOff>
    </xdr:to>
    <xdr:graphicFrame macro="">
      <xdr:nvGraphicFramePr>
        <xdr:cNvPr id="2" name="Chart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466725</xdr:colOff>
      <xdr:row>22</xdr:row>
      <xdr:rowOff>85725</xdr:rowOff>
    </xdr:from>
    <xdr:to>
      <xdr:col>18</xdr:col>
      <xdr:colOff>247650</xdr:colOff>
      <xdr:row>39</xdr:row>
      <xdr:rowOff>9525</xdr:rowOff>
    </xdr:to>
    <xdr:graphicFrame macro="">
      <xdr:nvGraphicFramePr>
        <xdr:cNvPr id="3" name="Chart 2">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175372</xdr:colOff>
      <xdr:row>0</xdr:row>
      <xdr:rowOff>56029</xdr:rowOff>
    </xdr:from>
    <xdr:to>
      <xdr:col>15</xdr:col>
      <xdr:colOff>156322</xdr:colOff>
      <xdr:row>30</xdr:row>
      <xdr:rowOff>94129</xdr:rowOff>
    </xdr:to>
    <xdr:graphicFrame macro="">
      <xdr:nvGraphicFramePr>
        <xdr:cNvPr id="2" name="Chart 2">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571500</xdr:colOff>
      <xdr:row>18</xdr:row>
      <xdr:rowOff>9525</xdr:rowOff>
    </xdr:from>
    <xdr:to>
      <xdr:col>5</xdr:col>
      <xdr:colOff>152400</xdr:colOff>
      <xdr:row>38</xdr:row>
      <xdr:rowOff>142875</xdr:rowOff>
    </xdr:to>
    <xdr:graphicFrame macro="">
      <xdr:nvGraphicFramePr>
        <xdr:cNvPr id="2" name="Chart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18</xdr:row>
      <xdr:rowOff>0</xdr:rowOff>
    </xdr:from>
    <xdr:to>
      <xdr:col>14</xdr:col>
      <xdr:colOff>304800</xdr:colOff>
      <xdr:row>38</xdr:row>
      <xdr:rowOff>133350</xdr:rowOff>
    </xdr:to>
    <xdr:graphicFrame macro="">
      <xdr:nvGraphicFramePr>
        <xdr:cNvPr id="3" name="Chart 2">
          <a:extLst>
            <a:ext uri="{FF2B5EF4-FFF2-40B4-BE49-F238E27FC236}">
              <a16:creationId xmlns:a16="http://schemas.microsoft.com/office/drawing/2014/main" id="{00000000-0008-0000-1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221877</xdr:colOff>
      <xdr:row>0</xdr:row>
      <xdr:rowOff>386042</xdr:rowOff>
    </xdr:from>
    <xdr:to>
      <xdr:col>9</xdr:col>
      <xdr:colOff>438151</xdr:colOff>
      <xdr:row>18</xdr:row>
      <xdr:rowOff>0</xdr:rowOff>
    </xdr:to>
    <xdr:graphicFrame macro="">
      <xdr:nvGraphicFramePr>
        <xdr:cNvPr id="5" name="Chart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561976</xdr:colOff>
      <xdr:row>1</xdr:row>
      <xdr:rowOff>0</xdr:rowOff>
    </xdr:from>
    <xdr:to>
      <xdr:col>12</xdr:col>
      <xdr:colOff>838200</xdr:colOff>
      <xdr:row>17</xdr:row>
      <xdr:rowOff>200024</xdr:rowOff>
    </xdr:to>
    <xdr:graphicFrame macro="">
      <xdr:nvGraphicFramePr>
        <xdr:cNvPr id="4" name="Chart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133350</xdr:colOff>
      <xdr:row>0</xdr:row>
      <xdr:rowOff>314324</xdr:rowOff>
    </xdr:from>
    <xdr:to>
      <xdr:col>14</xdr:col>
      <xdr:colOff>828675</xdr:colOff>
      <xdr:row>10</xdr:row>
      <xdr:rowOff>9524</xdr:rowOff>
    </xdr:to>
    <xdr:graphicFrame macro="">
      <xdr:nvGraphicFramePr>
        <xdr:cNvPr id="5" name="Chart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183930</xdr:colOff>
      <xdr:row>0</xdr:row>
      <xdr:rowOff>307757</xdr:rowOff>
    </xdr:from>
    <xdr:to>
      <xdr:col>11</xdr:col>
      <xdr:colOff>39414</xdr:colOff>
      <xdr:row>10</xdr:row>
      <xdr:rowOff>13138</xdr:rowOff>
    </xdr:to>
    <xdr:graphicFrame macro="">
      <xdr:nvGraphicFramePr>
        <xdr:cNvPr id="4" name="Chart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361950</xdr:colOff>
      <xdr:row>0</xdr:row>
      <xdr:rowOff>257175</xdr:rowOff>
    </xdr:from>
    <xdr:to>
      <xdr:col>11</xdr:col>
      <xdr:colOff>590550</xdr:colOff>
      <xdr:row>11</xdr:row>
      <xdr:rowOff>114300</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6</xdr:row>
      <xdr:rowOff>95250</xdr:rowOff>
    </xdr:from>
    <xdr:to>
      <xdr:col>2</xdr:col>
      <xdr:colOff>990600</xdr:colOff>
      <xdr:row>21</xdr:row>
      <xdr:rowOff>0</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1238250</xdr:colOff>
      <xdr:row>6</xdr:row>
      <xdr:rowOff>104775</xdr:rowOff>
    </xdr:from>
    <xdr:to>
      <xdr:col>6</xdr:col>
      <xdr:colOff>161925</xdr:colOff>
      <xdr:row>21</xdr:row>
      <xdr:rowOff>9525</xdr:rowOff>
    </xdr:to>
    <xdr:graphicFrame macro="">
      <xdr:nvGraphicFramePr>
        <xdr:cNvPr id="3" name="Chart 2">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xdr:colOff>
      <xdr:row>6</xdr:row>
      <xdr:rowOff>171449</xdr:rowOff>
    </xdr:from>
    <xdr:to>
      <xdr:col>4</xdr:col>
      <xdr:colOff>0</xdr:colOff>
      <xdr:row>24</xdr:row>
      <xdr:rowOff>104774</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571499</xdr:colOff>
      <xdr:row>13</xdr:row>
      <xdr:rowOff>104775</xdr:rowOff>
    </xdr:from>
    <xdr:to>
      <xdr:col>11</xdr:col>
      <xdr:colOff>85724</xdr:colOff>
      <xdr:row>28</xdr:row>
      <xdr:rowOff>133350</xdr:rowOff>
    </xdr:to>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523875</xdr:colOff>
      <xdr:row>13</xdr:row>
      <xdr:rowOff>104775</xdr:rowOff>
    </xdr:from>
    <xdr:to>
      <xdr:col>17</xdr:col>
      <xdr:colOff>38100</xdr:colOff>
      <xdr:row>28</xdr:row>
      <xdr:rowOff>133350</xdr:rowOff>
    </xdr:to>
    <xdr:graphicFrame macro="">
      <xdr:nvGraphicFramePr>
        <xdr:cNvPr id="3" name="Chart 2">
          <a:extLst>
            <a:ext uri="{FF2B5EF4-FFF2-40B4-BE49-F238E27FC236}">
              <a16:creationId xmlns:a16="http://schemas.microsoft.com/office/drawing/2014/main" id="{00000000-0008-0000-0F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47625</xdr:colOff>
      <xdr:row>4</xdr:row>
      <xdr:rowOff>133350</xdr:rowOff>
    </xdr:from>
    <xdr:to>
      <xdr:col>11</xdr:col>
      <xdr:colOff>352425</xdr:colOff>
      <xdr:row>19</xdr:row>
      <xdr:rowOff>19050</xdr:rowOff>
    </xdr:to>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50428</xdr:colOff>
      <xdr:row>19</xdr:row>
      <xdr:rowOff>106455</xdr:rowOff>
    </xdr:from>
    <xdr:to>
      <xdr:col>8</xdr:col>
      <xdr:colOff>174253</xdr:colOff>
      <xdr:row>27</xdr:row>
      <xdr:rowOff>87405</xdr:rowOff>
    </xdr:to>
    <xdr:graphicFrame macro="">
      <xdr:nvGraphicFramePr>
        <xdr:cNvPr id="3" name="Chart 2">
          <a:extLst>
            <a:ext uri="{FF2B5EF4-FFF2-40B4-BE49-F238E27FC236}">
              <a16:creationId xmlns:a16="http://schemas.microsoft.com/office/drawing/2014/main" id="{00000000-0008-0000-1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605117</xdr:colOff>
      <xdr:row>0</xdr:row>
      <xdr:rowOff>23530</xdr:rowOff>
    </xdr:from>
    <xdr:to>
      <xdr:col>15</xdr:col>
      <xdr:colOff>493058</xdr:colOff>
      <xdr:row>11</xdr:row>
      <xdr:rowOff>336177</xdr:rowOff>
    </xdr:to>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3201</xdr:colOff>
      <xdr:row>12</xdr:row>
      <xdr:rowOff>190500</xdr:rowOff>
    </xdr:from>
    <xdr:to>
      <xdr:col>15</xdr:col>
      <xdr:colOff>384201</xdr:colOff>
      <xdr:row>28</xdr:row>
      <xdr:rowOff>4484</xdr:rowOff>
    </xdr:to>
    <xdr:graphicFrame macro="">
      <xdr:nvGraphicFramePr>
        <xdr:cNvPr id="3" name="Chart 2">
          <a:extLst>
            <a:ext uri="{FF2B5EF4-FFF2-40B4-BE49-F238E27FC236}">
              <a16:creationId xmlns:a16="http://schemas.microsoft.com/office/drawing/2014/main" id="{00000000-0008-0000-1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11205</xdr:colOff>
      <xdr:row>0</xdr:row>
      <xdr:rowOff>17929</xdr:rowOff>
    </xdr:from>
    <xdr:to>
      <xdr:col>22</xdr:col>
      <xdr:colOff>493059</xdr:colOff>
      <xdr:row>11</xdr:row>
      <xdr:rowOff>347383</xdr:rowOff>
    </xdr:to>
    <xdr:graphicFrame macro="">
      <xdr:nvGraphicFramePr>
        <xdr:cNvPr id="4" name="Chart 3">
          <a:extLst>
            <a:ext uri="{FF2B5EF4-FFF2-40B4-BE49-F238E27FC236}">
              <a16:creationId xmlns:a16="http://schemas.microsoft.com/office/drawing/2014/main" id="{00000000-0008-0000-1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561975</xdr:colOff>
      <xdr:row>25</xdr:row>
      <xdr:rowOff>28575</xdr:rowOff>
    </xdr:from>
    <xdr:to>
      <xdr:col>7</xdr:col>
      <xdr:colOff>1524000</xdr:colOff>
      <xdr:row>36</xdr:row>
      <xdr:rowOff>104775</xdr:rowOff>
    </xdr:to>
    <xdr:graphicFrame macro="">
      <xdr:nvGraphicFramePr>
        <xdr:cNvPr id="5" name="Chart 4">
          <a:extLst>
            <a:ext uri="{FF2B5EF4-FFF2-40B4-BE49-F238E27FC236}">
              <a16:creationId xmlns:a16="http://schemas.microsoft.com/office/drawing/2014/main" id="{00000000-0008-0000-1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Documents%20and%20Settings\td-trupo\Local%20Settings\Temporary%20Internet%20Files\Content.Outlook\U8Y2E3BN\3100_3300kods_2012bud_0504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DOCUME~1\bd-adija\LOCALS~1\Temp\1\BW\Analyzer\Workbooks\GY55JBHKLGROEZGX7WMT1OGY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Documents%20and%20Settings\TD-STEPA\Local%20Settings\Temporary%20Internet%20Files\Content.Outlook\D9D6NPYH\CDTforecastDG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ietvediba\fdp_dokumenti\td\Documents%20and%20Settings\Td-strau\Local%20Settings\Temporary%20Internet%20Files\OLK1F\LV%20forecasts%202005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td\Documents%20and%20Settings\Td-strau\Local%20Settings\Temporary%20Internet%20Files\OLK1F\LV%20forecasts%202005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td\Documents%20and%20Settings\Td-strau\Local%20Settings\Temporary%20Internet%20Files\OLK1F\LV%20forecasts%202005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td\Documents%20and%20Settings\Td-strau\Local%20Settings\Temporary%20Internet%20Files\OLK1F\bl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ietvediba\fdp_dokumenti\Documents%20and%20Settings\TD-STEPA\Local%20Settings\Temporary%20Internet%20Files\Content.Outlook\D9D6NPYH\CDTforecastDG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nts%20and%20Settings\TD-STEPA\Local%20Settings\Temporary%20Internet%20Files\Content.Outlook\D9D6NPYH\CDTforecastDG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ATSKAITE"/>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ATSKAITE"/>
      <sheetName val="HEADER"/>
      <sheetName val="FOOTER"/>
      <sheetName val="ZQBC_REG_02_08"/>
    </sheetNames>
    <sheetDataSet>
      <sheetData sheetId="0" refreshError="1"/>
      <sheetData sheetId="1" refreshError="1"/>
      <sheetData sheetId="2"/>
      <sheetData sheetId="3" refreshError="1"/>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des"/>
      <sheetName val="Flow"/>
      <sheetName val="Input"/>
      <sheetName val="Tables"/>
      <sheetName val="TRADE"/>
      <sheetName val="VOL"/>
      <sheetName val="QY"/>
      <sheetName val="PR"/>
      <sheetName val="LAB"/>
      <sheetName val="VAL"/>
      <sheetName val="HH"/>
      <sheetName val="E"/>
      <sheetName val="GVT"/>
      <sheetName val="EXT"/>
      <sheetName val="Balance"/>
      <sheetName val="Transfer"/>
      <sheetName val="Tabels"/>
      <sheetName val="overview"/>
    </sheetNames>
    <sheetDataSet>
      <sheetData sheetId="0" refreshError="1">
        <row r="11">
          <cell r="C11" t="str">
            <v>Latvia</v>
          </cell>
        </row>
        <row r="15">
          <cell r="C15" t="str">
            <v>mn LVL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s>
    <sheetDataSet>
      <sheetData sheetId="0">
        <row r="2">
          <cell r="A2" t="str">
            <v xml:space="preserve"> </v>
          </cell>
        </row>
        <row r="5">
          <cell r="A5" t="str">
            <v xml:space="preserve">KEY POINTS OF THE FORECAST  </v>
          </cell>
        </row>
        <row r="7">
          <cell r="Z7" t="str">
            <v xml:space="preserve"> Date : </v>
          </cell>
          <cell r="AD7" t="str">
            <v>18.10.2005</v>
          </cell>
        </row>
        <row r="8">
          <cell r="N8">
            <v>2004</v>
          </cell>
          <cell r="S8">
            <v>2005</v>
          </cell>
          <cell r="X8">
            <v>2006</v>
          </cell>
          <cell r="AC8">
            <v>2007</v>
          </cell>
        </row>
        <row r="9">
          <cell r="N9" t="str">
            <v xml:space="preserve">Level </v>
          </cell>
        </row>
        <row r="10">
          <cell r="A10" t="str">
            <v xml:space="preserve"> Exchange rates, annual average                   </v>
          </cell>
        </row>
        <row r="11">
          <cell r="A11" t="str">
            <v xml:space="preserve"> 1. Effective (% change) </v>
          </cell>
          <cell r="N11">
            <v>-3.3</v>
          </cell>
          <cell r="S11">
            <v>-4.8</v>
          </cell>
          <cell r="X11">
            <v>-0.2</v>
          </cell>
          <cell r="AC11">
            <v>0</v>
          </cell>
        </row>
        <row r="12">
          <cell r="A12" t="str">
            <v xml:space="preserve"> 2. US dollar (1 USD = ) </v>
          </cell>
          <cell r="N12">
            <v>0.53500000000000003</v>
          </cell>
          <cell r="S12">
            <v>0.55600000000000005</v>
          </cell>
          <cell r="X12">
            <v>0.57399999999999995</v>
          </cell>
          <cell r="AC12">
            <v>0.57399999999999995</v>
          </cell>
        </row>
        <row r="13">
          <cell r="A13" t="str">
            <v xml:space="preserve"> 3. euro (1 EUR = ) </v>
          </cell>
          <cell r="N13">
            <v>0.66500000000000004</v>
          </cell>
          <cell r="S13">
            <v>0.69599999999999995</v>
          </cell>
          <cell r="X13">
            <v>0.69599999999999995</v>
          </cell>
          <cell r="AC13">
            <v>0.69599999999999995</v>
          </cell>
        </row>
        <row r="14">
          <cell r="A14" t="str">
            <v xml:space="preserve"> Interest rates, annual average                   </v>
          </cell>
        </row>
        <row r="15">
          <cell r="A15" t="str">
            <v xml:space="preserve"> 4. Short-term interest rate </v>
          </cell>
          <cell r="N15">
            <v>4.2</v>
          </cell>
          <cell r="S15">
            <v>3</v>
          </cell>
          <cell r="X15">
            <v>3</v>
          </cell>
          <cell r="AC15">
            <v>3</v>
          </cell>
        </row>
        <row r="16">
          <cell r="A16" t="str">
            <v xml:space="preserve"> 5. Long-term interest rate </v>
          </cell>
          <cell r="N16">
            <v>4.9000000000000004</v>
          </cell>
          <cell r="S16">
            <v>3.9</v>
          </cell>
          <cell r="X16">
            <v>3.5</v>
          </cell>
          <cell r="AC16">
            <v>3.5</v>
          </cell>
        </row>
        <row r="17">
          <cell r="N17" t="str">
            <v xml:space="preserve">% change on previous year </v>
          </cell>
        </row>
        <row r="18">
          <cell r="A18" t="str">
            <v xml:space="preserve"> 6. Export markets total  </v>
          </cell>
        </row>
        <row r="19">
          <cell r="A19" t="str">
            <v xml:space="preserve"> 7. Import prices of goods  </v>
          </cell>
        </row>
        <row r="20">
          <cell r="A20" t="str">
            <v xml:space="preserve"> 8. Final demand </v>
          </cell>
          <cell r="N20">
            <v>10.897057269718573</v>
          </cell>
          <cell r="S20">
            <v>9.1202328017769645</v>
          </cell>
          <cell r="X20">
            <v>8.2020240893288445</v>
          </cell>
          <cell r="AC20">
            <v>7.3294867745490961</v>
          </cell>
        </row>
        <row r="21">
          <cell r="A21" t="str">
            <v xml:space="preserve"> 9. GDP </v>
          </cell>
          <cell r="N21">
            <v>8.319169597955355</v>
          </cell>
          <cell r="S21">
            <v>8.3651957538755095</v>
          </cell>
          <cell r="X21">
            <v>7.5263900093966773</v>
          </cell>
          <cell r="AC21">
            <v>7.0042092216515695</v>
          </cell>
        </row>
        <row r="22">
          <cell r="A22" t="str">
            <v xml:space="preserve">10. Output gap (relative to trend) </v>
          </cell>
          <cell r="N22">
            <v>0.7</v>
          </cell>
          <cell r="S22">
            <v>1.4</v>
          </cell>
          <cell r="X22">
            <v>1.1000000000000001</v>
          </cell>
          <cell r="AC22">
            <v>0</v>
          </cell>
        </row>
        <row r="23">
          <cell r="A23" t="str">
            <v xml:space="preserve">11. Employment (persons) </v>
          </cell>
          <cell r="N23">
            <v>1.0725990664415486</v>
          </cell>
          <cell r="S23">
            <v>1.0120862798032038</v>
          </cell>
          <cell r="X23">
            <v>0.97275763288371397</v>
          </cell>
          <cell r="AC23">
            <v>0.48169459265379189</v>
          </cell>
        </row>
        <row r="24">
          <cell r="A24" t="str">
            <v xml:space="preserve">12. Unemployment rate (level) (Eurostat) </v>
          </cell>
          <cell r="N24">
            <v>10.401759705508294</v>
          </cell>
          <cell r="S24">
            <v>9.9114047952066056</v>
          </cell>
          <cell r="X24">
            <v>9.3226358224379382</v>
          </cell>
          <cell r="AC24">
            <v>9.0012821162973218</v>
          </cell>
        </row>
        <row r="25">
          <cell r="A25" t="str">
            <v xml:space="preserve">13. GDP per person employed </v>
          </cell>
          <cell r="N25">
            <v>7.1696687316313845</v>
          </cell>
          <cell r="S25">
            <v>7.2794353080721574</v>
          </cell>
          <cell r="X25">
            <v>6.4904955852950197</v>
          </cell>
          <cell r="AC25">
            <v>6.4912466449134065</v>
          </cell>
        </row>
        <row r="26">
          <cell r="A26" t="str">
            <v xml:space="preserve">14. Compensation of employees per head </v>
          </cell>
          <cell r="N26">
            <v>9.6472544028261442</v>
          </cell>
          <cell r="S26">
            <v>14.9</v>
          </cell>
          <cell r="X26">
            <v>10.199999999999999</v>
          </cell>
          <cell r="AC26">
            <v>8.5999999999999854</v>
          </cell>
        </row>
        <row r="27">
          <cell r="A27" t="str">
            <v xml:space="preserve">15. Unit labour costs       </v>
          </cell>
        </row>
        <row r="28">
          <cell r="A28" t="str">
            <v xml:space="preserve">16. Relative unit labour costs in common currency </v>
          </cell>
        </row>
        <row r="29">
          <cell r="A29" t="str">
            <v xml:space="preserve">17. HICP    </v>
          </cell>
          <cell r="N29">
            <v>6.2</v>
          </cell>
          <cell r="S29">
            <v>6.9</v>
          </cell>
          <cell r="X29">
            <v>5.6</v>
          </cell>
          <cell r="AC29">
            <v>4.3</v>
          </cell>
        </row>
        <row r="30">
          <cell r="A30" t="str">
            <v xml:space="preserve">18. National CPI </v>
          </cell>
          <cell r="N30">
            <v>6.2</v>
          </cell>
          <cell r="S30">
            <v>6.8</v>
          </cell>
          <cell r="X30">
            <v>5.6</v>
          </cell>
          <cell r="AC30">
            <v>4.3</v>
          </cell>
        </row>
        <row r="31">
          <cell r="N31" t="str">
            <v xml:space="preserve">Level as % of GDP </v>
          </cell>
        </row>
        <row r="32">
          <cell r="A32" t="str">
            <v xml:space="preserve">19. Current external balance </v>
          </cell>
          <cell r="N32">
            <v>-12.381624080347532</v>
          </cell>
          <cell r="S32">
            <v>-9.6702330450350544</v>
          </cell>
          <cell r="X32">
            <v>-8.7955993408307904</v>
          </cell>
          <cell r="AC32">
            <v>-8.2761673906624083</v>
          </cell>
        </row>
        <row r="33">
          <cell r="A33" t="str">
            <v xml:space="preserve">20. Private sector net lending          </v>
          </cell>
        </row>
        <row r="34">
          <cell r="A34" t="str">
            <v xml:space="preserve"> General government </v>
          </cell>
        </row>
        <row r="35">
          <cell r="A35" t="str">
            <v xml:space="preserve">21. Net lending </v>
          </cell>
        </row>
        <row r="36">
          <cell r="A36" t="str">
            <v xml:space="preserve">22. Cyclically-adjusted primary balance </v>
          </cell>
        </row>
        <row r="37">
          <cell r="A37" t="str">
            <v xml:space="preserve">23. Gross debt </v>
          </cell>
          <cell r="N37">
            <v>13.295600925236759</v>
          </cell>
          <cell r="S37">
            <v>12.992842473404112</v>
          </cell>
          <cell r="X37">
            <v>14.100442416333509</v>
          </cell>
          <cell r="AC37">
            <v>13.025589855233122</v>
          </cell>
        </row>
        <row r="67">
          <cell r="A67" t="str">
            <v xml:space="preserve"> Table 1</v>
          </cell>
        </row>
        <row r="68">
          <cell r="A68" t="str">
            <v xml:space="preserve"> USE AND SUPPLY OF GOODS AND SERVICES  </v>
          </cell>
        </row>
        <row r="69">
          <cell r="A69" t="str">
            <v xml:space="preserve"> VOLUMES </v>
          </cell>
        </row>
        <row r="71">
          <cell r="A71" t="str">
            <v xml:space="preserve"> Country: LATVIA</v>
          </cell>
        </row>
        <row r="72">
          <cell r="A72" t="str">
            <v xml:space="preserve"> Currency unit: mln lats (at 2000 basic prices)</v>
          </cell>
        </row>
        <row r="73">
          <cell r="A73" t="str">
            <v xml:space="preserve"> ESA 95</v>
          </cell>
          <cell r="Z73" t="str">
            <v xml:space="preserve"> Date : </v>
          </cell>
          <cell r="AD73" t="str">
            <v>18.10.2005</v>
          </cell>
        </row>
        <row r="74">
          <cell r="I74" t="str">
            <v xml:space="preserve">ESA 95 </v>
          </cell>
          <cell r="M74">
            <v>2004</v>
          </cell>
          <cell r="V74">
            <v>2005</v>
          </cell>
          <cell r="Z74">
            <v>2006</v>
          </cell>
          <cell r="AD74">
            <v>2007</v>
          </cell>
        </row>
        <row r="75">
          <cell r="I75" t="str">
            <v>code</v>
          </cell>
          <cell r="M75" t="str">
            <v xml:space="preserve">Level </v>
          </cell>
          <cell r="R75" t="str">
            <v xml:space="preserve">Percentage change </v>
          </cell>
        </row>
        <row r="76">
          <cell r="A76" t="str">
            <v xml:space="preserve"> 1. Private consumption expenditure  </v>
          </cell>
          <cell r="I76" t="str">
            <v>P3</v>
          </cell>
          <cell r="M76">
            <v>4022.6209999999992</v>
          </cell>
          <cell r="R76">
            <v>9.2773918736468008</v>
          </cell>
          <cell r="V76">
            <v>8.299999999999951</v>
          </cell>
          <cell r="Z76">
            <v>8.299999999999951</v>
          </cell>
          <cell r="AD76">
            <v>7.5000000000000178</v>
          </cell>
        </row>
        <row r="77">
          <cell r="A77" t="str">
            <v xml:space="preserve"> 2. Government consumption expenditure  </v>
          </cell>
          <cell r="I77" t="str">
            <v>P3</v>
          </cell>
          <cell r="M77">
            <v>1075.42</v>
          </cell>
          <cell r="R77">
            <v>2.0870790196633182</v>
          </cell>
          <cell r="V77">
            <v>2.4</v>
          </cell>
          <cell r="Z77">
            <v>2.4</v>
          </cell>
          <cell r="AD77">
            <v>2.4</v>
          </cell>
        </row>
        <row r="78">
          <cell r="A78" t="str">
            <v xml:space="preserve"> 3. Gross fixed capital formation  </v>
          </cell>
          <cell r="I78" t="str">
            <v>P51</v>
          </cell>
          <cell r="M78">
            <v>1885.8440000000003</v>
          </cell>
          <cell r="R78">
            <v>17.261062376107116</v>
          </cell>
          <cell r="V78">
            <v>12.877338255777659</v>
          </cell>
          <cell r="Z78">
            <v>12.877338255777659</v>
          </cell>
          <cell r="AD78">
            <v>9.0588312456933995</v>
          </cell>
        </row>
        <row r="79">
          <cell r="A79" t="str">
            <v xml:space="preserve"> 4. Final domestic demand (1+2+3) </v>
          </cell>
          <cell r="M79">
            <v>6983.8849999999993</v>
          </cell>
          <cell r="R79">
            <v>10.1074953159399</v>
          </cell>
          <cell r="V79">
            <v>9.7410715526420404</v>
          </cell>
          <cell r="Z79">
            <v>8.7628310199498145</v>
          </cell>
          <cell r="AD79">
            <v>8.7628310199498145</v>
          </cell>
        </row>
        <row r="80">
          <cell r="A80" t="str">
            <v xml:space="preserve"> 5. Change in inventories + net acquisition of  </v>
          </cell>
        </row>
        <row r="81">
          <cell r="A81" t="str">
            <v xml:space="preserve">    valuables as % of GDP  </v>
          </cell>
          <cell r="I81" t="str">
            <v>P52+P53</v>
          </cell>
          <cell r="M81">
            <v>343.56599999999764</v>
          </cell>
          <cell r="R81">
            <v>49.373274494032046</v>
          </cell>
          <cell r="V81">
            <v>-33.338733935410858</v>
          </cell>
          <cell r="Z81">
            <v>-44.67794235382808</v>
          </cell>
          <cell r="AD81">
            <v>-28.356229646197875</v>
          </cell>
        </row>
        <row r="82">
          <cell r="A82" t="str">
            <v xml:space="preserve"> 6. Domestic demand (4+5)  </v>
          </cell>
          <cell r="M82">
            <v>7327.4509999999973</v>
          </cell>
          <cell r="R82">
            <v>11.481542169363863</v>
          </cell>
          <cell r="V82">
            <v>7.7211663424525483</v>
          </cell>
          <cell r="Z82">
            <v>7.2122213041723597</v>
          </cell>
          <cell r="AD82">
            <v>6.7398312414308208</v>
          </cell>
        </row>
        <row r="83">
          <cell r="A83" t="str">
            <v xml:space="preserve"> 7. Exports of goods and services  </v>
          </cell>
          <cell r="I83" t="str">
            <v>P6</v>
          </cell>
          <cell r="M83">
            <v>2559.5340000000006</v>
          </cell>
          <cell r="R83">
            <v>9.2571763232450088</v>
          </cell>
          <cell r="V83">
            <v>13.125489589318406</v>
          </cell>
          <cell r="Z83">
            <v>10.900268379807375</v>
          </cell>
          <cell r="AD83">
            <v>8.8834569179771172</v>
          </cell>
        </row>
        <row r="84">
          <cell r="A84" t="str">
            <v xml:space="preserve"> 7a. - of which goods  </v>
          </cell>
          <cell r="I84" t="str">
            <v>P61</v>
          </cell>
        </row>
        <row r="85">
          <cell r="A85" t="str">
            <v xml:space="preserve"> 7b. - of which services </v>
          </cell>
          <cell r="I85" t="str">
            <v>P62</v>
          </cell>
        </row>
        <row r="86">
          <cell r="A86" t="str">
            <v xml:space="preserve"> 8. Final demand (6+7) </v>
          </cell>
          <cell r="M86">
            <v>9886.9849999999969</v>
          </cell>
          <cell r="R86">
            <v>10.897057269718573</v>
          </cell>
          <cell r="V86">
            <v>9.1202328017769645</v>
          </cell>
          <cell r="Z86">
            <v>8.2020240893288445</v>
          </cell>
          <cell r="AD86">
            <v>7.3294867745490961</v>
          </cell>
        </row>
        <row r="87">
          <cell r="A87" t="str">
            <v xml:space="preserve"> 9. Imports of goods and services  </v>
          </cell>
          <cell r="I87" t="str">
            <v>P7</v>
          </cell>
          <cell r="M87">
            <v>3630.5769999999993</v>
          </cell>
          <cell r="R87">
            <v>15.639638790263955</v>
          </cell>
          <cell r="V87">
            <v>10.421353760452901</v>
          </cell>
          <cell r="Z87">
            <v>9.3446332749578467</v>
          </cell>
          <cell r="AD87">
            <v>7.8704376779011653</v>
          </cell>
        </row>
        <row r="88">
          <cell r="A88" t="str">
            <v xml:space="preserve"> 9a. - of which goods  </v>
          </cell>
          <cell r="I88" t="str">
            <v>P71</v>
          </cell>
        </row>
        <row r="89">
          <cell r="A89" t="str">
            <v xml:space="preserve"> 9b. - of which services </v>
          </cell>
          <cell r="I89" t="str">
            <v>P72</v>
          </cell>
        </row>
        <row r="90">
          <cell r="A90" t="str">
            <v xml:space="preserve">10. Gross domestic product at market prices (8-9)  </v>
          </cell>
          <cell r="I90" t="str">
            <v>B1*g</v>
          </cell>
          <cell r="M90">
            <v>6256.4079999999976</v>
          </cell>
          <cell r="R90">
            <v>8.319169597955355</v>
          </cell>
          <cell r="V90">
            <v>8.3651957538755095</v>
          </cell>
          <cell r="Z90">
            <v>7.5263900093966773</v>
          </cell>
          <cell r="AD90">
            <v>7.0042092216515695</v>
          </cell>
        </row>
        <row r="91">
          <cell r="R91" t="str">
            <v xml:space="preserve">Contribution to change in GDP </v>
          </cell>
        </row>
        <row r="92">
          <cell r="A92" t="str">
            <v xml:space="preserve">11. Final domestic demand  </v>
          </cell>
          <cell r="M92">
            <v>6983.8849999999993</v>
          </cell>
          <cell r="R92">
            <v>11.099515036701604</v>
          </cell>
          <cell r="V92">
            <v>10.873735136906603</v>
          </cell>
          <cell r="Z92">
            <v>9.9059431301339771</v>
          </cell>
          <cell r="AD92">
            <v>8.3166266944025047</v>
          </cell>
        </row>
        <row r="93">
          <cell r="A93" t="str">
            <v xml:space="preserve">12. Change in inventories + net acq. of valuables </v>
          </cell>
          <cell r="I93" t="str">
            <v>P52+P53</v>
          </cell>
          <cell r="M93">
            <v>343.56599999999764</v>
          </cell>
          <cell r="R93">
            <v>1.9661174940498138</v>
          </cell>
          <cell r="V93">
            <v>-1.8307718203885179</v>
          </cell>
          <cell r="Z93">
            <v>-1.5092528938987464</v>
          </cell>
          <cell r="AD93">
            <v>-0.49283392793454689</v>
          </cell>
        </row>
        <row r="94">
          <cell r="A94" t="str">
            <v xml:space="preserve">13. External balance of trade in goods and services  </v>
          </cell>
          <cell r="I94" t="str">
            <v>B11</v>
          </cell>
          <cell r="M94">
            <v>-1071.0429999999988</v>
          </cell>
          <cell r="R94">
            <v>-4.7464629327960823</v>
          </cell>
          <cell r="V94">
            <v>-0.67776756264254279</v>
          </cell>
          <cell r="Z94">
            <v>-0.87030022683857577</v>
          </cell>
          <cell r="AD94">
            <v>-0.81958354481640594</v>
          </cell>
        </row>
        <row r="95">
          <cell r="A95" t="str">
            <v xml:space="preserve">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s>
    <sheetDataSet>
      <sheetData sheetId="0">
        <row r="2">
          <cell r="A2" t="str">
            <v xml:space="preserve"> </v>
          </cell>
        </row>
        <row r="5">
          <cell r="A5" t="str">
            <v xml:space="preserve">KEY POINTS OF THE FORECAST  </v>
          </cell>
        </row>
        <row r="7">
          <cell r="Z7" t="str">
            <v xml:space="preserve"> Date : </v>
          </cell>
          <cell r="AD7" t="str">
            <v>18.10.2005</v>
          </cell>
        </row>
        <row r="8">
          <cell r="N8">
            <v>2004</v>
          </cell>
          <cell r="S8">
            <v>2005</v>
          </cell>
          <cell r="X8">
            <v>2006</v>
          </cell>
          <cell r="AC8">
            <v>2007</v>
          </cell>
        </row>
        <row r="9">
          <cell r="N9" t="str">
            <v xml:space="preserve">Level </v>
          </cell>
        </row>
        <row r="10">
          <cell r="A10" t="str">
            <v xml:space="preserve"> Exchange rates, annual average                   </v>
          </cell>
        </row>
        <row r="11">
          <cell r="A11" t="str">
            <v xml:space="preserve"> 1. Effective (% change) </v>
          </cell>
          <cell r="N11">
            <v>-3.3</v>
          </cell>
          <cell r="S11">
            <v>-4.8</v>
          </cell>
          <cell r="X11">
            <v>-0.2</v>
          </cell>
          <cell r="AC11">
            <v>0</v>
          </cell>
        </row>
        <row r="12">
          <cell r="A12" t="str">
            <v xml:space="preserve"> 2. US dollar (1 USD = ) </v>
          </cell>
          <cell r="N12">
            <v>0.53500000000000003</v>
          </cell>
          <cell r="S12">
            <v>0.55600000000000005</v>
          </cell>
          <cell r="X12">
            <v>0.57399999999999995</v>
          </cell>
          <cell r="AC12">
            <v>0.57399999999999995</v>
          </cell>
        </row>
        <row r="13">
          <cell r="A13" t="str">
            <v xml:space="preserve"> 3. euro (1 EUR = ) </v>
          </cell>
          <cell r="N13">
            <v>0.66500000000000004</v>
          </cell>
          <cell r="S13">
            <v>0.69599999999999995</v>
          </cell>
          <cell r="X13">
            <v>0.69599999999999995</v>
          </cell>
          <cell r="AC13">
            <v>0.69599999999999995</v>
          </cell>
        </row>
        <row r="14">
          <cell r="A14" t="str">
            <v xml:space="preserve"> Interest rates, annual average                   </v>
          </cell>
        </row>
        <row r="15">
          <cell r="A15" t="str">
            <v xml:space="preserve"> 4. Short-term interest rate </v>
          </cell>
          <cell r="N15">
            <v>4.2</v>
          </cell>
          <cell r="S15">
            <v>3</v>
          </cell>
          <cell r="X15">
            <v>3</v>
          </cell>
          <cell r="AC15">
            <v>3</v>
          </cell>
        </row>
        <row r="16">
          <cell r="A16" t="str">
            <v xml:space="preserve"> 5. Long-term interest rate </v>
          </cell>
          <cell r="N16">
            <v>4.9000000000000004</v>
          </cell>
          <cell r="S16">
            <v>3.9</v>
          </cell>
          <cell r="X16">
            <v>3.5</v>
          </cell>
          <cell r="AC16">
            <v>3.5</v>
          </cell>
        </row>
        <row r="17">
          <cell r="N17" t="str">
            <v xml:space="preserve">% change on previous year </v>
          </cell>
        </row>
        <row r="18">
          <cell r="A18" t="str">
            <v xml:space="preserve"> 6. Export markets total  </v>
          </cell>
        </row>
        <row r="19">
          <cell r="A19" t="str">
            <v xml:space="preserve"> 7. Import prices of goods  </v>
          </cell>
        </row>
        <row r="20">
          <cell r="A20" t="str">
            <v xml:space="preserve"> 8. Final demand </v>
          </cell>
          <cell r="N20">
            <v>10.897057269718573</v>
          </cell>
          <cell r="S20">
            <v>9.1202328017769645</v>
          </cell>
          <cell r="X20">
            <v>8.2020240893288445</v>
          </cell>
          <cell r="AC20">
            <v>7.3294867745490961</v>
          </cell>
        </row>
        <row r="21">
          <cell r="A21" t="str">
            <v xml:space="preserve"> 9. GDP </v>
          </cell>
          <cell r="N21">
            <v>8.319169597955355</v>
          </cell>
          <cell r="S21">
            <v>8.3651957538755095</v>
          </cell>
          <cell r="X21">
            <v>7.5263900093966773</v>
          </cell>
          <cell r="AC21">
            <v>7.0042092216515695</v>
          </cell>
        </row>
        <row r="22">
          <cell r="A22" t="str">
            <v xml:space="preserve">10. Output gap (relative to trend) </v>
          </cell>
          <cell r="N22">
            <v>0.7</v>
          </cell>
          <cell r="S22">
            <v>1.4</v>
          </cell>
          <cell r="X22">
            <v>1.1000000000000001</v>
          </cell>
          <cell r="AC22">
            <v>0</v>
          </cell>
        </row>
        <row r="23">
          <cell r="A23" t="str">
            <v xml:space="preserve">11. Employment (persons) </v>
          </cell>
          <cell r="N23">
            <v>1.0725990664415486</v>
          </cell>
          <cell r="S23">
            <v>1.0120862798032038</v>
          </cell>
          <cell r="X23">
            <v>0.97275763288371397</v>
          </cell>
          <cell r="AC23">
            <v>0.48169459265379189</v>
          </cell>
        </row>
        <row r="24">
          <cell r="A24" t="str">
            <v xml:space="preserve">12. Unemployment rate (level) (Eurostat) </v>
          </cell>
          <cell r="N24">
            <v>10.401759705508294</v>
          </cell>
          <cell r="S24">
            <v>9.9114047952066056</v>
          </cell>
          <cell r="X24">
            <v>9.3226358224379382</v>
          </cell>
          <cell r="AC24">
            <v>9.0012821162973218</v>
          </cell>
        </row>
        <row r="25">
          <cell r="A25" t="str">
            <v xml:space="preserve">13. GDP per person employed </v>
          </cell>
          <cell r="N25">
            <v>7.1696687316313845</v>
          </cell>
          <cell r="S25">
            <v>7.2794353080721574</v>
          </cell>
          <cell r="X25">
            <v>6.4904955852950197</v>
          </cell>
          <cell r="AC25">
            <v>6.4912466449134065</v>
          </cell>
        </row>
        <row r="26">
          <cell r="A26" t="str">
            <v xml:space="preserve">14. Compensation of employees per head </v>
          </cell>
          <cell r="N26">
            <v>9.6472544028261442</v>
          </cell>
          <cell r="S26">
            <v>14.9</v>
          </cell>
          <cell r="X26">
            <v>10.199999999999999</v>
          </cell>
          <cell r="AC26">
            <v>8.5999999999999854</v>
          </cell>
        </row>
        <row r="27">
          <cell r="A27" t="str">
            <v xml:space="preserve">15. Unit labour costs       </v>
          </cell>
        </row>
        <row r="28">
          <cell r="A28" t="str">
            <v xml:space="preserve">16. Relative unit labour costs in common currency </v>
          </cell>
        </row>
        <row r="29">
          <cell r="A29" t="str">
            <v xml:space="preserve">17. HICP    </v>
          </cell>
          <cell r="N29">
            <v>6.2</v>
          </cell>
          <cell r="S29">
            <v>6.9</v>
          </cell>
          <cell r="X29">
            <v>5.6</v>
          </cell>
          <cell r="AC29">
            <v>4.3</v>
          </cell>
        </row>
        <row r="30">
          <cell r="A30" t="str">
            <v xml:space="preserve">18. National CPI </v>
          </cell>
          <cell r="N30">
            <v>6.2</v>
          </cell>
          <cell r="S30">
            <v>6.8</v>
          </cell>
          <cell r="X30">
            <v>5.6</v>
          </cell>
          <cell r="AC30">
            <v>4.3</v>
          </cell>
        </row>
        <row r="31">
          <cell r="N31" t="str">
            <v xml:space="preserve">Level as % of GDP </v>
          </cell>
        </row>
        <row r="32">
          <cell r="A32" t="str">
            <v xml:space="preserve">19. Current external balance </v>
          </cell>
          <cell r="N32">
            <v>-12.381624080347532</v>
          </cell>
          <cell r="S32">
            <v>-9.6702330450350544</v>
          </cell>
          <cell r="X32">
            <v>-8.7955993408307904</v>
          </cell>
          <cell r="AC32">
            <v>-8.2761673906624083</v>
          </cell>
        </row>
        <row r="33">
          <cell r="A33" t="str">
            <v xml:space="preserve">20. Private sector net lending          </v>
          </cell>
        </row>
        <row r="34">
          <cell r="A34" t="str">
            <v xml:space="preserve"> General government </v>
          </cell>
        </row>
        <row r="35">
          <cell r="A35" t="str">
            <v xml:space="preserve">21. Net lending </v>
          </cell>
        </row>
        <row r="36">
          <cell r="A36" t="str">
            <v xml:space="preserve">22. Cyclically-adjusted primary balance </v>
          </cell>
        </row>
        <row r="37">
          <cell r="A37" t="str">
            <v xml:space="preserve">23. Gross debt </v>
          </cell>
          <cell r="N37">
            <v>13.295600925236759</v>
          </cell>
          <cell r="S37">
            <v>12.992842473404112</v>
          </cell>
          <cell r="X37">
            <v>14.100442416333509</v>
          </cell>
          <cell r="AC37">
            <v>13.025589855233122</v>
          </cell>
        </row>
        <row r="67">
          <cell r="A67" t="str">
            <v xml:space="preserve"> Table 1</v>
          </cell>
        </row>
        <row r="68">
          <cell r="A68" t="str">
            <v xml:space="preserve"> USE AND SUPPLY OF GOODS AND SERVICES  </v>
          </cell>
        </row>
        <row r="69">
          <cell r="A69" t="str">
            <v xml:space="preserve"> VOLUMES </v>
          </cell>
        </row>
        <row r="71">
          <cell r="A71" t="str">
            <v xml:space="preserve"> Country: LATVIA</v>
          </cell>
        </row>
        <row r="72">
          <cell r="A72" t="str">
            <v xml:space="preserve"> Currency unit: mln lats (at 2000 basic prices)</v>
          </cell>
        </row>
        <row r="73">
          <cell r="A73" t="str">
            <v xml:space="preserve"> ESA 95</v>
          </cell>
          <cell r="Z73" t="str">
            <v xml:space="preserve"> Date : </v>
          </cell>
          <cell r="AD73" t="str">
            <v>18.10.2005</v>
          </cell>
        </row>
        <row r="74">
          <cell r="I74" t="str">
            <v xml:space="preserve">ESA 95 </v>
          </cell>
          <cell r="M74">
            <v>2004</v>
          </cell>
          <cell r="V74">
            <v>2005</v>
          </cell>
          <cell r="Z74">
            <v>2006</v>
          </cell>
          <cell r="AD74">
            <v>2007</v>
          </cell>
        </row>
        <row r="75">
          <cell r="I75" t="str">
            <v>code</v>
          </cell>
          <cell r="M75" t="str">
            <v xml:space="preserve">Level </v>
          </cell>
          <cell r="R75" t="str">
            <v xml:space="preserve">Percentage change </v>
          </cell>
        </row>
        <row r="76">
          <cell r="A76" t="str">
            <v xml:space="preserve"> 1. Private consumption expenditure  </v>
          </cell>
          <cell r="I76" t="str">
            <v>P3</v>
          </cell>
          <cell r="M76">
            <v>4022.6209999999992</v>
          </cell>
          <cell r="R76">
            <v>9.2773918736468008</v>
          </cell>
          <cell r="V76">
            <v>8.299999999999951</v>
          </cell>
          <cell r="Z76">
            <v>8.299999999999951</v>
          </cell>
          <cell r="AD76">
            <v>7.5000000000000178</v>
          </cell>
        </row>
        <row r="77">
          <cell r="A77" t="str">
            <v xml:space="preserve"> 2. Government consumption expenditure  </v>
          </cell>
          <cell r="I77" t="str">
            <v>P3</v>
          </cell>
          <cell r="M77">
            <v>1075.42</v>
          </cell>
          <cell r="R77">
            <v>2.0870790196633182</v>
          </cell>
          <cell r="V77">
            <v>2.4</v>
          </cell>
          <cell r="Z77">
            <v>2.4</v>
          </cell>
          <cell r="AD77">
            <v>2.4</v>
          </cell>
        </row>
        <row r="78">
          <cell r="A78" t="str">
            <v xml:space="preserve"> 3. Gross fixed capital formation  </v>
          </cell>
          <cell r="I78" t="str">
            <v>P51</v>
          </cell>
          <cell r="M78">
            <v>1885.8440000000003</v>
          </cell>
          <cell r="R78">
            <v>17.261062376107116</v>
          </cell>
          <cell r="V78">
            <v>12.877338255777659</v>
          </cell>
          <cell r="Z78">
            <v>12.877338255777659</v>
          </cell>
          <cell r="AD78">
            <v>9.0588312456933995</v>
          </cell>
        </row>
        <row r="79">
          <cell r="A79" t="str">
            <v xml:space="preserve"> 4. Final domestic demand (1+2+3) </v>
          </cell>
          <cell r="M79">
            <v>6983.8849999999993</v>
          </cell>
          <cell r="R79">
            <v>10.1074953159399</v>
          </cell>
          <cell r="V79">
            <v>9.7410715526420404</v>
          </cell>
          <cell r="Z79">
            <v>8.7628310199498145</v>
          </cell>
          <cell r="AD79">
            <v>8.7628310199498145</v>
          </cell>
        </row>
        <row r="80">
          <cell r="A80" t="str">
            <v xml:space="preserve"> 5. Change in inventories + net acquisition of  </v>
          </cell>
        </row>
        <row r="81">
          <cell r="A81" t="str">
            <v xml:space="preserve">    valuables as % of GDP  </v>
          </cell>
          <cell r="I81" t="str">
            <v>P52+P53</v>
          </cell>
          <cell r="M81">
            <v>343.56599999999764</v>
          </cell>
          <cell r="R81">
            <v>49.373274494032046</v>
          </cell>
          <cell r="V81">
            <v>-33.338733935410858</v>
          </cell>
          <cell r="Z81">
            <v>-44.67794235382808</v>
          </cell>
          <cell r="AD81">
            <v>-28.356229646197875</v>
          </cell>
        </row>
        <row r="82">
          <cell r="A82" t="str">
            <v xml:space="preserve"> 6. Domestic demand (4+5)  </v>
          </cell>
          <cell r="M82">
            <v>7327.4509999999973</v>
          </cell>
          <cell r="R82">
            <v>11.481542169363863</v>
          </cell>
          <cell r="V82">
            <v>7.7211663424525483</v>
          </cell>
          <cell r="Z82">
            <v>7.2122213041723597</v>
          </cell>
          <cell r="AD82">
            <v>6.7398312414308208</v>
          </cell>
        </row>
        <row r="83">
          <cell r="A83" t="str">
            <v xml:space="preserve"> 7. Exports of goods and services  </v>
          </cell>
          <cell r="I83" t="str">
            <v>P6</v>
          </cell>
          <cell r="M83">
            <v>2559.5340000000006</v>
          </cell>
          <cell r="R83">
            <v>9.2571763232450088</v>
          </cell>
          <cell r="V83">
            <v>13.125489589318406</v>
          </cell>
          <cell r="Z83">
            <v>10.900268379807375</v>
          </cell>
          <cell r="AD83">
            <v>8.8834569179771172</v>
          </cell>
        </row>
        <row r="84">
          <cell r="A84" t="str">
            <v xml:space="preserve"> 7a. - of which goods  </v>
          </cell>
          <cell r="I84" t="str">
            <v>P61</v>
          </cell>
        </row>
        <row r="85">
          <cell r="A85" t="str">
            <v xml:space="preserve"> 7b. - of which services </v>
          </cell>
          <cell r="I85" t="str">
            <v>P62</v>
          </cell>
        </row>
        <row r="86">
          <cell r="A86" t="str">
            <v xml:space="preserve"> 8. Final demand (6+7) </v>
          </cell>
          <cell r="M86">
            <v>9886.9849999999969</v>
          </cell>
          <cell r="R86">
            <v>10.897057269718573</v>
          </cell>
          <cell r="V86">
            <v>9.1202328017769645</v>
          </cell>
          <cell r="Z86">
            <v>8.2020240893288445</v>
          </cell>
          <cell r="AD86">
            <v>7.3294867745490961</v>
          </cell>
        </row>
        <row r="87">
          <cell r="A87" t="str">
            <v xml:space="preserve"> 9. Imports of goods and services  </v>
          </cell>
          <cell r="I87" t="str">
            <v>P7</v>
          </cell>
          <cell r="M87">
            <v>3630.5769999999993</v>
          </cell>
          <cell r="R87">
            <v>15.639638790263955</v>
          </cell>
          <cell r="V87">
            <v>10.421353760452901</v>
          </cell>
          <cell r="Z87">
            <v>9.3446332749578467</v>
          </cell>
          <cell r="AD87">
            <v>7.8704376779011653</v>
          </cell>
        </row>
        <row r="88">
          <cell r="A88" t="str">
            <v xml:space="preserve"> 9a. - of which goods  </v>
          </cell>
          <cell r="I88" t="str">
            <v>P71</v>
          </cell>
        </row>
        <row r="89">
          <cell r="A89" t="str">
            <v xml:space="preserve"> 9b. - of which services </v>
          </cell>
          <cell r="I89" t="str">
            <v>P72</v>
          </cell>
        </row>
        <row r="90">
          <cell r="A90" t="str">
            <v xml:space="preserve">10. Gross domestic product at market prices (8-9)  </v>
          </cell>
          <cell r="I90" t="str">
            <v>B1*g</v>
          </cell>
          <cell r="M90">
            <v>6256.4079999999976</v>
          </cell>
          <cell r="R90">
            <v>8.319169597955355</v>
          </cell>
          <cell r="V90">
            <v>8.3651957538755095</v>
          </cell>
          <cell r="Z90">
            <v>7.5263900093966773</v>
          </cell>
          <cell r="AD90">
            <v>7.0042092216515695</v>
          </cell>
        </row>
        <row r="91">
          <cell r="R91" t="str">
            <v xml:space="preserve">Contribution to change in GDP </v>
          </cell>
        </row>
        <row r="92">
          <cell r="A92" t="str">
            <v xml:space="preserve">11. Final domestic demand  </v>
          </cell>
          <cell r="M92">
            <v>6983.8849999999993</v>
          </cell>
          <cell r="R92">
            <v>11.099515036701604</v>
          </cell>
          <cell r="V92">
            <v>10.873735136906603</v>
          </cell>
          <cell r="Z92">
            <v>9.9059431301339771</v>
          </cell>
          <cell r="AD92">
            <v>8.3166266944025047</v>
          </cell>
        </row>
        <row r="93">
          <cell r="A93" t="str">
            <v xml:space="preserve">12. Change in inventories + net acq. of valuables </v>
          </cell>
          <cell r="I93" t="str">
            <v>P52+P53</v>
          </cell>
          <cell r="M93">
            <v>343.56599999999764</v>
          </cell>
          <cell r="R93">
            <v>1.9661174940498138</v>
          </cell>
          <cell r="V93">
            <v>-1.8307718203885179</v>
          </cell>
          <cell r="Z93">
            <v>-1.5092528938987464</v>
          </cell>
          <cell r="AD93">
            <v>-0.49283392793454689</v>
          </cell>
        </row>
        <row r="94">
          <cell r="A94" t="str">
            <v xml:space="preserve">13. External balance of trade in goods and services  </v>
          </cell>
          <cell r="I94" t="str">
            <v>B11</v>
          </cell>
          <cell r="M94">
            <v>-1071.0429999999988</v>
          </cell>
          <cell r="R94">
            <v>-4.7464629327960823</v>
          </cell>
          <cell r="V94">
            <v>-0.67776756264254279</v>
          </cell>
          <cell r="Z94">
            <v>-0.87030022683857577</v>
          </cell>
          <cell r="AD94">
            <v>-0.81958354481640594</v>
          </cell>
        </row>
        <row r="95">
          <cell r="A95" t="str">
            <v xml:space="preserve"> </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s>
    <sheetDataSet>
      <sheetData sheetId="0">
        <row r="2">
          <cell r="A2" t="str">
            <v xml:space="preserve"> </v>
          </cell>
        </row>
        <row r="5">
          <cell r="A5" t="str">
            <v xml:space="preserve">KEY POINTS OF THE FORECAST  </v>
          </cell>
        </row>
        <row r="7">
          <cell r="Z7" t="str">
            <v xml:space="preserve"> Date : </v>
          </cell>
          <cell r="AD7" t="str">
            <v>18.10.2005</v>
          </cell>
        </row>
        <row r="8">
          <cell r="N8">
            <v>2004</v>
          </cell>
          <cell r="S8">
            <v>2005</v>
          </cell>
          <cell r="X8">
            <v>2006</v>
          </cell>
          <cell r="AC8">
            <v>2007</v>
          </cell>
        </row>
        <row r="9">
          <cell r="N9" t="str">
            <v xml:space="preserve">Level </v>
          </cell>
        </row>
        <row r="10">
          <cell r="A10" t="str">
            <v xml:space="preserve"> Exchange rates, annual average                   </v>
          </cell>
        </row>
        <row r="11">
          <cell r="A11" t="str">
            <v xml:space="preserve"> 1. Effective (% change) </v>
          </cell>
          <cell r="N11">
            <v>-3.3</v>
          </cell>
          <cell r="S11">
            <v>-4.8</v>
          </cell>
          <cell r="X11">
            <v>-0.2</v>
          </cell>
          <cell r="AC11">
            <v>0</v>
          </cell>
        </row>
        <row r="12">
          <cell r="A12" t="str">
            <v xml:space="preserve"> 2. US dollar (1 USD = ) </v>
          </cell>
          <cell r="N12">
            <v>0.53500000000000003</v>
          </cell>
          <cell r="S12">
            <v>0.55600000000000005</v>
          </cell>
          <cell r="X12">
            <v>0.57399999999999995</v>
          </cell>
          <cell r="AC12">
            <v>0.57399999999999995</v>
          </cell>
        </row>
        <row r="13">
          <cell r="A13" t="str">
            <v xml:space="preserve"> 3. euro (1 EUR = ) </v>
          </cell>
          <cell r="N13">
            <v>0.66500000000000004</v>
          </cell>
          <cell r="S13">
            <v>0.69599999999999995</v>
          </cell>
          <cell r="X13">
            <v>0.69599999999999995</v>
          </cell>
          <cell r="AC13">
            <v>0.69599999999999995</v>
          </cell>
        </row>
        <row r="14">
          <cell r="A14" t="str">
            <v xml:space="preserve"> Interest rates, annual average                   </v>
          </cell>
        </row>
        <row r="15">
          <cell r="A15" t="str">
            <v xml:space="preserve"> 4. Short-term interest rate </v>
          </cell>
          <cell r="N15">
            <v>4.2</v>
          </cell>
          <cell r="S15">
            <v>3</v>
          </cell>
          <cell r="X15">
            <v>3</v>
          </cell>
          <cell r="AC15">
            <v>3</v>
          </cell>
        </row>
        <row r="16">
          <cell r="A16" t="str">
            <v xml:space="preserve"> 5. Long-term interest rate </v>
          </cell>
          <cell r="N16">
            <v>4.9000000000000004</v>
          </cell>
          <cell r="S16">
            <v>3.9</v>
          </cell>
          <cell r="X16">
            <v>3.5</v>
          </cell>
          <cell r="AC16">
            <v>3.5</v>
          </cell>
        </row>
        <row r="17">
          <cell r="N17" t="str">
            <v xml:space="preserve">% change on previous year </v>
          </cell>
        </row>
        <row r="18">
          <cell r="A18" t="str">
            <v xml:space="preserve"> 6. Export markets total  </v>
          </cell>
        </row>
        <row r="19">
          <cell r="A19" t="str">
            <v xml:space="preserve"> 7. Import prices of goods  </v>
          </cell>
        </row>
        <row r="20">
          <cell r="A20" t="str">
            <v xml:space="preserve"> 8. Final demand </v>
          </cell>
          <cell r="N20">
            <v>10.897057269718573</v>
          </cell>
          <cell r="S20">
            <v>9.1202328017769645</v>
          </cell>
          <cell r="X20">
            <v>8.2020240893288445</v>
          </cell>
          <cell r="AC20">
            <v>7.3294867745490961</v>
          </cell>
        </row>
        <row r="21">
          <cell r="A21" t="str">
            <v xml:space="preserve"> 9. GDP </v>
          </cell>
          <cell r="N21">
            <v>8.319169597955355</v>
          </cell>
          <cell r="S21">
            <v>8.3651957538755095</v>
          </cell>
          <cell r="X21">
            <v>7.5263900093966773</v>
          </cell>
          <cell r="AC21">
            <v>7.0042092216515695</v>
          </cell>
        </row>
        <row r="22">
          <cell r="A22" t="str">
            <v xml:space="preserve">10. Output gap (relative to trend) </v>
          </cell>
          <cell r="N22">
            <v>0.7</v>
          </cell>
          <cell r="S22">
            <v>1.4</v>
          </cell>
          <cell r="X22">
            <v>1.1000000000000001</v>
          </cell>
          <cell r="AC22">
            <v>0</v>
          </cell>
        </row>
        <row r="23">
          <cell r="A23" t="str">
            <v xml:space="preserve">11. Employment (persons) </v>
          </cell>
          <cell r="N23">
            <v>1.0725990664415486</v>
          </cell>
          <cell r="S23">
            <v>1.0120862798032038</v>
          </cell>
          <cell r="X23">
            <v>0.97275763288371397</v>
          </cell>
          <cell r="AC23">
            <v>0.48169459265379189</v>
          </cell>
        </row>
        <row r="24">
          <cell r="A24" t="str">
            <v xml:space="preserve">12. Unemployment rate (level) (Eurostat) </v>
          </cell>
          <cell r="N24">
            <v>10.401759705508294</v>
          </cell>
          <cell r="S24">
            <v>9.9114047952066056</v>
          </cell>
          <cell r="X24">
            <v>9.3226358224379382</v>
          </cell>
          <cell r="AC24">
            <v>9.0012821162973218</v>
          </cell>
        </row>
        <row r="25">
          <cell r="A25" t="str">
            <v xml:space="preserve">13. GDP per person employed </v>
          </cell>
          <cell r="N25">
            <v>7.1696687316313845</v>
          </cell>
          <cell r="S25">
            <v>7.2794353080721574</v>
          </cell>
          <cell r="X25">
            <v>6.4904955852950197</v>
          </cell>
          <cell r="AC25">
            <v>6.4912466449134065</v>
          </cell>
        </row>
        <row r="26">
          <cell r="A26" t="str">
            <v xml:space="preserve">14. Compensation of employees per head </v>
          </cell>
          <cell r="N26">
            <v>9.6472544028261442</v>
          </cell>
          <cell r="S26">
            <v>14.9</v>
          </cell>
          <cell r="X26">
            <v>10.199999999999999</v>
          </cell>
          <cell r="AC26">
            <v>8.5999999999999854</v>
          </cell>
        </row>
        <row r="27">
          <cell r="A27" t="str">
            <v xml:space="preserve">15. Unit labour costs       </v>
          </cell>
        </row>
        <row r="28">
          <cell r="A28" t="str">
            <v xml:space="preserve">16. Relative unit labour costs in common currency </v>
          </cell>
        </row>
        <row r="29">
          <cell r="A29" t="str">
            <v xml:space="preserve">17. HICP    </v>
          </cell>
          <cell r="N29">
            <v>6.2</v>
          </cell>
          <cell r="S29">
            <v>6.9</v>
          </cell>
          <cell r="X29">
            <v>5.6</v>
          </cell>
          <cell r="AC29">
            <v>4.3</v>
          </cell>
        </row>
        <row r="30">
          <cell r="A30" t="str">
            <v xml:space="preserve">18. National CPI </v>
          </cell>
          <cell r="N30">
            <v>6.2</v>
          </cell>
          <cell r="S30">
            <v>6.8</v>
          </cell>
          <cell r="X30">
            <v>5.6</v>
          </cell>
          <cell r="AC30">
            <v>4.3</v>
          </cell>
        </row>
        <row r="31">
          <cell r="N31" t="str">
            <v xml:space="preserve">Level as % of GDP </v>
          </cell>
        </row>
        <row r="32">
          <cell r="A32" t="str">
            <v xml:space="preserve">19. Current external balance </v>
          </cell>
          <cell r="N32">
            <v>-12.381624080347532</v>
          </cell>
          <cell r="S32">
            <v>-9.6702330450350544</v>
          </cell>
          <cell r="X32">
            <v>-8.7955993408307904</v>
          </cell>
          <cell r="AC32">
            <v>-8.2761673906624083</v>
          </cell>
        </row>
        <row r="33">
          <cell r="A33" t="str">
            <v xml:space="preserve">20. Private sector net lending          </v>
          </cell>
        </row>
        <row r="34">
          <cell r="A34" t="str">
            <v xml:space="preserve"> General government </v>
          </cell>
        </row>
        <row r="35">
          <cell r="A35" t="str">
            <v xml:space="preserve">21. Net lending </v>
          </cell>
        </row>
        <row r="36">
          <cell r="A36" t="str">
            <v xml:space="preserve">22. Cyclically-adjusted primary balance </v>
          </cell>
        </row>
        <row r="37">
          <cell r="A37" t="str">
            <v xml:space="preserve">23. Gross debt </v>
          </cell>
          <cell r="N37">
            <v>13.295600925236759</v>
          </cell>
          <cell r="S37">
            <v>12.992842473404112</v>
          </cell>
          <cell r="X37">
            <v>14.100442416333509</v>
          </cell>
          <cell r="AC37">
            <v>13.025589855233122</v>
          </cell>
        </row>
        <row r="67">
          <cell r="A67" t="str">
            <v xml:space="preserve"> Table 1</v>
          </cell>
        </row>
        <row r="68">
          <cell r="A68" t="str">
            <v xml:space="preserve"> USE AND SUPPLY OF GOODS AND SERVICES  </v>
          </cell>
        </row>
        <row r="69">
          <cell r="A69" t="str">
            <v xml:space="preserve"> VOLUMES </v>
          </cell>
        </row>
        <row r="71">
          <cell r="A71" t="str">
            <v xml:space="preserve"> Country: LATVIA</v>
          </cell>
        </row>
        <row r="72">
          <cell r="A72" t="str">
            <v xml:space="preserve"> Currency unit: mln lats (at 2000 basic prices)</v>
          </cell>
        </row>
        <row r="73">
          <cell r="A73" t="str">
            <v xml:space="preserve"> ESA 95</v>
          </cell>
          <cell r="Z73" t="str">
            <v xml:space="preserve"> Date : </v>
          </cell>
          <cell r="AD73" t="str">
            <v>18.10.2005</v>
          </cell>
        </row>
        <row r="74">
          <cell r="I74" t="str">
            <v xml:space="preserve">ESA 95 </v>
          </cell>
          <cell r="M74">
            <v>2004</v>
          </cell>
          <cell r="V74">
            <v>2005</v>
          </cell>
          <cell r="Z74">
            <v>2006</v>
          </cell>
          <cell r="AD74">
            <v>2007</v>
          </cell>
        </row>
        <row r="75">
          <cell r="I75" t="str">
            <v>code</v>
          </cell>
          <cell r="M75" t="str">
            <v xml:space="preserve">Level </v>
          </cell>
          <cell r="R75" t="str">
            <v xml:space="preserve">Percentage change </v>
          </cell>
        </row>
        <row r="76">
          <cell r="A76" t="str">
            <v xml:space="preserve"> 1. Private consumption expenditure  </v>
          </cell>
          <cell r="I76" t="str">
            <v>P3</v>
          </cell>
          <cell r="M76">
            <v>4022.6209999999992</v>
          </cell>
          <cell r="R76">
            <v>9.2773918736468008</v>
          </cell>
          <cell r="V76">
            <v>8.299999999999951</v>
          </cell>
          <cell r="Z76">
            <v>8.299999999999951</v>
          </cell>
          <cell r="AD76">
            <v>7.5000000000000178</v>
          </cell>
        </row>
        <row r="77">
          <cell r="A77" t="str">
            <v xml:space="preserve"> 2. Government consumption expenditure  </v>
          </cell>
          <cell r="I77" t="str">
            <v>P3</v>
          </cell>
          <cell r="M77">
            <v>1075.42</v>
          </cell>
          <cell r="R77">
            <v>2.0870790196633182</v>
          </cell>
          <cell r="V77">
            <v>2.4</v>
          </cell>
          <cell r="Z77">
            <v>2.4</v>
          </cell>
          <cell r="AD77">
            <v>2.4</v>
          </cell>
        </row>
        <row r="78">
          <cell r="A78" t="str">
            <v xml:space="preserve"> 3. Gross fixed capital formation  </v>
          </cell>
          <cell r="I78" t="str">
            <v>P51</v>
          </cell>
          <cell r="M78">
            <v>1885.8440000000003</v>
          </cell>
          <cell r="R78">
            <v>17.261062376107116</v>
          </cell>
          <cell r="V78">
            <v>12.877338255777659</v>
          </cell>
          <cell r="Z78">
            <v>12.877338255777659</v>
          </cell>
          <cell r="AD78">
            <v>9.0588312456933995</v>
          </cell>
        </row>
        <row r="79">
          <cell r="A79" t="str">
            <v xml:space="preserve"> 4. Final domestic demand (1+2+3) </v>
          </cell>
          <cell r="M79">
            <v>6983.8849999999993</v>
          </cell>
          <cell r="R79">
            <v>10.1074953159399</v>
          </cell>
          <cell r="V79">
            <v>9.7410715526420404</v>
          </cell>
          <cell r="Z79">
            <v>8.7628310199498145</v>
          </cell>
          <cell r="AD79">
            <v>8.7628310199498145</v>
          </cell>
        </row>
        <row r="80">
          <cell r="A80" t="str">
            <v xml:space="preserve"> 5. Change in inventories + net acquisition of  </v>
          </cell>
        </row>
        <row r="81">
          <cell r="A81" t="str">
            <v xml:space="preserve">    valuables as % of GDP  </v>
          </cell>
          <cell r="I81" t="str">
            <v>P52+P53</v>
          </cell>
          <cell r="M81">
            <v>343.56599999999764</v>
          </cell>
          <cell r="R81">
            <v>49.373274494032046</v>
          </cell>
          <cell r="V81">
            <v>-33.338733935410858</v>
          </cell>
          <cell r="Z81">
            <v>-44.67794235382808</v>
          </cell>
          <cell r="AD81">
            <v>-28.356229646197875</v>
          </cell>
        </row>
        <row r="82">
          <cell r="A82" t="str">
            <v xml:space="preserve"> 6. Domestic demand (4+5)  </v>
          </cell>
          <cell r="M82">
            <v>7327.4509999999973</v>
          </cell>
          <cell r="R82">
            <v>11.481542169363863</v>
          </cell>
          <cell r="V82">
            <v>7.7211663424525483</v>
          </cell>
          <cell r="Z82">
            <v>7.2122213041723597</v>
          </cell>
          <cell r="AD82">
            <v>6.7398312414308208</v>
          </cell>
        </row>
        <row r="83">
          <cell r="A83" t="str">
            <v xml:space="preserve"> 7. Exports of goods and services  </v>
          </cell>
          <cell r="I83" t="str">
            <v>P6</v>
          </cell>
          <cell r="M83">
            <v>2559.5340000000006</v>
          </cell>
          <cell r="R83">
            <v>9.2571763232450088</v>
          </cell>
          <cell r="V83">
            <v>13.125489589318406</v>
          </cell>
          <cell r="Z83">
            <v>10.900268379807375</v>
          </cell>
          <cell r="AD83">
            <v>8.8834569179771172</v>
          </cell>
        </row>
        <row r="84">
          <cell r="A84" t="str">
            <v xml:space="preserve"> 7a. - of which goods  </v>
          </cell>
          <cell r="I84" t="str">
            <v>P61</v>
          </cell>
        </row>
        <row r="85">
          <cell r="A85" t="str">
            <v xml:space="preserve"> 7b. - of which services </v>
          </cell>
          <cell r="I85" t="str">
            <v>P62</v>
          </cell>
        </row>
        <row r="86">
          <cell r="A86" t="str">
            <v xml:space="preserve"> 8. Final demand (6+7) </v>
          </cell>
          <cell r="M86">
            <v>9886.9849999999969</v>
          </cell>
          <cell r="R86">
            <v>10.897057269718573</v>
          </cell>
          <cell r="V86">
            <v>9.1202328017769645</v>
          </cell>
          <cell r="Z86">
            <v>8.2020240893288445</v>
          </cell>
          <cell r="AD86">
            <v>7.3294867745490961</v>
          </cell>
        </row>
        <row r="87">
          <cell r="A87" t="str">
            <v xml:space="preserve"> 9. Imports of goods and services  </v>
          </cell>
          <cell r="I87" t="str">
            <v>P7</v>
          </cell>
          <cell r="M87">
            <v>3630.5769999999993</v>
          </cell>
          <cell r="R87">
            <v>15.639638790263955</v>
          </cell>
          <cell r="V87">
            <v>10.421353760452901</v>
          </cell>
          <cell r="Z87">
            <v>9.3446332749578467</v>
          </cell>
          <cell r="AD87">
            <v>7.8704376779011653</v>
          </cell>
        </row>
        <row r="88">
          <cell r="A88" t="str">
            <v xml:space="preserve"> 9a. - of which goods  </v>
          </cell>
          <cell r="I88" t="str">
            <v>P71</v>
          </cell>
        </row>
        <row r="89">
          <cell r="A89" t="str">
            <v xml:space="preserve"> 9b. - of which services </v>
          </cell>
          <cell r="I89" t="str">
            <v>P72</v>
          </cell>
        </row>
        <row r="90">
          <cell r="A90" t="str">
            <v xml:space="preserve">10. Gross domestic product at market prices (8-9)  </v>
          </cell>
          <cell r="I90" t="str">
            <v>B1*g</v>
          </cell>
          <cell r="M90">
            <v>6256.4079999999976</v>
          </cell>
          <cell r="R90">
            <v>8.319169597955355</v>
          </cell>
          <cell r="V90">
            <v>8.3651957538755095</v>
          </cell>
          <cell r="Z90">
            <v>7.5263900093966773</v>
          </cell>
          <cell r="AD90">
            <v>7.0042092216515695</v>
          </cell>
        </row>
        <row r="91">
          <cell r="R91" t="str">
            <v xml:space="preserve">Contribution to change in GDP </v>
          </cell>
        </row>
        <row r="92">
          <cell r="A92" t="str">
            <v xml:space="preserve">11. Final domestic demand  </v>
          </cell>
          <cell r="M92">
            <v>6983.8849999999993</v>
          </cell>
          <cell r="R92">
            <v>11.099515036701604</v>
          </cell>
          <cell r="V92">
            <v>10.873735136906603</v>
          </cell>
          <cell r="Z92">
            <v>9.9059431301339771</v>
          </cell>
          <cell r="AD92">
            <v>8.3166266944025047</v>
          </cell>
        </row>
        <row r="93">
          <cell r="A93" t="str">
            <v xml:space="preserve">12. Change in inventories + net acq. of valuables </v>
          </cell>
          <cell r="I93" t="str">
            <v>P52+P53</v>
          </cell>
          <cell r="M93">
            <v>343.56599999999764</v>
          </cell>
          <cell r="R93">
            <v>1.9661174940498138</v>
          </cell>
          <cell r="V93">
            <v>-1.8307718203885179</v>
          </cell>
          <cell r="Z93">
            <v>-1.5092528938987464</v>
          </cell>
          <cell r="AD93">
            <v>-0.49283392793454689</v>
          </cell>
        </row>
        <row r="94">
          <cell r="A94" t="str">
            <v xml:space="preserve">13. External balance of trade in goods and services  </v>
          </cell>
          <cell r="I94" t="str">
            <v>B11</v>
          </cell>
          <cell r="M94">
            <v>-1071.0429999999988</v>
          </cell>
          <cell r="R94">
            <v>-4.7464629327960823</v>
          </cell>
          <cell r="V94">
            <v>-0.67776756264254279</v>
          </cell>
          <cell r="Z94">
            <v>-0.87030022683857577</v>
          </cell>
          <cell r="AD94">
            <v>-0.81958354481640594</v>
          </cell>
        </row>
        <row r="95">
          <cell r="A95" t="str">
            <v xml:space="preserve"> </v>
          </cell>
        </row>
        <row r="132">
          <cell r="A132" t="str">
            <v xml:space="preserve"> Table 2</v>
          </cell>
        </row>
        <row r="133">
          <cell r="A133" t="str">
            <v xml:space="preserve"> QUARTERLY PROFILES </v>
          </cell>
        </row>
        <row r="135">
          <cell r="A135" t="str">
            <v xml:space="preserve"> Country: LATVIA</v>
          </cell>
        </row>
        <row r="136">
          <cell r="A136" t="str">
            <v xml:space="preserve"> Currency unit: </v>
          </cell>
        </row>
        <row r="137">
          <cell r="A137" t="str">
            <v xml:space="preserve"> ESA 95</v>
          </cell>
          <cell r="Z137" t="str">
            <v xml:space="preserve"> Date : </v>
          </cell>
          <cell r="AD137" t="str">
            <v>18.10.2005</v>
          </cell>
        </row>
        <row r="138">
          <cell r="J138">
            <v>2005</v>
          </cell>
          <cell r="R138">
            <v>2006</v>
          </cell>
          <cell r="Z138">
            <v>2007</v>
          </cell>
        </row>
        <row r="139">
          <cell r="J139" t="str">
            <v>I</v>
          </cell>
          <cell r="L139" t="str">
            <v>II</v>
          </cell>
          <cell r="N139" t="str">
            <v>III</v>
          </cell>
          <cell r="P139" t="str">
            <v>IV</v>
          </cell>
          <cell r="R139" t="str">
            <v>I</v>
          </cell>
          <cell r="T139" t="str">
            <v>II</v>
          </cell>
          <cell r="V139" t="str">
            <v>III</v>
          </cell>
          <cell r="X139" t="str">
            <v>IV</v>
          </cell>
          <cell r="Z139" t="str">
            <v>I</v>
          </cell>
          <cell r="AB139" t="str">
            <v>II</v>
          </cell>
          <cell r="AD139" t="str">
            <v>III</v>
          </cell>
          <cell r="AF139" t="str">
            <v>IV</v>
          </cell>
        </row>
        <row r="140">
          <cell r="J140" t="str">
            <v xml:space="preserve"> USE AND SUPPLY OF GOODS AND SERVICES, VOLUMES  </v>
          </cell>
        </row>
        <row r="141">
          <cell r="J141" t="str">
            <v xml:space="preserve">Percentage change from previous quarter </v>
          </cell>
        </row>
        <row r="142">
          <cell r="A142" t="str">
            <v xml:space="preserve"> 1. Private consumption expenditure  </v>
          </cell>
        </row>
        <row r="143">
          <cell r="A143" t="str">
            <v xml:space="preserve"> 2. Government consumption expenditure  </v>
          </cell>
        </row>
        <row r="144">
          <cell r="A144" t="str">
            <v xml:space="preserve"> 3. Gross fixed capital formation  </v>
          </cell>
        </row>
        <row r="145">
          <cell r="A145" t="str">
            <v xml:space="preserve"> 4. Final domestic demand </v>
          </cell>
        </row>
        <row r="146">
          <cell r="A146" t="str">
            <v xml:space="preserve"> 5. Change in inventories + net acquisition of  </v>
          </cell>
        </row>
        <row r="147">
          <cell r="A147" t="str">
            <v xml:space="preserve">    valuables as % of GDP  </v>
          </cell>
        </row>
        <row r="148">
          <cell r="A148" t="str">
            <v xml:space="preserve"> 6. Domestic demand </v>
          </cell>
        </row>
        <row r="149">
          <cell r="A149" t="str">
            <v xml:space="preserve"> 7. Exports of goods and services  </v>
          </cell>
        </row>
        <row r="150">
          <cell r="A150" t="str">
            <v xml:space="preserve"> 8. Final demand </v>
          </cell>
        </row>
        <row r="151">
          <cell r="A151" t="str">
            <v xml:space="preserve"> 9. Imports of goods and services  </v>
          </cell>
        </row>
        <row r="152">
          <cell r="A152" t="str">
            <v xml:space="preserve">10. Gross domestic product at market prices </v>
          </cell>
        </row>
        <row r="154">
          <cell r="J154" t="str">
            <v xml:space="preserve">HARMONISED INDEX OF CONSUMER PRICES  </v>
          </cell>
        </row>
        <row r="155">
          <cell r="J155" t="str">
            <v xml:space="preserve">Percentage change from four quarters earlier </v>
          </cell>
        </row>
        <row r="156">
          <cell r="A156" t="str">
            <v xml:space="preserve">11. HICP </v>
          </cell>
          <cell r="J156">
            <v>6.7</v>
          </cell>
          <cell r="L156">
            <v>6.7</v>
          </cell>
          <cell r="N156">
            <v>6.7</v>
          </cell>
          <cell r="P156">
            <v>7.6</v>
          </cell>
          <cell r="R156">
            <v>7.3</v>
          </cell>
          <cell r="T156">
            <v>5.7</v>
          </cell>
          <cell r="V156">
            <v>5.0999999999999996</v>
          </cell>
          <cell r="X156">
            <v>4.5</v>
          </cell>
          <cell r="Z156">
            <v>4.5</v>
          </cell>
          <cell r="AB156">
            <v>4.4000000000000004</v>
          </cell>
          <cell r="AD156">
            <v>4.3</v>
          </cell>
          <cell r="AF156">
            <v>4</v>
          </cell>
        </row>
        <row r="157">
          <cell r="A157" t="str">
            <v xml:space="preserve"> </v>
          </cell>
        </row>
        <row r="161">
          <cell r="A161" t="str">
            <v xml:space="preserve"> Table 3</v>
          </cell>
        </row>
        <row r="162">
          <cell r="A162" t="str">
            <v xml:space="preserve">FURTHER ANALYSIS OF FIXED INVESTMENT  </v>
          </cell>
        </row>
        <row r="163">
          <cell r="A163" t="str">
            <v xml:space="preserve"> VOLUMES </v>
          </cell>
        </row>
        <row r="165">
          <cell r="A165" t="str">
            <v xml:space="preserve"> Country: LATVIA</v>
          </cell>
        </row>
        <row r="166">
          <cell r="A166" t="str">
            <v xml:space="preserve"> Currency unit: mln lats (at 2000 basic prices)</v>
          </cell>
        </row>
        <row r="167">
          <cell r="A167" t="str">
            <v xml:space="preserve"> ESA 95</v>
          </cell>
          <cell r="Z167" t="str">
            <v xml:space="preserve"> Date : </v>
          </cell>
          <cell r="AD167" t="str">
            <v>18.10.2005</v>
          </cell>
        </row>
        <row r="168">
          <cell r="I168" t="str">
            <v xml:space="preserve">ESA 95 </v>
          </cell>
          <cell r="M168">
            <v>2004</v>
          </cell>
          <cell r="V168">
            <v>2005</v>
          </cell>
          <cell r="Z168">
            <v>2006</v>
          </cell>
          <cell r="AD168">
            <v>2007</v>
          </cell>
        </row>
        <row r="169">
          <cell r="I169" t="str">
            <v>code</v>
          </cell>
          <cell r="M169" t="str">
            <v xml:space="preserve">Level </v>
          </cell>
          <cell r="R169" t="str">
            <v xml:space="preserve">Percentage change </v>
          </cell>
        </row>
        <row r="170">
          <cell r="A170" t="str">
            <v xml:space="preserve"> By sector </v>
          </cell>
          <cell r="I170" t="str">
            <v xml:space="preserve"> </v>
          </cell>
        </row>
        <row r="171">
          <cell r="A171" t="str">
            <v xml:space="preserve"> 1. General government  </v>
          </cell>
          <cell r="I171" t="str">
            <v>S13</v>
          </cell>
        </row>
        <row r="172">
          <cell r="A172" t="str">
            <v xml:space="preserve"> 2. Other domestic sectors  </v>
          </cell>
          <cell r="I172" t="str">
            <v>S1-S13</v>
          </cell>
        </row>
        <row r="173">
          <cell r="A173" t="str">
            <v xml:space="preserve"> 2a. - of which, corporations </v>
          </cell>
          <cell r="I173" t="str">
            <v>S11+S12</v>
          </cell>
        </row>
        <row r="174">
          <cell r="A174" t="str">
            <v xml:space="preserve"> 2b. - of which, households and NPISHs </v>
          </cell>
          <cell r="I174" t="str">
            <v>S14+S15</v>
          </cell>
        </row>
        <row r="175">
          <cell r="A175" t="str">
            <v xml:space="preserve"> By type of asset </v>
          </cell>
          <cell r="I175" t="str">
            <v>Pi6</v>
          </cell>
        </row>
        <row r="176">
          <cell r="A176" t="str">
            <v xml:space="preserve"> 3. Construction </v>
          </cell>
          <cell r="I176" t="str">
            <v>Pi6(4+5)</v>
          </cell>
        </row>
        <row r="177">
          <cell r="A177" t="str">
            <v xml:space="preserve"> 3a. - of which, housing </v>
          </cell>
          <cell r="I177" t="str">
            <v>Pi6(4)</v>
          </cell>
        </row>
        <row r="178">
          <cell r="A178" t="str">
            <v xml:space="preserve"> 3b. - of which, other construction </v>
          </cell>
          <cell r="I178" t="str">
            <v>Pi6(5)</v>
          </cell>
        </row>
        <row r="179">
          <cell r="A179" t="str">
            <v xml:space="preserve"> 4. Equipment  </v>
          </cell>
          <cell r="I179" t="str">
            <v>Pi6(2+3)</v>
          </cell>
        </row>
        <row r="180">
          <cell r="A180" t="str">
            <v xml:space="preserve"> 5. Other </v>
          </cell>
          <cell r="I180" t="str">
            <v>Pi6(1+6)</v>
          </cell>
        </row>
        <row r="181">
          <cell r="A181" t="str">
            <v xml:space="preserve"> 6. Gross fixed capital formation </v>
          </cell>
          <cell r="I181" t="str">
            <v>P51</v>
          </cell>
          <cell r="M181">
            <v>1885.8440000000003</v>
          </cell>
          <cell r="R181">
            <v>17.261062376107116</v>
          </cell>
          <cell r="V181">
            <v>12.877338255777659</v>
          </cell>
          <cell r="Z181">
            <v>12.877338255777659</v>
          </cell>
          <cell r="AD181">
            <v>9.0588312456933995</v>
          </cell>
        </row>
        <row r="182">
          <cell r="A182" t="str">
            <v xml:space="preserve">    (whole economy) ( = 1+2 = 3+4+5 ) </v>
          </cell>
        </row>
        <row r="183">
          <cell r="A183" t="str">
            <v xml:space="preserve"> By industry </v>
          </cell>
        </row>
        <row r="184">
          <cell r="A184" t="str">
            <v xml:space="preserve"> 7. Manufacturing </v>
          </cell>
          <cell r="I184" t="str">
            <v>A17(D)</v>
          </cell>
        </row>
        <row r="197">
          <cell r="A197" t="str">
            <v xml:space="preserve"> Table 4</v>
          </cell>
        </row>
        <row r="198">
          <cell r="A198" t="str">
            <v xml:space="preserve">USE AND SUPPLY OF GOODS AND SERVICES  </v>
          </cell>
        </row>
        <row r="199">
          <cell r="A199" t="str">
            <v xml:space="preserve">VALUES </v>
          </cell>
        </row>
        <row r="201">
          <cell r="A201" t="str">
            <v xml:space="preserve"> Country: LATVIA</v>
          </cell>
        </row>
        <row r="202">
          <cell r="A202" t="str">
            <v xml:space="preserve"> Currency unit: mln lats (at 2000 basic prices)</v>
          </cell>
        </row>
        <row r="203">
          <cell r="A203" t="str">
            <v xml:space="preserve"> ESA 95</v>
          </cell>
          <cell r="Z203" t="str">
            <v xml:space="preserve"> Date : </v>
          </cell>
          <cell r="AD203" t="str">
            <v>18.10.2005</v>
          </cell>
        </row>
        <row r="204">
          <cell r="J204" t="str">
            <v xml:space="preserve">Value at current prices </v>
          </cell>
        </row>
        <row r="205">
          <cell r="J205">
            <v>2004</v>
          </cell>
          <cell r="P205">
            <v>2005</v>
          </cell>
          <cell r="V205">
            <v>2006</v>
          </cell>
          <cell r="AB205">
            <v>2007</v>
          </cell>
        </row>
        <row r="206">
          <cell r="G206" t="str">
            <v xml:space="preserve">ESA 95 </v>
          </cell>
          <cell r="M206" t="str">
            <v xml:space="preserve"> %</v>
          </cell>
          <cell r="S206" t="str">
            <v xml:space="preserve"> %</v>
          </cell>
          <cell r="Y206" t="str">
            <v xml:space="preserve"> %</v>
          </cell>
          <cell r="AE206" t="str">
            <v xml:space="preserve"> %</v>
          </cell>
        </row>
        <row r="207">
          <cell r="G207" t="str">
            <v>code</v>
          </cell>
          <cell r="J207" t="str">
            <v>Level</v>
          </cell>
          <cell r="M207" t="str">
            <v xml:space="preserve"> change</v>
          </cell>
          <cell r="P207" t="str">
            <v>Level</v>
          </cell>
          <cell r="S207" t="str">
            <v xml:space="preserve"> change</v>
          </cell>
          <cell r="V207" t="str">
            <v>Level</v>
          </cell>
          <cell r="Y207" t="str">
            <v xml:space="preserve"> change</v>
          </cell>
          <cell r="AB207" t="str">
            <v>Level</v>
          </cell>
          <cell r="AE207" t="str">
            <v xml:space="preserve"> change</v>
          </cell>
        </row>
        <row r="208">
          <cell r="A208" t="str">
            <v xml:space="preserve"> 1. Private consumption expenditure  </v>
          </cell>
          <cell r="G208" t="str">
            <v>P3</v>
          </cell>
          <cell r="J208">
            <v>4605.24</v>
          </cell>
          <cell r="M208">
            <v>15.836735309875422</v>
          </cell>
          <cell r="P208">
            <v>5301.3680784000007</v>
          </cell>
          <cell r="S208">
            <v>15.116000000000014</v>
          </cell>
          <cell r="V208">
            <v>5999.7438022080232</v>
          </cell>
          <cell r="Y208">
            <v>13.173499999999976</v>
          </cell>
          <cell r="AB208">
            <v>6643.2163249948326</v>
          </cell>
          <cell r="AE208">
            <v>10.725</v>
          </cell>
        </row>
        <row r="209">
          <cell r="A209" t="str">
            <v xml:space="preserve"> 2. Government consumption expenditure  </v>
          </cell>
          <cell r="G209" t="str">
            <v>P3</v>
          </cell>
          <cell r="J209">
            <v>1476.2950000000001</v>
          </cell>
          <cell r="M209">
            <v>8.3375346100811498</v>
          </cell>
          <cell r="P209">
            <v>1632.6641663999994</v>
          </cell>
          <cell r="S209">
            <v>10.591999999999999</v>
          </cell>
          <cell r="V209">
            <v>1788.8774738411514</v>
          </cell>
          <cell r="Y209">
            <v>9.5679999999999978</v>
          </cell>
          <cell r="AB209">
            <v>1923.4010598740063</v>
          </cell>
          <cell r="AE209">
            <v>7.5200000000000102</v>
          </cell>
        </row>
        <row r="210">
          <cell r="A210" t="str">
            <v xml:space="preserve"> 3. Gross fixed capital formation  </v>
          </cell>
          <cell r="G210" t="str">
            <v>P51</v>
          </cell>
          <cell r="J210">
            <v>1908.335</v>
          </cell>
          <cell r="M210">
            <v>23.912224769004027</v>
          </cell>
          <cell r="P210">
            <v>2364.9012806368846</v>
          </cell>
          <cell r="S210">
            <v>23.924849705994149</v>
          </cell>
          <cell r="V210">
            <v>2762.8679345883038</v>
          </cell>
          <cell r="Y210">
            <v>16.828045094729887</v>
          </cell>
          <cell r="AB210">
            <v>3118.6117800653733</v>
          </cell>
          <cell r="AE210">
            <v>12.875890339292638</v>
          </cell>
        </row>
        <row r="211">
          <cell r="A211" t="str">
            <v xml:space="preserve"> 4. Final domestic demand (1+2+3) </v>
          </cell>
          <cell r="J211">
            <v>7989.87</v>
          </cell>
          <cell r="M211">
            <v>16.159165943264824</v>
          </cell>
          <cell r="P211">
            <v>9298.9335254368852</v>
          </cell>
          <cell r="S211">
            <v>16.384040359065736</v>
          </cell>
          <cell r="V211">
            <v>10551.489210637479</v>
          </cell>
          <cell r="Y211">
            <v>13.46988535593114</v>
          </cell>
          <cell r="AB211">
            <v>11685.229164934213</v>
          </cell>
          <cell r="AE211">
            <v>10.744833564855981</v>
          </cell>
        </row>
        <row r="212">
          <cell r="A212" t="str">
            <v xml:space="preserve"> 5. Change in inventories + net acquisition of  </v>
          </cell>
        </row>
        <row r="213">
          <cell r="A213" t="str">
            <v xml:space="preserve">    valuables as % of GDP  </v>
          </cell>
          <cell r="G213" t="str">
            <v>P52+P53</v>
          </cell>
          <cell r="J213">
            <v>502.80699999999814</v>
          </cell>
          <cell r="M213">
            <v>100.92508971172256</v>
          </cell>
          <cell r="P213">
            <v>385.86144377738611</v>
          </cell>
          <cell r="S213">
            <v>-23.258537813238974</v>
          </cell>
          <cell r="V213">
            <v>219.31279590725711</v>
          </cell>
          <cell r="Y213">
            <v>-43.162811562539893</v>
          </cell>
          <cell r="AB213">
            <v>141.84532844202593</v>
          </cell>
          <cell r="AE213">
            <v>-35.322821518353436</v>
          </cell>
        </row>
        <row r="214">
          <cell r="A214" t="str">
            <v xml:space="preserve"> 6. Domestic demand (4+5)  </v>
          </cell>
          <cell r="J214">
            <v>8492.6769999999979</v>
          </cell>
          <cell r="M214">
            <v>19.134820772639642</v>
          </cell>
          <cell r="P214">
            <v>9684.794969214272</v>
          </cell>
          <cell r="S214">
            <v>14.037010582343768</v>
          </cell>
          <cell r="V214">
            <v>10770.802006544736</v>
          </cell>
          <cell r="Y214">
            <v>11.21352636563428</v>
          </cell>
          <cell r="AB214">
            <v>11827.07449337624</v>
          </cell>
          <cell r="AE214">
            <v>9.8068137004994895</v>
          </cell>
        </row>
        <row r="215">
          <cell r="A215" t="str">
            <v xml:space="preserve"> 7. Exports of goods and services  </v>
          </cell>
          <cell r="G215" t="str">
            <v>P6</v>
          </cell>
          <cell r="J215">
            <v>3222.2890000000002</v>
          </cell>
          <cell r="M215">
            <v>20.541505279483857</v>
          </cell>
          <cell r="P215">
            <v>3900.3963217390451</v>
          </cell>
          <cell r="S215">
            <v>21.044273860570712</v>
          </cell>
          <cell r="V215">
            <v>4476.9442382887028</v>
          </cell>
          <cell r="Y215">
            <v>14.781777773100657</v>
          </cell>
          <cell r="AB215">
            <v>4996.5179422124111</v>
          </cell>
          <cell r="AE215">
            <v>11.605543340926516</v>
          </cell>
        </row>
        <row r="216">
          <cell r="A216" t="str">
            <v xml:space="preserve"> 7a. - of which, goods  </v>
          </cell>
          <cell r="G216" t="str">
            <v>P61</v>
          </cell>
        </row>
        <row r="217">
          <cell r="A217" t="str">
            <v xml:space="preserve"> 7b. - of which, services </v>
          </cell>
          <cell r="G217" t="str">
            <v>P62</v>
          </cell>
        </row>
        <row r="218">
          <cell r="A218" t="str">
            <v xml:space="preserve"> 8. Final demand (6+7) </v>
          </cell>
          <cell r="J218">
            <v>11714.965999999999</v>
          </cell>
          <cell r="M218">
            <v>19.518456039474358</v>
          </cell>
          <cell r="P218">
            <v>13585.191290953317</v>
          </cell>
          <cell r="S218">
            <v>15.964410745650625</v>
          </cell>
          <cell r="V218">
            <v>15247.746244833439</v>
          </cell>
          <cell r="Y218">
            <v>12.237994432859068</v>
          </cell>
          <cell r="AB218">
            <v>16823.592435588653</v>
          </cell>
          <cell r="AE218">
            <v>10.334945017131147</v>
          </cell>
        </row>
        <row r="219">
          <cell r="A219" t="str">
            <v xml:space="preserve"> 9. Imports of goods and services  </v>
          </cell>
          <cell r="G219" t="str">
            <v>P7</v>
          </cell>
          <cell r="J219">
            <v>4381.9239999999991</v>
          </cell>
          <cell r="M219">
            <v>25.772103998284734</v>
          </cell>
          <cell r="P219">
            <v>5080.5087916318962</v>
          </cell>
          <cell r="S219">
            <v>15.942421448475528</v>
          </cell>
          <cell r="V219">
            <v>5694.1452993796856</v>
          </cell>
          <cell r="Y219">
            <v>12.078249106831777</v>
          </cell>
          <cell r="AB219">
            <v>6265.1454455856328</v>
          </cell>
          <cell r="AE219">
            <v>10.027846431459196</v>
          </cell>
        </row>
        <row r="220">
          <cell r="A220" t="str">
            <v xml:space="preserve"> 9a. - of which goods  </v>
          </cell>
          <cell r="G220" t="str">
            <v>P71</v>
          </cell>
        </row>
        <row r="221">
          <cell r="A221" t="str">
            <v xml:space="preserve"> 9b. - of which services </v>
          </cell>
          <cell r="G221" t="str">
            <v>P72</v>
          </cell>
        </row>
        <row r="222">
          <cell r="A222" t="str">
            <v xml:space="preserve">10. GDP at market prices (8-9)  </v>
          </cell>
          <cell r="G222" t="str">
            <v>B1*g</v>
          </cell>
          <cell r="J222">
            <v>7333.0419999999995</v>
          </cell>
          <cell r="M222">
            <v>16.069806732928257</v>
          </cell>
          <cell r="P222">
            <v>8504.6824993214213</v>
          </cell>
          <cell r="S222">
            <v>15.977550644349535</v>
          </cell>
          <cell r="V222">
            <v>9553.6009454537525</v>
          </cell>
          <cell r="Y222">
            <v>12.333422749362171</v>
          </cell>
          <cell r="AB222">
            <v>10558.44699000302</v>
          </cell>
          <cell r="AE222">
            <v>10.517982175374826</v>
          </cell>
        </row>
        <row r="223">
          <cell r="A223" t="str">
            <v xml:space="preserve">11. - of which, external balance of g&amp;s  </v>
          </cell>
          <cell r="G223" t="str">
            <v>B11</v>
          </cell>
          <cell r="J223">
            <v>-1159.635</v>
          </cell>
          <cell r="M223">
            <v>43.016325025498105</v>
          </cell>
          <cell r="P223">
            <v>-1180.1124698928511</v>
          </cell>
          <cell r="S223">
            <v>1.7658547640293989</v>
          </cell>
          <cell r="V223">
            <v>-1217.2010610909829</v>
          </cell>
          <cell r="Y223">
            <v>3.1428013976921392</v>
          </cell>
          <cell r="AB223">
            <v>-1268.6275033732218</v>
          </cell>
          <cell r="AE223">
            <v>4.2249751438883152</v>
          </cell>
        </row>
        <row r="224">
          <cell r="A224" t="str">
            <v xml:space="preserve">11a. - of which goods  </v>
          </cell>
          <cell r="G224" t="str">
            <v xml:space="preserve"> </v>
          </cell>
        </row>
        <row r="225">
          <cell r="A225" t="str">
            <v xml:space="preserve">11b. - of which services </v>
          </cell>
          <cell r="G225" t="str">
            <v xml:space="preserve"> </v>
          </cell>
        </row>
        <row r="226">
          <cell r="A226" t="str">
            <v xml:space="preserve">12. Balance of primary income with the RoW </v>
          </cell>
          <cell r="G226" t="str">
            <v>B5</v>
          </cell>
          <cell r="J226">
            <v>-119.01787317829934</v>
          </cell>
          <cell r="M226">
            <v>858.55834999137267</v>
          </cell>
          <cell r="P226">
            <v>-37.564727831162884</v>
          </cell>
          <cell r="S226">
            <v>-68.437742308764342</v>
          </cell>
          <cell r="V226">
            <v>-67.098399316804432</v>
          </cell>
          <cell r="Y226">
            <v>78.620751941508956</v>
          </cell>
          <cell r="AB226">
            <v>-95.910398251024162</v>
          </cell>
          <cell r="AE226">
            <v>42.939919919973306</v>
          </cell>
        </row>
        <row r="227">
          <cell r="A227" t="str">
            <v xml:space="preserve">13. Gross National Income (10+12) </v>
          </cell>
          <cell r="G227" t="str">
            <v>B5*g</v>
          </cell>
          <cell r="J227">
            <v>7214.0241268217005</v>
          </cell>
          <cell r="M227">
            <v>14.410804075475724</v>
          </cell>
          <cell r="P227">
            <v>8467.1177714902587</v>
          </cell>
          <cell r="S227">
            <v>17.370244715561228</v>
          </cell>
          <cell r="V227">
            <v>9486.5025461369478</v>
          </cell>
          <cell r="Y227">
            <v>12.03933619630368</v>
          </cell>
          <cell r="AB227">
            <v>10462.536591751996</v>
          </cell>
          <cell r="AE227">
            <v>10.288660556070823</v>
          </cell>
        </row>
        <row r="228">
          <cell r="A228" t="str">
            <v xml:space="preserve"> </v>
          </cell>
        </row>
        <row r="229">
          <cell r="A229" t="str">
            <v xml:space="preserve">14. Compensation of employees  </v>
          </cell>
          <cell r="G229" t="str">
            <v>D1</v>
          </cell>
        </row>
        <row r="230">
          <cell r="A230" t="str">
            <v xml:space="preserve">15. Gross operating surplus and mixed income </v>
          </cell>
          <cell r="G230" t="str">
            <v>B2g+B3g</v>
          </cell>
        </row>
        <row r="231">
          <cell r="A231" t="str">
            <v xml:space="preserve">16. Gross value added at basic prices </v>
          </cell>
          <cell r="G231" t="str">
            <v>B1g</v>
          </cell>
        </row>
        <row r="232">
          <cell r="A232" t="str">
            <v xml:space="preserve">16a. - of which, labour costs, incl. of self-employed </v>
          </cell>
          <cell r="G232" t="str">
            <v xml:space="preserve"> </v>
          </cell>
        </row>
        <row r="233">
          <cell r="A233" t="str">
            <v xml:space="preserve">17. Taxes net of subsidies (18-19) </v>
          </cell>
          <cell r="G233" t="str">
            <v xml:space="preserve"> </v>
          </cell>
        </row>
        <row r="234">
          <cell r="A234" t="str">
            <v xml:space="preserve">18. - taxes on products </v>
          </cell>
          <cell r="G234" t="str">
            <v>D21</v>
          </cell>
        </row>
        <row r="235">
          <cell r="A235" t="str">
            <v xml:space="preserve">19. - subsidies on products  </v>
          </cell>
          <cell r="G235" t="str">
            <v>D31</v>
          </cell>
        </row>
        <row r="236">
          <cell r="A236" t="str">
            <v xml:space="preserve">20. GDP market prices (16+17)  </v>
          </cell>
          <cell r="G236" t="str">
            <v>B1*g</v>
          </cell>
          <cell r="J236">
            <v>7333.0419999999995</v>
          </cell>
          <cell r="M236">
            <v>16.069806732928257</v>
          </cell>
          <cell r="P236">
            <v>8504.6824993214213</v>
          </cell>
          <cell r="S236">
            <v>15.977550644349535</v>
          </cell>
          <cell r="V236">
            <v>9553.6009454537525</v>
          </cell>
          <cell r="Y236">
            <v>12.333422749362171</v>
          </cell>
          <cell r="AB236">
            <v>10558.44699000302</v>
          </cell>
          <cell r="AE236">
            <v>10.517982175374826</v>
          </cell>
        </row>
        <row r="237">
          <cell r="A237" t="str">
            <v xml:space="preserve"> </v>
          </cell>
        </row>
        <row r="262">
          <cell r="A262" t="str">
            <v xml:space="preserve"> Table 5</v>
          </cell>
        </row>
        <row r="263">
          <cell r="A263" t="str">
            <v xml:space="preserve"> COSTS AND PRICES </v>
          </cell>
        </row>
        <row r="265">
          <cell r="A265" t="str">
            <v xml:space="preserve"> Country: LATVIA</v>
          </cell>
        </row>
        <row r="266">
          <cell r="A266" t="str">
            <v xml:space="preserve"> Currency unit: mln lats</v>
          </cell>
        </row>
        <row r="267">
          <cell r="A267" t="str">
            <v xml:space="preserve"> ESA 95</v>
          </cell>
          <cell r="Z267" t="str">
            <v xml:space="preserve"> Date : </v>
          </cell>
          <cell r="AD267" t="str">
            <v>18.10.2005</v>
          </cell>
        </row>
        <row r="268">
          <cell r="N268">
            <v>2004</v>
          </cell>
          <cell r="S268">
            <v>2005</v>
          </cell>
          <cell r="X268">
            <v>2006</v>
          </cell>
          <cell r="AC268">
            <v>2007</v>
          </cell>
        </row>
        <row r="269">
          <cell r="N269" t="str">
            <v xml:space="preserve">% change in implicit price deflator </v>
          </cell>
        </row>
        <row r="270">
          <cell r="A270" t="str">
            <v xml:space="preserve"> 1. Private consumption expenditure  </v>
          </cell>
          <cell r="N270">
            <v>6.0024707066699934</v>
          </cell>
          <cell r="S270">
            <v>6.0000000000000053</v>
          </cell>
          <cell r="X270">
            <v>4.4999999999999929</v>
          </cell>
          <cell r="AC270">
            <v>3</v>
          </cell>
        </row>
        <row r="271">
          <cell r="A271" t="str">
            <v xml:space="preserve"> 2. Government consumption expenditure  </v>
          </cell>
          <cell r="N271">
            <v>6.1226706165370182</v>
          </cell>
          <cell r="S271">
            <v>8.0000000000000071</v>
          </cell>
          <cell r="X271">
            <v>7.0000000000000062</v>
          </cell>
          <cell r="AC271">
            <v>5</v>
          </cell>
        </row>
        <row r="272">
          <cell r="A272" t="str">
            <v xml:space="preserve"> 3. Gross fixed capital formation  </v>
          </cell>
          <cell r="N272">
            <v>5.672098016273952</v>
          </cell>
          <cell r="S272">
            <v>6.4999999999999947</v>
          </cell>
          <cell r="X272">
            <v>3.499999999999992</v>
          </cell>
          <cell r="AC272">
            <v>3.499999999999992</v>
          </cell>
        </row>
        <row r="273">
          <cell r="A273" t="str">
            <v xml:space="preserve"> 3a. - of which, construction </v>
          </cell>
        </row>
        <row r="274">
          <cell r="A274" t="str">
            <v xml:space="preserve"> 3b. - of which, equipment </v>
          </cell>
        </row>
        <row r="275">
          <cell r="A275" t="str">
            <v xml:space="preserve"> 4. Final domestic demand </v>
          </cell>
          <cell r="N275">
            <v>5.4961477508505823</v>
          </cell>
          <cell r="S275">
            <v>6.0533114106117552</v>
          </cell>
          <cell r="X275">
            <v>4.3278152028958488</v>
          </cell>
          <cell r="AC275">
            <v>3.2361762061059949</v>
          </cell>
        </row>
        <row r="276">
          <cell r="A276" t="str">
            <v xml:space="preserve"> 5. Change in inventories </v>
          </cell>
          <cell r="N276">
            <v>34.512074125917501</v>
          </cell>
          <cell r="S276">
            <v>15.121519162874897</v>
          </cell>
          <cell r="X276">
            <v>2.7387462718372557</v>
          </cell>
          <cell r="AC276">
            <v>-9.7239325034850772</v>
          </cell>
        </row>
        <row r="277">
          <cell r="A277" t="str">
            <v xml:space="preserve"> 6. Domestic demand </v>
          </cell>
          <cell r="N277">
            <v>6.8650634484844488</v>
          </cell>
          <cell r="S277">
            <v>5.8631413438401836</v>
          </cell>
          <cell r="X277">
            <v>3.7321352106956027</v>
          </cell>
          <cell r="AC277">
            <v>2.8733251902296502</v>
          </cell>
        </row>
        <row r="278">
          <cell r="A278" t="str">
            <v xml:space="preserve"> 7. Exports of goods and services  </v>
          </cell>
          <cell r="N278">
            <v>10.328226791120198</v>
          </cell>
          <cell r="S278">
            <v>7.0000000000000062</v>
          </cell>
          <cell r="X278">
            <v>3.499999999999992</v>
          </cell>
          <cell r="AC278">
            <v>2.4999999999999911</v>
          </cell>
        </row>
        <row r="279">
          <cell r="A279" t="str">
            <v xml:space="preserve"> 7a. - of which, goods  </v>
          </cell>
        </row>
        <row r="280">
          <cell r="A280" t="str">
            <v xml:space="preserve"> 7b. - of which, services </v>
          </cell>
        </row>
        <row r="281">
          <cell r="A281" t="str">
            <v xml:space="preserve"> 8. Final demand </v>
          </cell>
          <cell r="N281">
            <v>7.7742358381857031</v>
          </cell>
          <cell r="S281">
            <v>6.2721438253403363</v>
          </cell>
          <cell r="X281">
            <v>3.7300322036473403</v>
          </cell>
          <cell r="AC281">
            <v>2.8002167278551582</v>
          </cell>
        </row>
        <row r="282">
          <cell r="A282" t="str">
            <v xml:space="preserve"> 9. Imports of goods and services  </v>
          </cell>
          <cell r="N282">
            <v>8.7621038201252546</v>
          </cell>
          <cell r="S282">
            <v>5</v>
          </cell>
          <cell r="X282">
            <v>2.4999999999999911</v>
          </cell>
          <cell r="AC282">
            <v>2</v>
          </cell>
        </row>
        <row r="283">
          <cell r="A283" t="str">
            <v xml:space="preserve"> 9a. - of which, goods  </v>
          </cell>
        </row>
        <row r="284">
          <cell r="A284" t="str">
            <v xml:space="preserve"> 9b. - of which, services </v>
          </cell>
        </row>
        <row r="285">
          <cell r="A285" t="str">
            <v xml:space="preserve">10. Gross domestic product at market prices </v>
          </cell>
          <cell r="N285">
            <v>7.1553697870291089</v>
          </cell>
          <cell r="S285">
            <v>7.0247230556973017</v>
          </cell>
          <cell r="X285">
            <v>4.4705608916522088</v>
          </cell>
          <cell r="AC285">
            <v>3.2837707780679182</v>
          </cell>
        </row>
        <row r="286">
          <cell r="A286" t="str">
            <v xml:space="preserve">11. Terms of trade of goods and services </v>
          </cell>
        </row>
        <row r="287">
          <cell r="A287" t="str">
            <v xml:space="preserve">11a. - of which, terms of trade of goods </v>
          </cell>
        </row>
        <row r="288">
          <cell r="A288" t="str">
            <v xml:space="preserve">11b. - of which, terms of trade of services </v>
          </cell>
        </row>
        <row r="290">
          <cell r="N290" t="str">
            <v xml:space="preserve">% change </v>
          </cell>
        </row>
        <row r="291">
          <cell r="A291" t="str">
            <v xml:space="preserve">12. HICP </v>
          </cell>
          <cell r="N291">
            <v>6.2</v>
          </cell>
          <cell r="S291">
            <v>6.9</v>
          </cell>
          <cell r="X291">
            <v>5.6</v>
          </cell>
          <cell r="AC291">
            <v>4.3</v>
          </cell>
        </row>
        <row r="292">
          <cell r="A292" t="str">
            <v xml:space="preserve">13. Consumer prices (national index) </v>
          </cell>
          <cell r="N292">
            <v>6.2</v>
          </cell>
          <cell r="S292">
            <v>6.8</v>
          </cell>
          <cell r="X292">
            <v>5.6</v>
          </cell>
          <cell r="AC292">
            <v>4.3</v>
          </cell>
        </row>
        <row r="294">
          <cell r="N294" t="str">
            <v xml:space="preserve"> Contribution to % change in cost </v>
          </cell>
        </row>
        <row r="295">
          <cell r="N295" t="str">
            <v xml:space="preserve"> per unit of real GDP at market prices </v>
          </cell>
        </row>
        <row r="296">
          <cell r="A296" t="str">
            <v xml:space="preserve">14. Compensation of employees  </v>
          </cell>
        </row>
        <row r="297">
          <cell r="A297" t="str">
            <v xml:space="preserve">14a. - of which, gross wages and salaries </v>
          </cell>
        </row>
        <row r="298">
          <cell r="A298" t="str">
            <v xml:space="preserve">14b. - of which, employers' social contributions </v>
          </cell>
        </row>
        <row r="299">
          <cell r="A299" t="str">
            <v xml:space="preserve">15. Gross operating surplus / mixed income </v>
          </cell>
        </row>
        <row r="300">
          <cell r="A300" t="str">
            <v xml:space="preserve">16. Gross value added at basic prices </v>
          </cell>
        </row>
        <row r="301">
          <cell r="A301" t="str">
            <v xml:space="preserve">17. Taxes net of subsidies </v>
          </cell>
        </row>
        <row r="302">
          <cell r="A302" t="str">
            <v xml:space="preserve">18. Gross domestic product at market prices </v>
          </cell>
          <cell r="N302">
            <v>7.1553697870291089</v>
          </cell>
          <cell r="S302">
            <v>7.0247230556973017</v>
          </cell>
          <cell r="X302">
            <v>4.4705608916522088</v>
          </cell>
          <cell r="AC302">
            <v>3.2837707780679182</v>
          </cell>
        </row>
        <row r="327">
          <cell r="A327" t="str">
            <v xml:space="preserve"> Table 6</v>
          </cell>
        </row>
        <row r="328">
          <cell r="A328" t="str">
            <v xml:space="preserve"> PRODUCTIVITY AND UNIT LABOUR COSTS </v>
          </cell>
        </row>
        <row r="330">
          <cell r="A330" t="str">
            <v xml:space="preserve"> Country: LATVIA</v>
          </cell>
        </row>
        <row r="331">
          <cell r="A331" t="str">
            <v xml:space="preserve"> Currency unit:</v>
          </cell>
        </row>
        <row r="332">
          <cell r="A332" t="str">
            <v xml:space="preserve"> ESA 95</v>
          </cell>
          <cell r="Z332" t="str">
            <v xml:space="preserve"> Date : </v>
          </cell>
          <cell r="AD332" t="str">
            <v>18.10.2005</v>
          </cell>
        </row>
        <row r="333">
          <cell r="J333">
            <v>2004</v>
          </cell>
          <cell r="P333">
            <v>2005</v>
          </cell>
          <cell r="V333">
            <v>2006</v>
          </cell>
          <cell r="AB333">
            <v>2007</v>
          </cell>
        </row>
        <row r="334">
          <cell r="G334" t="str">
            <v xml:space="preserve">ESA 95 </v>
          </cell>
          <cell r="N334" t="str">
            <v xml:space="preserve"> %</v>
          </cell>
          <cell r="T334" t="str">
            <v xml:space="preserve"> %</v>
          </cell>
          <cell r="Z334" t="str">
            <v xml:space="preserve"> %</v>
          </cell>
          <cell r="AF334" t="str">
            <v xml:space="preserve"> %</v>
          </cell>
        </row>
        <row r="335">
          <cell r="G335" t="str">
            <v>code</v>
          </cell>
          <cell r="J335" t="str">
            <v>Level</v>
          </cell>
          <cell r="M335" t="str">
            <v xml:space="preserve"> change</v>
          </cell>
          <cell r="P335" t="str">
            <v>Level</v>
          </cell>
          <cell r="S335" t="str">
            <v xml:space="preserve"> change</v>
          </cell>
          <cell r="V335" t="str">
            <v>Level</v>
          </cell>
          <cell r="Y335" t="str">
            <v xml:space="preserve"> change</v>
          </cell>
          <cell r="AB335" t="str">
            <v>Level</v>
          </cell>
          <cell r="AE335" t="str">
            <v xml:space="preserve"> change</v>
          </cell>
        </row>
        <row r="336">
          <cell r="J336" t="str">
            <v xml:space="preserve"> WHOLE ECONOMY </v>
          </cell>
        </row>
        <row r="337">
          <cell r="A337" t="str">
            <v xml:space="preserve"> 1. Gross value added volumes</v>
          </cell>
          <cell r="G337" t="str">
            <v>B1g</v>
          </cell>
        </row>
        <row r="338">
          <cell r="A338" t="str">
            <v xml:space="preserve"> 2. Employment ('000) </v>
          </cell>
        </row>
        <row r="339">
          <cell r="A339" t="str">
            <v xml:space="preserve"> 3. GVA per occupied person (1:2) </v>
          </cell>
        </row>
        <row r="340">
          <cell r="A340" t="str">
            <v xml:space="preserve"> 4. Compensation of employees per head </v>
          </cell>
        </row>
        <row r="341">
          <cell r="A341" t="str">
            <v xml:space="preserve"> 4a. - of which, wages and salaries per head </v>
          </cell>
        </row>
        <row r="342">
          <cell r="A342" t="str">
            <v xml:space="preserve"> 4b. - of which, employers' contributions per head </v>
          </cell>
        </row>
        <row r="343">
          <cell r="A343" t="str">
            <v xml:space="preserve"> 5. Unit labour costs (4:3) (1995=100) </v>
          </cell>
        </row>
        <row r="345">
          <cell r="J345" t="str">
            <v xml:space="preserve"> MANUFACTURING INDUSTRY </v>
          </cell>
        </row>
        <row r="346">
          <cell r="A346" t="str">
            <v xml:space="preserve"> 1. Gross value added volumes</v>
          </cell>
          <cell r="G346" t="str">
            <v>B1g</v>
          </cell>
        </row>
        <row r="347">
          <cell r="A347" t="str">
            <v xml:space="preserve"> 2. Employment ('000) </v>
          </cell>
        </row>
        <row r="348">
          <cell r="A348" t="str">
            <v xml:space="preserve"> 3. GVA per occupied person (1:2) </v>
          </cell>
        </row>
        <row r="349">
          <cell r="A349" t="str">
            <v xml:space="preserve"> 4. Compensation of employees/head </v>
          </cell>
        </row>
        <row r="350">
          <cell r="A350" t="str">
            <v xml:space="preserve"> 4a. - of which, wages and salaries per head </v>
          </cell>
        </row>
        <row r="351">
          <cell r="A351" t="str">
            <v xml:space="preserve"> 4b. - of which, employers' contributions per head </v>
          </cell>
        </row>
        <row r="352">
          <cell r="A352" t="str">
            <v xml:space="preserve"> 5. Unit labour costs (4:3) (1995=100) </v>
          </cell>
        </row>
        <row r="354">
          <cell r="J354" t="str">
            <v xml:space="preserve"> NON-MANUFACTURING  </v>
          </cell>
        </row>
        <row r="355">
          <cell r="A355" t="str">
            <v xml:space="preserve"> 1. Gross value added volumes</v>
          </cell>
          <cell r="G355" t="str">
            <v>B1g</v>
          </cell>
        </row>
        <row r="356">
          <cell r="A356" t="str">
            <v xml:space="preserve"> 2. Employment ('000) </v>
          </cell>
        </row>
        <row r="357">
          <cell r="A357" t="str">
            <v xml:space="preserve"> 3. GVA per occupied person (1:2) </v>
          </cell>
        </row>
        <row r="358">
          <cell r="A358" t="str">
            <v xml:space="preserve"> 4. Compensation of employees/head </v>
          </cell>
        </row>
        <row r="359">
          <cell r="A359" t="str">
            <v xml:space="preserve"> 4a. - of which, wages and salaries per head </v>
          </cell>
        </row>
        <row r="360">
          <cell r="A360" t="str">
            <v xml:space="preserve"> 4b. - of which, employers' contributions per head </v>
          </cell>
        </row>
        <row r="361">
          <cell r="A361" t="str">
            <v xml:space="preserve"> 5. Unit labour costs (4:3) (1995=100) </v>
          </cell>
        </row>
        <row r="362">
          <cell r="A362" t="str">
            <v xml:space="preserve"> </v>
          </cell>
        </row>
        <row r="366">
          <cell r="A366" t="str">
            <v xml:space="preserve"> Table 7</v>
          </cell>
        </row>
        <row r="367">
          <cell r="A367" t="str">
            <v xml:space="preserve">  EMPLOYMENT AND UNEMPLOYMENT  </v>
          </cell>
        </row>
        <row r="369">
          <cell r="A369" t="str">
            <v xml:space="preserve"> Country: LATVIA</v>
          </cell>
        </row>
        <row r="370">
          <cell r="A370" t="str">
            <v xml:space="preserve"> Unit:  '000 persons</v>
          </cell>
          <cell r="Z370" t="str">
            <v xml:space="preserve"> Date : </v>
          </cell>
          <cell r="AD370" t="str">
            <v>18.10.2005</v>
          </cell>
        </row>
        <row r="371">
          <cell r="J371">
            <v>2004</v>
          </cell>
          <cell r="P371">
            <v>2005</v>
          </cell>
          <cell r="V371">
            <v>2006</v>
          </cell>
          <cell r="AB371">
            <v>2007</v>
          </cell>
        </row>
        <row r="372">
          <cell r="M372" t="str">
            <v xml:space="preserve"> %</v>
          </cell>
          <cell r="S372" t="str">
            <v xml:space="preserve"> %</v>
          </cell>
          <cell r="Y372" t="str">
            <v xml:space="preserve"> %</v>
          </cell>
          <cell r="AE372" t="str">
            <v xml:space="preserve"> %</v>
          </cell>
        </row>
        <row r="373">
          <cell r="J373" t="str">
            <v>Level</v>
          </cell>
          <cell r="M373" t="str">
            <v xml:space="preserve"> change</v>
          </cell>
          <cell r="P373" t="str">
            <v>Level</v>
          </cell>
          <cell r="S373" t="str">
            <v xml:space="preserve"> change</v>
          </cell>
          <cell r="V373" t="str">
            <v>Level</v>
          </cell>
          <cell r="Y373" t="str">
            <v xml:space="preserve"> change</v>
          </cell>
          <cell r="AB373" t="str">
            <v>Level</v>
          </cell>
          <cell r="AE373" t="str">
            <v xml:space="preserve"> change</v>
          </cell>
        </row>
        <row r="374">
          <cell r="A374" t="str">
            <v xml:space="preserve"> 1. Total population  </v>
          </cell>
          <cell r="J374">
            <v>2312.75</v>
          </cell>
          <cell r="N374">
            <v>-0.5392875727328601</v>
          </cell>
          <cell r="P374">
            <v>2301.2608195786197</v>
          </cell>
          <cell r="T374">
            <v>-0.49677571814422095</v>
          </cell>
          <cell r="V374">
            <v>2290.6304048662687</v>
          </cell>
          <cell r="Z374">
            <v>-0.46193871732876346</v>
          </cell>
          <cell r="AB374">
            <v>2280.9123067218679</v>
          </cell>
          <cell r="AF374">
            <v>-0.42425430675133669</v>
          </cell>
        </row>
        <row r="375">
          <cell r="A375" t="str">
            <v xml:space="preserve"> 2. Population of working age (15-64 years) </v>
          </cell>
          <cell r="J375">
            <v>1587.2</v>
          </cell>
          <cell r="N375">
            <v>0.1</v>
          </cell>
          <cell r="P375">
            <v>1584.521</v>
          </cell>
          <cell r="T375">
            <v>-0.2</v>
          </cell>
          <cell r="V375">
            <v>1582.2090000000001</v>
          </cell>
          <cell r="Z375">
            <v>-0.1</v>
          </cell>
          <cell r="AB375">
            <v>1577.2070000000001</v>
          </cell>
          <cell r="AF375">
            <v>-0.3</v>
          </cell>
        </row>
        <row r="376">
          <cell r="A376" t="str">
            <v xml:space="preserve"> 3. Total labour force  </v>
          </cell>
          <cell r="J376">
            <v>1135.8482004278449</v>
          </cell>
          <cell r="N376">
            <v>0.87461815522600261</v>
          </cell>
          <cell r="P376">
            <v>1141.0989368106609</v>
          </cell>
          <cell r="T376">
            <v>0.46227448182231967</v>
          </cell>
          <cell r="V376">
            <v>1144.7178245313232</v>
          </cell>
          <cell r="Z376">
            <v>0.31714057422374253</v>
          </cell>
          <cell r="AB376">
            <v>1146.1699290338076</v>
          </cell>
          <cell r="AF376">
            <v>0.1268526156722487</v>
          </cell>
        </row>
        <row r="377">
          <cell r="A377" t="str">
            <v xml:space="preserve"> 4. Calculated activity rate (%) (3:2) </v>
          </cell>
          <cell r="J377">
            <v>71.563016660020466</v>
          </cell>
          <cell r="P377">
            <v>72.015387414282358</v>
          </cell>
          <cell r="V377">
            <v>72.349343514752036</v>
          </cell>
          <cell r="AB377">
            <v>72.670862419061521</v>
          </cell>
        </row>
        <row r="378">
          <cell r="A378" t="str">
            <v xml:space="preserve"> 5. Civilian labour force </v>
          </cell>
        </row>
        <row r="379">
          <cell r="A379" t="str">
            <v xml:space="preserve"> 6. Total employment </v>
          </cell>
          <cell r="J379">
            <v>1017.7</v>
          </cell>
          <cell r="N379">
            <v>1.0725990664415548</v>
          </cell>
          <cell r="P379">
            <v>1028.0000020695575</v>
          </cell>
          <cell r="T379">
            <v>1.0120862798031993</v>
          </cell>
          <cell r="V379">
            <v>1037.9999505557339</v>
          </cell>
          <cell r="Z379">
            <v>0.97275763288371309</v>
          </cell>
          <cell r="AB379">
            <v>1042.9999401893099</v>
          </cell>
          <cell r="AF379">
            <v>0.48169459265379544</v>
          </cell>
        </row>
        <row r="380">
          <cell r="A380" t="str">
            <v xml:space="preserve"> 6a. - of which, employees </v>
          </cell>
        </row>
        <row r="381">
          <cell r="A381" t="str">
            <v xml:space="preserve"> 6b. - of which, self-employed </v>
          </cell>
        </row>
        <row r="382">
          <cell r="A382" t="str">
            <v xml:space="preserve"> 7. Calculated employment rate (%) (6:2) </v>
          </cell>
          <cell r="J382">
            <v>64.11920362903227</v>
          </cell>
          <cell r="P382">
            <v>64.877650852816558</v>
          </cell>
          <cell r="V382">
            <v>65.604477698947093</v>
          </cell>
          <cell r="AB382">
            <v>66.129553076375501</v>
          </cell>
        </row>
        <row r="383">
          <cell r="A383" t="str">
            <v xml:space="preserve"> 8. Unemployment (3-6) </v>
          </cell>
          <cell r="J383">
            <v>118.14820042784459</v>
          </cell>
          <cell r="P383">
            <v>113.09893474110345</v>
          </cell>
          <cell r="V383">
            <v>106.71787397558933</v>
          </cell>
          <cell r="AB383">
            <v>103.16998884449777</v>
          </cell>
        </row>
        <row r="384">
          <cell r="A384" t="str">
            <v xml:space="preserve"> 9. Calculated unemployment rate (%) (8:5) </v>
          </cell>
          <cell r="J384">
            <v>10.401759705508288</v>
          </cell>
          <cell r="P384">
            <v>9.9114047952066056</v>
          </cell>
          <cell r="V384">
            <v>9.3226358224379311</v>
          </cell>
          <cell r="AB384">
            <v>9.0012821162973147</v>
          </cell>
        </row>
        <row r="386">
          <cell r="A386" t="str">
            <v xml:space="preserve">Structural Indicators definitions </v>
          </cell>
        </row>
        <row r="387">
          <cell r="A387" t="str">
            <v xml:space="preserve">10. Unemployment rate, Eurostat definition (%) </v>
          </cell>
        </row>
        <row r="388">
          <cell r="A388" t="str">
            <v xml:space="preserve">11. Activity rate (%) </v>
          </cell>
        </row>
        <row r="389">
          <cell r="A389" t="str">
            <v xml:space="preserve">12. Employment rate (%) </v>
          </cell>
        </row>
        <row r="392">
          <cell r="A392" t="str">
            <v xml:space="preserve"> Table 8</v>
          </cell>
        </row>
        <row r="393">
          <cell r="A393" t="str">
            <v xml:space="preserve">INCOME AND EXPENDITURE OF HOUSEHOLDS AND NON-PROFIT INSTITUTIONS </v>
          </cell>
        </row>
        <row r="394">
          <cell r="A394" t="str">
            <v xml:space="preserve">SERVING HOUSEHOLDS (S14+S15) </v>
          </cell>
        </row>
        <row r="396">
          <cell r="A396" t="str">
            <v xml:space="preserve"> Country:  LATVIA</v>
          </cell>
        </row>
        <row r="397">
          <cell r="A397" t="str">
            <v xml:space="preserve"> Currency unit:  </v>
          </cell>
        </row>
        <row r="398">
          <cell r="A398" t="str">
            <v xml:space="preserve"> ESA 95</v>
          </cell>
          <cell r="Z398" t="str">
            <v xml:space="preserve"> Date : </v>
          </cell>
          <cell r="AD398" t="str">
            <v>18.10.2005</v>
          </cell>
        </row>
        <row r="399">
          <cell r="J399">
            <v>2004</v>
          </cell>
          <cell r="P399">
            <v>2005</v>
          </cell>
          <cell r="V399">
            <v>2006</v>
          </cell>
          <cell r="AB399">
            <v>2007</v>
          </cell>
        </row>
        <row r="400">
          <cell r="E400" t="str">
            <v xml:space="preserve">ESA 95 </v>
          </cell>
          <cell r="M400" t="str">
            <v xml:space="preserve"> %</v>
          </cell>
          <cell r="S400" t="str">
            <v xml:space="preserve"> %</v>
          </cell>
          <cell r="Y400" t="str">
            <v xml:space="preserve"> %</v>
          </cell>
          <cell r="AE400" t="str">
            <v xml:space="preserve"> %</v>
          </cell>
        </row>
        <row r="401">
          <cell r="E401" t="str">
            <v>code</v>
          </cell>
          <cell r="J401" t="str">
            <v>Level</v>
          </cell>
          <cell r="M401" t="str">
            <v xml:space="preserve"> change</v>
          </cell>
          <cell r="P401" t="str">
            <v>Level</v>
          </cell>
          <cell r="S401" t="str">
            <v xml:space="preserve"> change</v>
          </cell>
          <cell r="V401" t="str">
            <v>Level</v>
          </cell>
          <cell r="Y401" t="str">
            <v xml:space="preserve"> change</v>
          </cell>
          <cell r="AB401" t="str">
            <v>Level</v>
          </cell>
          <cell r="AE401" t="str">
            <v xml:space="preserve"> change</v>
          </cell>
        </row>
        <row r="402">
          <cell r="A402" t="str">
            <v xml:space="preserve"> 1. Compensation of employees </v>
          </cell>
          <cell r="E402" t="str">
            <v>D1</v>
          </cell>
        </row>
        <row r="403">
          <cell r="A403" t="str">
            <v xml:space="preserve"> 1a. - of which, gross wages and salaries  </v>
          </cell>
          <cell r="E403" t="str">
            <v>D11</v>
          </cell>
        </row>
        <row r="404">
          <cell r="A404" t="str">
            <v xml:space="preserve"> 2. Non-labour income, net  </v>
          </cell>
          <cell r="E404" t="str">
            <v>B2g+B3g+D4</v>
          </cell>
        </row>
        <row r="405">
          <cell r="A405" t="str">
            <v xml:space="preserve"> 3. Current transfers received  </v>
          </cell>
          <cell r="E405" t="str">
            <v>D62+D7</v>
          </cell>
        </row>
        <row r="406">
          <cell r="A406" t="str">
            <v xml:space="preserve"> 4. Current taxes on income and wealth </v>
          </cell>
          <cell r="E406" t="str">
            <v>D5</v>
          </cell>
        </row>
        <row r="407">
          <cell r="A407" t="str">
            <v xml:space="preserve"> 5. Current transfers paid  </v>
          </cell>
          <cell r="E407" t="str">
            <v>D61+D7</v>
          </cell>
        </row>
        <row r="408">
          <cell r="A408" t="str">
            <v xml:space="preserve"> 6. Gross disposable income (1+2+3-4-5)  </v>
          </cell>
          <cell r="E408" t="str">
            <v>B6g</v>
          </cell>
        </row>
        <row r="409">
          <cell r="A409" t="str">
            <v xml:space="preserve"> 7. Change in net equity in pension funds res. </v>
          </cell>
          <cell r="E409" t="str">
            <v>D8</v>
          </cell>
        </row>
        <row r="410">
          <cell r="A410" t="str">
            <v xml:space="preserve"> 8. Adjusted gross disposable income (6+7)  </v>
          </cell>
          <cell r="E410" t="str">
            <v xml:space="preserve"> </v>
          </cell>
        </row>
        <row r="411">
          <cell r="A411" t="str">
            <v xml:space="preserve"> 9. Real adjusted gross disposable income  </v>
          </cell>
          <cell r="E411" t="str">
            <v xml:space="preserve"> </v>
          </cell>
        </row>
        <row r="412">
          <cell r="A412" t="str">
            <v xml:space="preserve">10. Final consumption expenditure  </v>
          </cell>
          <cell r="E412" t="str">
            <v>P3</v>
          </cell>
        </row>
        <row r="413">
          <cell r="A413" t="str">
            <v xml:space="preserve">11. Gross saving (8-10) </v>
          </cell>
          <cell r="E413" t="str">
            <v>B8g</v>
          </cell>
        </row>
        <row r="414">
          <cell r="A414" t="str">
            <v xml:space="preserve">12. Saving rate (%) (11:8)  </v>
          </cell>
          <cell r="E414" t="str">
            <v xml:space="preserve"> </v>
          </cell>
        </row>
        <row r="415">
          <cell r="A415" t="str">
            <v xml:space="preserve">13. Gross capital formation </v>
          </cell>
          <cell r="E415" t="str">
            <v>P5</v>
          </cell>
        </row>
        <row r="416">
          <cell r="A416" t="str">
            <v xml:space="preserve">14. Other capital expenditure, net </v>
          </cell>
          <cell r="E416" t="str">
            <v>D9+K2</v>
          </cell>
        </row>
        <row r="417">
          <cell r="A417" t="str">
            <v xml:space="preserve">15. Net lending (+) or net borrowing (-)  </v>
          </cell>
          <cell r="E417" t="str">
            <v>B9</v>
          </cell>
        </row>
        <row r="418">
          <cell r="A418" t="str">
            <v xml:space="preserve">      (11-13-14)  </v>
          </cell>
          <cell r="E418" t="str">
            <v xml:space="preserve"> </v>
          </cell>
        </row>
        <row r="419">
          <cell r="A419" t="str">
            <v xml:space="preserve">15a. p.m. 15 as % of GDP  </v>
          </cell>
        </row>
        <row r="424">
          <cell r="A424" t="str">
            <v xml:space="preserve"> Table 9</v>
          </cell>
        </row>
        <row r="425">
          <cell r="A425" t="str">
            <v xml:space="preserve">INCOME AND EXPENDITURE OF CORPORATIONS (S11+ S12)  </v>
          </cell>
        </row>
        <row r="427">
          <cell r="A427" t="str">
            <v xml:space="preserve"> Country: LATVIA</v>
          </cell>
        </row>
        <row r="428">
          <cell r="A428" t="str">
            <v xml:space="preserve"> Currency unit:  </v>
          </cell>
        </row>
        <row r="429">
          <cell r="A429" t="str">
            <v xml:space="preserve"> ESA 95</v>
          </cell>
          <cell r="Z429" t="str">
            <v xml:space="preserve"> Date : </v>
          </cell>
          <cell r="AD429" t="str">
            <v>18.10.2005</v>
          </cell>
        </row>
        <row r="430">
          <cell r="J430">
            <v>2004</v>
          </cell>
          <cell r="P430">
            <v>2005</v>
          </cell>
          <cell r="V430">
            <v>2006</v>
          </cell>
          <cell r="AB430">
            <v>2007</v>
          </cell>
        </row>
        <row r="431">
          <cell r="E431" t="str">
            <v xml:space="preserve">ESA 95 </v>
          </cell>
          <cell r="M431" t="str">
            <v xml:space="preserve"> %</v>
          </cell>
          <cell r="S431" t="str">
            <v xml:space="preserve"> %</v>
          </cell>
          <cell r="Y431" t="str">
            <v xml:space="preserve"> %</v>
          </cell>
          <cell r="AE431" t="str">
            <v xml:space="preserve"> %</v>
          </cell>
        </row>
        <row r="432">
          <cell r="E432" t="str">
            <v>code</v>
          </cell>
          <cell r="J432" t="str">
            <v>Level</v>
          </cell>
          <cell r="M432" t="str">
            <v xml:space="preserve"> change</v>
          </cell>
          <cell r="P432" t="str">
            <v>Level</v>
          </cell>
          <cell r="S432" t="str">
            <v xml:space="preserve"> change</v>
          </cell>
          <cell r="V432" t="str">
            <v>Level</v>
          </cell>
          <cell r="Y432" t="str">
            <v xml:space="preserve"> change</v>
          </cell>
          <cell r="AB432" t="str">
            <v>Level</v>
          </cell>
          <cell r="AE432" t="str">
            <v xml:space="preserve"> change</v>
          </cell>
        </row>
        <row r="433">
          <cell r="A433" t="str">
            <v xml:space="preserve"> 1. Gross value added at basic prices  </v>
          </cell>
          <cell r="E433" t="str">
            <v>B1g</v>
          </cell>
        </row>
        <row r="434">
          <cell r="A434" t="str">
            <v xml:space="preserve"> 2. Other subsidies on production </v>
          </cell>
          <cell r="E434" t="str">
            <v>D39</v>
          </cell>
        </row>
        <row r="435">
          <cell r="A435" t="str">
            <v xml:space="preserve"> 3. Other taxes on products </v>
          </cell>
          <cell r="E435" t="str">
            <v>D29</v>
          </cell>
        </row>
        <row r="436">
          <cell r="A436" t="str">
            <v xml:space="preserve"> 4. Compensation of employees  </v>
          </cell>
          <cell r="E436" t="str">
            <v>D1</v>
          </cell>
        </row>
        <row r="437">
          <cell r="A437" t="str">
            <v xml:space="preserve"> 5. Gross operating surplus (1+2-3-4)  </v>
          </cell>
          <cell r="E437" t="str">
            <v>B2g</v>
          </cell>
        </row>
        <row r="438">
          <cell r="A438" t="str">
            <v xml:space="preserve"> 6. Property income, net  </v>
          </cell>
          <cell r="E438" t="str">
            <v>D4</v>
          </cell>
        </row>
        <row r="439">
          <cell r="A439" t="str">
            <v xml:space="preserve"> 7. Current transfers, net receipts </v>
          </cell>
          <cell r="E439" t="str">
            <v>D61-D62+D7</v>
          </cell>
        </row>
        <row r="440">
          <cell r="A440" t="str">
            <v xml:space="preserve"> 8. Current taxes on income and wealth  </v>
          </cell>
          <cell r="E440" t="str">
            <v>D5</v>
          </cell>
        </row>
        <row r="441">
          <cell r="A441" t="str">
            <v xml:space="preserve"> 9. Change in net equity in pension funds res. </v>
          </cell>
          <cell r="E441" t="str">
            <v>D8</v>
          </cell>
        </row>
        <row r="442">
          <cell r="A442" t="str">
            <v xml:space="preserve">10. Gross saving (5+6+7-8-9)  </v>
          </cell>
          <cell r="E442" t="str">
            <v>B8g</v>
          </cell>
        </row>
        <row r="443">
          <cell r="A443" t="str">
            <v xml:space="preserve">10a. p.m. 10 as % of GDP  </v>
          </cell>
        </row>
        <row r="444">
          <cell r="A444" t="str">
            <v xml:space="preserve">11. Gross capital formation </v>
          </cell>
          <cell r="E444" t="str">
            <v>P5</v>
          </cell>
        </row>
        <row r="445">
          <cell r="A445" t="str">
            <v xml:space="preserve">12. Other capital expenditure, net </v>
          </cell>
          <cell r="E445" t="str">
            <v>D9+K2</v>
          </cell>
        </row>
        <row r="446">
          <cell r="A446" t="str">
            <v xml:space="preserve">13. Net lending (+) or net borrowing (-)  </v>
          </cell>
          <cell r="E446" t="str">
            <v>B9</v>
          </cell>
        </row>
        <row r="447">
          <cell r="A447" t="str">
            <v xml:space="preserve">      (10-11-12)  </v>
          </cell>
        </row>
        <row r="448">
          <cell r="A448" t="str">
            <v xml:space="preserve">13a. p.m. 13 as % of GDP  </v>
          </cell>
        </row>
        <row r="457">
          <cell r="A457" t="str">
            <v xml:space="preserve"> Table 10</v>
          </cell>
        </row>
        <row r="458">
          <cell r="A458" t="str">
            <v xml:space="preserve">RESOURCES AND EXPENDITURE OF GENERAL GOVERNMENT (S13) </v>
          </cell>
        </row>
        <row r="460">
          <cell r="A460" t="str">
            <v xml:space="preserve"> Country: LATVIA</v>
          </cell>
        </row>
        <row r="461">
          <cell r="A461" t="str">
            <v xml:space="preserve"> Currency unit: mln lats (current prices)</v>
          </cell>
        </row>
        <row r="462">
          <cell r="A462" t="str">
            <v xml:space="preserve"> ESA 95</v>
          </cell>
          <cell r="Z462" t="str">
            <v xml:space="preserve"> Date : </v>
          </cell>
          <cell r="AD462" t="str">
            <v>18.10.2005</v>
          </cell>
        </row>
        <row r="463">
          <cell r="J463">
            <v>2004</v>
          </cell>
          <cell r="P463">
            <v>2005</v>
          </cell>
          <cell r="V463">
            <v>2006</v>
          </cell>
          <cell r="AB463">
            <v>2007</v>
          </cell>
        </row>
        <row r="464">
          <cell r="G464" t="str">
            <v xml:space="preserve">ESA 95 </v>
          </cell>
          <cell r="M464" t="str">
            <v xml:space="preserve"> %</v>
          </cell>
          <cell r="S464" t="str">
            <v xml:space="preserve"> %</v>
          </cell>
          <cell r="Y464" t="str">
            <v xml:space="preserve"> %</v>
          </cell>
          <cell r="AE464" t="str">
            <v xml:space="preserve"> %</v>
          </cell>
        </row>
        <row r="465">
          <cell r="G465" t="str">
            <v>code</v>
          </cell>
          <cell r="J465" t="str">
            <v>Level</v>
          </cell>
          <cell r="M465" t="str">
            <v xml:space="preserve"> change</v>
          </cell>
          <cell r="P465" t="str">
            <v>Level</v>
          </cell>
          <cell r="S465" t="str">
            <v xml:space="preserve"> change</v>
          </cell>
          <cell r="V465" t="str">
            <v>Level</v>
          </cell>
          <cell r="Y465" t="str">
            <v xml:space="preserve"> change</v>
          </cell>
          <cell r="AB465" t="str">
            <v>Level</v>
          </cell>
          <cell r="AE465" t="str">
            <v xml:space="preserve"> change</v>
          </cell>
        </row>
        <row r="466">
          <cell r="A466" t="str">
            <v xml:space="preserve"> 1. Taxes on production and imports </v>
          </cell>
          <cell r="G466" t="str">
            <v>D2</v>
          </cell>
          <cell r="J466">
            <v>872.47143100000005</v>
          </cell>
          <cell r="M466">
            <v>12.9</v>
          </cell>
        </row>
        <row r="467">
          <cell r="A467" t="str">
            <v xml:space="preserve"> 2. Current taxes on income and wealth, etc. </v>
          </cell>
          <cell r="G467" t="str">
            <v>D5</v>
          </cell>
          <cell r="J467">
            <v>585.30950399999995</v>
          </cell>
          <cell r="M467">
            <v>21.9</v>
          </cell>
        </row>
        <row r="468">
          <cell r="A468" t="str">
            <v xml:space="preserve"> 3. Social contributions  </v>
          </cell>
          <cell r="G468" t="str">
            <v>D61</v>
          </cell>
          <cell r="J468">
            <v>660.959025</v>
          </cell>
          <cell r="M468">
            <v>14.1</v>
          </cell>
        </row>
        <row r="469">
          <cell r="A469" t="str">
            <v xml:space="preserve"> 3a. - of which, actual social contributions </v>
          </cell>
          <cell r="G469" t="str">
            <v>D611</v>
          </cell>
          <cell r="J469">
            <v>647.55092500000001</v>
          </cell>
          <cell r="M469">
            <v>14.3</v>
          </cell>
        </row>
        <row r="470">
          <cell r="A470" t="str">
            <v xml:space="preserve"> 4. Other current resources </v>
          </cell>
          <cell r="G470" t="str">
            <v xml:space="preserve"> </v>
          </cell>
          <cell r="J470">
            <v>429.97403999999983</v>
          </cell>
          <cell r="M470">
            <v>44.8</v>
          </cell>
        </row>
        <row r="471">
          <cell r="A471" t="str">
            <v xml:space="preserve"> 5. Total current resources (1+2+3+4) </v>
          </cell>
          <cell r="G471" t="str">
            <v xml:space="preserve"> </v>
          </cell>
          <cell r="J471">
            <v>2548.7139999999995</v>
          </cell>
          <cell r="M471">
            <v>19.7</v>
          </cell>
        </row>
        <row r="472">
          <cell r="A472" t="str">
            <v xml:space="preserve"> 6. Collective consumption expenditure </v>
          </cell>
          <cell r="G472" t="str">
            <v>P32</v>
          </cell>
          <cell r="J472">
            <v>767.673</v>
          </cell>
          <cell r="M472">
            <v>8.6999999999999993</v>
          </cell>
        </row>
        <row r="473">
          <cell r="A473" t="str">
            <v xml:space="preserve"> 7. Social transfers in kind </v>
          </cell>
          <cell r="G473" t="str">
            <v>D63=P31</v>
          </cell>
          <cell r="J473">
            <v>11.478</v>
          </cell>
          <cell r="M473">
            <v>-72.400000000000006</v>
          </cell>
        </row>
        <row r="474">
          <cell r="A474" t="str">
            <v xml:space="preserve"> 8. Government final consumption expenditure (6+7) </v>
          </cell>
          <cell r="G474" t="str">
            <v>P3</v>
          </cell>
          <cell r="J474">
            <v>779.15099999999995</v>
          </cell>
          <cell r="M474">
            <v>4.2</v>
          </cell>
        </row>
        <row r="475">
          <cell r="A475" t="str">
            <v xml:space="preserve"> 8a. - of which, compensation of employees </v>
          </cell>
          <cell r="G475" t="str">
            <v>D1</v>
          </cell>
          <cell r="J475">
            <v>775.61500000000001</v>
          </cell>
          <cell r="M475">
            <v>13.2</v>
          </cell>
        </row>
        <row r="476">
          <cell r="A476" t="str">
            <v xml:space="preserve"> 9. Social transfers other than in kind </v>
          </cell>
          <cell r="G476" t="str">
            <v>D62</v>
          </cell>
          <cell r="J476">
            <v>683.61599999999999</v>
          </cell>
          <cell r="M476">
            <v>13.2</v>
          </cell>
        </row>
        <row r="477">
          <cell r="A477" t="str">
            <v xml:space="preserve">10. Interest </v>
          </cell>
          <cell r="G477" t="str">
            <v>D41</v>
          </cell>
          <cell r="J477">
            <v>55.088000000000001</v>
          </cell>
          <cell r="M477">
            <v>7.3</v>
          </cell>
        </row>
        <row r="478">
          <cell r="A478" t="str">
            <v xml:space="preserve">11. Subsidies </v>
          </cell>
          <cell r="G478" t="str">
            <v>D3</v>
          </cell>
          <cell r="J478">
            <v>38.417999999999999</v>
          </cell>
          <cell r="M478">
            <v>-28.2</v>
          </cell>
        </row>
        <row r="479">
          <cell r="A479" t="str">
            <v xml:space="preserve">12. Other current expenditure </v>
          </cell>
          <cell r="G479" t="str">
            <v xml:space="preserve"> </v>
          </cell>
          <cell r="J479">
            <v>990.60199999999998</v>
          </cell>
          <cell r="M479">
            <v>49.5</v>
          </cell>
        </row>
        <row r="480">
          <cell r="A480" t="str">
            <v xml:space="preserve">13. Total current expenditure (8+9+10+11+12) </v>
          </cell>
          <cell r="G480" t="str">
            <v xml:space="preserve"> </v>
          </cell>
          <cell r="J480">
            <v>2546.8749999999995</v>
          </cell>
          <cell r="M480">
            <v>20.2</v>
          </cell>
        </row>
        <row r="481">
          <cell r="A481" t="str">
            <v xml:space="preserve">14. Capital transfers, received </v>
          </cell>
          <cell r="G481" t="str">
            <v>D9</v>
          </cell>
          <cell r="J481">
            <v>39.591000000000001</v>
          </cell>
          <cell r="M481">
            <v>409.5</v>
          </cell>
        </row>
        <row r="482">
          <cell r="A482" t="str">
            <v xml:space="preserve">15. Gross fixed capital formation </v>
          </cell>
          <cell r="G482" t="str">
            <v>P51</v>
          </cell>
          <cell r="J482">
            <v>111.31</v>
          </cell>
          <cell r="M482">
            <v>19.3</v>
          </cell>
        </row>
        <row r="483">
          <cell r="A483" t="str">
            <v xml:space="preserve">16. Other capital expenditure, net </v>
          </cell>
          <cell r="G483" t="str">
            <v xml:space="preserve"> </v>
          </cell>
        </row>
        <row r="485">
          <cell r="G485" t="str">
            <v xml:space="preserve"> </v>
          </cell>
          <cell r="M485" t="str">
            <v>% of</v>
          </cell>
          <cell r="S485" t="str">
            <v>% of</v>
          </cell>
          <cell r="Y485" t="str">
            <v>% of</v>
          </cell>
          <cell r="AE485" t="str">
            <v>% of</v>
          </cell>
        </row>
        <row r="486">
          <cell r="G486" t="str">
            <v xml:space="preserve"> </v>
          </cell>
          <cell r="M486" t="str">
            <v>GDP</v>
          </cell>
          <cell r="S486" t="str">
            <v>GDP</v>
          </cell>
          <cell r="Y486" t="str">
            <v>GDP</v>
          </cell>
          <cell r="AE486" t="str">
            <v>GDP</v>
          </cell>
        </row>
        <row r="487">
          <cell r="A487" t="str">
            <v xml:space="preserve">17. Gross saving (5-13)  </v>
          </cell>
          <cell r="G487" t="str">
            <v>B8g</v>
          </cell>
          <cell r="J487">
            <v>1.8389999999999418</v>
          </cell>
          <cell r="M487">
            <v>2.5078269018504757E-2</v>
          </cell>
        </row>
        <row r="488">
          <cell r="A488" t="str">
            <v xml:space="preserve">18. Net lending(+)/net borrowing(-) (17+14-15-16) </v>
          </cell>
          <cell r="G488" t="str">
            <v>B9</v>
          </cell>
          <cell r="J488">
            <v>-69.880000000000052</v>
          </cell>
          <cell r="M488">
            <v>-0.95294694889242493</v>
          </cell>
        </row>
        <row r="489">
          <cell r="A489" t="str">
            <v xml:space="preserve">18a. - primary balance  </v>
          </cell>
          <cell r="G489" t="str">
            <v xml:space="preserve"> </v>
          </cell>
          <cell r="J489">
            <v>-14.792000000000051</v>
          </cell>
          <cell r="M489">
            <v>-0.201717104579519</v>
          </cell>
        </row>
        <row r="490">
          <cell r="A490" t="str">
            <v xml:space="preserve">19. General government consolidated gross debt  </v>
          </cell>
          <cell r="G490" t="str">
            <v xml:space="preserve"> </v>
          </cell>
          <cell r="J490">
            <v>974.97199999999998</v>
          </cell>
          <cell r="M490">
            <v>13.295600925236759</v>
          </cell>
          <cell r="P490">
            <v>1105</v>
          </cell>
          <cell r="S490">
            <v>12.992842473404112</v>
          </cell>
          <cell r="V490">
            <v>1347.1</v>
          </cell>
          <cell r="Y490">
            <v>14.100442416333509</v>
          </cell>
          <cell r="AB490">
            <v>1375.3</v>
          </cell>
          <cell r="AE490">
            <v>13.025589855233122</v>
          </cell>
        </row>
        <row r="492">
          <cell r="A492" t="str">
            <v xml:space="preserve">20. Total government revenue, harmonised def. </v>
          </cell>
          <cell r="G492" t="str">
            <v>TR*</v>
          </cell>
          <cell r="J492">
            <v>2588.3049999999994</v>
          </cell>
          <cell r="M492">
            <v>35.299999999999997</v>
          </cell>
        </row>
        <row r="493">
          <cell r="A493" t="str">
            <v xml:space="preserve">21. Total government expenditure, harmonised def. </v>
          </cell>
          <cell r="G493" t="str">
            <v>TE*</v>
          </cell>
          <cell r="J493">
            <v>2658.1849999999995</v>
          </cell>
          <cell r="M493">
            <v>36.200000000000003</v>
          </cell>
        </row>
        <row r="494">
          <cell r="A494" t="str">
            <v xml:space="preserve">22. Net lending(+)/net borrowing(-), EDP def. </v>
          </cell>
          <cell r="G494" t="str">
            <v>EDP B9</v>
          </cell>
          <cell r="J494">
            <v>-69.880000000000109</v>
          </cell>
          <cell r="M494">
            <v>-0.95294694889242559</v>
          </cell>
        </row>
        <row r="496">
          <cell r="A496" t="str">
            <v xml:space="preserve">23. Tax burden </v>
          </cell>
          <cell r="G496" t="str">
            <v xml:space="preserve"> </v>
          </cell>
          <cell r="J496">
            <v>2118.7399599999999</v>
          </cell>
          <cell r="M496">
            <v>28.9</v>
          </cell>
        </row>
        <row r="522">
          <cell r="A522" t="str">
            <v xml:space="preserve"> Table 11</v>
          </cell>
        </row>
        <row r="523">
          <cell r="A523" t="str">
            <v>EXTERNAL TRANSACTIONS ACCOUNT OF THE NATION (S2)</v>
          </cell>
          <cell r="B523" t="str">
            <v>EXTERNAL TRANSACTIONS ACCOUNT OF THE NATION (S2)</v>
          </cell>
          <cell r="C523" t="str">
            <v>EXTERNAL TRANSACTIONS ACCOUNT OF THE NATION (S2)</v>
          </cell>
          <cell r="D523" t="str">
            <v>EXTERNAL TRANSACTIONS ACCOUNT OF THE NATION (S2)</v>
          </cell>
          <cell r="E523" t="str">
            <v>EXTERNAL TRANSACTIONS ACCOUNT OF THE NATION (S2)</v>
          </cell>
          <cell r="F523" t="str">
            <v>EXTERNAL TRANSACTIONS ACCOUNT OF THE NATION (S2)</v>
          </cell>
          <cell r="G523" t="str">
            <v>EXTERNAL TRANSACTIONS ACCOUNT OF THE NATION (S2)</v>
          </cell>
          <cell r="H523" t="str">
            <v>EXTERNAL TRANSACTIONS ACCOUNT OF THE NATION (S2)</v>
          </cell>
          <cell r="I523" t="str">
            <v>EXTERNAL TRANSACTIONS ACCOUNT OF THE NATION (S2)</v>
          </cell>
          <cell r="J523" t="str">
            <v>EXTERNAL TRANSACTIONS ACCOUNT OF THE NATION (S2)</v>
          </cell>
          <cell r="K523" t="str">
            <v>EXTERNAL TRANSACTIONS ACCOUNT OF THE NATION (S2)</v>
          </cell>
          <cell r="L523" t="str">
            <v>EXTERNAL TRANSACTIONS ACCOUNT OF THE NATION (S2)</v>
          </cell>
          <cell r="M523" t="str">
            <v>EXTERNAL TRANSACTIONS ACCOUNT OF THE NATION (S2)</v>
          </cell>
          <cell r="N523" t="str">
            <v>EXTERNAL TRANSACTIONS ACCOUNT OF THE NATION (S2)</v>
          </cell>
          <cell r="O523" t="str">
            <v>EXTERNAL TRANSACTIONS ACCOUNT OF THE NATION (S2)</v>
          </cell>
          <cell r="P523" t="str">
            <v>EXTERNAL TRANSACTIONS ACCOUNT OF THE NATION (S2)</v>
          </cell>
          <cell r="Q523" t="str">
            <v>EXTERNAL TRANSACTIONS ACCOUNT OF THE NATION (S2)</v>
          </cell>
          <cell r="R523" t="str">
            <v>EXTERNAL TRANSACTIONS ACCOUNT OF THE NATION (S2)</v>
          </cell>
          <cell r="S523" t="str">
            <v>EXTERNAL TRANSACTIONS ACCOUNT OF THE NATION (S2)</v>
          </cell>
          <cell r="T523" t="str">
            <v>EXTERNAL TRANSACTIONS ACCOUNT OF THE NATION (S2)</v>
          </cell>
          <cell r="U523" t="str">
            <v>EXTERNAL TRANSACTIONS ACCOUNT OF THE NATION (S2)</v>
          </cell>
          <cell r="V523" t="str">
            <v>EXTERNAL TRANSACTIONS ACCOUNT OF THE NATION (S2)</v>
          </cell>
          <cell r="W523" t="str">
            <v>EXTERNAL TRANSACTIONS ACCOUNT OF THE NATION (S2)</v>
          </cell>
          <cell r="X523" t="str">
            <v>EXTERNAL TRANSACTIONS ACCOUNT OF THE NATION (S2)</v>
          </cell>
          <cell r="Y523" t="str">
            <v>EXTERNAL TRANSACTIONS ACCOUNT OF THE NATION (S2)</v>
          </cell>
          <cell r="Z523" t="str">
            <v>EXTERNAL TRANSACTIONS ACCOUNT OF THE NATION (S2)</v>
          </cell>
          <cell r="AA523" t="str">
            <v>EXTERNAL TRANSACTIONS ACCOUNT OF THE NATION (S2)</v>
          </cell>
          <cell r="AB523" t="str">
            <v>EXTERNAL TRANSACTIONS ACCOUNT OF THE NATION (S2)</v>
          </cell>
          <cell r="AC523" t="str">
            <v>EXTERNAL TRANSACTIONS ACCOUNT OF THE NATION (S2)</v>
          </cell>
          <cell r="AD523" t="str">
            <v>EXTERNAL TRANSACTIONS ACCOUNT OF THE NATION (S2)</v>
          </cell>
          <cell r="AE523" t="str">
            <v>EXTERNAL TRANSACTIONS ACCOUNT OF THE NATION (S2)</v>
          </cell>
          <cell r="AF523" t="str">
            <v>EXTERNAL TRANSACTIONS ACCOUNT OF THE NATION (S2)</v>
          </cell>
          <cell r="AG523" t="str">
            <v>EXTERNAL TRANSACTIONS ACCOUNT OF THE NATION (S2)</v>
          </cell>
        </row>
        <row r="525">
          <cell r="A525" t="str">
            <v xml:space="preserve"> Country: LATVIA</v>
          </cell>
        </row>
        <row r="526">
          <cell r="A526" t="str">
            <v xml:space="preserve"> Currency unit: mln lats (current prices)</v>
          </cell>
          <cell r="Z526" t="str">
            <v xml:space="preserve"> Date : </v>
          </cell>
          <cell r="AD526" t="str">
            <v>18.10.2005</v>
          </cell>
        </row>
        <row r="527">
          <cell r="J527">
            <v>2004</v>
          </cell>
          <cell r="P527">
            <v>2005</v>
          </cell>
          <cell r="V527">
            <v>2006</v>
          </cell>
          <cell r="AB527">
            <v>2007</v>
          </cell>
        </row>
        <row r="528">
          <cell r="G528" t="str">
            <v xml:space="preserve">ESA 95 </v>
          </cell>
          <cell r="M528" t="str">
            <v xml:space="preserve"> %</v>
          </cell>
          <cell r="S528" t="str">
            <v xml:space="preserve"> %</v>
          </cell>
          <cell r="Y528" t="str">
            <v xml:space="preserve"> %</v>
          </cell>
          <cell r="AE528" t="str">
            <v xml:space="preserve"> %</v>
          </cell>
        </row>
        <row r="529">
          <cell r="G529" t="str">
            <v>code</v>
          </cell>
          <cell r="J529" t="str">
            <v>Level</v>
          </cell>
          <cell r="M529" t="str">
            <v xml:space="preserve"> change</v>
          </cell>
          <cell r="P529" t="str">
            <v>Level</v>
          </cell>
          <cell r="S529" t="str">
            <v xml:space="preserve"> change</v>
          </cell>
          <cell r="V529" t="str">
            <v>Level</v>
          </cell>
          <cell r="Y529" t="str">
            <v xml:space="preserve"> change</v>
          </cell>
          <cell r="AB529" t="str">
            <v>Level</v>
          </cell>
          <cell r="AE529" t="str">
            <v xml:space="preserve"> change</v>
          </cell>
        </row>
        <row r="530">
          <cell r="A530" t="str">
            <v xml:space="preserve"> 1. Exports of goods (fob)  </v>
          </cell>
          <cell r="G530" t="str">
            <v>P61</v>
          </cell>
          <cell r="J530">
            <v>2259.1058471360002</v>
          </cell>
          <cell r="M530">
            <v>24.921793872472222</v>
          </cell>
          <cell r="P530">
            <v>2819.8059584566881</v>
          </cell>
          <cell r="S530">
            <v>24.819559120327185</v>
          </cell>
          <cell r="V530">
            <v>3302.8363431968005</v>
          </cell>
          <cell r="Y530">
            <v>17.129915740885963</v>
          </cell>
          <cell r="AB530">
            <v>3737.4574703711341</v>
          </cell>
          <cell r="AE530">
            <v>13.159027030496631</v>
          </cell>
        </row>
        <row r="531">
          <cell r="A531" t="str">
            <v xml:space="preserve"> 2. Imports of goods (fob)  </v>
          </cell>
          <cell r="G531" t="str">
            <v>P71</v>
          </cell>
          <cell r="J531">
            <v>3745.4273192733986</v>
          </cell>
          <cell r="M531">
            <v>26.98873951106097</v>
          </cell>
          <cell r="P531">
            <v>4347.3600899369621</v>
          </cell>
          <cell r="S531">
            <v>16.071137399092208</v>
          </cell>
          <cell r="V531">
            <v>4917.7188298236997</v>
          </cell>
          <cell r="Y531">
            <v>13.119657173257252</v>
          </cell>
          <cell r="AB531">
            <v>5448.7982326709562</v>
          </cell>
          <cell r="AE531">
            <v>10.799303929832348</v>
          </cell>
        </row>
        <row r="532">
          <cell r="A532" t="str">
            <v xml:space="preserve"> 3. Trade balance (goods, fob/fob) (1-2)  </v>
          </cell>
          <cell r="J532">
            <v>-1486.3214721373984</v>
          </cell>
          <cell r="P532">
            <v>-1527.554131480274</v>
          </cell>
          <cell r="V532">
            <v>-1614.8824866268992</v>
          </cell>
          <cell r="AB532">
            <v>-1711.340762299822</v>
          </cell>
        </row>
        <row r="533">
          <cell r="A533" t="str">
            <v xml:space="preserve"> 3a. p.m.  3 as % of GDP  </v>
          </cell>
          <cell r="J533">
            <v>-20.268825299751434</v>
          </cell>
          <cell r="P533">
            <v>-17.961330497665912</v>
          </cell>
          <cell r="V533">
            <v>-16.903390625661093</v>
          </cell>
          <cell r="AB533">
            <v>-16.208262104456828</v>
          </cell>
        </row>
        <row r="534">
          <cell r="A534" t="str">
            <v xml:space="preserve"> 4. Exports of services  </v>
          </cell>
          <cell r="G534" t="str">
            <v>P62</v>
          </cell>
          <cell r="J534">
            <v>963.18315286399945</v>
          </cell>
          <cell r="M534">
            <v>11.381313821451286</v>
          </cell>
          <cell r="P534">
            <v>1080.590363282357</v>
          </cell>
          <cell r="S534">
            <v>12.189500000000038</v>
          </cell>
          <cell r="V534">
            <v>1174.107895091902</v>
          </cell>
          <cell r="Y534">
            <v>8.6543000000000063</v>
          </cell>
          <cell r="AB534">
            <v>1259.0604718412762</v>
          </cell>
          <cell r="AE534">
            <v>7.2354999999999734</v>
          </cell>
        </row>
        <row r="535">
          <cell r="A535" t="str">
            <v xml:space="preserve"> 4a. - of which, tourism  </v>
          </cell>
        </row>
        <row r="536">
          <cell r="A536" t="str">
            <v xml:space="preserve"> 5. Imports of services  </v>
          </cell>
          <cell r="G536" t="str">
            <v>P72</v>
          </cell>
          <cell r="J536">
            <v>636.49668072659983</v>
          </cell>
          <cell r="M536">
            <v>19.059887217503089</v>
          </cell>
          <cell r="P536">
            <v>733.14870169493406</v>
          </cell>
          <cell r="S536">
            <v>15.185</v>
          </cell>
          <cell r="V536">
            <v>776.42646955598605</v>
          </cell>
          <cell r="Y536">
            <v>5.90300000000002</v>
          </cell>
          <cell r="AB536">
            <v>816.34721291467656</v>
          </cell>
          <cell r="AE536">
            <v>5.1415999999999968</v>
          </cell>
        </row>
        <row r="537">
          <cell r="A537" t="str">
            <v xml:space="preserve"> 5a. - of which, tourism   </v>
          </cell>
        </row>
        <row r="538">
          <cell r="A538" t="str">
            <v xml:space="preserve"> 6. Services balance (4-5)  </v>
          </cell>
          <cell r="J538">
            <v>326.68647213739962</v>
          </cell>
          <cell r="P538">
            <v>347.44166158742291</v>
          </cell>
          <cell r="V538">
            <v>397.68142553591599</v>
          </cell>
          <cell r="AB538">
            <v>442.71325892659968</v>
          </cell>
        </row>
        <row r="539">
          <cell r="A539" t="str">
            <v xml:space="preserve"> 6a. p.m.  6 as % of GDP  </v>
          </cell>
          <cell r="J539">
            <v>4.4549925138489543</v>
          </cell>
          <cell r="P539">
            <v>4.0852984413603313</v>
          </cell>
          <cell r="V539">
            <v>4.1626338362516559</v>
          </cell>
          <cell r="AB539">
            <v>4.1929770480996948</v>
          </cell>
        </row>
        <row r="540">
          <cell r="A540" t="str">
            <v xml:space="preserve"> 7. External balance of goods &amp; services (3+6) </v>
          </cell>
          <cell r="G540" t="str">
            <v>B11</v>
          </cell>
          <cell r="J540">
            <v>-1159.635</v>
          </cell>
          <cell r="P540">
            <v>-1180.1124698928511</v>
          </cell>
          <cell r="V540">
            <v>-1217.2010610909833</v>
          </cell>
          <cell r="AB540">
            <v>-1268.6275033732222</v>
          </cell>
        </row>
        <row r="541">
          <cell r="A541" t="str">
            <v xml:space="preserve"> 7a. p.m.  7 as % of GDP  </v>
          </cell>
          <cell r="J541">
            <v>-15.813832785902479</v>
          </cell>
          <cell r="P541">
            <v>-13.876032056305581</v>
          </cell>
          <cell r="V541">
            <v>-12.740756789409438</v>
          </cell>
          <cell r="AB541">
            <v>-12.015285056357133</v>
          </cell>
        </row>
        <row r="542">
          <cell r="A542" t="str">
            <v xml:space="preserve"> 8. Balance of primary incomes and current transfers </v>
          </cell>
          <cell r="J542">
            <v>251.68530590600062</v>
          </cell>
          <cell r="P542">
            <v>357.68985246815782</v>
          </cell>
          <cell r="V542">
            <v>376.90459930704884</v>
          </cell>
          <cell r="AB542">
            <v>394.79275662621569</v>
          </cell>
        </row>
        <row r="543">
          <cell r="A543" t="str">
            <v xml:space="preserve"> 8a. - of which, balance of primary income </v>
          </cell>
          <cell r="G543" t="str">
            <v>B5g</v>
          </cell>
          <cell r="J543">
            <v>-119.01787317829934</v>
          </cell>
          <cell r="P543">
            <v>-37.564727831162884</v>
          </cell>
          <cell r="V543">
            <v>-67.098399316804432</v>
          </cell>
          <cell r="AB543">
            <v>-95.910398251024162</v>
          </cell>
        </row>
        <row r="544">
          <cell r="A544" t="str">
            <v xml:space="preserve"> 8b. - of which, net current transfers  </v>
          </cell>
          <cell r="J544">
            <v>370.70317908429996</v>
          </cell>
          <cell r="P544">
            <v>395.25458029932071</v>
          </cell>
          <cell r="V544">
            <v>444.00299862385327</v>
          </cell>
          <cell r="AB544">
            <v>490.70315487723985</v>
          </cell>
        </row>
        <row r="545">
          <cell r="A545" t="str">
            <v xml:space="preserve"> 8c. p.m.  8 as % of GDP  </v>
          </cell>
          <cell r="J545">
            <v>3.4322087055549475</v>
          </cell>
          <cell r="P545">
            <v>4.2057990112705266</v>
          </cell>
          <cell r="V545">
            <v>3.9451574485786476</v>
          </cell>
          <cell r="AB545">
            <v>3.7391176656947231</v>
          </cell>
        </row>
        <row r="546">
          <cell r="A546" t="str">
            <v xml:space="preserve"> 9. Current external balance (7+8)  </v>
          </cell>
          <cell r="G546" t="str">
            <v>B12</v>
          </cell>
          <cell r="J546">
            <v>-907.94969409399823</v>
          </cell>
          <cell r="P546">
            <v>-822.42261742469327</v>
          </cell>
          <cell r="V546">
            <v>-840.29646178393455</v>
          </cell>
          <cell r="AB546">
            <v>-873.83474674700653</v>
          </cell>
        </row>
        <row r="547">
          <cell r="A547" t="str">
            <v xml:space="preserve"> 9a. p.m. 9 as % of GDP  </v>
          </cell>
          <cell r="J547">
            <v>-12.381624080347532</v>
          </cell>
          <cell r="P547">
            <v>-9.6702330450350544</v>
          </cell>
          <cell r="V547">
            <v>-8.7955993408307904</v>
          </cell>
          <cell r="AB547">
            <v>-8.2761673906624083</v>
          </cell>
        </row>
        <row r="548">
          <cell r="A548" t="str">
            <v xml:space="preserve">10. Net capital transactions </v>
          </cell>
          <cell r="J548">
            <v>77.731629916199992</v>
          </cell>
          <cell r="P548">
            <v>84</v>
          </cell>
          <cell r="V548">
            <v>98</v>
          </cell>
          <cell r="AB548">
            <v>110</v>
          </cell>
        </row>
        <row r="549">
          <cell r="A549" t="str">
            <v xml:space="preserve">11. Net lending(+)/net borrowing(-) (9+10) </v>
          </cell>
          <cell r="G549" t="str">
            <v>B9</v>
          </cell>
          <cell r="J549">
            <v>-830.21806417779828</v>
          </cell>
          <cell r="P549">
            <v>-738.42261742469327</v>
          </cell>
          <cell r="V549">
            <v>-742.29646178393455</v>
          </cell>
          <cell r="AB549">
            <v>-763.83474674700653</v>
          </cell>
        </row>
        <row r="550">
          <cell r="A550" t="str">
            <v xml:space="preserve">11a. p.m. 11 as % of GDP </v>
          </cell>
          <cell r="J550">
            <v>-11.321605197103716</v>
          </cell>
          <cell r="P550">
            <v>-8.682541852486688</v>
          </cell>
          <cell r="V550">
            <v>-7.7698081176100331</v>
          </cell>
          <cell r="AB550">
            <v>-7.2343475083998898</v>
          </cell>
        </row>
        <row r="555">
          <cell r="A555" t="str">
            <v xml:space="preserve"> Table 12</v>
          </cell>
        </row>
        <row r="556">
          <cell r="A556" t="str">
            <v xml:space="preserve">TRADE IN GOODS BY REGION (CUSTOMS BASIS) </v>
          </cell>
        </row>
        <row r="559">
          <cell r="A559" t="str">
            <v xml:space="preserve"> Country: LATVIA</v>
          </cell>
        </row>
        <row r="560">
          <cell r="A560" t="str">
            <v xml:space="preserve"> Currency unit: mln lats (current prices)</v>
          </cell>
          <cell r="Z560" t="str">
            <v xml:space="preserve"> Date : </v>
          </cell>
          <cell r="AD560" t="str">
            <v>18.10.2005</v>
          </cell>
        </row>
        <row r="561">
          <cell r="G561">
            <v>2004</v>
          </cell>
          <cell r="P561">
            <v>2005</v>
          </cell>
          <cell r="V561">
            <v>2006</v>
          </cell>
          <cell r="AB561">
            <v>2007</v>
          </cell>
        </row>
        <row r="562">
          <cell r="G562" t="str">
            <v>%</v>
          </cell>
          <cell r="M562" t="str">
            <v xml:space="preserve"> %</v>
          </cell>
          <cell r="S562" t="str">
            <v xml:space="preserve"> %</v>
          </cell>
          <cell r="Y562" t="str">
            <v xml:space="preserve"> %</v>
          </cell>
          <cell r="AE562" t="str">
            <v xml:space="preserve"> %</v>
          </cell>
        </row>
        <row r="563">
          <cell r="G563" t="str">
            <v>trade</v>
          </cell>
          <cell r="J563" t="str">
            <v>Level</v>
          </cell>
          <cell r="M563" t="str">
            <v xml:space="preserve"> change</v>
          </cell>
          <cell r="P563" t="str">
            <v>Level</v>
          </cell>
          <cell r="S563" t="str">
            <v xml:space="preserve"> change</v>
          </cell>
          <cell r="V563" t="str">
            <v>Level</v>
          </cell>
          <cell r="Y563" t="str">
            <v xml:space="preserve"> change</v>
          </cell>
          <cell r="AB563" t="str">
            <v>Level</v>
          </cell>
          <cell r="AE563" t="str">
            <v xml:space="preserve"> change</v>
          </cell>
        </row>
        <row r="564">
          <cell r="A564" t="str">
            <v xml:space="preserve"> Exports of goods (fob)  </v>
          </cell>
        </row>
        <row r="565">
          <cell r="A565" t="str">
            <v xml:space="preserve">  1. Intra-EU  </v>
          </cell>
        </row>
        <row r="566">
          <cell r="A566" t="str">
            <v xml:space="preserve">  2. Extra-EU  </v>
          </cell>
        </row>
        <row r="567">
          <cell r="A567" t="str">
            <v xml:space="preserve">  3. Total exports (1+2)  </v>
          </cell>
        </row>
        <row r="568">
          <cell r="A568" t="str">
            <v xml:space="preserve"> Imports of goods (cif)  </v>
          </cell>
        </row>
        <row r="569">
          <cell r="A569" t="str">
            <v xml:space="preserve">  4. Intra-EU  </v>
          </cell>
        </row>
        <row r="570">
          <cell r="A570" t="str">
            <v xml:space="preserve">  5. Extra-EU  </v>
          </cell>
        </row>
        <row r="571">
          <cell r="A571" t="str">
            <v xml:space="preserve">  6. Total imports  (4+5)  </v>
          </cell>
        </row>
        <row r="572">
          <cell r="A572" t="str">
            <v xml:space="preserve">  7. Trade balance (fob/cif) (3-6)  </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 val="fr"/>
      <sheetName val="de"/>
    </sheetNames>
    <sheetDataSet>
      <sheetData sheetId="0" refreshError="1"/>
      <sheetData sheetId="1">
        <row r="5">
          <cell r="A5" t="str">
            <v xml:space="preserve">PRINCIPAUX ELEMENTS INFLUENCANT LA PREVISION  </v>
          </cell>
        </row>
        <row r="7">
          <cell r="Z7" t="str">
            <v xml:space="preserve"> Date : </v>
          </cell>
        </row>
        <row r="8">
          <cell r="N8">
            <v>2004</v>
          </cell>
          <cell r="S8">
            <v>2005</v>
          </cell>
          <cell r="X8">
            <v>2006</v>
          </cell>
          <cell r="AC8">
            <v>2007</v>
          </cell>
        </row>
        <row r="9">
          <cell r="N9" t="str">
            <v xml:space="preserve">Niveau </v>
          </cell>
        </row>
        <row r="10">
          <cell r="A10" t="str">
            <v xml:space="preserve">Taux de change, moyenne annuelle </v>
          </cell>
        </row>
        <row r="11">
          <cell r="A11" t="str">
            <v xml:space="preserve"> 1. Effectif (variation en %) </v>
          </cell>
        </row>
        <row r="12">
          <cell r="A12" t="str">
            <v xml:space="preserve"> 2. US dollar (1 USD = ) </v>
          </cell>
        </row>
        <row r="13">
          <cell r="A13" t="str">
            <v xml:space="preserve"> 3. euro (1 EUR = ) </v>
          </cell>
        </row>
        <row r="14">
          <cell r="A14" t="str">
            <v xml:space="preserve">Taux d'intérêt, moyenne annuelle </v>
          </cell>
        </row>
        <row r="15">
          <cell r="A15" t="str">
            <v xml:space="preserve"> 4. Taux du marché monétaire </v>
          </cell>
        </row>
        <row r="16">
          <cell r="A16" t="str">
            <v xml:space="preserve"> 5. Taux à long-terme </v>
          </cell>
        </row>
        <row r="17">
          <cell r="N17" t="str">
            <v xml:space="preserve">variation annuelle en % </v>
          </cell>
        </row>
        <row r="18">
          <cell r="A18" t="str">
            <v xml:space="preserve"> 6. Marchés à l'exportation, total </v>
          </cell>
        </row>
        <row r="19">
          <cell r="A19" t="str">
            <v xml:space="preserve"> 7. Prix à l'importation des biens </v>
          </cell>
        </row>
        <row r="20">
          <cell r="A20" t="str">
            <v xml:space="preserve"> 8. Demande finale </v>
          </cell>
        </row>
        <row r="21">
          <cell r="A21" t="str">
            <v xml:space="preserve"> 9. PIB </v>
          </cell>
        </row>
        <row r="22">
          <cell r="A22" t="str">
            <v xml:space="preserve">10. Ecart tendanciel de production  </v>
          </cell>
        </row>
        <row r="23">
          <cell r="A23" t="str">
            <v xml:space="preserve">11. Emploi </v>
          </cell>
        </row>
        <row r="24">
          <cell r="A24" t="str">
            <v xml:space="preserve">12. Taux de chômage (niveau) (Eurostat) </v>
          </cell>
        </row>
        <row r="25">
          <cell r="A25" t="str">
            <v xml:space="preserve">13. PIB par personne occupée </v>
          </cell>
        </row>
        <row r="26">
          <cell r="A26" t="str">
            <v xml:space="preserve">14. Rémunération des salariés par tête  </v>
          </cell>
        </row>
        <row r="27">
          <cell r="A27" t="str">
            <v xml:space="preserve">15. Coûts salariaux unitaires  </v>
          </cell>
        </row>
        <row r="28">
          <cell r="A28" t="str">
            <v xml:space="preserve">16. Coûts salariaux unitaires relatifs en monnaie commune </v>
          </cell>
        </row>
        <row r="29">
          <cell r="A29" t="str">
            <v xml:space="preserve">17. IPCH </v>
          </cell>
        </row>
        <row r="30">
          <cell r="A30" t="str">
            <v xml:space="preserve">18. IPC national </v>
          </cell>
        </row>
        <row r="31">
          <cell r="N31" t="str">
            <v xml:space="preserve">niveau en % du PIB </v>
          </cell>
        </row>
        <row r="32">
          <cell r="A32" t="str">
            <v xml:space="preserve">19. Solde des opérations courantes </v>
          </cell>
        </row>
        <row r="33">
          <cell r="A33" t="str">
            <v xml:space="preserve">20. Capacité de financement du secteur privé   </v>
          </cell>
        </row>
        <row r="34">
          <cell r="A34" t="str">
            <v xml:space="preserve"> Administration publiques </v>
          </cell>
        </row>
        <row r="35">
          <cell r="A35" t="str">
            <v xml:space="preserve">21. Capacité de financement </v>
          </cell>
        </row>
        <row r="36">
          <cell r="A36" t="str">
            <v xml:space="preserve">22. Balance primaire corrigée des variations cycliques </v>
          </cell>
        </row>
        <row r="37">
          <cell r="A37" t="str">
            <v xml:space="preserve">23. Dette brute </v>
          </cell>
        </row>
        <row r="67">
          <cell r="A67" t="str">
            <v xml:space="preserve"> Tableau 1</v>
          </cell>
        </row>
        <row r="68">
          <cell r="A68" t="str">
            <v xml:space="preserve"> EMPLOIS ET RESSOURCES DE BIENS ET SERVICES  </v>
          </cell>
        </row>
        <row r="69">
          <cell r="A69" t="str">
            <v xml:space="preserve"> VOLUMES </v>
          </cell>
        </row>
        <row r="71">
          <cell r="A71" t="str">
            <v xml:space="preserve"> Pays: </v>
          </cell>
        </row>
        <row r="72">
          <cell r="A72" t="str">
            <v xml:space="preserve"> Unité monétaire:  </v>
          </cell>
        </row>
        <row r="73">
          <cell r="A73" t="str">
            <v>SEC 95</v>
          </cell>
          <cell r="Z73" t="str">
            <v xml:space="preserve"> Date : </v>
          </cell>
        </row>
        <row r="74">
          <cell r="I74" t="str">
            <v>code</v>
          </cell>
          <cell r="M74">
            <v>2004</v>
          </cell>
          <cell r="V74">
            <v>2005</v>
          </cell>
          <cell r="Z74">
            <v>2006</v>
          </cell>
          <cell r="AD74">
            <v>2007</v>
          </cell>
        </row>
        <row r="75">
          <cell r="I75" t="str">
            <v xml:space="preserve">SEC 95 </v>
          </cell>
          <cell r="M75" t="str">
            <v xml:space="preserve">Niveau </v>
          </cell>
          <cell r="R75" t="str">
            <v xml:space="preserve">Variation en pourcentage </v>
          </cell>
        </row>
        <row r="76">
          <cell r="A76" t="str">
            <v xml:space="preserve"> 1. Dépenses de consommation privée </v>
          </cell>
          <cell r="I76" t="str">
            <v>P3</v>
          </cell>
        </row>
        <row r="77">
          <cell r="A77" t="str">
            <v xml:space="preserve"> 2. Dépenses de consommation publique  </v>
          </cell>
          <cell r="I77" t="str">
            <v>P3</v>
          </cell>
        </row>
        <row r="78">
          <cell r="A78" t="str">
            <v xml:space="preserve"> 3. Formation brute de capital fixe  </v>
          </cell>
          <cell r="I78" t="str">
            <v>P51</v>
          </cell>
        </row>
        <row r="79">
          <cell r="A79" t="str">
            <v xml:space="preserve"> 4. Demande intérieure finale (1+2+3) </v>
          </cell>
        </row>
        <row r="80">
          <cell r="A80" t="str">
            <v xml:space="preserve"> 5. Variations de stocks + acquisitions nettes  </v>
          </cell>
        </row>
        <row r="81">
          <cell r="A81" t="str">
            <v xml:space="preserve">    d'objets de valeur en % du PIB  </v>
          </cell>
          <cell r="I81" t="str">
            <v>P52+P53</v>
          </cell>
        </row>
        <row r="82">
          <cell r="A82" t="str">
            <v xml:space="preserve"> 6. Demande intérieure (4+5)  </v>
          </cell>
        </row>
        <row r="83">
          <cell r="A83" t="str">
            <v xml:space="preserve"> 7. Exportations de biens et services  </v>
          </cell>
          <cell r="I83" t="str">
            <v>P6</v>
          </cell>
        </row>
        <row r="84">
          <cell r="A84" t="str">
            <v xml:space="preserve"> 7a. - dont biens  </v>
          </cell>
          <cell r="I84" t="str">
            <v>P61</v>
          </cell>
        </row>
        <row r="85">
          <cell r="A85" t="str">
            <v xml:space="preserve"> 7b. - dont services </v>
          </cell>
          <cell r="I85" t="str">
            <v>P62</v>
          </cell>
        </row>
        <row r="86">
          <cell r="A86" t="str">
            <v xml:space="preserve"> 8. Demande finale (6+7) </v>
          </cell>
        </row>
        <row r="87">
          <cell r="A87" t="str">
            <v xml:space="preserve"> 9. Importations de biens et services  </v>
          </cell>
          <cell r="I87" t="str">
            <v>P7</v>
          </cell>
        </row>
        <row r="88">
          <cell r="A88" t="str">
            <v xml:space="preserve"> 9a. - dont biens  </v>
          </cell>
          <cell r="I88" t="str">
            <v>P71</v>
          </cell>
        </row>
        <row r="89">
          <cell r="A89" t="str">
            <v xml:space="preserve"> 9b. - dont services </v>
          </cell>
          <cell r="I89" t="str">
            <v>P72</v>
          </cell>
        </row>
        <row r="90">
          <cell r="A90" t="str">
            <v xml:space="preserve">10. Produit intérieur brut aux prix du marché (8-9) </v>
          </cell>
          <cell r="I90" t="str">
            <v>B1*g</v>
          </cell>
        </row>
        <row r="91">
          <cell r="R91" t="str">
            <v xml:space="preserve">Contribution à la variation du PIB </v>
          </cell>
        </row>
        <row r="92">
          <cell r="A92" t="str">
            <v xml:space="preserve">11. Demande intérieure finale </v>
          </cell>
        </row>
        <row r="93">
          <cell r="A93" t="str">
            <v xml:space="preserve">12. Var. de stocks + acq. nettes d'objets de valeur </v>
          </cell>
          <cell r="I93" t="str">
            <v>P52+P53</v>
          </cell>
        </row>
        <row r="94">
          <cell r="A94" t="str">
            <v xml:space="preserve">13. Solde des exportations et importations de b&amp;s. </v>
          </cell>
          <cell r="I94" t="str">
            <v>B11</v>
          </cell>
        </row>
        <row r="95">
          <cell r="A95" t="str">
            <v xml:space="preserve"> </v>
          </cell>
        </row>
        <row r="132">
          <cell r="A132" t="str">
            <v xml:space="preserve"> Tableau 2</v>
          </cell>
        </row>
        <row r="133">
          <cell r="A133" t="str">
            <v xml:space="preserve"> PROFILS TRIMESTRIELS </v>
          </cell>
        </row>
        <row r="135">
          <cell r="A135" t="str">
            <v xml:space="preserve"> Pays: </v>
          </cell>
        </row>
        <row r="136">
          <cell r="A136" t="str">
            <v xml:space="preserve"> Unité monétaire: </v>
          </cell>
        </row>
        <row r="137">
          <cell r="A137" t="str">
            <v>SEC 95</v>
          </cell>
          <cell r="Z137" t="str">
            <v xml:space="preserve"> Date : </v>
          </cell>
        </row>
        <row r="138">
          <cell r="J138">
            <v>2005</v>
          </cell>
          <cell r="R138">
            <v>2006</v>
          </cell>
          <cell r="Z138">
            <v>2007</v>
          </cell>
        </row>
        <row r="139">
          <cell r="J139" t="str">
            <v>I</v>
          </cell>
          <cell r="L139" t="str">
            <v>II</v>
          </cell>
          <cell r="N139" t="str">
            <v>III</v>
          </cell>
          <cell r="P139" t="str">
            <v>IV</v>
          </cell>
          <cell r="R139" t="str">
            <v>I</v>
          </cell>
          <cell r="T139" t="str">
            <v>II</v>
          </cell>
          <cell r="V139" t="str">
            <v>III</v>
          </cell>
          <cell r="X139" t="str">
            <v>IV</v>
          </cell>
          <cell r="Z139" t="str">
            <v>I</v>
          </cell>
          <cell r="AB139" t="str">
            <v>II</v>
          </cell>
          <cell r="AD139" t="str">
            <v>III</v>
          </cell>
          <cell r="AF139" t="str">
            <v>IV</v>
          </cell>
        </row>
        <row r="140">
          <cell r="J140" t="str">
            <v xml:space="preserve"> EMPLOIS ET RESSOURCES DE BIENS ET SERVICES, VOLUMES  </v>
          </cell>
        </row>
        <row r="141">
          <cell r="J141" t="str">
            <v xml:space="preserve">Variation en pourcentage par rapport au trimestre précédent </v>
          </cell>
        </row>
        <row r="142">
          <cell r="A142" t="str">
            <v xml:space="preserve"> 1. Dépenses de consommation privée </v>
          </cell>
        </row>
        <row r="143">
          <cell r="A143" t="str">
            <v xml:space="preserve"> 2. Dépenses de consommation publique  </v>
          </cell>
        </row>
        <row r="144">
          <cell r="A144" t="str">
            <v xml:space="preserve"> 3. Formation brute de capital fixe  </v>
          </cell>
        </row>
        <row r="145">
          <cell r="A145" t="str">
            <v xml:space="preserve"> 4. Demande intérieure finale  </v>
          </cell>
        </row>
        <row r="146">
          <cell r="A146" t="str">
            <v xml:space="preserve"> 5. Variations de stocks + acquisitions nettes  </v>
          </cell>
        </row>
        <row r="147">
          <cell r="A147" t="str">
            <v xml:space="preserve">    d'objets de valeur en % du PIB  </v>
          </cell>
        </row>
        <row r="148">
          <cell r="A148" t="str">
            <v xml:space="preserve"> 6. Demande intérieure </v>
          </cell>
        </row>
        <row r="149">
          <cell r="A149" t="str">
            <v xml:space="preserve"> 7. Exportations de biens et services  </v>
          </cell>
        </row>
        <row r="150">
          <cell r="A150" t="str">
            <v xml:space="preserve"> 8. Demande finale </v>
          </cell>
        </row>
        <row r="151">
          <cell r="A151" t="str">
            <v xml:space="preserve"> 9. Importations de biens et services  </v>
          </cell>
        </row>
        <row r="152">
          <cell r="A152" t="str">
            <v xml:space="preserve">10. Produit intérieur brut aux prix du marché </v>
          </cell>
        </row>
        <row r="154">
          <cell r="J154" t="str">
            <v xml:space="preserve"> INDICE DES PRIX A LA CONSOMMATION HARMONISE </v>
          </cell>
        </row>
        <row r="155">
          <cell r="J155" t="str">
            <v xml:space="preserve">Var. en % par rapport au trimestre correspondant de l'année précédente </v>
          </cell>
        </row>
        <row r="156">
          <cell r="A156" t="str">
            <v xml:space="preserve">11. IPCH </v>
          </cell>
        </row>
        <row r="157">
          <cell r="A157" t="str">
            <v xml:space="preserve"> </v>
          </cell>
        </row>
        <row r="161">
          <cell r="A161" t="str">
            <v>Tableau 3</v>
          </cell>
        </row>
        <row r="162">
          <cell r="A162" t="str">
            <v xml:space="preserve">ANALYSE SUPPLEMENTAIRE DE L'INVESTISSEMENT  </v>
          </cell>
        </row>
        <row r="163">
          <cell r="A163" t="str">
            <v xml:space="preserve"> VOLUMES </v>
          </cell>
        </row>
        <row r="165">
          <cell r="A165" t="str">
            <v xml:space="preserve"> Pays: </v>
          </cell>
        </row>
        <row r="166">
          <cell r="A166" t="str">
            <v xml:space="preserve"> Unité monétaire:  </v>
          </cell>
        </row>
        <row r="167">
          <cell r="A167" t="str">
            <v>SEC 95</v>
          </cell>
          <cell r="Z167" t="str">
            <v xml:space="preserve"> Date : </v>
          </cell>
        </row>
        <row r="168">
          <cell r="I168" t="str">
            <v>code</v>
          </cell>
          <cell r="M168">
            <v>2004</v>
          </cell>
          <cell r="V168">
            <v>2005</v>
          </cell>
          <cell r="Z168">
            <v>2006</v>
          </cell>
          <cell r="AD168">
            <v>2007</v>
          </cell>
        </row>
        <row r="169">
          <cell r="I169" t="str">
            <v xml:space="preserve">SEC 95 </v>
          </cell>
          <cell r="M169" t="str">
            <v xml:space="preserve">Niveau </v>
          </cell>
          <cell r="R169" t="str">
            <v xml:space="preserve">Variation en pourcentage  </v>
          </cell>
        </row>
        <row r="170">
          <cell r="A170" t="str">
            <v xml:space="preserve"> Par secteur </v>
          </cell>
          <cell r="I170" t="str">
            <v xml:space="preserve"> </v>
          </cell>
        </row>
        <row r="171">
          <cell r="A171" t="str">
            <v xml:space="preserve"> 1. Administrations publiques  </v>
          </cell>
          <cell r="I171" t="str">
            <v>S13</v>
          </cell>
        </row>
        <row r="172">
          <cell r="A172" t="str">
            <v xml:space="preserve"> 2. Autres secteurs intérieurs  </v>
          </cell>
          <cell r="I172" t="str">
            <v>S1-S13</v>
          </cell>
        </row>
        <row r="173">
          <cell r="A173" t="str">
            <v xml:space="preserve"> 2a. - dont entreprises </v>
          </cell>
          <cell r="I173" t="str">
            <v>S11+S12</v>
          </cell>
        </row>
        <row r="174">
          <cell r="A174" t="str">
            <v xml:space="preserve"> 2b. - dont ménages et ISBLSM </v>
          </cell>
          <cell r="I174" t="str">
            <v>S14+S15</v>
          </cell>
        </row>
        <row r="175">
          <cell r="A175" t="str">
            <v xml:space="preserve"> Par produit </v>
          </cell>
          <cell r="I175" t="str">
            <v>Pi6</v>
          </cell>
        </row>
        <row r="176">
          <cell r="A176" t="str">
            <v xml:space="preserve"> 3. Construction </v>
          </cell>
          <cell r="I176" t="str">
            <v>Pi6(4+5)</v>
          </cell>
        </row>
        <row r="177">
          <cell r="A177" t="str">
            <v xml:space="preserve"> 3a. - dont logement </v>
          </cell>
          <cell r="I177" t="str">
            <v>Pi6(4)</v>
          </cell>
        </row>
        <row r="178">
          <cell r="A178" t="str">
            <v xml:space="preserve"> 3b. - dont autre construction </v>
          </cell>
          <cell r="I178" t="str">
            <v>Pi6(5)</v>
          </cell>
        </row>
        <row r="179">
          <cell r="A179" t="str">
            <v xml:space="preserve"> 4. Equipement </v>
          </cell>
          <cell r="I179" t="str">
            <v>Pi6(2+3)</v>
          </cell>
        </row>
        <row r="180">
          <cell r="A180" t="str">
            <v xml:space="preserve"> 5. Autre </v>
          </cell>
          <cell r="I180" t="str">
            <v>Pi6(1+6)</v>
          </cell>
        </row>
        <row r="181">
          <cell r="A181" t="str">
            <v xml:space="preserve"> 6. Formation brute de capital fixe  </v>
          </cell>
          <cell r="I181" t="str">
            <v>P51</v>
          </cell>
        </row>
        <row r="182">
          <cell r="A182" t="str">
            <v xml:space="preserve">    (économie totale) ( = 1+2 = 3+4+5 ) </v>
          </cell>
        </row>
        <row r="183">
          <cell r="A183" t="str">
            <v xml:space="preserve"> Par industrie </v>
          </cell>
        </row>
        <row r="184">
          <cell r="A184" t="str">
            <v xml:space="preserve"> 7. Manufactures </v>
          </cell>
          <cell r="I184" t="str">
            <v>A17(D)</v>
          </cell>
        </row>
        <row r="197">
          <cell r="A197" t="str">
            <v>Tableau 4</v>
          </cell>
        </row>
        <row r="198">
          <cell r="A198" t="str">
            <v xml:space="preserve">EMPLOIS ET RESSOURCES DE BIENS ET SERVICES  </v>
          </cell>
        </row>
        <row r="199">
          <cell r="A199" t="str">
            <v xml:space="preserve">VALEURS </v>
          </cell>
        </row>
        <row r="201">
          <cell r="A201" t="str">
            <v xml:space="preserve"> Pays:</v>
          </cell>
        </row>
        <row r="202">
          <cell r="A202" t="str">
            <v xml:space="preserve"> Unité monétaire:  </v>
          </cell>
        </row>
        <row r="203">
          <cell r="A203" t="str">
            <v>SEC 95</v>
          </cell>
          <cell r="Z203" t="str">
            <v xml:space="preserve"> Date : </v>
          </cell>
        </row>
        <row r="204">
          <cell r="J204" t="str">
            <v xml:space="preserve">Valeurs aux prix courants </v>
          </cell>
        </row>
        <row r="205">
          <cell r="J205">
            <v>2004</v>
          </cell>
          <cell r="P205">
            <v>2005</v>
          </cell>
          <cell r="V205">
            <v>2006</v>
          </cell>
          <cell r="AB205">
            <v>2007</v>
          </cell>
        </row>
        <row r="206">
          <cell r="G206" t="str">
            <v>code</v>
          </cell>
          <cell r="M206" t="str">
            <v>var.</v>
          </cell>
          <cell r="S206" t="str">
            <v>var.</v>
          </cell>
          <cell r="Y206" t="str">
            <v>var.</v>
          </cell>
          <cell r="AE206" t="str">
            <v>var.</v>
          </cell>
        </row>
        <row r="207">
          <cell r="G207" t="str">
            <v xml:space="preserve">SEC 95 </v>
          </cell>
          <cell r="J207" t="str">
            <v xml:space="preserve"> Niveau</v>
          </cell>
          <cell r="M207" t="str">
            <v>en %</v>
          </cell>
          <cell r="P207" t="str">
            <v xml:space="preserve"> Niveau</v>
          </cell>
          <cell r="S207" t="str">
            <v>en %</v>
          </cell>
          <cell r="V207" t="str">
            <v xml:space="preserve"> Niveau</v>
          </cell>
          <cell r="Y207" t="str">
            <v>en %</v>
          </cell>
          <cell r="AB207" t="str">
            <v xml:space="preserve"> Niveau</v>
          </cell>
          <cell r="AE207" t="str">
            <v>en %</v>
          </cell>
        </row>
        <row r="208">
          <cell r="A208" t="str">
            <v xml:space="preserve"> 1. Dépenses de consommation privée </v>
          </cell>
          <cell r="G208" t="str">
            <v>P3</v>
          </cell>
        </row>
        <row r="209">
          <cell r="A209" t="str">
            <v xml:space="preserve"> 2. Dépenses de consommation publique  </v>
          </cell>
          <cell r="G209" t="str">
            <v>P3</v>
          </cell>
        </row>
        <row r="210">
          <cell r="A210" t="str">
            <v xml:space="preserve"> 3. Formation brute de capital fixe  </v>
          </cell>
          <cell r="G210" t="str">
            <v>P51</v>
          </cell>
        </row>
        <row r="211">
          <cell r="A211" t="str">
            <v xml:space="preserve"> 4. Demande intérieure finale (1+2+3) </v>
          </cell>
        </row>
        <row r="212">
          <cell r="A212" t="str">
            <v xml:space="preserve"> 5. Variations de stocks + acquisitions nettes  </v>
          </cell>
        </row>
        <row r="213">
          <cell r="A213" t="str">
            <v xml:space="preserve">    d'objets de valeur en % du PIB  </v>
          </cell>
          <cell r="G213" t="str">
            <v>P52+P53</v>
          </cell>
        </row>
        <row r="214">
          <cell r="A214" t="str">
            <v xml:space="preserve"> 6. Demande intérieure (4+5)  </v>
          </cell>
        </row>
        <row r="215">
          <cell r="A215" t="str">
            <v xml:space="preserve"> 7. Exportations de biens et services  </v>
          </cell>
          <cell r="G215" t="str">
            <v>P6</v>
          </cell>
        </row>
        <row r="216">
          <cell r="A216" t="str">
            <v xml:space="preserve"> 7a. - dont biens  </v>
          </cell>
          <cell r="G216" t="str">
            <v>P61</v>
          </cell>
        </row>
        <row r="217">
          <cell r="A217" t="str">
            <v xml:space="preserve"> 7b. - dont services </v>
          </cell>
          <cell r="G217" t="str">
            <v>P62</v>
          </cell>
        </row>
        <row r="218">
          <cell r="A218" t="str">
            <v xml:space="preserve"> 8. Demande finale (6+7) </v>
          </cell>
        </row>
        <row r="219">
          <cell r="A219" t="str">
            <v xml:space="preserve"> 9. Importations de biens et services  </v>
          </cell>
          <cell r="G219" t="str">
            <v>P7</v>
          </cell>
        </row>
        <row r="220">
          <cell r="A220" t="str">
            <v xml:space="preserve"> 9a. - dont biens  </v>
          </cell>
          <cell r="G220" t="str">
            <v>P71</v>
          </cell>
        </row>
        <row r="221">
          <cell r="A221" t="str">
            <v xml:space="preserve"> 9b. - dont services </v>
          </cell>
          <cell r="G221" t="str">
            <v>P72</v>
          </cell>
        </row>
        <row r="222">
          <cell r="A222" t="str">
            <v xml:space="preserve">10. PIB aux prix du marché (8-9)  </v>
          </cell>
          <cell r="G222" t="str">
            <v>B1*g</v>
          </cell>
        </row>
        <row r="223">
          <cell r="A223" t="str">
            <v xml:space="preserve">11. - dont solde des exportations et import. de b&amp;s </v>
          </cell>
          <cell r="G223" t="str">
            <v>B11</v>
          </cell>
        </row>
        <row r="224">
          <cell r="A224" t="str">
            <v xml:space="preserve">11a. - dont biens </v>
          </cell>
          <cell r="G224" t="str">
            <v xml:space="preserve"> </v>
          </cell>
        </row>
        <row r="225">
          <cell r="A225" t="str">
            <v xml:space="preserve">11b. - dont services </v>
          </cell>
          <cell r="G225" t="str">
            <v xml:space="preserve"> </v>
          </cell>
        </row>
        <row r="226">
          <cell r="A226" t="str">
            <v xml:space="preserve">12. Solde des revenus primaires </v>
          </cell>
          <cell r="G226" t="str">
            <v>B5</v>
          </cell>
        </row>
        <row r="227">
          <cell r="A227" t="str">
            <v xml:space="preserve">13. PNB aux prix du marché (10+12) </v>
          </cell>
          <cell r="G227" t="str">
            <v>B5*g</v>
          </cell>
        </row>
        <row r="228">
          <cell r="A228" t="str">
            <v xml:space="preserve"> </v>
          </cell>
        </row>
        <row r="229">
          <cell r="A229" t="str">
            <v xml:space="preserve">14. Rémunération des salariés  </v>
          </cell>
          <cell r="G229" t="str">
            <v>D1</v>
          </cell>
        </row>
        <row r="230">
          <cell r="A230" t="str">
            <v xml:space="preserve">15. Excédent brut d'exploitation / revenu mixte  </v>
          </cell>
          <cell r="G230" t="str">
            <v>B2g+B3g</v>
          </cell>
        </row>
        <row r="231">
          <cell r="A231" t="str">
            <v xml:space="preserve">16. Valeur ajoutée brute aux prix de base </v>
          </cell>
          <cell r="G231" t="str">
            <v>B1g</v>
          </cell>
        </row>
        <row r="232">
          <cell r="A232" t="str">
            <v xml:space="preserve">16a. - dont coûts du travail, trav. indépendants incl. </v>
          </cell>
          <cell r="G232" t="str">
            <v xml:space="preserve"> </v>
          </cell>
        </row>
        <row r="233">
          <cell r="A233" t="str">
            <v xml:space="preserve">17. Impôts nets des subventions (18-19) </v>
          </cell>
          <cell r="G233" t="str">
            <v xml:space="preserve"> </v>
          </cell>
        </row>
        <row r="234">
          <cell r="A234" t="str">
            <v xml:space="preserve">18. - impôts sur les produits </v>
          </cell>
          <cell r="G234" t="str">
            <v>D21</v>
          </cell>
        </row>
        <row r="235">
          <cell r="A235" t="str">
            <v xml:space="preserve">19. - subventions sur les produits </v>
          </cell>
          <cell r="G235" t="str">
            <v>D31</v>
          </cell>
        </row>
        <row r="236">
          <cell r="A236" t="str">
            <v xml:space="preserve">20. PIB aux prix du marché (16+17)  </v>
          </cell>
          <cell r="G236" t="str">
            <v>B1*g</v>
          </cell>
        </row>
        <row r="237">
          <cell r="A237" t="str">
            <v xml:space="preserve"> </v>
          </cell>
        </row>
        <row r="262">
          <cell r="A262" t="str">
            <v>Tableau 5</v>
          </cell>
        </row>
        <row r="263">
          <cell r="A263" t="str">
            <v xml:space="preserve">COUTS ET PRIX </v>
          </cell>
        </row>
        <row r="265">
          <cell r="A265" t="str">
            <v xml:space="preserve"> Pays:</v>
          </cell>
        </row>
        <row r="266">
          <cell r="A266" t="str">
            <v xml:space="preserve"> Unité monétaire:</v>
          </cell>
        </row>
        <row r="267">
          <cell r="A267" t="str">
            <v>SEC 95</v>
          </cell>
          <cell r="Z267" t="str">
            <v xml:space="preserve"> Date : </v>
          </cell>
        </row>
        <row r="268">
          <cell r="N268">
            <v>2004</v>
          </cell>
          <cell r="S268">
            <v>2005</v>
          </cell>
          <cell r="X268">
            <v>2006</v>
          </cell>
          <cell r="AC268">
            <v>2007</v>
          </cell>
        </row>
        <row r="269">
          <cell r="N269" t="str">
            <v xml:space="preserve">Variation en % de l'indice implicite des prix </v>
          </cell>
        </row>
        <row r="270">
          <cell r="A270" t="str">
            <v xml:space="preserve"> 1. Dépenses de consommation privée </v>
          </cell>
        </row>
        <row r="271">
          <cell r="A271" t="str">
            <v xml:space="preserve"> 2. Dépenses de consommation publique  </v>
          </cell>
        </row>
        <row r="272">
          <cell r="A272" t="str">
            <v xml:space="preserve"> 3. Formation brute de capital fixe  </v>
          </cell>
        </row>
        <row r="273">
          <cell r="A273" t="str">
            <v xml:space="preserve"> 3a. - dont construction  </v>
          </cell>
        </row>
        <row r="274">
          <cell r="A274" t="str">
            <v xml:space="preserve"> 3b. - dont  équipement </v>
          </cell>
        </row>
        <row r="275">
          <cell r="A275" t="str">
            <v xml:space="preserve"> 4. Demande intérieure finale </v>
          </cell>
        </row>
        <row r="276">
          <cell r="A276" t="str">
            <v xml:space="preserve"> 5. Variations de stocks </v>
          </cell>
        </row>
        <row r="277">
          <cell r="A277" t="str">
            <v xml:space="preserve"> 6. Demande intérieure </v>
          </cell>
        </row>
        <row r="278">
          <cell r="A278" t="str">
            <v xml:space="preserve"> 7. Exportations de biens et services  </v>
          </cell>
        </row>
        <row r="279">
          <cell r="A279" t="str">
            <v xml:space="preserve"> 7a. - dont biens  </v>
          </cell>
        </row>
        <row r="280">
          <cell r="A280" t="str">
            <v xml:space="preserve"> 7b. - dont services </v>
          </cell>
        </row>
        <row r="281">
          <cell r="A281" t="str">
            <v xml:space="preserve"> 8. Demande finale </v>
          </cell>
        </row>
        <row r="282">
          <cell r="A282" t="str">
            <v xml:space="preserve"> 9. Importations de biens et services  </v>
          </cell>
        </row>
        <row r="283">
          <cell r="A283" t="str">
            <v xml:space="preserve"> 9a. - dont biens  </v>
          </cell>
        </row>
        <row r="284">
          <cell r="A284" t="str">
            <v xml:space="preserve"> 9b. - dont services </v>
          </cell>
        </row>
        <row r="285">
          <cell r="A285" t="str">
            <v xml:space="preserve">10. Produit intérieur brut aux prix du marché </v>
          </cell>
        </row>
        <row r="286">
          <cell r="A286" t="str">
            <v xml:space="preserve">11. Solde des exportations et importations de biens et services </v>
          </cell>
        </row>
        <row r="287">
          <cell r="A287" t="str">
            <v xml:space="preserve">11a. - dont solde des exportations et importations de biens </v>
          </cell>
        </row>
        <row r="288">
          <cell r="A288" t="str">
            <v xml:space="preserve">11b. - dont solde des exportations et importations de services </v>
          </cell>
        </row>
        <row r="290">
          <cell r="N290" t="str">
            <v xml:space="preserve">variation en % </v>
          </cell>
        </row>
        <row r="291">
          <cell r="A291" t="str">
            <v xml:space="preserve">12. IPCH </v>
          </cell>
        </row>
        <row r="292">
          <cell r="A292" t="str">
            <v xml:space="preserve">13. Prix à la consommation (indice national) </v>
          </cell>
        </row>
        <row r="294">
          <cell r="N294" t="str">
            <v xml:space="preserve">Contribution à la variation en % </v>
          </cell>
        </row>
        <row r="295">
          <cell r="N295" t="str">
            <v xml:space="preserve">des coûts par unité du PIB réel </v>
          </cell>
        </row>
        <row r="296">
          <cell r="A296" t="str">
            <v xml:space="preserve">14. Rémunération des salariés  </v>
          </cell>
        </row>
        <row r="297">
          <cell r="A297" t="str">
            <v xml:space="preserve">14a. - dont salaires et traitements bruts </v>
          </cell>
        </row>
        <row r="298">
          <cell r="A298" t="str">
            <v xml:space="preserve">14b. - dont contributions sociales des employeurs </v>
          </cell>
        </row>
        <row r="299">
          <cell r="A299" t="str">
            <v xml:space="preserve">15. Excédent brut d'exploitation / revenu mixte  </v>
          </cell>
        </row>
        <row r="300">
          <cell r="A300" t="str">
            <v xml:space="preserve">16. Valeur ajoutée brute aux prix de base  </v>
          </cell>
        </row>
        <row r="301">
          <cell r="A301" t="str">
            <v xml:space="preserve">17. Impôts nets des subventions </v>
          </cell>
        </row>
        <row r="302">
          <cell r="A302" t="str">
            <v xml:space="preserve">18. Produit intérieur brut aux prix du marché </v>
          </cell>
        </row>
        <row r="327">
          <cell r="A327" t="str">
            <v>Tableau 6</v>
          </cell>
        </row>
        <row r="328">
          <cell r="A328" t="str">
            <v xml:space="preserve"> PRODUCTIVITE ET COUTS SALARIAUX UNITAIRES </v>
          </cell>
        </row>
        <row r="330">
          <cell r="A330" t="str">
            <v xml:space="preserve"> Pays:  </v>
          </cell>
        </row>
        <row r="331">
          <cell r="A331" t="str">
            <v xml:space="preserve"> Unité monétaire: </v>
          </cell>
        </row>
        <row r="332">
          <cell r="A332" t="str">
            <v>SEC 95</v>
          </cell>
          <cell r="Z332" t="str">
            <v xml:space="preserve"> Date : </v>
          </cell>
        </row>
        <row r="333">
          <cell r="J333">
            <v>2004</v>
          </cell>
          <cell r="P333">
            <v>2005</v>
          </cell>
          <cell r="V333">
            <v>2006</v>
          </cell>
          <cell r="AB333">
            <v>2007</v>
          </cell>
        </row>
        <row r="334">
          <cell r="G334" t="str">
            <v>code</v>
          </cell>
          <cell r="N334" t="str">
            <v>var.</v>
          </cell>
          <cell r="T334" t="str">
            <v>var.</v>
          </cell>
          <cell r="Z334" t="str">
            <v>var.</v>
          </cell>
          <cell r="AF334" t="str">
            <v>var.</v>
          </cell>
        </row>
        <row r="335">
          <cell r="G335" t="str">
            <v xml:space="preserve">SEC 95 </v>
          </cell>
          <cell r="J335" t="str">
            <v xml:space="preserve"> Niveau</v>
          </cell>
          <cell r="M335" t="str">
            <v>en %</v>
          </cell>
          <cell r="P335" t="str">
            <v xml:space="preserve"> Niveau</v>
          </cell>
          <cell r="S335" t="str">
            <v>en %</v>
          </cell>
          <cell r="V335" t="str">
            <v xml:space="preserve"> Niveau</v>
          </cell>
          <cell r="Y335" t="str">
            <v>en %</v>
          </cell>
          <cell r="AB335" t="str">
            <v xml:space="preserve"> Niveau</v>
          </cell>
          <cell r="AE335" t="str">
            <v>en %</v>
          </cell>
        </row>
        <row r="336">
          <cell r="J336" t="str">
            <v xml:space="preserve"> ENSEMBLE DE L'ECONOMIE </v>
          </cell>
        </row>
        <row r="337">
          <cell r="A337" t="str">
            <v xml:space="preserve"> 1. Valeur ajoutée brute volumes</v>
          </cell>
          <cell r="G337" t="str">
            <v>B1g</v>
          </cell>
        </row>
        <row r="338">
          <cell r="A338" t="str">
            <v xml:space="preserve"> 2. Emploi total ('000) </v>
          </cell>
        </row>
        <row r="339">
          <cell r="A339" t="str">
            <v xml:space="preserve"> 3. VAB par personne occupée (1:2) </v>
          </cell>
        </row>
        <row r="340">
          <cell r="A340" t="str">
            <v xml:space="preserve"> 4. Rémunération des salariés par tête </v>
          </cell>
        </row>
        <row r="341">
          <cell r="A341" t="str">
            <v xml:space="preserve"> 4a. - dont salaires et traitements par tête </v>
          </cell>
        </row>
        <row r="342">
          <cell r="A342" t="str">
            <v xml:space="preserve"> 4b. - dont contributions des employeurs par tête </v>
          </cell>
        </row>
        <row r="343">
          <cell r="A343" t="str">
            <v xml:space="preserve"> 5. Coûts salariaux unitaires (4:3) (1995=100) </v>
          </cell>
        </row>
        <row r="345">
          <cell r="J345" t="str">
            <v xml:space="preserve"> INDUSTRIE MANUFACTURIERE </v>
          </cell>
        </row>
        <row r="346">
          <cell r="A346" t="str">
            <v xml:space="preserve"> 1. Valeur ajoutée brute volumes</v>
          </cell>
          <cell r="G346" t="str">
            <v>B1g</v>
          </cell>
        </row>
        <row r="347">
          <cell r="A347" t="str">
            <v xml:space="preserve"> 2. Emploi total ('000)  </v>
          </cell>
        </row>
        <row r="348">
          <cell r="A348" t="str">
            <v xml:space="preserve"> 3. VAB par personne occupée (1:2) </v>
          </cell>
        </row>
        <row r="349">
          <cell r="A349" t="str">
            <v xml:space="preserve"> 4. Rémunération des salariés par tête </v>
          </cell>
        </row>
        <row r="350">
          <cell r="A350" t="str">
            <v xml:space="preserve"> 4a. - dont salaires et traitements par tête </v>
          </cell>
        </row>
        <row r="351">
          <cell r="A351" t="str">
            <v xml:space="preserve"> 4b. - dont contributions des employeurs par tête </v>
          </cell>
        </row>
        <row r="352">
          <cell r="A352" t="str">
            <v xml:space="preserve"> 5. Coûts salariaux unitaires (4:3) (1995=100) </v>
          </cell>
        </row>
        <row r="354">
          <cell r="J354" t="str">
            <v xml:space="preserve"> RESTE DE L'ECONOMIE </v>
          </cell>
        </row>
        <row r="355">
          <cell r="A355" t="str">
            <v xml:space="preserve"> 1. Valeur ajoutée brute volumes</v>
          </cell>
          <cell r="G355" t="str">
            <v>B1g</v>
          </cell>
        </row>
        <row r="356">
          <cell r="A356" t="str">
            <v xml:space="preserve"> 2. Emploi total ('000) </v>
          </cell>
        </row>
        <row r="357">
          <cell r="A357" t="str">
            <v xml:space="preserve"> 3. VAB par personne occupée (1:2) </v>
          </cell>
        </row>
        <row r="358">
          <cell r="A358" t="str">
            <v xml:space="preserve"> 4. Rémunération des salariés par tête </v>
          </cell>
        </row>
        <row r="359">
          <cell r="A359" t="str">
            <v xml:space="preserve"> 4a. - dont salaires et traitements par tête </v>
          </cell>
        </row>
        <row r="360">
          <cell r="A360" t="str">
            <v xml:space="preserve"> 4b. - dont contributions des employeurs par tête </v>
          </cell>
        </row>
        <row r="361">
          <cell r="A361" t="str">
            <v xml:space="preserve"> 5. Coûts salariaux unitaires (4:3) (1995=100) </v>
          </cell>
        </row>
        <row r="362">
          <cell r="A362" t="str">
            <v xml:space="preserve"> </v>
          </cell>
        </row>
        <row r="366">
          <cell r="A366" t="str">
            <v>Tableau 7</v>
          </cell>
        </row>
        <row r="367">
          <cell r="A367" t="str">
            <v xml:space="preserve">  EMPLOI ET CHOMAGE  </v>
          </cell>
        </row>
        <row r="369">
          <cell r="A369" t="str">
            <v xml:space="preserve"> Pays: </v>
          </cell>
        </row>
        <row r="370">
          <cell r="A370" t="str">
            <v xml:space="preserve"> Unité:  '000 personnes</v>
          </cell>
          <cell r="Z370" t="str">
            <v xml:space="preserve"> Date : </v>
          </cell>
        </row>
        <row r="371">
          <cell r="J371">
            <v>2004</v>
          </cell>
          <cell r="P371">
            <v>2005</v>
          </cell>
          <cell r="V371">
            <v>2006</v>
          </cell>
          <cell r="AB371">
            <v>2007</v>
          </cell>
        </row>
        <row r="372">
          <cell r="M372" t="str">
            <v>var.</v>
          </cell>
          <cell r="S372" t="str">
            <v>var.</v>
          </cell>
          <cell r="Y372" t="str">
            <v>var.</v>
          </cell>
          <cell r="AE372" t="str">
            <v>var.</v>
          </cell>
        </row>
        <row r="373">
          <cell r="J373" t="str">
            <v xml:space="preserve"> Niveau</v>
          </cell>
          <cell r="M373" t="str">
            <v>en %</v>
          </cell>
          <cell r="P373" t="str">
            <v xml:space="preserve"> Niveau</v>
          </cell>
          <cell r="S373" t="str">
            <v>en %</v>
          </cell>
          <cell r="V373" t="str">
            <v xml:space="preserve"> Niveau</v>
          </cell>
          <cell r="Y373" t="str">
            <v>en %</v>
          </cell>
          <cell r="AB373" t="str">
            <v xml:space="preserve"> Niveau</v>
          </cell>
          <cell r="AE373" t="str">
            <v>en %</v>
          </cell>
        </row>
        <row r="374">
          <cell r="A374" t="str">
            <v xml:space="preserve"> 1. Population totale  </v>
          </cell>
        </row>
        <row r="375">
          <cell r="A375" t="str">
            <v xml:space="preserve"> 2. Population en âge de travailler (15-64 ans) </v>
          </cell>
        </row>
        <row r="376">
          <cell r="A376" t="str">
            <v xml:space="preserve"> 3. Population active totale  </v>
          </cell>
        </row>
        <row r="377">
          <cell r="A377" t="str">
            <v xml:space="preserve"> 4. Taux d'activité calculé (%) (3:2) </v>
          </cell>
        </row>
        <row r="378">
          <cell r="A378" t="str">
            <v xml:space="preserve"> 5. Population active civile </v>
          </cell>
        </row>
        <row r="379">
          <cell r="A379" t="str">
            <v xml:space="preserve"> 6. Emploi total </v>
          </cell>
        </row>
        <row r="380">
          <cell r="A380" t="str">
            <v xml:space="preserve"> 6a. - dont employés </v>
          </cell>
        </row>
        <row r="381">
          <cell r="A381" t="str">
            <v xml:space="preserve"> 6b. - dont travailleurs indépendants </v>
          </cell>
        </row>
        <row r="382">
          <cell r="A382" t="str">
            <v xml:space="preserve"> 7. Taux d'emploi calculé (%) (6:2) </v>
          </cell>
        </row>
        <row r="383">
          <cell r="A383" t="str">
            <v xml:space="preserve"> 8. Chômeurs (3-6) </v>
          </cell>
        </row>
        <row r="384">
          <cell r="A384" t="str">
            <v xml:space="preserve"> 9. Taux de chômage calculé (%) (8:5) </v>
          </cell>
        </row>
        <row r="386">
          <cell r="A386" t="str">
            <v xml:space="preserve">Définitions : Indicateurs Structurels </v>
          </cell>
        </row>
        <row r="387">
          <cell r="A387" t="str">
            <v xml:space="preserve">10. Taux de chômage, définition Eurostat (%) </v>
          </cell>
        </row>
        <row r="388">
          <cell r="A388" t="str">
            <v xml:space="preserve">11. Taux d'activité (%) </v>
          </cell>
        </row>
        <row r="389">
          <cell r="A389" t="str">
            <v xml:space="preserve">12. Taux d'emploi (%)  </v>
          </cell>
        </row>
        <row r="392">
          <cell r="A392" t="str">
            <v>Tableau 8</v>
          </cell>
        </row>
        <row r="393">
          <cell r="A393" t="str">
            <v xml:space="preserve">RESSOURCES ET DEPENSES DES MENAGES ET DES INSTITUTIONS </v>
          </cell>
        </row>
        <row r="394">
          <cell r="A394" t="str">
            <v xml:space="preserve">SANS BUT LUCRATIF AU SERVICE DES MENAGES (S14+S15) </v>
          </cell>
        </row>
        <row r="396">
          <cell r="A396" t="str">
            <v xml:space="preserve"> Pays:</v>
          </cell>
        </row>
        <row r="397">
          <cell r="A397" t="str">
            <v xml:space="preserve"> Unité monétaire:  </v>
          </cell>
        </row>
        <row r="398">
          <cell r="A398" t="str">
            <v>SEC 95</v>
          </cell>
          <cell r="Z398" t="str">
            <v xml:space="preserve"> Date : </v>
          </cell>
          <cell r="AD398">
            <v>38454</v>
          </cell>
        </row>
        <row r="399">
          <cell r="J399">
            <v>2004</v>
          </cell>
          <cell r="P399">
            <v>2005</v>
          </cell>
          <cell r="V399">
            <v>2006</v>
          </cell>
          <cell r="AB399">
            <v>2007</v>
          </cell>
        </row>
        <row r="400">
          <cell r="E400" t="str">
            <v>code</v>
          </cell>
          <cell r="M400" t="str">
            <v>var.</v>
          </cell>
          <cell r="S400" t="str">
            <v>var.</v>
          </cell>
          <cell r="Y400" t="str">
            <v>var.</v>
          </cell>
          <cell r="AE400" t="str">
            <v>var.</v>
          </cell>
        </row>
        <row r="401">
          <cell r="E401" t="str">
            <v xml:space="preserve">SEC 95 </v>
          </cell>
          <cell r="J401" t="str">
            <v xml:space="preserve"> Niveau</v>
          </cell>
          <cell r="M401" t="str">
            <v>en %</v>
          </cell>
          <cell r="P401" t="str">
            <v xml:space="preserve"> Niveau</v>
          </cell>
          <cell r="S401" t="str">
            <v>en %</v>
          </cell>
          <cell r="V401" t="str">
            <v xml:space="preserve"> Niveau</v>
          </cell>
          <cell r="Y401" t="str">
            <v>en %</v>
          </cell>
          <cell r="AB401" t="str">
            <v xml:space="preserve"> Niveau</v>
          </cell>
          <cell r="AE401" t="str">
            <v>en %</v>
          </cell>
        </row>
        <row r="402">
          <cell r="A402" t="str">
            <v xml:space="preserve"> 1. Rémunération des salariés </v>
          </cell>
          <cell r="E402" t="str">
            <v>D1</v>
          </cell>
        </row>
        <row r="403">
          <cell r="A403" t="str">
            <v xml:space="preserve"> 1a. - dont salaires et traitements bruts  </v>
          </cell>
          <cell r="E403" t="str">
            <v>D11</v>
          </cell>
        </row>
        <row r="404">
          <cell r="A404" t="str">
            <v xml:space="preserve"> 2. Revenus non-salariaux, nets  </v>
          </cell>
          <cell r="E404" t="str">
            <v>B2g+B3g+D4</v>
          </cell>
        </row>
        <row r="405">
          <cell r="A405" t="str">
            <v xml:space="preserve"> 3. Transferts courants reçus  </v>
          </cell>
          <cell r="E405" t="str">
            <v>D62+D7</v>
          </cell>
        </row>
        <row r="406">
          <cell r="A406" t="str">
            <v xml:space="preserve"> 4. Impôts cour. sur le revenu et le patrimoine </v>
          </cell>
          <cell r="E406" t="str">
            <v>D5</v>
          </cell>
        </row>
        <row r="407">
          <cell r="A407" t="str">
            <v xml:space="preserve"> 5. Transferts courants versés  </v>
          </cell>
          <cell r="E407" t="str">
            <v>D61+D7</v>
          </cell>
        </row>
        <row r="408">
          <cell r="A408" t="str">
            <v xml:space="preserve"> 6. Revenu disponible brut (1+2+3-4-5)  </v>
          </cell>
          <cell r="E408" t="str">
            <v>B6g</v>
          </cell>
        </row>
        <row r="409">
          <cell r="A409" t="str">
            <v xml:space="preserve"> 7. Variation des droits sur les fonds de pens. </v>
          </cell>
          <cell r="E409" t="str">
            <v>D8</v>
          </cell>
        </row>
        <row r="410">
          <cell r="A410" t="str">
            <v xml:space="preserve"> 8. Revenu disponible brut ajusté (6+7)  </v>
          </cell>
          <cell r="E410" t="str">
            <v xml:space="preserve"> </v>
          </cell>
        </row>
        <row r="411">
          <cell r="A411" t="str">
            <v xml:space="preserve"> 9. Revenu disponible brut ajusté réel </v>
          </cell>
          <cell r="E411" t="str">
            <v xml:space="preserve"> </v>
          </cell>
        </row>
        <row r="412">
          <cell r="A412" t="str">
            <v xml:space="preserve">10. Dépenses de consommation finale </v>
          </cell>
          <cell r="E412" t="str">
            <v>P3</v>
          </cell>
        </row>
        <row r="413">
          <cell r="A413" t="str">
            <v xml:space="preserve">11. Epargne brute (8-10)  </v>
          </cell>
          <cell r="E413" t="str">
            <v>B8g</v>
          </cell>
        </row>
        <row r="414">
          <cell r="A414" t="str">
            <v xml:space="preserve">12. Taux d'épargne (%) (11:8)  </v>
          </cell>
          <cell r="E414" t="str">
            <v xml:space="preserve"> </v>
          </cell>
        </row>
        <row r="415">
          <cell r="A415" t="str">
            <v xml:space="preserve">13. Formation brute de capital  </v>
          </cell>
          <cell r="E415" t="str">
            <v>P5</v>
          </cell>
        </row>
        <row r="416">
          <cell r="A416" t="str">
            <v xml:space="preserve">14. Autres dépenses en capital, nettes </v>
          </cell>
          <cell r="E416" t="str">
            <v>D9+K2</v>
          </cell>
        </row>
        <row r="417">
          <cell r="A417" t="str">
            <v xml:space="preserve">15. Capacité (+) ou besoin (-) de financement </v>
          </cell>
          <cell r="E417" t="str">
            <v>B9</v>
          </cell>
        </row>
        <row r="418">
          <cell r="A418" t="str">
            <v xml:space="preserve">      (11-13-14)  </v>
          </cell>
          <cell r="E418" t="str">
            <v xml:space="preserve"> </v>
          </cell>
        </row>
        <row r="419">
          <cell r="A419" t="str">
            <v xml:space="preserve">15a. p.m. 15 en % du PIB  </v>
          </cell>
        </row>
        <row r="424">
          <cell r="A424" t="str">
            <v>Tableau 9</v>
          </cell>
        </row>
        <row r="425">
          <cell r="A425" t="str">
            <v xml:space="preserve">REVENUS ET DEPENSES DES ENTREPRISES (S11+S12)  </v>
          </cell>
        </row>
        <row r="427">
          <cell r="A427" t="str">
            <v xml:space="preserve"> Pays:</v>
          </cell>
        </row>
        <row r="428">
          <cell r="A428" t="str">
            <v xml:space="preserve"> Unité monétaire:</v>
          </cell>
        </row>
        <row r="429">
          <cell r="A429" t="str">
            <v>SEC 95</v>
          </cell>
          <cell r="Z429" t="str">
            <v xml:space="preserve"> Date : </v>
          </cell>
        </row>
        <row r="430">
          <cell r="J430">
            <v>2004</v>
          </cell>
          <cell r="P430">
            <v>2005</v>
          </cell>
          <cell r="V430">
            <v>2006</v>
          </cell>
          <cell r="AB430">
            <v>2007</v>
          </cell>
        </row>
        <row r="431">
          <cell r="E431" t="str">
            <v>code</v>
          </cell>
          <cell r="M431" t="str">
            <v>var.</v>
          </cell>
          <cell r="S431" t="str">
            <v>var.</v>
          </cell>
          <cell r="Y431" t="str">
            <v>var.</v>
          </cell>
          <cell r="AE431" t="str">
            <v>var.</v>
          </cell>
        </row>
        <row r="432">
          <cell r="E432" t="str">
            <v xml:space="preserve">SEC 95 </v>
          </cell>
          <cell r="J432" t="str">
            <v xml:space="preserve"> Niveau</v>
          </cell>
          <cell r="M432" t="str">
            <v>en %</v>
          </cell>
          <cell r="P432" t="str">
            <v xml:space="preserve"> Niveau</v>
          </cell>
          <cell r="S432" t="str">
            <v>en %</v>
          </cell>
          <cell r="V432" t="str">
            <v xml:space="preserve"> Niveau</v>
          </cell>
          <cell r="Y432" t="str">
            <v>en %</v>
          </cell>
          <cell r="AB432" t="str">
            <v xml:space="preserve"> Niveau</v>
          </cell>
          <cell r="AE432" t="str">
            <v>en %</v>
          </cell>
        </row>
        <row r="433">
          <cell r="A433" t="str">
            <v xml:space="preserve"> 1. Valeur ajoutée brute aux prix de base  </v>
          </cell>
          <cell r="E433" t="str">
            <v>B1g</v>
          </cell>
        </row>
        <row r="434">
          <cell r="A434" t="str">
            <v xml:space="preserve"> 2. Autres subventions sur la production </v>
          </cell>
          <cell r="E434" t="str">
            <v>D39</v>
          </cell>
        </row>
        <row r="435">
          <cell r="A435" t="str">
            <v xml:space="preserve"> 3. Autres impôts sur la production </v>
          </cell>
          <cell r="E435" t="str">
            <v>D29</v>
          </cell>
        </row>
        <row r="436">
          <cell r="A436" t="str">
            <v xml:space="preserve"> 4. Rémunération des salariés  </v>
          </cell>
          <cell r="E436" t="str">
            <v>D1</v>
          </cell>
        </row>
        <row r="437">
          <cell r="A437" t="str">
            <v xml:space="preserve"> 5. Excédent brut d'exploitation (1+2-3-4)  </v>
          </cell>
          <cell r="E437" t="str">
            <v>B2g</v>
          </cell>
        </row>
        <row r="438">
          <cell r="A438" t="str">
            <v xml:space="preserve"> 6. Revenus nets de la propriété  </v>
          </cell>
          <cell r="E438" t="str">
            <v>D4</v>
          </cell>
        </row>
        <row r="439">
          <cell r="A439" t="str">
            <v xml:space="preserve"> 7. Transferts courants (nets)  </v>
          </cell>
          <cell r="E439" t="str">
            <v>D61-D62+D7</v>
          </cell>
        </row>
        <row r="440">
          <cell r="A440" t="str">
            <v xml:space="preserve"> 8. Impôts cour. sur le revenu et le patrimoine </v>
          </cell>
          <cell r="E440" t="str">
            <v>D5</v>
          </cell>
        </row>
        <row r="441">
          <cell r="A441" t="str">
            <v xml:space="preserve"> 9. Variation des droits sur les fonds de pens. </v>
          </cell>
          <cell r="E441" t="str">
            <v>D8</v>
          </cell>
        </row>
        <row r="442">
          <cell r="A442" t="str">
            <v xml:space="preserve">10. Epargne brute (5+6+7-8-9) </v>
          </cell>
          <cell r="E442" t="str">
            <v>B8g</v>
          </cell>
        </row>
        <row r="443">
          <cell r="A443" t="str">
            <v xml:space="preserve">10a. p.m. 10 en % du PIB  </v>
          </cell>
        </row>
        <row r="444">
          <cell r="A444" t="str">
            <v xml:space="preserve">11. Formation brute de capital </v>
          </cell>
          <cell r="E444" t="str">
            <v>P5</v>
          </cell>
        </row>
        <row r="445">
          <cell r="A445" t="str">
            <v xml:space="preserve">12. Autres dépenses en capital, nettes </v>
          </cell>
          <cell r="E445" t="str">
            <v>D9+K2</v>
          </cell>
        </row>
        <row r="446">
          <cell r="A446" t="str">
            <v xml:space="preserve">13. Capacité (+) ou besoin (-) de financement  </v>
          </cell>
          <cell r="E446" t="str">
            <v>B9</v>
          </cell>
        </row>
        <row r="447">
          <cell r="A447" t="str">
            <v xml:space="preserve">      (10-11-12)  </v>
          </cell>
        </row>
        <row r="448">
          <cell r="A448" t="str">
            <v xml:space="preserve">13a. p.m. 13 en % du PIB  </v>
          </cell>
        </row>
        <row r="457">
          <cell r="A457" t="str">
            <v>Tableau 10</v>
          </cell>
        </row>
        <row r="458">
          <cell r="A458" t="str">
            <v xml:space="preserve">REVENUS ET DEPENSES DE L'ENSEMBLE DES ADMINISTRATIONS PUBLIQUES (S13) </v>
          </cell>
        </row>
        <row r="460">
          <cell r="A460" t="str">
            <v xml:space="preserve"> Pays: </v>
          </cell>
        </row>
        <row r="461">
          <cell r="A461" t="str">
            <v xml:space="preserve"> Unité monétaire: </v>
          </cell>
        </row>
        <row r="462">
          <cell r="A462" t="str">
            <v>SEC 95</v>
          </cell>
          <cell r="Z462" t="str">
            <v xml:space="preserve"> Date : </v>
          </cell>
        </row>
        <row r="463">
          <cell r="J463">
            <v>2004</v>
          </cell>
          <cell r="P463">
            <v>2005</v>
          </cell>
          <cell r="V463">
            <v>2006</v>
          </cell>
          <cell r="AB463">
            <v>2007</v>
          </cell>
        </row>
        <row r="464">
          <cell r="G464" t="str">
            <v>code</v>
          </cell>
          <cell r="M464" t="str">
            <v>var.</v>
          </cell>
          <cell r="S464" t="str">
            <v>var.</v>
          </cell>
          <cell r="Y464" t="str">
            <v>var.</v>
          </cell>
          <cell r="AE464" t="str">
            <v>var.</v>
          </cell>
        </row>
        <row r="465">
          <cell r="G465" t="str">
            <v xml:space="preserve">SEC 95 </v>
          </cell>
          <cell r="J465" t="str">
            <v xml:space="preserve"> Niveau</v>
          </cell>
          <cell r="M465" t="str">
            <v>en %</v>
          </cell>
          <cell r="P465" t="str">
            <v xml:space="preserve"> Niveau</v>
          </cell>
          <cell r="S465" t="str">
            <v>en %</v>
          </cell>
          <cell r="V465" t="str">
            <v xml:space="preserve"> Niveau</v>
          </cell>
          <cell r="Y465" t="str">
            <v>en %</v>
          </cell>
          <cell r="AB465" t="str">
            <v xml:space="preserve"> Niveau</v>
          </cell>
          <cell r="AE465" t="str">
            <v>en %</v>
          </cell>
        </row>
        <row r="466">
          <cell r="A466" t="str">
            <v xml:space="preserve"> 1. Impôts sur la production et les importations  </v>
          </cell>
          <cell r="G466" t="str">
            <v>D2</v>
          </cell>
        </row>
        <row r="467">
          <cell r="A467" t="str">
            <v xml:space="preserve"> 2. Impôts courants sur le revenu, le patrimoine, etc. </v>
          </cell>
          <cell r="G467" t="str">
            <v>D5</v>
          </cell>
        </row>
        <row r="468">
          <cell r="A468" t="str">
            <v xml:space="preserve"> 3. Cotisations sociales </v>
          </cell>
          <cell r="G468" t="str">
            <v>D61</v>
          </cell>
        </row>
        <row r="469">
          <cell r="A469" t="str">
            <v xml:space="preserve"> 3a. - dont cotisations sociales effectives </v>
          </cell>
          <cell r="G469" t="str">
            <v>D611</v>
          </cell>
        </row>
        <row r="470">
          <cell r="A470" t="str">
            <v xml:space="preserve"> 4. Autres ressources courantes </v>
          </cell>
          <cell r="G470" t="str">
            <v xml:space="preserve"> </v>
          </cell>
        </row>
        <row r="471">
          <cell r="A471" t="str">
            <v xml:space="preserve"> 5. Ressources courantes totales </v>
          </cell>
          <cell r="G471" t="str">
            <v xml:space="preserve"> </v>
          </cell>
        </row>
        <row r="472">
          <cell r="A472" t="str">
            <v xml:space="preserve"> 6. Dépenses de consommation collective </v>
          </cell>
          <cell r="G472" t="str">
            <v>P32</v>
          </cell>
        </row>
        <row r="473">
          <cell r="A473" t="str">
            <v xml:space="preserve"> 7. Transferts sociaux en nature </v>
          </cell>
          <cell r="G473" t="str">
            <v>D63=P31</v>
          </cell>
        </row>
        <row r="474">
          <cell r="A474" t="str">
            <v xml:space="preserve"> 8. Dépenses de consommation publique finale (6+7) </v>
          </cell>
          <cell r="G474" t="str">
            <v>P3</v>
          </cell>
        </row>
        <row r="475">
          <cell r="A475" t="str">
            <v xml:space="preserve"> 8a. - dont, rémunération des salariés </v>
          </cell>
          <cell r="G475" t="str">
            <v>D1</v>
          </cell>
        </row>
        <row r="476">
          <cell r="A476" t="str">
            <v xml:space="preserve"> 9. Autres transferts sociaux </v>
          </cell>
          <cell r="G476" t="str">
            <v>D62</v>
          </cell>
        </row>
        <row r="477">
          <cell r="A477" t="str">
            <v xml:space="preserve">10. Intérêts </v>
          </cell>
          <cell r="G477" t="str">
            <v>D41</v>
          </cell>
        </row>
        <row r="478">
          <cell r="A478" t="str">
            <v xml:space="preserve">11. Subventions </v>
          </cell>
          <cell r="G478" t="str">
            <v>D3</v>
          </cell>
        </row>
        <row r="479">
          <cell r="A479" t="str">
            <v xml:space="preserve">12. Autres dépenses courantes </v>
          </cell>
          <cell r="G479" t="str">
            <v xml:space="preserve"> </v>
          </cell>
        </row>
        <row r="480">
          <cell r="A480" t="str">
            <v xml:space="preserve">13. Dépenses courantes totales (8+9+10+11+12) </v>
          </cell>
          <cell r="G480" t="str">
            <v xml:space="preserve"> </v>
          </cell>
        </row>
        <row r="481">
          <cell r="A481" t="str">
            <v xml:space="preserve">14. Transferts en capital à recevoir </v>
          </cell>
          <cell r="G481" t="str">
            <v>D9</v>
          </cell>
        </row>
        <row r="482">
          <cell r="A482" t="str">
            <v xml:space="preserve">15. Formation brute de capital fixe </v>
          </cell>
          <cell r="G482" t="str">
            <v>P51</v>
          </cell>
        </row>
        <row r="483">
          <cell r="A483" t="str">
            <v xml:space="preserve">16. Autres dépenses en capital, nettes </v>
          </cell>
          <cell r="G483" t="str">
            <v xml:space="preserve"> </v>
          </cell>
        </row>
        <row r="485">
          <cell r="G485" t="str">
            <v xml:space="preserve"> </v>
          </cell>
          <cell r="M485" t="str">
            <v xml:space="preserve"> en %</v>
          </cell>
          <cell r="S485" t="str">
            <v xml:space="preserve"> en %</v>
          </cell>
          <cell r="Y485" t="str">
            <v xml:space="preserve"> en %</v>
          </cell>
          <cell r="AE485" t="str">
            <v xml:space="preserve"> en %</v>
          </cell>
        </row>
        <row r="486">
          <cell r="G486" t="str">
            <v xml:space="preserve"> </v>
          </cell>
          <cell r="M486" t="str">
            <v xml:space="preserve"> du PIB</v>
          </cell>
          <cell r="S486" t="str">
            <v xml:space="preserve"> du PIB</v>
          </cell>
          <cell r="Y486" t="str">
            <v xml:space="preserve"> du PIB</v>
          </cell>
          <cell r="AE486" t="str">
            <v xml:space="preserve"> du PIB</v>
          </cell>
        </row>
        <row r="487">
          <cell r="A487" t="str">
            <v xml:space="preserve">17. Epargne brute (5-13) </v>
          </cell>
          <cell r="G487" t="str">
            <v>B8g</v>
          </cell>
        </row>
        <row r="488">
          <cell r="A488" t="str">
            <v xml:space="preserve">18. Capacité (+) ou besoin (-) de fin. (17+14-15-16)  </v>
          </cell>
          <cell r="G488" t="str">
            <v>B9</v>
          </cell>
        </row>
        <row r="489">
          <cell r="A489" t="str">
            <v xml:space="preserve">18a. - balance primaire  </v>
          </cell>
          <cell r="G489" t="str">
            <v xml:space="preserve"> </v>
          </cell>
        </row>
        <row r="490">
          <cell r="A490" t="str">
            <v xml:space="preserve">19. Dette brute consolidée des adm. publiques </v>
          </cell>
          <cell r="G490" t="str">
            <v xml:space="preserve"> </v>
          </cell>
        </row>
        <row r="492">
          <cell r="A492" t="str">
            <v xml:space="preserve">20. Total des recettes, définition harmonisée </v>
          </cell>
          <cell r="G492" t="str">
            <v>TR*</v>
          </cell>
        </row>
        <row r="493">
          <cell r="A493" t="str">
            <v xml:space="preserve">21. Dépenses publ. totales, définition harmonisée </v>
          </cell>
          <cell r="G493" t="str">
            <v>TE*</v>
          </cell>
        </row>
        <row r="494">
          <cell r="A494" t="str">
            <v xml:space="preserve">22. Capacité (+) ou besoin (-) de fin., def. PDE </v>
          </cell>
          <cell r="G494" t="str">
            <v>EDP B9</v>
          </cell>
        </row>
        <row r="496">
          <cell r="A496" t="str">
            <v xml:space="preserve">23. Taux de prélèvements obligatoires </v>
          </cell>
          <cell r="G496" t="str">
            <v xml:space="preserve"> </v>
          </cell>
        </row>
        <row r="522">
          <cell r="A522" t="str">
            <v>Tableau 11</v>
          </cell>
        </row>
        <row r="523">
          <cell r="A523" t="str">
            <v>COMPTE DES OPERATIONS COURANTES DE LA NATION (S2)</v>
          </cell>
          <cell r="B523" t="str">
            <v>COMPTE DES OPERATIONS COURANTES DE LA NATION (S2)</v>
          </cell>
          <cell r="C523" t="str">
            <v>COMPTE DES OPERATIONS COURANTES DE LA NATION (S2)</v>
          </cell>
          <cell r="D523" t="str">
            <v>COMPTE DES OPERATIONS COURANTES DE LA NATION (S2)</v>
          </cell>
          <cell r="E523" t="str">
            <v>COMPTE DES OPERATIONS COURANTES DE LA NATION (S2)</v>
          </cell>
          <cell r="F523" t="str">
            <v>COMPTE DES OPERATIONS COURANTES DE LA NATION (S2)</v>
          </cell>
          <cell r="G523" t="str">
            <v>COMPTE DES OPERATIONS COURANTES DE LA NATION (S2)</v>
          </cell>
          <cell r="H523" t="str">
            <v>COMPTE DES OPERATIONS COURANTES DE LA NATION (S2)</v>
          </cell>
          <cell r="I523" t="str">
            <v>COMPTE DES OPERATIONS COURANTES DE LA NATION (S2)</v>
          </cell>
          <cell r="J523" t="str">
            <v>COMPTE DES OPERATIONS COURANTES DE LA NATION (S2)</v>
          </cell>
          <cell r="K523" t="str">
            <v>COMPTE DES OPERATIONS COURANTES DE LA NATION (S2)</v>
          </cell>
          <cell r="L523" t="str">
            <v>COMPTE DES OPERATIONS COURANTES DE LA NATION (S2)</v>
          </cell>
          <cell r="M523" t="str">
            <v>COMPTE DES OPERATIONS COURANTES DE LA NATION (S2)</v>
          </cell>
          <cell r="N523" t="str">
            <v>COMPTE DES OPERATIONS COURANTES DE LA NATION (S2)</v>
          </cell>
          <cell r="O523" t="str">
            <v>COMPTE DES OPERATIONS COURANTES DE LA NATION (S2)</v>
          </cell>
          <cell r="P523" t="str">
            <v>COMPTE DES OPERATIONS COURANTES DE LA NATION (S2)</v>
          </cell>
          <cell r="Q523" t="str">
            <v>COMPTE DES OPERATIONS COURANTES DE LA NATION (S2)</v>
          </cell>
          <cell r="R523" t="str">
            <v>COMPTE DES OPERATIONS COURANTES DE LA NATION (S2)</v>
          </cell>
          <cell r="S523" t="str">
            <v>COMPTE DES OPERATIONS COURANTES DE LA NATION (S2)</v>
          </cell>
          <cell r="T523" t="str">
            <v>COMPTE DES OPERATIONS COURANTES DE LA NATION (S2)</v>
          </cell>
          <cell r="U523" t="str">
            <v>COMPTE DES OPERATIONS COURANTES DE LA NATION (S2)</v>
          </cell>
          <cell r="V523" t="str">
            <v>COMPTE DES OPERATIONS COURANTES DE LA NATION (S2)</v>
          </cell>
          <cell r="W523" t="str">
            <v>COMPTE DES OPERATIONS COURANTES DE LA NATION (S2)</v>
          </cell>
          <cell r="X523" t="str">
            <v>COMPTE DES OPERATIONS COURANTES DE LA NATION (S2)</v>
          </cell>
          <cell r="Y523" t="str">
            <v>COMPTE DES OPERATIONS COURANTES DE LA NATION (S2)</v>
          </cell>
          <cell r="Z523" t="str">
            <v>COMPTE DES OPERATIONS COURANTES DE LA NATION (S2)</v>
          </cell>
          <cell r="AA523" t="str">
            <v>COMPTE DES OPERATIONS COURANTES DE LA NATION (S2)</v>
          </cell>
          <cell r="AB523" t="str">
            <v>COMPTE DES OPERATIONS COURANTES DE LA NATION (S2)</v>
          </cell>
          <cell r="AC523" t="str">
            <v>COMPTE DES OPERATIONS COURANTES DE LA NATION (S2)</v>
          </cell>
          <cell r="AD523" t="str">
            <v>COMPTE DES OPERATIONS COURANTES DE LA NATION (S2)</v>
          </cell>
          <cell r="AE523" t="str">
            <v>COMPTE DES OPERATIONS COURANTES DE LA NATION (S2)</v>
          </cell>
          <cell r="AF523" t="str">
            <v>COMPTE DES OPERATIONS COURANTES DE LA NATION (S2)</v>
          </cell>
          <cell r="AG523" t="str">
            <v>COMPTE DES OPERATIONS COURANTES DE LA NATION (S2)</v>
          </cell>
        </row>
        <row r="525">
          <cell r="A525" t="str">
            <v xml:space="preserve"> Pays: </v>
          </cell>
        </row>
        <row r="526">
          <cell r="A526" t="str">
            <v xml:space="preserve"> Unité monétaire:  </v>
          </cell>
          <cell r="Z526" t="str">
            <v xml:space="preserve"> Date : </v>
          </cell>
        </row>
        <row r="527">
          <cell r="J527">
            <v>2004</v>
          </cell>
          <cell r="P527">
            <v>2005</v>
          </cell>
          <cell r="V527">
            <v>2006</v>
          </cell>
          <cell r="AB527">
            <v>2007</v>
          </cell>
        </row>
        <row r="528">
          <cell r="G528" t="str">
            <v>code</v>
          </cell>
          <cell r="M528" t="str">
            <v>var.</v>
          </cell>
          <cell r="S528" t="str">
            <v>var.</v>
          </cell>
          <cell r="Y528" t="str">
            <v>var.</v>
          </cell>
          <cell r="AE528" t="str">
            <v>var.</v>
          </cell>
        </row>
        <row r="529">
          <cell r="G529" t="str">
            <v xml:space="preserve">SEC 95 </v>
          </cell>
          <cell r="J529" t="str">
            <v xml:space="preserve"> Niveau</v>
          </cell>
          <cell r="M529" t="str">
            <v>en %</v>
          </cell>
          <cell r="P529" t="str">
            <v xml:space="preserve"> Niveau</v>
          </cell>
          <cell r="S529" t="str">
            <v>en %</v>
          </cell>
          <cell r="V529" t="str">
            <v xml:space="preserve"> Niveau</v>
          </cell>
          <cell r="Y529" t="str">
            <v>en %</v>
          </cell>
          <cell r="AB529" t="str">
            <v xml:space="preserve"> Niveau</v>
          </cell>
          <cell r="AE529" t="str">
            <v>en %</v>
          </cell>
        </row>
        <row r="530">
          <cell r="A530" t="str">
            <v xml:space="preserve"> 1. Exportations de biens (fob)  </v>
          </cell>
          <cell r="G530" t="str">
            <v>P61</v>
          </cell>
        </row>
        <row r="531">
          <cell r="A531" t="str">
            <v xml:space="preserve"> 2. Importations de biens (fob)  </v>
          </cell>
          <cell r="G531" t="str">
            <v>P71</v>
          </cell>
        </row>
        <row r="532">
          <cell r="A532" t="str">
            <v xml:space="preserve"> 3. Balance commerciale (biens, fob/fob) (1-2)  </v>
          </cell>
        </row>
        <row r="533">
          <cell r="A533" t="str">
            <v xml:space="preserve"> 3a. p.m.  3 en % du PIB  </v>
          </cell>
        </row>
        <row r="534">
          <cell r="A534" t="str">
            <v xml:space="preserve"> 4. Exportations de services  </v>
          </cell>
          <cell r="G534" t="str">
            <v>P62</v>
          </cell>
        </row>
        <row r="535">
          <cell r="A535" t="str">
            <v xml:space="preserve"> 4a. - dont tourisme  </v>
          </cell>
        </row>
        <row r="536">
          <cell r="A536" t="str">
            <v xml:space="preserve"> 5. Importations de services </v>
          </cell>
          <cell r="G536" t="str">
            <v>P72</v>
          </cell>
        </row>
        <row r="537">
          <cell r="A537" t="str">
            <v xml:space="preserve"> 5a. - dont tourisme  </v>
          </cell>
        </row>
        <row r="538">
          <cell r="A538" t="str">
            <v xml:space="preserve"> 6. Balance des services (4-5)  </v>
          </cell>
        </row>
        <row r="539">
          <cell r="A539" t="str">
            <v xml:space="preserve"> 6a. p.m.  6 en % du PIB  </v>
          </cell>
        </row>
        <row r="540">
          <cell r="A540" t="str">
            <v xml:space="preserve"> 7. Balance des biens et services (3+6) </v>
          </cell>
          <cell r="G540" t="str">
            <v>B11</v>
          </cell>
        </row>
        <row r="541">
          <cell r="A541" t="str">
            <v xml:space="preserve"> 7a. p.m.  7 en % du PIB  </v>
          </cell>
        </row>
        <row r="542">
          <cell r="A542" t="str">
            <v xml:space="preserve"> 8. Solde des revenus prim. et des transferts courants </v>
          </cell>
        </row>
        <row r="543">
          <cell r="A543" t="str">
            <v xml:space="preserve"> 8a. - dont balance du revenu primaire </v>
          </cell>
          <cell r="G543" t="str">
            <v>B5g</v>
          </cell>
        </row>
        <row r="544">
          <cell r="A544" t="str">
            <v xml:space="preserve"> 8b. - dont transferts courants nets </v>
          </cell>
        </row>
        <row r="545">
          <cell r="A545" t="str">
            <v xml:space="preserve"> 8c. p.m.  8 en % du PIB  </v>
          </cell>
        </row>
        <row r="546">
          <cell r="A546" t="str">
            <v xml:space="preserve"> 9. Solde des opérations courantes (7+8)  </v>
          </cell>
          <cell r="G546" t="str">
            <v>B12</v>
          </cell>
        </row>
        <row r="547">
          <cell r="A547" t="str">
            <v xml:space="preserve"> 9a. p.m. 9 en % du PIB  </v>
          </cell>
        </row>
        <row r="548">
          <cell r="A548" t="str">
            <v xml:space="preserve">10. Transactions nettes en capital </v>
          </cell>
        </row>
        <row r="549">
          <cell r="A549" t="str">
            <v xml:space="preserve">11. Capacité (+) ou besoin (-) de fin. (9+10)  </v>
          </cell>
          <cell r="G549" t="str">
            <v>B9</v>
          </cell>
        </row>
        <row r="550">
          <cell r="A550" t="str">
            <v xml:space="preserve">11a. p.m. 11 en % du PIB </v>
          </cell>
        </row>
        <row r="555">
          <cell r="A555" t="str">
            <v>Tableau 12</v>
          </cell>
        </row>
        <row r="556">
          <cell r="A556" t="str">
            <v xml:space="preserve">COMMERCE DE MARCHANDISES PAR REGION (STATISTIQUES DOUANIERES) </v>
          </cell>
        </row>
        <row r="559">
          <cell r="A559" t="str">
            <v xml:space="preserve"> Pays:  </v>
          </cell>
        </row>
        <row r="560">
          <cell r="A560" t="str">
            <v xml:space="preserve"> Unité monétaire:  </v>
          </cell>
          <cell r="Z560" t="str">
            <v xml:space="preserve"> Date : </v>
          </cell>
          <cell r="AD560">
            <v>38454</v>
          </cell>
        </row>
        <row r="561">
          <cell r="G561">
            <v>2004</v>
          </cell>
          <cell r="P561">
            <v>2005</v>
          </cell>
          <cell r="V561">
            <v>2006</v>
          </cell>
          <cell r="AB561">
            <v>2007</v>
          </cell>
        </row>
        <row r="562">
          <cell r="G562" t="str">
            <v>%</v>
          </cell>
          <cell r="M562" t="str">
            <v>var.</v>
          </cell>
          <cell r="S562" t="str">
            <v>var.</v>
          </cell>
          <cell r="Y562" t="str">
            <v>var.</v>
          </cell>
          <cell r="AE562" t="str">
            <v>var.</v>
          </cell>
        </row>
        <row r="563">
          <cell r="G563" t="str">
            <v>com.</v>
          </cell>
          <cell r="J563" t="str">
            <v xml:space="preserve"> Niveau</v>
          </cell>
          <cell r="M563" t="str">
            <v>en %</v>
          </cell>
          <cell r="P563" t="str">
            <v xml:space="preserve"> Niveau</v>
          </cell>
          <cell r="S563" t="str">
            <v>en %</v>
          </cell>
          <cell r="V563" t="str">
            <v xml:space="preserve"> Niveau</v>
          </cell>
          <cell r="Y563" t="str">
            <v>en %</v>
          </cell>
          <cell r="AB563" t="str">
            <v xml:space="preserve"> Niveau</v>
          </cell>
          <cell r="AE563" t="str">
            <v>en %</v>
          </cell>
        </row>
        <row r="564">
          <cell r="A564" t="str">
            <v xml:space="preserve"> Exportations de biens (fob)  </v>
          </cell>
        </row>
        <row r="565">
          <cell r="A565" t="str">
            <v xml:space="preserve"> 1. Intra-EU  </v>
          </cell>
        </row>
        <row r="566">
          <cell r="A566" t="str">
            <v xml:space="preserve"> 2. Extra-EU  </v>
          </cell>
        </row>
        <row r="567">
          <cell r="A567" t="str">
            <v xml:space="preserve"> 3. Total des exportations (1+2)  </v>
          </cell>
        </row>
        <row r="568">
          <cell r="A568" t="str">
            <v xml:space="preserve"> Importation de biens (cif)  </v>
          </cell>
        </row>
        <row r="569">
          <cell r="A569" t="str">
            <v xml:space="preserve"> 4. Intra-EU  </v>
          </cell>
        </row>
        <row r="570">
          <cell r="A570" t="str">
            <v xml:space="preserve"> 5. Extra-EU  </v>
          </cell>
        </row>
        <row r="571">
          <cell r="A571" t="str">
            <v xml:space="preserve"> 6. Total des importations (4+5)  </v>
          </cell>
        </row>
        <row r="572">
          <cell r="A572" t="str">
            <v xml:space="preserve"> 7. Balance commerciale (fob/cif) (3-6)  </v>
          </cell>
        </row>
      </sheetData>
      <sheetData sheetId="2">
        <row r="5">
          <cell r="A5" t="str">
            <v xml:space="preserve">DIE VORAUSSSCHÄTZUNG BEEINFLUSSENDE SCHLÜSSELFAKTOREN </v>
          </cell>
        </row>
        <row r="7">
          <cell r="Z7" t="str">
            <v xml:space="preserve"> Datum : </v>
          </cell>
        </row>
        <row r="8">
          <cell r="N8">
            <v>2004</v>
          </cell>
          <cell r="S8">
            <v>2005</v>
          </cell>
          <cell r="X8">
            <v>2006</v>
          </cell>
          <cell r="AC8">
            <v>2007</v>
          </cell>
        </row>
        <row r="9">
          <cell r="N9" t="str">
            <v xml:space="preserve">Niveau </v>
          </cell>
        </row>
        <row r="10">
          <cell r="A10" t="str">
            <v xml:space="preserve"> Wechselkurse, jährliche Durchschnitte              </v>
          </cell>
        </row>
        <row r="11">
          <cell r="A11" t="str">
            <v xml:space="preserve"> 1. Effektiv (Differenz in %) </v>
          </cell>
        </row>
        <row r="12">
          <cell r="A12" t="str">
            <v xml:space="preserve"> 2. US dollar (1 USD = ) </v>
          </cell>
        </row>
        <row r="13">
          <cell r="A13" t="str">
            <v xml:space="preserve"> 3. Euro (1 EUR = ) </v>
          </cell>
        </row>
        <row r="14">
          <cell r="A14" t="str">
            <v xml:space="preserve"> Zinssätze, jährliche Durchschnitte              </v>
          </cell>
        </row>
        <row r="15">
          <cell r="A15" t="str">
            <v xml:space="preserve"> 4. Geldmarktsatz  </v>
          </cell>
        </row>
        <row r="16">
          <cell r="A16" t="str">
            <v xml:space="preserve"> 5. Langfristiger Zinssatz  </v>
          </cell>
        </row>
        <row r="17">
          <cell r="N17" t="str">
            <v xml:space="preserve">Differenz zum Vorjahr in % </v>
          </cell>
        </row>
        <row r="18">
          <cell r="A18" t="str">
            <v xml:space="preserve"> 6. Ausfuhrmärkte, insgesamt  </v>
          </cell>
        </row>
        <row r="19">
          <cell r="A19" t="str">
            <v xml:space="preserve"> 7. Importpreise von Waren </v>
          </cell>
        </row>
        <row r="20">
          <cell r="A20" t="str">
            <v xml:space="preserve"> 8. Gesamte Verwendung  </v>
          </cell>
        </row>
        <row r="21">
          <cell r="A21" t="str">
            <v xml:space="preserve"> 9. BIP </v>
          </cell>
        </row>
        <row r="22">
          <cell r="A22" t="str">
            <v xml:space="preserve">10. Trend-Produktionslücke </v>
          </cell>
        </row>
        <row r="23">
          <cell r="A23" t="str">
            <v xml:space="preserve">11. Erwerbstätige </v>
          </cell>
        </row>
        <row r="24">
          <cell r="A24" t="str">
            <v xml:space="preserve">12. Arbeitslosenquote (Niveau) (Eurostat) </v>
          </cell>
        </row>
        <row r="25">
          <cell r="A25" t="str">
            <v xml:space="preserve">13. BIP je Beschäftigten  </v>
          </cell>
        </row>
        <row r="26">
          <cell r="A26" t="str">
            <v xml:space="preserve">14. Einkommen aus unselbständiger Arbeit pro Kopf </v>
          </cell>
        </row>
        <row r="27">
          <cell r="A27" t="str">
            <v xml:space="preserve">15. Lohnstückkosten </v>
          </cell>
        </row>
        <row r="28">
          <cell r="A28" t="str">
            <v xml:space="preserve">16. Relative Lohnstückkosten in gemeinschaftlicher Währung </v>
          </cell>
        </row>
        <row r="29">
          <cell r="A29" t="str">
            <v xml:space="preserve">17. HVPI </v>
          </cell>
        </row>
        <row r="30">
          <cell r="A30" t="str">
            <v xml:space="preserve">18. VPI gesamt </v>
          </cell>
        </row>
        <row r="31">
          <cell r="N31" t="str">
            <v xml:space="preserve">in % des BIP </v>
          </cell>
        </row>
        <row r="32">
          <cell r="A32" t="str">
            <v xml:space="preserve">19. Saldo der laufenden Außentransaktionen </v>
          </cell>
        </row>
        <row r="33">
          <cell r="A33" t="str">
            <v xml:space="preserve">20. Finanzierungsüberschuß des privaten Sektors  </v>
          </cell>
        </row>
        <row r="34">
          <cell r="A34" t="str">
            <v xml:space="preserve"> Staat </v>
          </cell>
        </row>
        <row r="35">
          <cell r="A35" t="str">
            <v xml:space="preserve">21. Finanzierungsüberschuß </v>
          </cell>
        </row>
        <row r="36">
          <cell r="A36" t="str">
            <v xml:space="preserve">22. Konjunkturbereinigter Primärsaldo </v>
          </cell>
        </row>
        <row r="37">
          <cell r="A37" t="str">
            <v xml:space="preserve">23. Staatsschulden  </v>
          </cell>
        </row>
        <row r="67">
          <cell r="A67" t="str">
            <v xml:space="preserve"> Tabelle 1</v>
          </cell>
        </row>
        <row r="68">
          <cell r="A68" t="str">
            <v xml:space="preserve"> VERWENDUNG UND AUFKOMMEN VON WAREN UND DIENSTLEISTUNGEN  </v>
          </cell>
        </row>
        <row r="69">
          <cell r="A69" t="str">
            <v xml:space="preserve"> VOLUMEN </v>
          </cell>
        </row>
        <row r="71">
          <cell r="A71" t="str">
            <v xml:space="preserve"> Land:  </v>
          </cell>
        </row>
        <row r="72">
          <cell r="A72" t="str">
            <v xml:space="preserve"> Währungseinheit: </v>
          </cell>
        </row>
        <row r="73">
          <cell r="A73" t="str">
            <v xml:space="preserve"> ESVG 95</v>
          </cell>
          <cell r="Z73" t="str">
            <v xml:space="preserve"> Datum : </v>
          </cell>
        </row>
        <row r="74">
          <cell r="I74" t="str">
            <v xml:space="preserve"> Schlüssel</v>
          </cell>
          <cell r="M74">
            <v>2004</v>
          </cell>
          <cell r="V74">
            <v>2005</v>
          </cell>
          <cell r="Z74">
            <v>2006</v>
          </cell>
          <cell r="AD74">
            <v>2007</v>
          </cell>
        </row>
        <row r="75">
          <cell r="I75" t="str">
            <v xml:space="preserve"> ESVG 95</v>
          </cell>
          <cell r="M75" t="str">
            <v xml:space="preserve">Niveau </v>
          </cell>
          <cell r="R75" t="str">
            <v xml:space="preserve">Prozentuale Veränderung </v>
          </cell>
        </row>
        <row r="76">
          <cell r="A76" t="str">
            <v xml:space="preserve"> 1. Private Konsumausgaben </v>
          </cell>
          <cell r="I76" t="str">
            <v>P3</v>
          </cell>
        </row>
        <row r="77">
          <cell r="A77" t="str">
            <v xml:space="preserve"> 2. Staatliche Konsumausgaben </v>
          </cell>
          <cell r="I77" t="str">
            <v>P3</v>
          </cell>
        </row>
        <row r="78">
          <cell r="A78" t="str">
            <v xml:space="preserve"> 3. Bruttoanlageinvestitionen  </v>
          </cell>
          <cell r="I78" t="str">
            <v>P51</v>
          </cell>
        </row>
        <row r="79">
          <cell r="A79" t="str">
            <v xml:space="preserve"> 4. Letzte Inlandsverwendung (1+2+3) </v>
          </cell>
        </row>
        <row r="80">
          <cell r="A80" t="str">
            <v xml:space="preserve"> 5. Vorratsveränderung + Nettozugang </v>
          </cell>
        </row>
        <row r="81">
          <cell r="A81" t="str">
            <v xml:space="preserve">    an Wertsachen in % des BIP  </v>
          </cell>
          <cell r="I81" t="str">
            <v>P52+P53</v>
          </cell>
        </row>
        <row r="82">
          <cell r="A82" t="str">
            <v xml:space="preserve"> 6. Inlandsverwendung (4+5)  </v>
          </cell>
        </row>
        <row r="83">
          <cell r="A83" t="str">
            <v xml:space="preserve"> 7. Ausfuhr von Waren und Dienstleistungen  </v>
          </cell>
          <cell r="I83" t="str">
            <v>P6</v>
          </cell>
        </row>
        <row r="84">
          <cell r="A84" t="str">
            <v xml:space="preserve"> 7a. - davon Waren </v>
          </cell>
          <cell r="I84" t="str">
            <v>P61</v>
          </cell>
        </row>
        <row r="85">
          <cell r="A85" t="str">
            <v xml:space="preserve"> 7b. - davon Dienstleistungen </v>
          </cell>
          <cell r="I85" t="str">
            <v>P62</v>
          </cell>
        </row>
        <row r="86">
          <cell r="A86" t="str">
            <v xml:space="preserve"> 8. Gesamte Verwendung (6+7) </v>
          </cell>
        </row>
        <row r="87">
          <cell r="A87" t="str">
            <v xml:space="preserve"> 9. Einfuhr von Waren und Dienstleistungen  </v>
          </cell>
          <cell r="I87" t="str">
            <v>P7</v>
          </cell>
        </row>
        <row r="88">
          <cell r="A88" t="str">
            <v xml:space="preserve"> 9a. - davon Waren </v>
          </cell>
          <cell r="I88" t="str">
            <v>P71</v>
          </cell>
        </row>
        <row r="89">
          <cell r="A89" t="str">
            <v xml:space="preserve"> 9b. - davon Dienstleistungen </v>
          </cell>
          <cell r="I89" t="str">
            <v>P72</v>
          </cell>
        </row>
        <row r="90">
          <cell r="A90" t="str">
            <v xml:space="preserve">10. Bruttoinlandsprodukt zu Marktpreisen (8-9)  </v>
          </cell>
          <cell r="I90" t="str">
            <v>B1*g</v>
          </cell>
        </row>
        <row r="91">
          <cell r="R91" t="str">
            <v xml:space="preserve">Beitrag zur Veränderung des BIP </v>
          </cell>
        </row>
        <row r="92">
          <cell r="A92" t="str">
            <v xml:space="preserve">11. Letzte Inlandsverwendung  </v>
          </cell>
        </row>
        <row r="93">
          <cell r="A93" t="str">
            <v xml:space="preserve">12. Vorratsveränderung + Nettozugang an Wertsachen </v>
          </cell>
          <cell r="I93" t="str">
            <v>P52+P53</v>
          </cell>
        </row>
        <row r="94">
          <cell r="A94" t="str">
            <v xml:space="preserve">13. Außenbeitrag (Waren und Dienstleistungen) </v>
          </cell>
          <cell r="I94" t="str">
            <v>B11</v>
          </cell>
        </row>
        <row r="95">
          <cell r="A95" t="str">
            <v xml:space="preserve"> </v>
          </cell>
        </row>
        <row r="132">
          <cell r="A132" t="str">
            <v xml:space="preserve"> Tabelle 2</v>
          </cell>
        </row>
        <row r="133">
          <cell r="A133" t="str">
            <v xml:space="preserve">VIERTELJÄHRIGE PROFILE </v>
          </cell>
        </row>
        <row r="135">
          <cell r="A135" t="str">
            <v xml:space="preserve"> Land: </v>
          </cell>
        </row>
        <row r="136">
          <cell r="A136" t="str">
            <v xml:space="preserve"> Währungseinheit: </v>
          </cell>
        </row>
        <row r="137">
          <cell r="A137" t="str">
            <v xml:space="preserve"> ESVG 95</v>
          </cell>
          <cell r="Z137" t="str">
            <v xml:space="preserve"> Datum : </v>
          </cell>
        </row>
        <row r="138">
          <cell r="J138">
            <v>2005</v>
          </cell>
          <cell r="R138">
            <v>2006</v>
          </cell>
          <cell r="Z138">
            <v>2007</v>
          </cell>
        </row>
        <row r="139">
          <cell r="J139" t="str">
            <v>I</v>
          </cell>
          <cell r="L139" t="str">
            <v>II</v>
          </cell>
          <cell r="N139" t="str">
            <v>III</v>
          </cell>
          <cell r="P139" t="str">
            <v>IV</v>
          </cell>
          <cell r="R139" t="str">
            <v>I</v>
          </cell>
          <cell r="T139" t="str">
            <v>II</v>
          </cell>
          <cell r="V139" t="str">
            <v>III</v>
          </cell>
          <cell r="X139" t="str">
            <v>IV</v>
          </cell>
          <cell r="Z139" t="str">
            <v>I</v>
          </cell>
          <cell r="AB139" t="str">
            <v>II</v>
          </cell>
          <cell r="AD139" t="str">
            <v>III</v>
          </cell>
          <cell r="AF139" t="str">
            <v>IV</v>
          </cell>
        </row>
        <row r="140">
          <cell r="J140" t="str">
            <v xml:space="preserve"> VERWENDUNG UND AUFKOMMEN VON WAREN UND DIENSTE </v>
          </cell>
        </row>
        <row r="141">
          <cell r="J141" t="str">
            <v xml:space="preserve">Prozentuale Veränderung gegenüber dem vorhergehenden Vierteljahr </v>
          </cell>
        </row>
        <row r="142">
          <cell r="A142" t="str">
            <v xml:space="preserve"> 1. Private Konsumausgaben </v>
          </cell>
        </row>
        <row r="143">
          <cell r="A143" t="str">
            <v xml:space="preserve"> 2. Staatliche Konsumausgaben </v>
          </cell>
        </row>
        <row r="144">
          <cell r="A144" t="str">
            <v xml:space="preserve"> 3. Bruttoanlageinvestitionen  </v>
          </cell>
        </row>
        <row r="145">
          <cell r="A145" t="str">
            <v xml:space="preserve"> 4. Letzte Inlandsverwendung  </v>
          </cell>
        </row>
        <row r="146">
          <cell r="A146" t="str">
            <v xml:space="preserve"> 5. Vorratsveränderung + Nettozugang </v>
          </cell>
        </row>
        <row r="147">
          <cell r="A147" t="str">
            <v xml:space="preserve">    an Wertsachen in % des BIP  </v>
          </cell>
        </row>
        <row r="148">
          <cell r="A148" t="str">
            <v xml:space="preserve"> 6. Inlandsverwendung  </v>
          </cell>
        </row>
        <row r="149">
          <cell r="A149" t="str">
            <v xml:space="preserve"> 7. Ausfuhr von Waren und Dienstleistungen  </v>
          </cell>
        </row>
        <row r="150">
          <cell r="A150" t="str">
            <v xml:space="preserve"> 8. Gesamte Verwendung </v>
          </cell>
        </row>
        <row r="151">
          <cell r="A151" t="str">
            <v xml:space="preserve"> 9. Einfuhr von Waren und Dienstleistungen  </v>
          </cell>
        </row>
        <row r="152">
          <cell r="A152" t="str">
            <v xml:space="preserve">10. Bruttoinlandsprodukt zu Marktpreisen  </v>
          </cell>
        </row>
        <row r="154">
          <cell r="J154" t="str">
            <v xml:space="preserve">HARMONISIERTE INDEX VERBRAUCHERPREISE </v>
          </cell>
        </row>
        <row r="155">
          <cell r="J155" t="str">
            <v xml:space="preserve">% Veränderung gegenüber dem entsprechenden Vierteljahr des Vorjahrs </v>
          </cell>
        </row>
        <row r="156">
          <cell r="A156" t="str">
            <v xml:space="preserve">11. HVPI </v>
          </cell>
        </row>
        <row r="157">
          <cell r="A157" t="str">
            <v xml:space="preserve"> </v>
          </cell>
        </row>
        <row r="161">
          <cell r="A161" t="str">
            <v>Tabelle 3</v>
          </cell>
        </row>
        <row r="162">
          <cell r="A162" t="str">
            <v xml:space="preserve">WEITERGEHENDE AUFTEILUNG DER INVESTITIONEN  </v>
          </cell>
        </row>
        <row r="163">
          <cell r="A163" t="str">
            <v xml:space="preserve"> VOLUMEN </v>
          </cell>
        </row>
        <row r="165">
          <cell r="A165" t="str">
            <v xml:space="preserve"> Land:</v>
          </cell>
        </row>
        <row r="166">
          <cell r="A166" t="str">
            <v xml:space="preserve"> Währungseinheit: </v>
          </cell>
        </row>
        <row r="167">
          <cell r="A167" t="str">
            <v xml:space="preserve"> ESVG 95</v>
          </cell>
          <cell r="Z167" t="str">
            <v xml:space="preserve"> Datum : </v>
          </cell>
        </row>
        <row r="168">
          <cell r="I168" t="str">
            <v xml:space="preserve"> Schlüssel</v>
          </cell>
          <cell r="M168">
            <v>2004</v>
          </cell>
          <cell r="V168">
            <v>2005</v>
          </cell>
          <cell r="Z168">
            <v>2006</v>
          </cell>
          <cell r="AD168">
            <v>2007</v>
          </cell>
        </row>
        <row r="169">
          <cell r="I169" t="str">
            <v xml:space="preserve"> ESVG 95</v>
          </cell>
          <cell r="M169" t="str">
            <v xml:space="preserve">Niveau </v>
          </cell>
          <cell r="R169" t="str">
            <v xml:space="preserve">Prozentuale Veränderungen </v>
          </cell>
        </row>
        <row r="170">
          <cell r="A170" t="str">
            <v xml:space="preserve"> Nach Sektoren </v>
          </cell>
          <cell r="I170" t="str">
            <v xml:space="preserve"> </v>
          </cell>
        </row>
        <row r="171">
          <cell r="A171" t="str">
            <v xml:space="preserve"> 1. Staat (insgesamt) </v>
          </cell>
          <cell r="I171" t="str">
            <v>S13</v>
          </cell>
        </row>
        <row r="172">
          <cell r="A172" t="str">
            <v xml:space="preserve"> 2. Sonstige inländische Sektoren  </v>
          </cell>
          <cell r="I172" t="str">
            <v>S1-S13</v>
          </cell>
        </row>
        <row r="173">
          <cell r="A173" t="str">
            <v xml:space="preserve"> 2a. - davon Unternehmen </v>
          </cell>
          <cell r="I173" t="str">
            <v>S11+S12</v>
          </cell>
        </row>
        <row r="174">
          <cell r="A174" t="str">
            <v xml:space="preserve"> 2b. - davon Haushalte und Priv. Org. ohne Erwerbszweck </v>
          </cell>
          <cell r="I174" t="str">
            <v>S14+S15</v>
          </cell>
        </row>
        <row r="175">
          <cell r="A175" t="str">
            <v xml:space="preserve"> Nach Vermögensart </v>
          </cell>
          <cell r="I175" t="str">
            <v>Pi6</v>
          </cell>
        </row>
        <row r="176">
          <cell r="A176" t="str">
            <v xml:space="preserve"> 3. Bauten </v>
          </cell>
          <cell r="I176" t="str">
            <v>Pi6(4+5)</v>
          </cell>
        </row>
        <row r="177">
          <cell r="A177" t="str">
            <v xml:space="preserve"> 3a. - davon Wohnbauten </v>
          </cell>
          <cell r="I177" t="str">
            <v>Pi6(4)</v>
          </cell>
        </row>
        <row r="178">
          <cell r="A178" t="str">
            <v xml:space="preserve"> 3b. - davon Nichtwohnbauten </v>
          </cell>
          <cell r="I178" t="str">
            <v>Pi6(5)</v>
          </cell>
        </row>
        <row r="179">
          <cell r="A179" t="str">
            <v xml:space="preserve"> 4. Maschinen, Geräte und Fahrzeuge </v>
          </cell>
          <cell r="I179" t="str">
            <v>Pi6(2+3)</v>
          </cell>
        </row>
        <row r="180">
          <cell r="A180" t="str">
            <v xml:space="preserve"> 5. Sonstiges </v>
          </cell>
          <cell r="I180" t="str">
            <v>Pi6(1+6)</v>
          </cell>
        </row>
        <row r="181">
          <cell r="A181" t="str">
            <v xml:space="preserve"> 6. Bruttoanlageinvestitionen  </v>
          </cell>
          <cell r="I181" t="str">
            <v>P51</v>
          </cell>
        </row>
        <row r="182">
          <cell r="A182" t="str">
            <v xml:space="preserve">    (Gesamtwirtschaft) ( = 1+2 = 3+4+5 ) </v>
          </cell>
        </row>
        <row r="183">
          <cell r="A183" t="str">
            <v xml:space="preserve"> Nach Gewerbe </v>
          </cell>
        </row>
        <row r="184">
          <cell r="A184" t="str">
            <v xml:space="preserve"> 7. Verarbeitung </v>
          </cell>
          <cell r="I184" t="str">
            <v>A17(D)</v>
          </cell>
        </row>
        <row r="197">
          <cell r="A197" t="str">
            <v>Tabelle 4</v>
          </cell>
        </row>
        <row r="198">
          <cell r="A198" t="str">
            <v xml:space="preserve">VERWENDUNG UND AUFKOMMEN VON WAREN UND DIENSTLEISTUNGEN  </v>
          </cell>
        </row>
        <row r="199">
          <cell r="A199" t="str">
            <v xml:space="preserve">WERTE </v>
          </cell>
        </row>
        <row r="201">
          <cell r="A201" t="str">
            <v xml:space="preserve"> Land:</v>
          </cell>
        </row>
        <row r="202">
          <cell r="A202" t="str">
            <v xml:space="preserve"> Währungseinheit: </v>
          </cell>
        </row>
        <row r="203">
          <cell r="A203" t="str">
            <v xml:space="preserve"> ESVG 95</v>
          </cell>
          <cell r="Z203" t="str">
            <v xml:space="preserve"> Datum : </v>
          </cell>
        </row>
        <row r="204">
          <cell r="J204" t="str">
            <v xml:space="preserve">Werte in jeweiligen Preisen </v>
          </cell>
        </row>
        <row r="205">
          <cell r="J205">
            <v>2004</v>
          </cell>
          <cell r="P205">
            <v>2005</v>
          </cell>
          <cell r="V205">
            <v>2006</v>
          </cell>
          <cell r="AB205">
            <v>2007</v>
          </cell>
        </row>
        <row r="206">
          <cell r="G206" t="str">
            <v xml:space="preserve"> Schlüssel</v>
          </cell>
          <cell r="M206" t="str">
            <v xml:space="preserve"> % Ver-</v>
          </cell>
          <cell r="S206" t="str">
            <v xml:space="preserve"> % Ver-</v>
          </cell>
          <cell r="Y206" t="str">
            <v xml:space="preserve"> % Ver-</v>
          </cell>
          <cell r="AE206" t="str">
            <v xml:space="preserve"> % Ver-</v>
          </cell>
        </row>
        <row r="207">
          <cell r="G207" t="str">
            <v xml:space="preserve"> ESVG 95</v>
          </cell>
          <cell r="J207" t="str">
            <v xml:space="preserve"> Niveau</v>
          </cell>
          <cell r="M207" t="str">
            <v>änderung</v>
          </cell>
          <cell r="P207" t="str">
            <v xml:space="preserve"> Niveau</v>
          </cell>
          <cell r="S207" t="str">
            <v>änderung</v>
          </cell>
          <cell r="V207" t="str">
            <v xml:space="preserve"> Niveau</v>
          </cell>
          <cell r="Y207" t="str">
            <v>änderung</v>
          </cell>
          <cell r="AB207" t="str">
            <v xml:space="preserve"> Niveau</v>
          </cell>
          <cell r="AE207" t="str">
            <v>änderung</v>
          </cell>
        </row>
        <row r="208">
          <cell r="A208" t="str">
            <v xml:space="preserve"> 1. Private Konsumausgaben </v>
          </cell>
          <cell r="G208" t="str">
            <v>P3</v>
          </cell>
        </row>
        <row r="209">
          <cell r="A209" t="str">
            <v xml:space="preserve"> 2. Staatliche Konsumausgaben </v>
          </cell>
          <cell r="G209" t="str">
            <v>P3</v>
          </cell>
        </row>
        <row r="210">
          <cell r="A210" t="str">
            <v xml:space="preserve"> 3. Bruttoanlageinvestitionen  </v>
          </cell>
          <cell r="G210" t="str">
            <v>P51</v>
          </cell>
        </row>
        <row r="211">
          <cell r="A211" t="str">
            <v xml:space="preserve"> 4. Letzte Inlandsverwendung (1+2+3) </v>
          </cell>
        </row>
        <row r="212">
          <cell r="A212" t="str">
            <v xml:space="preserve"> 5. Vorratsveränderung + Nettozugang </v>
          </cell>
        </row>
        <row r="213">
          <cell r="A213" t="str">
            <v xml:space="preserve">    an Wertsachen in % des BIP  </v>
          </cell>
          <cell r="G213" t="str">
            <v>P52+P53</v>
          </cell>
        </row>
        <row r="214">
          <cell r="A214" t="str">
            <v xml:space="preserve"> 6. Inlandsverwendung (4+5)  </v>
          </cell>
        </row>
        <row r="215">
          <cell r="A215" t="str">
            <v xml:space="preserve"> 7. Ausfuhr von Waren und Dienstleistungen  </v>
          </cell>
          <cell r="G215" t="str">
            <v>P6</v>
          </cell>
        </row>
        <row r="216">
          <cell r="A216" t="str">
            <v xml:space="preserve"> 7a. - davon Waren </v>
          </cell>
          <cell r="G216" t="str">
            <v>P61</v>
          </cell>
        </row>
        <row r="217">
          <cell r="A217" t="str">
            <v xml:space="preserve"> 7b. - davon Dienstleistungen </v>
          </cell>
          <cell r="G217" t="str">
            <v>P62</v>
          </cell>
        </row>
        <row r="218">
          <cell r="A218" t="str">
            <v xml:space="preserve"> 8. Gesamte Verwendung (6+7) </v>
          </cell>
        </row>
        <row r="219">
          <cell r="A219" t="str">
            <v xml:space="preserve"> 9. Einfuhr von Waren und Dienstleistungen  </v>
          </cell>
          <cell r="G219" t="str">
            <v>P7</v>
          </cell>
        </row>
        <row r="220">
          <cell r="A220" t="str">
            <v xml:space="preserve"> 9a. - davon Waren </v>
          </cell>
          <cell r="G220" t="str">
            <v>P71</v>
          </cell>
        </row>
        <row r="221">
          <cell r="A221" t="str">
            <v xml:space="preserve"> 9b. - davon Dienstleistungen </v>
          </cell>
          <cell r="G221" t="str">
            <v>P72</v>
          </cell>
        </row>
        <row r="222">
          <cell r="A222" t="str">
            <v xml:space="preserve">10. BIP zu Marktpreisen (8-9)  </v>
          </cell>
          <cell r="G222" t="str">
            <v>B1*g</v>
          </cell>
        </row>
        <row r="223">
          <cell r="A223" t="str">
            <v xml:space="preserve">11. - davon Außenbeitrag (Waren und Dienste) </v>
          </cell>
          <cell r="G223" t="str">
            <v>B11</v>
          </cell>
        </row>
        <row r="224">
          <cell r="A224" t="str">
            <v xml:space="preserve">11a. - davon Waren </v>
          </cell>
          <cell r="G224" t="str">
            <v xml:space="preserve"> </v>
          </cell>
        </row>
        <row r="225">
          <cell r="A225" t="str">
            <v xml:space="preserve">11b. - davon Dienstleistungen </v>
          </cell>
          <cell r="G225" t="str">
            <v xml:space="preserve"> </v>
          </cell>
        </row>
        <row r="226">
          <cell r="A226" t="str">
            <v xml:space="preserve">12. Saldo der Primäreinkommen mit der übrigen Welt </v>
          </cell>
          <cell r="G226" t="str">
            <v>B5</v>
          </cell>
        </row>
        <row r="227">
          <cell r="A227" t="str">
            <v xml:space="preserve">13. BSP zu Marktpreisen (10+12) </v>
          </cell>
          <cell r="G227" t="str">
            <v>B5*g</v>
          </cell>
        </row>
        <row r="228">
          <cell r="A228" t="str">
            <v xml:space="preserve"> </v>
          </cell>
        </row>
        <row r="229">
          <cell r="A229" t="str">
            <v xml:space="preserve">14. Einkommen aus unselbständiger Arbeit  </v>
          </cell>
          <cell r="G229" t="str">
            <v>D1</v>
          </cell>
        </row>
        <row r="230">
          <cell r="A230" t="str">
            <v xml:space="preserve">15. Bruttobetriebsüberschuß </v>
          </cell>
          <cell r="G230" t="str">
            <v>B2g+B3g</v>
          </cell>
        </row>
        <row r="231">
          <cell r="A231" t="str">
            <v xml:space="preserve">16. Bruttowertschöpfung zu Basispreisen  </v>
          </cell>
          <cell r="G231" t="str">
            <v>B1g</v>
          </cell>
        </row>
        <row r="232">
          <cell r="A232" t="str">
            <v xml:space="preserve">16a. - davon Lohnkosten, einschl. Selbständige. </v>
          </cell>
          <cell r="G232" t="str">
            <v xml:space="preserve"> </v>
          </cell>
        </row>
        <row r="233">
          <cell r="A233" t="str">
            <v xml:space="preserve">17. Steuern abzüglich Subventionen (18-19) </v>
          </cell>
          <cell r="G233" t="str">
            <v xml:space="preserve"> </v>
          </cell>
        </row>
        <row r="234">
          <cell r="A234" t="str">
            <v xml:space="preserve">18. - Gütersteuern </v>
          </cell>
          <cell r="G234" t="str">
            <v>D21</v>
          </cell>
        </row>
        <row r="235">
          <cell r="A235" t="str">
            <v xml:space="preserve">19. - Gütersubventionen </v>
          </cell>
          <cell r="G235" t="str">
            <v>D31</v>
          </cell>
        </row>
        <row r="236">
          <cell r="A236" t="str">
            <v xml:space="preserve">20. BIP zu Marktpreisen (16+17)  </v>
          </cell>
          <cell r="G236" t="str">
            <v>B1*g</v>
          </cell>
        </row>
        <row r="237">
          <cell r="A237" t="str">
            <v xml:space="preserve"> </v>
          </cell>
        </row>
        <row r="262">
          <cell r="A262" t="str">
            <v>Tabelle 5</v>
          </cell>
        </row>
        <row r="263">
          <cell r="A263" t="str">
            <v xml:space="preserve">KOSTEN UND PREISE </v>
          </cell>
        </row>
        <row r="265">
          <cell r="A265" t="str">
            <v xml:space="preserve"> Land: </v>
          </cell>
        </row>
        <row r="266">
          <cell r="A266" t="str">
            <v xml:space="preserve"> Währungseinheit:  </v>
          </cell>
        </row>
        <row r="267">
          <cell r="A267" t="str">
            <v xml:space="preserve"> ESVG 95</v>
          </cell>
          <cell r="Z267" t="str">
            <v xml:space="preserve"> Datum : </v>
          </cell>
        </row>
        <row r="268">
          <cell r="N268">
            <v>2004</v>
          </cell>
          <cell r="S268">
            <v>2005</v>
          </cell>
          <cell r="X268">
            <v>2006</v>
          </cell>
          <cell r="AC268">
            <v>2007</v>
          </cell>
        </row>
        <row r="269">
          <cell r="N269" t="str">
            <v xml:space="preserve">Prozentuale Veränderung des impliziten Preisdeflators  </v>
          </cell>
        </row>
        <row r="270">
          <cell r="A270" t="str">
            <v xml:space="preserve"> 1. Private Konsumausgaben </v>
          </cell>
        </row>
        <row r="271">
          <cell r="A271" t="str">
            <v xml:space="preserve"> 2. Staatliche Konsumausgaben </v>
          </cell>
        </row>
        <row r="272">
          <cell r="A272" t="str">
            <v xml:space="preserve"> 3. Bruttoanlageinvestitionen  </v>
          </cell>
        </row>
        <row r="273">
          <cell r="A273" t="str">
            <v xml:space="preserve"> 3a. - davon Bauten  </v>
          </cell>
        </row>
        <row r="274">
          <cell r="A274" t="str">
            <v xml:space="preserve"> 3b. - davon Ausrüstungen </v>
          </cell>
        </row>
        <row r="275">
          <cell r="A275" t="str">
            <v xml:space="preserve"> 4. Letzte Inlandsverwendung </v>
          </cell>
        </row>
        <row r="276">
          <cell r="A276" t="str">
            <v xml:space="preserve"> 5. Vorratsveränderung  </v>
          </cell>
        </row>
        <row r="277">
          <cell r="A277" t="str">
            <v xml:space="preserve"> 6. Inlandsverwendung </v>
          </cell>
        </row>
        <row r="278">
          <cell r="A278" t="str">
            <v xml:space="preserve"> 7. Ausfuhr von Waren und Dienstleistungen  </v>
          </cell>
        </row>
        <row r="279">
          <cell r="A279" t="str">
            <v xml:space="preserve"> 7a. - davon Waren </v>
          </cell>
        </row>
        <row r="280">
          <cell r="A280" t="str">
            <v xml:space="preserve"> 7b. - davon Dienstleistungen </v>
          </cell>
        </row>
        <row r="281">
          <cell r="A281" t="str">
            <v xml:space="preserve"> 8. Gesamte Verwendung </v>
          </cell>
        </row>
        <row r="282">
          <cell r="A282" t="str">
            <v xml:space="preserve"> 9. Einfuhr von Waren und Dienstleistungen  </v>
          </cell>
        </row>
        <row r="283">
          <cell r="A283" t="str">
            <v xml:space="preserve"> 9a. - davon Waren </v>
          </cell>
        </row>
        <row r="284">
          <cell r="A284" t="str">
            <v xml:space="preserve"> 9b. - davon Dienstleistungen </v>
          </cell>
        </row>
        <row r="285">
          <cell r="A285" t="str">
            <v xml:space="preserve">10. Bruttoinlandsprodukt zu Marktpreisen  </v>
          </cell>
        </row>
        <row r="286">
          <cell r="A286" t="str">
            <v xml:space="preserve">11. Außenbeitrag (Waren und Dienstleistungen) </v>
          </cell>
        </row>
        <row r="287">
          <cell r="A287" t="str">
            <v xml:space="preserve">11a. - davon Außenbeitrag Waren </v>
          </cell>
        </row>
        <row r="288">
          <cell r="A288" t="str">
            <v xml:space="preserve">11b. - davon Außenbeitrag Dienstleistungen </v>
          </cell>
        </row>
        <row r="290">
          <cell r="N290" t="str">
            <v xml:space="preserve">% Veränderung </v>
          </cell>
        </row>
        <row r="291">
          <cell r="A291" t="str">
            <v xml:space="preserve">12. HVPI </v>
          </cell>
        </row>
        <row r="292">
          <cell r="A292" t="str">
            <v xml:space="preserve">13. Verbraucherpreise (Gesamtindex) </v>
          </cell>
        </row>
        <row r="294">
          <cell r="N294" t="str">
            <v xml:space="preserve">Beiträge % Veränderung in  </v>
          </cell>
        </row>
        <row r="295">
          <cell r="N295" t="str">
            <v xml:space="preserve">Kosten pro Einheit reales BIP </v>
          </cell>
        </row>
        <row r="296">
          <cell r="A296" t="str">
            <v xml:space="preserve">14. Einkommen aus unselbständiger Arbeit  </v>
          </cell>
        </row>
        <row r="297">
          <cell r="A297" t="str">
            <v xml:space="preserve">14a. - davon Bruttolöhne und -gehälter </v>
          </cell>
        </row>
        <row r="298">
          <cell r="A298" t="str">
            <v xml:space="preserve">14b. - davon Sozialbeiträge des Arbeitsgebers </v>
          </cell>
        </row>
        <row r="299">
          <cell r="A299" t="str">
            <v xml:space="preserve">15. Bruttobetriebsüberschuß </v>
          </cell>
        </row>
        <row r="300">
          <cell r="A300" t="str">
            <v xml:space="preserve">16. Bruttowertschöpfung zu Basispreisen  </v>
          </cell>
        </row>
        <row r="301">
          <cell r="A301" t="str">
            <v xml:space="preserve">17. Steuern abzüglich Subventionen </v>
          </cell>
        </row>
        <row r="302">
          <cell r="A302" t="str">
            <v xml:space="preserve">18. Bruttoinlandsprodukt zu Marktpreisen  </v>
          </cell>
        </row>
        <row r="327">
          <cell r="A327" t="str">
            <v>Tabelle 6</v>
          </cell>
        </row>
        <row r="328">
          <cell r="A328" t="str">
            <v xml:space="preserve"> PRODUKTIVITÄT UND LOHNSTÜCKKOSTEN </v>
          </cell>
        </row>
        <row r="330">
          <cell r="A330" t="str">
            <v xml:space="preserve"> Land: </v>
          </cell>
        </row>
        <row r="331">
          <cell r="A331" t="str">
            <v xml:space="preserve"> Währungseinheit:  </v>
          </cell>
        </row>
        <row r="332">
          <cell r="A332" t="str">
            <v xml:space="preserve"> ESVG 95</v>
          </cell>
          <cell r="Z332" t="str">
            <v xml:space="preserve"> Datum : </v>
          </cell>
        </row>
        <row r="333">
          <cell r="J333">
            <v>2004</v>
          </cell>
          <cell r="P333">
            <v>2005</v>
          </cell>
          <cell r="V333">
            <v>2006</v>
          </cell>
          <cell r="AB333">
            <v>2007</v>
          </cell>
        </row>
        <row r="334">
          <cell r="G334" t="str">
            <v xml:space="preserve"> Schlüssel</v>
          </cell>
          <cell r="N334" t="str">
            <v xml:space="preserve"> % Ver-</v>
          </cell>
          <cell r="T334" t="str">
            <v xml:space="preserve"> % Ver-</v>
          </cell>
          <cell r="Z334" t="str">
            <v xml:space="preserve"> % Ver-</v>
          </cell>
          <cell r="AF334" t="str">
            <v xml:space="preserve"> % Ver-</v>
          </cell>
        </row>
        <row r="335">
          <cell r="G335" t="str">
            <v xml:space="preserve"> ESVG 95</v>
          </cell>
          <cell r="J335" t="str">
            <v xml:space="preserve"> Niveau</v>
          </cell>
          <cell r="M335" t="str">
            <v>änderung</v>
          </cell>
          <cell r="P335" t="str">
            <v xml:space="preserve"> Niveau</v>
          </cell>
          <cell r="S335" t="str">
            <v>änderung</v>
          </cell>
          <cell r="V335" t="str">
            <v xml:space="preserve"> Niveau</v>
          </cell>
          <cell r="Y335" t="str">
            <v>änderung</v>
          </cell>
          <cell r="AB335" t="str">
            <v xml:space="preserve"> Niveau</v>
          </cell>
          <cell r="AE335" t="str">
            <v>änderung</v>
          </cell>
        </row>
        <row r="336">
          <cell r="J336" t="str">
            <v xml:space="preserve"> GESAMTWIRTSCHAFT </v>
          </cell>
        </row>
        <row r="337">
          <cell r="A337" t="str">
            <v xml:space="preserve"> 1. Bruttowertschöpfung Volumen</v>
          </cell>
          <cell r="G337" t="str">
            <v>B1g</v>
          </cell>
        </row>
        <row r="338">
          <cell r="A338" t="str">
            <v xml:space="preserve"> 2. Erwerbstätige insgesamt ('000) </v>
          </cell>
        </row>
        <row r="339">
          <cell r="A339" t="str">
            <v xml:space="preserve"> 3. Bruttowertschöpfung pro Kopf (1:2) </v>
          </cell>
        </row>
        <row r="340">
          <cell r="A340" t="str">
            <v xml:space="preserve"> 4. Einkommen aus unselbständiger Arbeit pro Kopf </v>
          </cell>
        </row>
        <row r="341">
          <cell r="A341" t="str">
            <v xml:space="preserve"> 4a. - davon Löhne und Gehälter pro Kopf </v>
          </cell>
        </row>
        <row r="342">
          <cell r="A342" t="str">
            <v xml:space="preserve"> 4b. - davon Sozialbeiträge des Arbeitgebers pro Kopf </v>
          </cell>
        </row>
        <row r="343">
          <cell r="A343" t="str">
            <v xml:space="preserve"> 5. Lohnstückkosten (4:3) (1995=100) </v>
          </cell>
        </row>
        <row r="345">
          <cell r="J345" t="str">
            <v xml:space="preserve"> VERARBEITENDES GEWERBE </v>
          </cell>
        </row>
        <row r="346">
          <cell r="A346" t="str">
            <v xml:space="preserve"> 1. Bruttowertschöpfung Volumen</v>
          </cell>
          <cell r="G346" t="str">
            <v>B1g</v>
          </cell>
        </row>
        <row r="347">
          <cell r="A347" t="str">
            <v xml:space="preserve"> 2. Erwerbstätige insgesamt ('000)  </v>
          </cell>
        </row>
        <row r="348">
          <cell r="A348" t="str">
            <v xml:space="preserve"> 3. Bruttowertschöpfung pro Kopf (1:2) </v>
          </cell>
        </row>
        <row r="349">
          <cell r="A349" t="str">
            <v xml:space="preserve"> 4. Einkommen aus unselbständiger Arbeit pro Kopf </v>
          </cell>
        </row>
        <row r="350">
          <cell r="A350" t="str">
            <v xml:space="preserve"> 4a. - davon Löhne und Gehälter pro Kopf </v>
          </cell>
        </row>
        <row r="351">
          <cell r="A351" t="str">
            <v xml:space="preserve"> 4b. - davon Sozialbeiträge des Arbeitgebers pro Kopf </v>
          </cell>
        </row>
        <row r="352">
          <cell r="A352" t="str">
            <v xml:space="preserve"> 5. Lohnstückkosten (4:3) (1995=100) </v>
          </cell>
        </row>
        <row r="354">
          <cell r="J354" t="str">
            <v xml:space="preserve"> NON-MANUFACTURING  </v>
          </cell>
        </row>
        <row r="355">
          <cell r="A355" t="str">
            <v xml:space="preserve"> 1. Bruttowertschöpfung Volumen</v>
          </cell>
          <cell r="G355" t="str">
            <v>B1g</v>
          </cell>
        </row>
        <row r="356">
          <cell r="A356" t="str">
            <v xml:space="preserve"> 2. Erwerbstätige insgesamt ('000)  </v>
          </cell>
        </row>
        <row r="357">
          <cell r="A357" t="str">
            <v xml:space="preserve"> 3. Bruttowertschöpfung pro Kopf (1:2) </v>
          </cell>
        </row>
        <row r="358">
          <cell r="A358" t="str">
            <v xml:space="preserve"> 4. Einkommen aus unselbständiger Arbeit pro Kopf </v>
          </cell>
        </row>
        <row r="359">
          <cell r="A359" t="str">
            <v xml:space="preserve"> 4a. - davon Löhne und Gehälter pro Kopf </v>
          </cell>
        </row>
        <row r="360">
          <cell r="A360" t="str">
            <v xml:space="preserve"> 4b. - davon Sozialbeiträge des Arbeitgebers pro Kopf </v>
          </cell>
        </row>
        <row r="361">
          <cell r="A361" t="str">
            <v xml:space="preserve"> 5. Lohnstückkosten (4:3) (1995=100) </v>
          </cell>
        </row>
        <row r="362">
          <cell r="A362" t="str">
            <v xml:space="preserve"> </v>
          </cell>
        </row>
        <row r="366">
          <cell r="A366" t="str">
            <v>Tabelle 7</v>
          </cell>
        </row>
        <row r="367">
          <cell r="A367" t="str">
            <v xml:space="preserve">  BESCHÄFTIGUNG UND ARBEITSLOSIGKEIT  </v>
          </cell>
        </row>
        <row r="369">
          <cell r="A369" t="str">
            <v xml:space="preserve"> Land:  </v>
          </cell>
        </row>
        <row r="370">
          <cell r="A370" t="str">
            <v xml:space="preserve"> Einheit: 000 Personen</v>
          </cell>
          <cell r="Z370" t="str">
            <v xml:space="preserve"> Datum : </v>
          </cell>
        </row>
        <row r="371">
          <cell r="J371">
            <v>2004</v>
          </cell>
          <cell r="P371">
            <v>2005</v>
          </cell>
          <cell r="V371">
            <v>2006</v>
          </cell>
          <cell r="AB371">
            <v>2007</v>
          </cell>
        </row>
        <row r="372">
          <cell r="M372" t="str">
            <v xml:space="preserve"> % Ver-</v>
          </cell>
          <cell r="S372" t="str">
            <v xml:space="preserve"> % Ver-</v>
          </cell>
          <cell r="Y372" t="str">
            <v xml:space="preserve"> % Ver-</v>
          </cell>
          <cell r="AE372" t="str">
            <v xml:space="preserve"> % Ver-</v>
          </cell>
        </row>
        <row r="373">
          <cell r="J373" t="str">
            <v xml:space="preserve"> Niveau</v>
          </cell>
          <cell r="M373" t="str">
            <v>änderung</v>
          </cell>
          <cell r="P373" t="str">
            <v xml:space="preserve"> Niveau</v>
          </cell>
          <cell r="S373" t="str">
            <v>änderung</v>
          </cell>
          <cell r="V373" t="str">
            <v xml:space="preserve"> Niveau</v>
          </cell>
          <cell r="Y373" t="str">
            <v>änderung</v>
          </cell>
          <cell r="AB373" t="str">
            <v xml:space="preserve"> Niveau</v>
          </cell>
          <cell r="AE373" t="str">
            <v>änderung</v>
          </cell>
        </row>
        <row r="374">
          <cell r="A374" t="str">
            <v xml:space="preserve"> 1. Gesamtbevölkerung </v>
          </cell>
        </row>
        <row r="375">
          <cell r="A375" t="str">
            <v xml:space="preserve"> 2. Bevölkerung im erwerbsfähigen Alter (15-64 J.) </v>
          </cell>
        </row>
        <row r="376">
          <cell r="A376" t="str">
            <v xml:space="preserve"> 3. Erwerbspersonen  </v>
          </cell>
        </row>
        <row r="377">
          <cell r="A377" t="str">
            <v xml:space="preserve"> 4. Berechnete Erwerbsquote (%) (3:2) </v>
          </cell>
        </row>
        <row r="378">
          <cell r="A378" t="str">
            <v xml:space="preserve"> 5. Zivile Erwerbspersonen  </v>
          </cell>
        </row>
        <row r="379">
          <cell r="A379" t="str">
            <v xml:space="preserve"> 6. Erwerbstätige  </v>
          </cell>
        </row>
        <row r="380">
          <cell r="A380" t="str">
            <v xml:space="preserve"> 6a. - davon Arbeitnehmer </v>
          </cell>
        </row>
        <row r="381">
          <cell r="A381" t="str">
            <v xml:space="preserve"> 6b. - davon Selbständige </v>
          </cell>
        </row>
        <row r="382">
          <cell r="A382" t="str">
            <v xml:space="preserve"> 7. Berechnete Erwerbstätigenquote (%) (6:2)  </v>
          </cell>
        </row>
        <row r="383">
          <cell r="A383" t="str">
            <v xml:space="preserve"> 8. Arbeitslose (3-6) </v>
          </cell>
        </row>
        <row r="384">
          <cell r="A384" t="str">
            <v xml:space="preserve"> 9. Berechnete Arbeitslosenquote (%) (8:5)  </v>
          </cell>
        </row>
        <row r="386">
          <cell r="A386" t="str">
            <v xml:space="preserve">Strukturindikatoren </v>
          </cell>
        </row>
        <row r="387">
          <cell r="A387" t="str">
            <v xml:space="preserve">10. Arbeitslosenquote, Definition Eurostat (%) </v>
          </cell>
        </row>
        <row r="388">
          <cell r="A388" t="str">
            <v xml:space="preserve">11. Erwerbsquote (%)  </v>
          </cell>
        </row>
        <row r="389">
          <cell r="A389" t="str">
            <v xml:space="preserve">12. Erwerbstätigenquote (%)  </v>
          </cell>
        </row>
        <row r="392">
          <cell r="A392" t="str">
            <v>Tabelle 8</v>
          </cell>
        </row>
        <row r="393">
          <cell r="A393" t="str">
            <v xml:space="preserve">EINNAHMEN UND AUSGABEN VON HAUSHALTEN UND PRIVATEN ORGANISATIONEN OHNE  </v>
          </cell>
        </row>
        <row r="394">
          <cell r="A394" t="str">
            <v xml:space="preserve">ERWERBSZWECK FÜR HAUSHALTE (S14+S15)  </v>
          </cell>
        </row>
        <row r="396">
          <cell r="A396" t="str">
            <v xml:space="preserve"> Land:  </v>
          </cell>
        </row>
        <row r="397">
          <cell r="A397" t="str">
            <v xml:space="preserve"> Währungseinheit:  </v>
          </cell>
        </row>
        <row r="398">
          <cell r="A398" t="str">
            <v xml:space="preserve"> ESVG 95</v>
          </cell>
          <cell r="Z398" t="str">
            <v xml:space="preserve"> Datum : </v>
          </cell>
        </row>
        <row r="399">
          <cell r="J399">
            <v>2004</v>
          </cell>
          <cell r="P399">
            <v>2005</v>
          </cell>
          <cell r="V399">
            <v>2006</v>
          </cell>
          <cell r="AB399">
            <v>2007</v>
          </cell>
        </row>
        <row r="400">
          <cell r="E400" t="str">
            <v xml:space="preserve"> Schlüssel</v>
          </cell>
          <cell r="M400" t="str">
            <v xml:space="preserve"> % Ver-</v>
          </cell>
          <cell r="S400" t="str">
            <v xml:space="preserve"> % Ver-</v>
          </cell>
          <cell r="Y400" t="str">
            <v xml:space="preserve"> % Ver-</v>
          </cell>
          <cell r="AE400" t="str">
            <v xml:space="preserve"> % Ver-</v>
          </cell>
        </row>
        <row r="401">
          <cell r="E401" t="str">
            <v xml:space="preserve"> ESVG 95</v>
          </cell>
          <cell r="J401" t="str">
            <v xml:space="preserve"> Niveau</v>
          </cell>
          <cell r="M401" t="str">
            <v>änderung</v>
          </cell>
          <cell r="P401" t="str">
            <v xml:space="preserve"> Niveau</v>
          </cell>
          <cell r="S401" t="str">
            <v>änderung</v>
          </cell>
          <cell r="V401" t="str">
            <v xml:space="preserve"> Niveau</v>
          </cell>
          <cell r="Y401" t="str">
            <v>änderung</v>
          </cell>
          <cell r="AB401" t="str">
            <v xml:space="preserve"> Niveau</v>
          </cell>
          <cell r="AE401" t="str">
            <v>änderung</v>
          </cell>
        </row>
        <row r="402">
          <cell r="A402" t="str">
            <v xml:space="preserve"> 1. Einkommen aus unselbständiger Arbeit </v>
          </cell>
          <cell r="E402" t="str">
            <v>D1</v>
          </cell>
        </row>
        <row r="403">
          <cell r="A403" t="str">
            <v xml:space="preserve"> 1a. - davon Bruttolöhne und -gehälter </v>
          </cell>
          <cell r="E403" t="str">
            <v>D11</v>
          </cell>
        </row>
        <row r="404">
          <cell r="A404" t="str">
            <v xml:space="preserve"> 2. Nichtarbeitseinkommen, netto  </v>
          </cell>
          <cell r="E404" t="str">
            <v>B2g+B3g+D4</v>
          </cell>
        </row>
        <row r="405">
          <cell r="A405" t="str">
            <v xml:space="preserve"> 3. Laufende Transfers erhalten </v>
          </cell>
          <cell r="E405" t="str">
            <v>D62+D7</v>
          </cell>
        </row>
        <row r="406">
          <cell r="A406" t="str">
            <v xml:space="preserve"> 4. Einkommens- und Vermögenssteuern </v>
          </cell>
          <cell r="E406" t="str">
            <v>D5</v>
          </cell>
        </row>
        <row r="407">
          <cell r="A407" t="str">
            <v xml:space="preserve"> 5. Laufende Transfers geleistet </v>
          </cell>
          <cell r="E407" t="str">
            <v>D61+D7</v>
          </cell>
        </row>
        <row r="408">
          <cell r="A408" t="str">
            <v xml:space="preserve"> 6. Verfügbares Bruttoeinkommen (1+2+3-4-5)  </v>
          </cell>
          <cell r="E408" t="str">
            <v>B6g</v>
          </cell>
        </row>
        <row r="409">
          <cell r="A409" t="str">
            <v xml:space="preserve"> 7. Veränderung der Versorgungsansprüche </v>
          </cell>
          <cell r="E409" t="str">
            <v>D8</v>
          </cell>
        </row>
        <row r="410">
          <cell r="A410" t="str">
            <v xml:space="preserve"> 8. Berein. verfügb. Bruttoeinkommen (6+7)  </v>
          </cell>
          <cell r="E410" t="str">
            <v xml:space="preserve"> </v>
          </cell>
        </row>
        <row r="411">
          <cell r="A411" t="str">
            <v xml:space="preserve"> 9. Berein. verfügb. reales Bruttoeinkommen </v>
          </cell>
          <cell r="E411" t="str">
            <v xml:space="preserve"> </v>
          </cell>
        </row>
        <row r="412">
          <cell r="A412" t="str">
            <v xml:space="preserve">10. Konsumausgaben </v>
          </cell>
          <cell r="E412" t="str">
            <v>P3</v>
          </cell>
        </row>
        <row r="413">
          <cell r="A413" t="str">
            <v xml:space="preserve">11. Bruttoersparnis (8-10)  </v>
          </cell>
          <cell r="E413" t="str">
            <v>B8g</v>
          </cell>
        </row>
        <row r="414">
          <cell r="A414" t="str">
            <v xml:space="preserve">12. Sparquote (%) (11:8)  </v>
          </cell>
          <cell r="E414" t="str">
            <v xml:space="preserve"> </v>
          </cell>
        </row>
        <row r="415">
          <cell r="A415" t="str">
            <v xml:space="preserve">13. Bruttoinvestitionen </v>
          </cell>
          <cell r="E415" t="str">
            <v>P5</v>
          </cell>
        </row>
        <row r="416">
          <cell r="A416" t="str">
            <v xml:space="preserve">14. Andere Vermögensänderungen, netto </v>
          </cell>
          <cell r="E416" t="str">
            <v>D9+K2</v>
          </cell>
        </row>
        <row r="417">
          <cell r="A417" t="str">
            <v xml:space="preserve">15. Finanz.überschuß (+) oder -defizit (-) </v>
          </cell>
          <cell r="E417" t="str">
            <v>B9</v>
          </cell>
        </row>
        <row r="418">
          <cell r="A418" t="str">
            <v xml:space="preserve">     (11-13-14)  </v>
          </cell>
          <cell r="E418" t="str">
            <v xml:space="preserve"> </v>
          </cell>
        </row>
        <row r="419">
          <cell r="A419" t="str">
            <v xml:space="preserve">15a. z.K. 15 in % des BIP  </v>
          </cell>
        </row>
        <row r="424">
          <cell r="A424" t="str">
            <v>Tabelle 9</v>
          </cell>
        </row>
        <row r="425">
          <cell r="A425" t="str">
            <v xml:space="preserve">EINNAHMEN UND AUSGABEN DER UNTERNEHMEN (S11+S12)  </v>
          </cell>
        </row>
        <row r="427">
          <cell r="A427" t="str">
            <v xml:space="preserve"> Land: </v>
          </cell>
        </row>
        <row r="428">
          <cell r="A428" t="str">
            <v xml:space="preserve"> Währungseinheit: </v>
          </cell>
        </row>
        <row r="429">
          <cell r="A429" t="str">
            <v xml:space="preserve"> ESVG 95</v>
          </cell>
          <cell r="Z429" t="str">
            <v xml:space="preserve"> Datum : </v>
          </cell>
        </row>
        <row r="430">
          <cell r="J430">
            <v>2004</v>
          </cell>
          <cell r="P430">
            <v>2005</v>
          </cell>
          <cell r="V430">
            <v>2006</v>
          </cell>
          <cell r="AB430">
            <v>2007</v>
          </cell>
        </row>
        <row r="431">
          <cell r="E431" t="str">
            <v xml:space="preserve"> Schlüssel</v>
          </cell>
          <cell r="M431" t="str">
            <v xml:space="preserve"> % Ver-</v>
          </cell>
          <cell r="S431" t="str">
            <v xml:space="preserve"> % Ver-</v>
          </cell>
          <cell r="Y431" t="str">
            <v xml:space="preserve"> % Ver-</v>
          </cell>
          <cell r="AE431" t="str">
            <v xml:space="preserve"> % Ver-</v>
          </cell>
        </row>
        <row r="432">
          <cell r="E432" t="str">
            <v xml:space="preserve"> ESVG 95</v>
          </cell>
          <cell r="J432" t="str">
            <v xml:space="preserve"> Niveau</v>
          </cell>
          <cell r="M432" t="str">
            <v>änderung</v>
          </cell>
          <cell r="P432" t="str">
            <v xml:space="preserve"> Niveau</v>
          </cell>
          <cell r="S432" t="str">
            <v>änderung</v>
          </cell>
          <cell r="V432" t="str">
            <v xml:space="preserve"> Niveau</v>
          </cell>
          <cell r="Y432" t="str">
            <v>änderung</v>
          </cell>
          <cell r="AB432" t="str">
            <v xml:space="preserve"> Niveau</v>
          </cell>
          <cell r="AE432" t="str">
            <v>änderung</v>
          </cell>
        </row>
        <row r="433">
          <cell r="A433" t="str">
            <v xml:space="preserve"> 1. Bruttowertschöpfung zu Basispreisen </v>
          </cell>
          <cell r="E433" t="str">
            <v>B1g</v>
          </cell>
        </row>
        <row r="434">
          <cell r="A434" t="str">
            <v xml:space="preserve"> 2. Sonstige Produktionssubventionen  </v>
          </cell>
          <cell r="E434" t="str">
            <v>D39</v>
          </cell>
        </row>
        <row r="435">
          <cell r="A435" t="str">
            <v xml:space="preserve"> 3. Sonstige Produktionsteuern </v>
          </cell>
          <cell r="E435" t="str">
            <v>D29</v>
          </cell>
        </row>
        <row r="436">
          <cell r="A436" t="str">
            <v xml:space="preserve"> 4. Gezahltes Eink. aus unselbst. Arbeit </v>
          </cell>
          <cell r="E436" t="str">
            <v>D1</v>
          </cell>
        </row>
        <row r="437">
          <cell r="A437" t="str">
            <v xml:space="preserve"> 5. Bruttobetriebsüberschuß (1+2-3-4)  </v>
          </cell>
          <cell r="E437" t="str">
            <v>B2g</v>
          </cell>
        </row>
        <row r="438">
          <cell r="A438" t="str">
            <v xml:space="preserve"> 6. Vermögenseinkommen (netto)  </v>
          </cell>
          <cell r="E438" t="str">
            <v>D4</v>
          </cell>
        </row>
        <row r="439">
          <cell r="A439" t="str">
            <v xml:space="preserve"> 7. Laufende Übertragungen (netto)  </v>
          </cell>
          <cell r="E439" t="str">
            <v>D61-D62+D7</v>
          </cell>
        </row>
        <row r="440">
          <cell r="A440" t="str">
            <v xml:space="preserve"> 8. Einkommens- und Vermögenssteuern </v>
          </cell>
          <cell r="E440" t="str">
            <v>D5</v>
          </cell>
        </row>
        <row r="441">
          <cell r="A441" t="str">
            <v xml:space="preserve"> 9. Veränderung der Versorgungsansprüche </v>
          </cell>
          <cell r="E441" t="str">
            <v>D8</v>
          </cell>
        </row>
        <row r="442">
          <cell r="A442" t="str">
            <v xml:space="preserve">10. Bruttoersparnis (5+6+7-8-9) </v>
          </cell>
          <cell r="E442" t="str">
            <v>B8g</v>
          </cell>
        </row>
        <row r="443">
          <cell r="A443" t="str">
            <v xml:space="preserve">10a. z.K. 10 in % des BIP  </v>
          </cell>
        </row>
        <row r="444">
          <cell r="A444" t="str">
            <v xml:space="preserve">11. Bruttoinvestitionen </v>
          </cell>
          <cell r="E444" t="str">
            <v>P5</v>
          </cell>
        </row>
        <row r="445">
          <cell r="A445" t="str">
            <v xml:space="preserve">12. Andere Vermögensänderungen, netto </v>
          </cell>
          <cell r="E445" t="str">
            <v>D9+K2</v>
          </cell>
        </row>
        <row r="446">
          <cell r="A446" t="str">
            <v xml:space="preserve">13. Finanz.überschuß (+) oder -defizit (-)  </v>
          </cell>
          <cell r="E446" t="str">
            <v>B9</v>
          </cell>
        </row>
        <row r="447">
          <cell r="A447" t="str">
            <v xml:space="preserve">      (10-11-12)  </v>
          </cell>
        </row>
        <row r="448">
          <cell r="A448" t="str">
            <v xml:space="preserve">13a. z.K. 13 in % des PIB  </v>
          </cell>
        </row>
        <row r="457">
          <cell r="A457" t="str">
            <v>Tabelle 10</v>
          </cell>
        </row>
        <row r="458">
          <cell r="A458" t="str">
            <v xml:space="preserve">AUFKOMMEN UND VERWENDUNG DES STAATES (S13) </v>
          </cell>
        </row>
        <row r="460">
          <cell r="A460" t="str">
            <v xml:space="preserve"> Land:</v>
          </cell>
        </row>
        <row r="461">
          <cell r="A461" t="str">
            <v xml:space="preserve"> Währungseinheit: </v>
          </cell>
        </row>
        <row r="462">
          <cell r="A462" t="str">
            <v xml:space="preserve"> ESVG 95</v>
          </cell>
          <cell r="Z462" t="str">
            <v xml:space="preserve"> Datum : </v>
          </cell>
        </row>
        <row r="463">
          <cell r="J463">
            <v>2004</v>
          </cell>
          <cell r="P463">
            <v>2005</v>
          </cell>
          <cell r="V463">
            <v>2006</v>
          </cell>
          <cell r="AB463">
            <v>2007</v>
          </cell>
        </row>
        <row r="464">
          <cell r="G464" t="str">
            <v xml:space="preserve"> Schlüssel</v>
          </cell>
          <cell r="M464" t="str">
            <v xml:space="preserve"> % Ver-</v>
          </cell>
          <cell r="S464" t="str">
            <v xml:space="preserve"> % Ver-</v>
          </cell>
          <cell r="Y464" t="str">
            <v xml:space="preserve"> % Ver-</v>
          </cell>
          <cell r="AE464" t="str">
            <v xml:space="preserve"> % Ver-</v>
          </cell>
        </row>
        <row r="465">
          <cell r="G465" t="str">
            <v xml:space="preserve"> ESVG 95</v>
          </cell>
          <cell r="J465" t="str">
            <v xml:space="preserve"> Niveau</v>
          </cell>
          <cell r="M465" t="str">
            <v>änderung</v>
          </cell>
          <cell r="P465" t="str">
            <v xml:space="preserve"> Niveau</v>
          </cell>
          <cell r="S465" t="str">
            <v>änderung</v>
          </cell>
          <cell r="V465" t="str">
            <v xml:space="preserve"> Niveau</v>
          </cell>
          <cell r="Y465" t="str">
            <v>änderung</v>
          </cell>
          <cell r="AB465" t="str">
            <v xml:space="preserve"> Niveau</v>
          </cell>
          <cell r="AE465" t="str">
            <v>änderung</v>
          </cell>
        </row>
        <row r="466">
          <cell r="A466" t="str">
            <v xml:space="preserve"> 1. Produktions- und Importabgaben </v>
          </cell>
          <cell r="G466" t="str">
            <v>D2</v>
          </cell>
        </row>
        <row r="467">
          <cell r="A467" t="str">
            <v xml:space="preserve"> 2. Einkommens- und Vermögenssteuern, usw </v>
          </cell>
          <cell r="G467" t="str">
            <v>D5</v>
          </cell>
        </row>
        <row r="468">
          <cell r="A468" t="str">
            <v xml:space="preserve"> 3. Sozialbeiträge  </v>
          </cell>
          <cell r="G468" t="str">
            <v>D61</v>
          </cell>
        </row>
        <row r="469">
          <cell r="A469" t="str">
            <v xml:space="preserve"> 3a. - davon tatsächliche Sozialbeiträge </v>
          </cell>
          <cell r="G469" t="str">
            <v>D611</v>
          </cell>
        </row>
        <row r="470">
          <cell r="A470" t="str">
            <v xml:space="preserve"> 4. Sonstige laufende Aufkommen </v>
          </cell>
          <cell r="G470" t="str">
            <v xml:space="preserve"> </v>
          </cell>
        </row>
        <row r="471">
          <cell r="A471" t="str">
            <v xml:space="preserve"> 5. Laufende Aufkommen insgesamt </v>
          </cell>
          <cell r="G471" t="str">
            <v xml:space="preserve"> </v>
          </cell>
        </row>
        <row r="472">
          <cell r="A472" t="str">
            <v xml:space="preserve"> 6. Konsumausgaben für den Kollektivverbrauch </v>
          </cell>
          <cell r="G472" t="str">
            <v>P32</v>
          </cell>
        </row>
        <row r="473">
          <cell r="A473" t="str">
            <v xml:space="preserve"> 7. Konsumausgaben für den Individualverbrauch </v>
          </cell>
          <cell r="G473" t="str">
            <v>D63=P31</v>
          </cell>
        </row>
        <row r="474">
          <cell r="A474" t="str">
            <v xml:space="preserve"> 8. Staatliche Konsumausgaben (6+7) </v>
          </cell>
          <cell r="G474" t="str">
            <v>P3</v>
          </cell>
        </row>
        <row r="475">
          <cell r="A475" t="str">
            <v xml:space="preserve"> 8a. - davon, Arbeitnehmerentgelt </v>
          </cell>
          <cell r="G475" t="str">
            <v>D1</v>
          </cell>
        </row>
        <row r="476">
          <cell r="A476" t="str">
            <v xml:space="preserve"> 9. Monetäre Sozialleistungen </v>
          </cell>
          <cell r="G476" t="str">
            <v>D62</v>
          </cell>
        </row>
        <row r="477">
          <cell r="A477" t="str">
            <v xml:space="preserve">10. Zinsen </v>
          </cell>
          <cell r="G477" t="str">
            <v>D41</v>
          </cell>
        </row>
        <row r="478">
          <cell r="A478" t="str">
            <v xml:space="preserve">11. Subventionen </v>
          </cell>
          <cell r="G478" t="str">
            <v>D3</v>
          </cell>
        </row>
        <row r="479">
          <cell r="A479" t="str">
            <v xml:space="preserve">12. Andere laufenden Verwendungen </v>
          </cell>
          <cell r="G479" t="str">
            <v xml:space="preserve"> </v>
          </cell>
        </row>
        <row r="480">
          <cell r="A480" t="str">
            <v xml:space="preserve">13. Lauf. Verwendungen insgesamt (8+9+10+11+12) </v>
          </cell>
          <cell r="G480" t="str">
            <v xml:space="preserve"> </v>
          </cell>
        </row>
        <row r="481">
          <cell r="A481" t="str">
            <v xml:space="preserve">14. Vermögenstransfers, erhalten </v>
          </cell>
          <cell r="G481" t="str">
            <v>D9</v>
          </cell>
        </row>
        <row r="482">
          <cell r="A482" t="str">
            <v xml:space="preserve">15. Bruttoanlageinvestitionen </v>
          </cell>
          <cell r="G482" t="str">
            <v>P51</v>
          </cell>
        </row>
        <row r="483">
          <cell r="A483" t="str">
            <v xml:space="preserve">16. Andere Investitionen, netto </v>
          </cell>
          <cell r="G483" t="str">
            <v xml:space="preserve"> </v>
          </cell>
        </row>
        <row r="485">
          <cell r="G485" t="str">
            <v xml:space="preserve"> </v>
          </cell>
          <cell r="M485" t="str">
            <v xml:space="preserve"> in %</v>
          </cell>
          <cell r="S485" t="str">
            <v xml:space="preserve"> in %</v>
          </cell>
          <cell r="Y485" t="str">
            <v xml:space="preserve"> in %</v>
          </cell>
          <cell r="AE485" t="str">
            <v xml:space="preserve"> in %</v>
          </cell>
        </row>
        <row r="486">
          <cell r="G486" t="str">
            <v xml:space="preserve"> </v>
          </cell>
          <cell r="M486" t="str">
            <v xml:space="preserve"> des BIP</v>
          </cell>
          <cell r="S486" t="str">
            <v xml:space="preserve"> des BIP</v>
          </cell>
          <cell r="Y486" t="str">
            <v xml:space="preserve"> des BIP</v>
          </cell>
          <cell r="AE486" t="str">
            <v xml:space="preserve"> des BIP</v>
          </cell>
        </row>
        <row r="487">
          <cell r="A487" t="str">
            <v xml:space="preserve">17. Bruttoersparnis (5-13) </v>
          </cell>
          <cell r="G487" t="str">
            <v>B8g</v>
          </cell>
        </row>
        <row r="488">
          <cell r="A488" t="str">
            <v xml:space="preserve">18. Finanz.überschuß(+)/ -defizit(-) (17+14-15-16) </v>
          </cell>
          <cell r="G488" t="str">
            <v>B9</v>
          </cell>
        </row>
        <row r="489">
          <cell r="A489" t="str">
            <v xml:space="preserve">18a. - Primärsaldo </v>
          </cell>
          <cell r="G489" t="str">
            <v xml:space="preserve"> </v>
          </cell>
        </row>
        <row r="490">
          <cell r="A490" t="str">
            <v xml:space="preserve">19. Staatsschulden  </v>
          </cell>
          <cell r="G490" t="str">
            <v xml:space="preserve"> </v>
          </cell>
        </row>
        <row r="492">
          <cell r="A492" t="str">
            <v xml:space="preserve">20. Aufkommen insgesamt, harmon. Definition </v>
          </cell>
          <cell r="G492" t="str">
            <v>TR*</v>
          </cell>
        </row>
        <row r="493">
          <cell r="A493" t="str">
            <v xml:space="preserve">21. Kollektivverbrauch insges., harm. Definition </v>
          </cell>
          <cell r="G493" t="str">
            <v>TE*</v>
          </cell>
        </row>
        <row r="494">
          <cell r="A494" t="str">
            <v xml:space="preserve">22. Finanz.überschuß(+)/ -defizit(-), EDP Def. </v>
          </cell>
          <cell r="G494" t="str">
            <v>EDP B9</v>
          </cell>
        </row>
        <row r="496">
          <cell r="A496" t="str">
            <v xml:space="preserve">23. Steuerlast </v>
          </cell>
          <cell r="G496" t="str">
            <v xml:space="preserve"> </v>
          </cell>
        </row>
        <row r="522">
          <cell r="A522" t="str">
            <v>Tabelle 11</v>
          </cell>
        </row>
        <row r="523">
          <cell r="A523" t="str">
            <v xml:space="preserve">AUßENKONTO (S2) </v>
          </cell>
          <cell r="B523" t="str">
            <v xml:space="preserve">AUßENKONTO (S2) </v>
          </cell>
          <cell r="C523" t="str">
            <v xml:space="preserve">AUßENKONTO (S2) </v>
          </cell>
          <cell r="D523" t="str">
            <v xml:space="preserve">AUßENKONTO (S2) </v>
          </cell>
          <cell r="E523" t="str">
            <v xml:space="preserve">AUßENKONTO (S2) </v>
          </cell>
          <cell r="F523" t="str">
            <v xml:space="preserve">AUßENKONTO (S2) </v>
          </cell>
          <cell r="G523" t="str">
            <v xml:space="preserve">AUßENKONTO (S2) </v>
          </cell>
          <cell r="H523" t="str">
            <v xml:space="preserve">AUßENKONTO (S2) </v>
          </cell>
          <cell r="I523" t="str">
            <v xml:space="preserve">AUßENKONTO (S2) </v>
          </cell>
          <cell r="J523" t="str">
            <v xml:space="preserve">AUßENKONTO (S2) </v>
          </cell>
          <cell r="K523" t="str">
            <v xml:space="preserve">AUßENKONTO (S2) </v>
          </cell>
          <cell r="L523" t="str">
            <v xml:space="preserve">AUßENKONTO (S2) </v>
          </cell>
          <cell r="M523" t="str">
            <v xml:space="preserve">AUßENKONTO (S2) </v>
          </cell>
          <cell r="N523" t="str">
            <v xml:space="preserve">AUßENKONTO (S2) </v>
          </cell>
          <cell r="O523" t="str">
            <v xml:space="preserve">AUßENKONTO (S2) </v>
          </cell>
          <cell r="P523" t="str">
            <v xml:space="preserve">AUßENKONTO (S2) </v>
          </cell>
          <cell r="Q523" t="str">
            <v xml:space="preserve">AUßENKONTO (S2) </v>
          </cell>
          <cell r="R523" t="str">
            <v xml:space="preserve">AUßENKONTO (S2) </v>
          </cell>
          <cell r="S523" t="str">
            <v xml:space="preserve">AUßENKONTO (S2) </v>
          </cell>
          <cell r="T523" t="str">
            <v xml:space="preserve">AUßENKONTO (S2) </v>
          </cell>
          <cell r="U523" t="str">
            <v xml:space="preserve">AUßENKONTO (S2) </v>
          </cell>
          <cell r="V523" t="str">
            <v xml:space="preserve">AUßENKONTO (S2) </v>
          </cell>
          <cell r="W523" t="str">
            <v xml:space="preserve">AUßENKONTO (S2) </v>
          </cell>
          <cell r="X523" t="str">
            <v xml:space="preserve">AUßENKONTO (S2) </v>
          </cell>
          <cell r="Y523" t="str">
            <v xml:space="preserve">AUßENKONTO (S2) </v>
          </cell>
          <cell r="Z523" t="str">
            <v xml:space="preserve">AUßENKONTO (S2) </v>
          </cell>
          <cell r="AA523" t="str">
            <v xml:space="preserve">AUßENKONTO (S2) </v>
          </cell>
          <cell r="AB523" t="str">
            <v xml:space="preserve">AUßENKONTO (S2) </v>
          </cell>
          <cell r="AC523" t="str">
            <v xml:space="preserve">AUßENKONTO (S2) </v>
          </cell>
          <cell r="AD523" t="str">
            <v xml:space="preserve">AUßENKONTO (S2) </v>
          </cell>
          <cell r="AE523" t="str">
            <v xml:space="preserve">AUßENKONTO (S2) </v>
          </cell>
          <cell r="AF523" t="str">
            <v xml:space="preserve">AUßENKONTO (S2) </v>
          </cell>
          <cell r="AG523" t="str">
            <v xml:space="preserve">AUßENKONTO (S2) </v>
          </cell>
        </row>
        <row r="525">
          <cell r="A525" t="str">
            <v xml:space="preserve"> Land:</v>
          </cell>
        </row>
        <row r="526">
          <cell r="A526" t="str">
            <v xml:space="preserve"> Währungseinheit: </v>
          </cell>
          <cell r="Z526" t="str">
            <v xml:space="preserve"> Datum : </v>
          </cell>
        </row>
        <row r="527">
          <cell r="J527">
            <v>2004</v>
          </cell>
          <cell r="P527">
            <v>2005</v>
          </cell>
          <cell r="V527">
            <v>2006</v>
          </cell>
          <cell r="AB527">
            <v>2007</v>
          </cell>
        </row>
        <row r="528">
          <cell r="G528" t="str">
            <v xml:space="preserve"> Schlüssel</v>
          </cell>
          <cell r="M528" t="str">
            <v xml:space="preserve"> % Ver-</v>
          </cell>
          <cell r="S528" t="str">
            <v xml:space="preserve"> % Ver-</v>
          </cell>
          <cell r="Y528" t="str">
            <v xml:space="preserve"> % Ver-</v>
          </cell>
          <cell r="AE528" t="str">
            <v xml:space="preserve"> % Ver-</v>
          </cell>
        </row>
        <row r="529">
          <cell r="G529" t="str">
            <v xml:space="preserve"> ESVG 95</v>
          </cell>
          <cell r="J529" t="str">
            <v xml:space="preserve"> Niveau</v>
          </cell>
          <cell r="M529" t="str">
            <v>änderung</v>
          </cell>
          <cell r="P529" t="str">
            <v xml:space="preserve"> Niveau</v>
          </cell>
          <cell r="S529" t="str">
            <v>änderung</v>
          </cell>
          <cell r="V529" t="str">
            <v xml:space="preserve"> Niveau</v>
          </cell>
          <cell r="Y529" t="str">
            <v>änderung</v>
          </cell>
          <cell r="AB529" t="str">
            <v xml:space="preserve"> Niveau</v>
          </cell>
          <cell r="AE529" t="str">
            <v>änderung</v>
          </cell>
        </row>
        <row r="530">
          <cell r="A530" t="str">
            <v xml:space="preserve"> 1. Warenausfuhr (fob)  </v>
          </cell>
          <cell r="G530" t="str">
            <v>P61</v>
          </cell>
        </row>
        <row r="531">
          <cell r="A531" t="str">
            <v xml:space="preserve"> 2. Wareneinfuhr (fob)  </v>
          </cell>
          <cell r="G531" t="str">
            <v>P71</v>
          </cell>
        </row>
        <row r="532">
          <cell r="A532" t="str">
            <v xml:space="preserve"> 3. Handelsbilanz (Waren, fob/fob) (1-2)  </v>
          </cell>
        </row>
        <row r="533">
          <cell r="A533" t="str">
            <v xml:space="preserve"> 3a. z.K. 3 in % des BIP  </v>
          </cell>
        </row>
        <row r="534">
          <cell r="A534" t="str">
            <v xml:space="preserve"> 4. Ausfuhr von Dienstleistungen </v>
          </cell>
          <cell r="G534" t="str">
            <v>P62</v>
          </cell>
        </row>
        <row r="535">
          <cell r="A535" t="str">
            <v xml:space="preserve"> 4a. - davon Tourismus  </v>
          </cell>
        </row>
        <row r="536">
          <cell r="A536" t="str">
            <v xml:space="preserve"> 5. Einfuhr von Dienstleistungen </v>
          </cell>
          <cell r="G536" t="str">
            <v>P72</v>
          </cell>
        </row>
        <row r="537">
          <cell r="A537" t="str">
            <v xml:space="preserve"> 5a. - davon Tourismus  </v>
          </cell>
        </row>
        <row r="538">
          <cell r="A538" t="str">
            <v xml:space="preserve"> 6. Saldo der Dienstleistungen (4-5) </v>
          </cell>
        </row>
        <row r="539">
          <cell r="A539" t="str">
            <v xml:space="preserve"> 6a. z.K. 6 in % des BIP  </v>
          </cell>
        </row>
        <row r="540">
          <cell r="A540" t="str">
            <v xml:space="preserve"> 7. Außenbeitrag Waren und Dienstl. (3+6) </v>
          </cell>
          <cell r="G540" t="str">
            <v>B11</v>
          </cell>
        </row>
        <row r="541">
          <cell r="A541" t="str">
            <v xml:space="preserve"> 7a. z.K. 7 in % des BIP  </v>
          </cell>
        </row>
        <row r="542">
          <cell r="A542" t="str">
            <v xml:space="preserve"> 8. Saldo der Primaireinkommen und Transfers  </v>
          </cell>
        </row>
        <row r="543">
          <cell r="A543" t="str">
            <v xml:space="preserve"> 8a. - davon Saldo der Primäreinkommen </v>
          </cell>
          <cell r="G543" t="str">
            <v>B5g</v>
          </cell>
        </row>
        <row r="544">
          <cell r="A544" t="str">
            <v xml:space="preserve"> 8b. - davon Saldo der Transfers </v>
          </cell>
        </row>
        <row r="545">
          <cell r="A545" t="str">
            <v xml:space="preserve"> 8c. z.K. 8 in % des BIP  </v>
          </cell>
        </row>
        <row r="546">
          <cell r="A546" t="str">
            <v xml:space="preserve"> 9. Saldo der laufenden Außentransaktionen (7+8)  </v>
          </cell>
          <cell r="G546" t="str">
            <v>B12</v>
          </cell>
        </row>
        <row r="547">
          <cell r="A547" t="str">
            <v xml:space="preserve"> 9a. z.K. 9 in % des BIP  </v>
          </cell>
        </row>
        <row r="548">
          <cell r="A548" t="str">
            <v xml:space="preserve">10. Nettovermögensveränderung </v>
          </cell>
        </row>
        <row r="549">
          <cell r="A549" t="str">
            <v xml:space="preserve">11. Finanzierungsüberschuß(+)/ -defizit(-) (9+10) </v>
          </cell>
          <cell r="G549" t="str">
            <v>B9</v>
          </cell>
        </row>
        <row r="550">
          <cell r="A550" t="str">
            <v xml:space="preserve">11a. z.K. 11 in % des BIP  </v>
          </cell>
        </row>
        <row r="555">
          <cell r="A555" t="str">
            <v>Tabelle 12</v>
          </cell>
        </row>
        <row r="556">
          <cell r="A556" t="str">
            <v xml:space="preserve">WARENHANDEL NACH REGIONEN (ZOLLSTATISTIK) </v>
          </cell>
        </row>
        <row r="559">
          <cell r="A559" t="str">
            <v xml:space="preserve"> Land:</v>
          </cell>
        </row>
        <row r="560">
          <cell r="A560" t="str">
            <v xml:space="preserve"> Währungseinheit: </v>
          </cell>
          <cell r="Z560" t="str">
            <v xml:space="preserve"> Datum : </v>
          </cell>
        </row>
        <row r="561">
          <cell r="G561">
            <v>2004</v>
          </cell>
          <cell r="P561">
            <v>2005</v>
          </cell>
          <cell r="V561">
            <v>2006</v>
          </cell>
          <cell r="AB561">
            <v>2007</v>
          </cell>
        </row>
        <row r="562">
          <cell r="G562" t="str">
            <v xml:space="preserve"> %</v>
          </cell>
          <cell r="M562" t="str">
            <v xml:space="preserve"> % Ver-</v>
          </cell>
          <cell r="S562" t="str">
            <v xml:space="preserve"> % Ver-</v>
          </cell>
          <cell r="Y562" t="str">
            <v xml:space="preserve"> % Ver-</v>
          </cell>
          <cell r="AE562" t="str">
            <v xml:space="preserve"> % Ver-</v>
          </cell>
        </row>
        <row r="563">
          <cell r="G563" t="str">
            <v>Handel</v>
          </cell>
          <cell r="J563" t="str">
            <v xml:space="preserve"> Niveau</v>
          </cell>
          <cell r="M563" t="str">
            <v>änderung</v>
          </cell>
          <cell r="P563" t="str">
            <v xml:space="preserve"> Niveau</v>
          </cell>
          <cell r="S563" t="str">
            <v>änderung</v>
          </cell>
          <cell r="V563" t="str">
            <v xml:space="preserve"> Niveau</v>
          </cell>
          <cell r="Y563" t="str">
            <v>änderung</v>
          </cell>
          <cell r="AB563" t="str">
            <v xml:space="preserve"> Niveau</v>
          </cell>
          <cell r="AE563" t="str">
            <v>änderung</v>
          </cell>
        </row>
        <row r="564">
          <cell r="A564" t="str">
            <v xml:space="preserve"> Warenausfuhr (fob)  </v>
          </cell>
        </row>
        <row r="565">
          <cell r="A565" t="str">
            <v xml:space="preserve"> 1. Intra-EU  </v>
          </cell>
        </row>
        <row r="566">
          <cell r="A566" t="str">
            <v xml:space="preserve"> 2. Extra-EU  </v>
          </cell>
        </row>
        <row r="567">
          <cell r="A567" t="str">
            <v xml:space="preserve"> 3. Gesamte Ausfuhr (1+2)  </v>
          </cell>
        </row>
        <row r="568">
          <cell r="A568" t="str">
            <v xml:space="preserve"> Wareneinfuhr (cif)  </v>
          </cell>
        </row>
        <row r="569">
          <cell r="A569" t="str">
            <v xml:space="preserve"> 4. Intra-EU  </v>
          </cell>
        </row>
        <row r="570">
          <cell r="A570" t="str">
            <v xml:space="preserve"> 5. Extra-EU  </v>
          </cell>
        </row>
        <row r="571">
          <cell r="A571" t="str">
            <v xml:space="preserve"> 6. Gesamte Einfuhr (4+5)  </v>
          </cell>
        </row>
        <row r="572">
          <cell r="A572" t="str">
            <v xml:space="preserve"> 7. Handelsbilanz (fob/cif) (3-6)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des"/>
      <sheetName val="Flow"/>
      <sheetName val="Input"/>
      <sheetName val="Tables"/>
      <sheetName val="TRADE"/>
      <sheetName val="VOL"/>
      <sheetName val="QY"/>
      <sheetName val="PR"/>
      <sheetName val="LAB"/>
      <sheetName val="VAL"/>
      <sheetName val="HH"/>
      <sheetName val="E"/>
      <sheetName val="GVT"/>
      <sheetName val="EXT"/>
      <sheetName val="Balance"/>
      <sheetName val="Transfer"/>
      <sheetName val="Tabels"/>
      <sheetName val="overview"/>
    </sheetNames>
    <sheetDataSet>
      <sheetData sheetId="0" refreshError="1">
        <row r="11">
          <cell r="C11" t="str">
            <v>Latvia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des"/>
      <sheetName val="Flow"/>
      <sheetName val="Input"/>
      <sheetName val="Tables"/>
      <sheetName val="TRADE"/>
      <sheetName val="VOL"/>
      <sheetName val="QY"/>
      <sheetName val="PR"/>
      <sheetName val="LAB"/>
      <sheetName val="VAL"/>
      <sheetName val="HH"/>
      <sheetName val="E"/>
      <sheetName val="GVT"/>
      <sheetName val="EXT"/>
      <sheetName val="Balance"/>
      <sheetName val="Transfer"/>
      <sheetName val="Tabels"/>
      <sheetName val="overview"/>
    </sheetNames>
    <sheetDataSet>
      <sheetData sheetId="0" refreshError="1">
        <row r="11">
          <cell r="C11" t="str">
            <v>Latvia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18.bin"/><Relationship Id="rId4" Type="http://schemas.openxmlformats.org/officeDocument/2006/relationships/comments" Target="../comments1.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59999389629810485"/>
    <pageSetUpPr fitToPage="1"/>
  </sheetPr>
  <dimension ref="A1:A28"/>
  <sheetViews>
    <sheetView tabSelected="1" zoomScale="115" zoomScaleNormal="115" workbookViewId="0"/>
  </sheetViews>
  <sheetFormatPr defaultColWidth="0" defaultRowHeight="15" zeroHeight="1" x14ac:dyDescent="0.25"/>
  <cols>
    <col min="1" max="1" width="134.7109375" style="156" customWidth="1"/>
    <col min="2" max="16384" width="9.140625" hidden="1"/>
  </cols>
  <sheetData>
    <row r="1" spans="1:1" s="158" customFormat="1" ht="15.75" customHeight="1" x14ac:dyDescent="0.25">
      <c r="A1" s="160" t="s">
        <v>431</v>
      </c>
    </row>
    <row r="2" spans="1:1" s="158" customFormat="1" ht="5.0999999999999996" customHeight="1" x14ac:dyDescent="0.25">
      <c r="A2" s="157"/>
    </row>
    <row r="3" spans="1:1" s="158" customFormat="1" ht="15.75" customHeight="1" x14ac:dyDescent="0.25">
      <c r="A3" s="157" t="s">
        <v>432</v>
      </c>
    </row>
    <row r="4" spans="1:1" s="158" customFormat="1" ht="5.0999999999999996" customHeight="1" x14ac:dyDescent="0.25">
      <c r="A4" s="157"/>
    </row>
    <row r="5" spans="1:1" s="158" customFormat="1" ht="75" customHeight="1" x14ac:dyDescent="0.25">
      <c r="A5" s="157" t="s">
        <v>433</v>
      </c>
    </row>
    <row r="6" spans="1:1" s="158" customFormat="1" ht="5.0999999999999996" customHeight="1" x14ac:dyDescent="0.25">
      <c r="A6" s="157"/>
    </row>
    <row r="7" spans="1:1" s="158" customFormat="1" ht="45" x14ac:dyDescent="0.25">
      <c r="A7" s="157" t="s">
        <v>434</v>
      </c>
    </row>
    <row r="8" spans="1:1" s="158" customFormat="1" ht="5.0999999999999996" customHeight="1" x14ac:dyDescent="0.25">
      <c r="A8" s="157"/>
    </row>
    <row r="9" spans="1:1" s="158" customFormat="1" ht="45" x14ac:dyDescent="0.25">
      <c r="A9" s="157" t="s">
        <v>435</v>
      </c>
    </row>
    <row r="10" spans="1:1" s="158" customFormat="1" ht="5.0999999999999996" customHeight="1" x14ac:dyDescent="0.25">
      <c r="A10" s="157"/>
    </row>
    <row r="11" spans="1:1" s="158" customFormat="1" x14ac:dyDescent="0.25">
      <c r="A11" s="157" t="s">
        <v>436</v>
      </c>
    </row>
    <row r="12" spans="1:1" s="158" customFormat="1" ht="5.0999999999999996" customHeight="1" x14ac:dyDescent="0.25">
      <c r="A12" s="157"/>
    </row>
    <row r="13" spans="1:1" s="158" customFormat="1" ht="59.25" customHeight="1" x14ac:dyDescent="0.25">
      <c r="A13" s="157" t="s">
        <v>437</v>
      </c>
    </row>
    <row r="14" spans="1:1" s="158" customFormat="1" ht="5.0999999999999996" customHeight="1" x14ac:dyDescent="0.25">
      <c r="A14" s="157"/>
    </row>
    <row r="15" spans="1:1" s="158" customFormat="1" ht="15.75" customHeight="1" x14ac:dyDescent="0.25">
      <c r="A15" s="157" t="s">
        <v>438</v>
      </c>
    </row>
    <row r="16" spans="1:1" s="158" customFormat="1" ht="16.5" customHeight="1" x14ac:dyDescent="0.25">
      <c r="A16" s="159" t="s">
        <v>439</v>
      </c>
    </row>
    <row r="17" spans="1:1" s="158" customFormat="1" ht="5.0999999999999996" customHeight="1" x14ac:dyDescent="0.25">
      <c r="A17" s="157"/>
    </row>
    <row r="18" spans="1:1" s="158" customFormat="1" ht="15.75" customHeight="1" x14ac:dyDescent="0.25">
      <c r="A18" s="160" t="s">
        <v>440</v>
      </c>
    </row>
    <row r="19" spans="1:1" s="158" customFormat="1" ht="5.0999999999999996" customHeight="1" x14ac:dyDescent="0.25">
      <c r="A19" s="157"/>
    </row>
    <row r="20" spans="1:1" s="158" customFormat="1" ht="75" x14ac:dyDescent="0.25">
      <c r="A20" s="157" t="s">
        <v>441</v>
      </c>
    </row>
    <row r="21" spans="1:1" s="158" customFormat="1" ht="5.0999999999999996" customHeight="1" x14ac:dyDescent="0.25">
      <c r="A21" s="157"/>
    </row>
    <row r="22" spans="1:1" hidden="1" x14ac:dyDescent="0.25"/>
    <row r="23" spans="1:1" hidden="1" x14ac:dyDescent="0.25"/>
    <row r="24" spans="1:1" hidden="1" x14ac:dyDescent="0.25"/>
    <row r="25" spans="1:1" hidden="1" x14ac:dyDescent="0.25"/>
    <row r="26" spans="1:1" hidden="1" x14ac:dyDescent="0.25"/>
    <row r="27" spans="1:1" hidden="1" x14ac:dyDescent="0.25"/>
    <row r="28" spans="1:1" hidden="1" x14ac:dyDescent="0.25"/>
  </sheetData>
  <pageMargins left="0.70866141732283472" right="0.70866141732283472" top="0.74803149606299213" bottom="0.74803149606299213" header="0.31496062992125984" footer="0.31496062992125984"/>
  <pageSetup paperSize="9" scale="97" orientation="landscape" r:id="rId1"/>
  <headerFooter>
    <oddHeader>&amp;LPolitical parties survey on fiscal discipline</oddHeader>
    <oddFooter>&amp;LFiscal discipline council&amp;CPage &amp;P&amp;R&amp;D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39997558519241921"/>
  </sheetPr>
  <dimension ref="A1:H22"/>
  <sheetViews>
    <sheetView zoomScaleNormal="100" workbookViewId="0">
      <selection activeCell="A3" sqref="A3"/>
    </sheetView>
  </sheetViews>
  <sheetFormatPr defaultColWidth="0" defaultRowHeight="15" zeroHeight="1" x14ac:dyDescent="0.25"/>
  <cols>
    <col min="1" max="1" width="7.85546875" style="19" customWidth="1"/>
    <col min="2" max="2" width="22" customWidth="1"/>
    <col min="3" max="3" width="30.7109375" customWidth="1"/>
    <col min="4" max="7" width="9.140625" customWidth="1"/>
    <col min="8" max="8" width="1.5703125" customWidth="1"/>
    <col min="9" max="16384" width="9.140625" hidden="1"/>
  </cols>
  <sheetData>
    <row r="1" spans="1:8" ht="15.75" x14ac:dyDescent="0.25">
      <c r="A1" s="209" t="s">
        <v>500</v>
      </c>
      <c r="B1" s="209"/>
      <c r="C1" s="210"/>
      <c r="D1" s="210"/>
      <c r="E1" s="210"/>
      <c r="F1" s="210"/>
      <c r="G1" s="210"/>
      <c r="H1" s="19"/>
    </row>
    <row r="2" spans="1:8" ht="15.75" x14ac:dyDescent="0.25">
      <c r="A2" s="17" t="s">
        <v>452</v>
      </c>
      <c r="B2" s="23" t="s">
        <v>297</v>
      </c>
      <c r="C2" s="25"/>
      <c r="D2" s="17">
        <v>2019</v>
      </c>
      <c r="E2" s="17">
        <v>2020</v>
      </c>
      <c r="F2" s="17">
        <v>2021</v>
      </c>
      <c r="G2" s="17">
        <v>2022</v>
      </c>
      <c r="H2" s="19"/>
    </row>
    <row r="3" spans="1:8" ht="15.75" x14ac:dyDescent="0.25">
      <c r="A3" s="20">
        <v>1</v>
      </c>
      <c r="B3" s="211" t="s">
        <v>480</v>
      </c>
      <c r="C3" s="211" t="s">
        <v>482</v>
      </c>
      <c r="D3" s="212">
        <f>'Budget revenue and expenditure'!I16</f>
        <v>-0.999999999999996</v>
      </c>
      <c r="E3" s="212">
        <f>'Budget revenue and expenditure'!J16</f>
        <v>-0.39999999999999603</v>
      </c>
      <c r="F3" s="212">
        <f>'Budget revenue and expenditure'!K16</f>
        <v>-0.40000000000000541</v>
      </c>
      <c r="G3" s="212">
        <f>'Budget revenue and expenditure'!L16</f>
        <v>-0.40000000000000679</v>
      </c>
      <c r="H3" s="19"/>
    </row>
    <row r="4" spans="1:8" ht="15.75" x14ac:dyDescent="0.25">
      <c r="A4" s="20">
        <v>2</v>
      </c>
      <c r="B4" s="211"/>
      <c r="C4" s="211" t="s">
        <v>499</v>
      </c>
      <c r="D4" s="212">
        <f>'Budget revenue and expenditure'!D16</f>
        <v>-0.99999999999999001</v>
      </c>
      <c r="E4" s="212">
        <f>'Budget revenue and expenditure'!E16</f>
        <v>-0.39999999999999603</v>
      </c>
      <c r="F4" s="212">
        <f>'Budget revenue and expenditure'!F16</f>
        <v>-0.40000000000000541</v>
      </c>
      <c r="G4" s="212">
        <f>'Budget revenue and expenditure'!G16</f>
        <v>-0.40000000000000174</v>
      </c>
      <c r="H4" s="19"/>
    </row>
    <row r="5" spans="1:8" ht="15.75" x14ac:dyDescent="0.25">
      <c r="A5" s="20">
        <v>3</v>
      </c>
      <c r="B5" s="211" t="s">
        <v>481</v>
      </c>
      <c r="C5" s="211" t="s">
        <v>482</v>
      </c>
      <c r="D5" s="212">
        <f>'State debt'!D9</f>
        <v>37.4</v>
      </c>
      <c r="E5" s="212">
        <f>'State debt'!E9</f>
        <v>38</v>
      </c>
      <c r="F5" s="212">
        <f>'State debt'!F9</f>
        <v>35.6</v>
      </c>
      <c r="G5" s="212">
        <f>'State debt'!G9</f>
        <v>35.6</v>
      </c>
      <c r="H5" s="19"/>
    </row>
    <row r="6" spans="1:8" ht="15.75" x14ac:dyDescent="0.25">
      <c r="A6" s="20">
        <v>4</v>
      </c>
      <c r="B6" s="211"/>
      <c r="C6" s="211" t="s">
        <v>499</v>
      </c>
      <c r="D6" s="212">
        <f>'State debt'!D4</f>
        <v>37.399999999999991</v>
      </c>
      <c r="E6" s="212">
        <f>'State debt'!E4</f>
        <v>38</v>
      </c>
      <c r="F6" s="212">
        <f>'State debt'!F4</f>
        <v>35.6</v>
      </c>
      <c r="G6" s="212">
        <f>'State debt'!G4</f>
        <v>35.599999999999994</v>
      </c>
      <c r="H6" s="19"/>
    </row>
    <row r="7" spans="1:8" x14ac:dyDescent="0.25">
      <c r="B7" s="19"/>
      <c r="C7" s="19"/>
      <c r="D7" s="19"/>
      <c r="E7" s="19"/>
      <c r="F7" s="19"/>
      <c r="G7" s="19"/>
      <c r="H7" s="19"/>
    </row>
    <row r="8" spans="1:8" x14ac:dyDescent="0.25">
      <c r="B8" s="19"/>
      <c r="C8" s="19"/>
      <c r="D8" s="19"/>
      <c r="E8" s="19"/>
      <c r="F8" s="19"/>
      <c r="G8" s="19"/>
      <c r="H8" s="19"/>
    </row>
    <row r="9" spans="1:8" x14ac:dyDescent="0.25">
      <c r="B9" s="19"/>
      <c r="C9" s="19"/>
      <c r="D9" s="19"/>
      <c r="E9" s="19"/>
      <c r="F9" s="19"/>
      <c r="G9" s="19"/>
      <c r="H9" s="19"/>
    </row>
    <row r="10" spans="1:8" x14ac:dyDescent="0.25">
      <c r="B10" s="19"/>
      <c r="C10" s="19"/>
      <c r="D10" s="19"/>
      <c r="E10" s="19"/>
      <c r="F10" s="19"/>
      <c r="G10" s="19"/>
      <c r="H10" s="19"/>
    </row>
    <row r="11" spans="1:8" x14ac:dyDescent="0.25">
      <c r="B11" s="19"/>
      <c r="C11" s="19"/>
      <c r="D11" s="19"/>
      <c r="E11" s="19"/>
      <c r="F11" s="19"/>
      <c r="G11" s="19"/>
      <c r="H11" s="19"/>
    </row>
    <row r="12" spans="1:8" x14ac:dyDescent="0.25">
      <c r="B12" s="19"/>
      <c r="C12" s="19"/>
      <c r="D12" s="19"/>
      <c r="E12" s="19"/>
      <c r="F12" s="19"/>
      <c r="G12" s="19"/>
      <c r="H12" s="19"/>
    </row>
    <row r="13" spans="1:8" x14ac:dyDescent="0.25">
      <c r="B13" s="19"/>
      <c r="C13" s="19"/>
      <c r="D13" s="19"/>
      <c r="E13" s="19"/>
      <c r="F13" s="19"/>
      <c r="G13" s="19"/>
      <c r="H13" s="19"/>
    </row>
    <row r="14" spans="1:8" x14ac:dyDescent="0.25">
      <c r="B14" s="19"/>
      <c r="C14" s="19"/>
      <c r="D14" s="19"/>
      <c r="E14" s="19"/>
      <c r="F14" s="19"/>
      <c r="G14" s="19"/>
      <c r="H14" s="19"/>
    </row>
    <row r="15" spans="1:8" x14ac:dyDescent="0.25">
      <c r="B15" s="19"/>
      <c r="C15" s="19"/>
      <c r="D15" s="19"/>
      <c r="E15" s="19"/>
      <c r="F15" s="19"/>
      <c r="G15" s="19"/>
      <c r="H15" s="19"/>
    </row>
    <row r="16" spans="1:8" x14ac:dyDescent="0.25">
      <c r="B16" s="19"/>
      <c r="C16" s="19"/>
      <c r="D16" s="19"/>
      <c r="E16" s="19"/>
      <c r="F16" s="19"/>
      <c r="G16" s="19"/>
      <c r="H16" s="19"/>
    </row>
    <row r="17" spans="2:8" x14ac:dyDescent="0.25">
      <c r="B17" s="19"/>
      <c r="C17" s="19"/>
      <c r="D17" s="19"/>
      <c r="E17" s="19"/>
      <c r="F17" s="19"/>
      <c r="G17" s="19"/>
      <c r="H17" s="19"/>
    </row>
    <row r="18" spans="2:8" x14ac:dyDescent="0.25">
      <c r="B18" s="19"/>
      <c r="C18" s="19"/>
      <c r="D18" s="19"/>
      <c r="E18" s="19"/>
      <c r="F18" s="19"/>
      <c r="G18" s="19"/>
      <c r="H18" s="19"/>
    </row>
    <row r="19" spans="2:8" x14ac:dyDescent="0.25">
      <c r="B19" s="19"/>
      <c r="C19" s="19"/>
      <c r="D19" s="19"/>
      <c r="E19" s="19"/>
      <c r="F19" s="19"/>
      <c r="G19" s="19"/>
      <c r="H19" s="19"/>
    </row>
    <row r="20" spans="2:8" x14ac:dyDescent="0.25">
      <c r="B20" s="19"/>
      <c r="C20" s="19"/>
      <c r="D20" s="19"/>
      <c r="E20" s="19"/>
      <c r="F20" s="19"/>
      <c r="G20" s="19"/>
      <c r="H20" s="19"/>
    </row>
    <row r="21" spans="2:8" x14ac:dyDescent="0.25">
      <c r="B21" s="19"/>
      <c r="C21" s="19"/>
      <c r="D21" s="19"/>
      <c r="E21" s="19"/>
      <c r="F21" s="19"/>
      <c r="G21" s="19"/>
      <c r="H21" s="19"/>
    </row>
    <row r="22" spans="2:8" x14ac:dyDescent="0.25">
      <c r="B22" s="19"/>
      <c r="C22" s="19"/>
      <c r="D22" s="19"/>
      <c r="E22" s="19"/>
      <c r="F22" s="19"/>
      <c r="G22" s="19"/>
      <c r="H22" s="19"/>
    </row>
  </sheetData>
  <pageMargins left="0.70866141732283472" right="0.70866141732283472" top="0.74803149606299213" bottom="0.74803149606299213" header="0.31496062992125984" footer="0.31496062992125984"/>
  <pageSetup paperSize="9" orientation="landscape" verticalDpi="0" r:id="rId1"/>
  <headerFooter>
    <oddHeader>&amp;LPolitical parties survey on fiscal discipline</oddHeader>
    <oddFooter>&amp;LFiscal discipline council&amp;C&amp;P no &amp;N&amp;R&amp;D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4" tint="0.39997558519241921"/>
  </sheetPr>
  <dimension ref="A1:XFC41"/>
  <sheetViews>
    <sheetView zoomScale="70" zoomScaleNormal="70" zoomScaleSheetLayoutView="85" workbookViewId="0">
      <selection activeCell="A3" sqref="A3"/>
    </sheetView>
  </sheetViews>
  <sheetFormatPr defaultColWidth="0" defaultRowHeight="15.75" zeroHeight="1" x14ac:dyDescent="0.25"/>
  <cols>
    <col min="1" max="1" width="9.140625" style="213" customWidth="1"/>
    <col min="2" max="2" width="38.140625" style="213" customWidth="1"/>
    <col min="3" max="15" width="4.7109375" style="213" customWidth="1"/>
    <col min="16" max="16" width="1.28515625" style="213" customWidth="1"/>
    <col min="17" max="20" width="0" style="213" hidden="1"/>
    <col min="21" max="16383" width="9.140625" style="213" hidden="1"/>
    <col min="16384" max="16384" width="2.7109375" style="213" hidden="1" customWidth="1"/>
  </cols>
  <sheetData>
    <row r="1" spans="1:16" x14ac:dyDescent="0.25">
      <c r="A1" s="209" t="s">
        <v>483</v>
      </c>
      <c r="B1" s="210"/>
      <c r="C1" s="210"/>
      <c r="D1" s="210"/>
      <c r="E1" s="210"/>
      <c r="F1" s="210"/>
      <c r="G1" s="210"/>
      <c r="H1" s="210"/>
      <c r="I1" s="210"/>
      <c r="J1" s="210"/>
      <c r="K1" s="210"/>
      <c r="L1" s="210"/>
      <c r="M1" s="210"/>
      <c r="N1" s="210"/>
      <c r="O1" s="210"/>
      <c r="P1" s="210"/>
    </row>
    <row r="2" spans="1:16" ht="94.5" x14ac:dyDescent="0.25">
      <c r="A2" s="20" t="s">
        <v>452</v>
      </c>
      <c r="B2" s="214" t="s">
        <v>484</v>
      </c>
      <c r="C2" s="215" t="s">
        <v>493</v>
      </c>
      <c r="D2" s="215" t="s">
        <v>494</v>
      </c>
      <c r="E2" s="215" t="s">
        <v>496</v>
      </c>
      <c r="F2" s="215" t="s">
        <v>495</v>
      </c>
      <c r="G2" s="215"/>
      <c r="H2" s="216"/>
      <c r="I2" s="216"/>
      <c r="J2" s="216"/>
      <c r="K2" s="216"/>
      <c r="L2" s="216"/>
      <c r="M2" s="216"/>
      <c r="N2" s="216"/>
      <c r="O2" s="216"/>
      <c r="P2" s="210"/>
    </row>
    <row r="3" spans="1:16" x14ac:dyDescent="0.25">
      <c r="A3" s="20" t="s">
        <v>0</v>
      </c>
      <c r="B3" s="217" t="s">
        <v>485</v>
      </c>
      <c r="C3" s="24"/>
      <c r="D3" s="24"/>
      <c r="E3" s="24"/>
      <c r="F3" s="24"/>
      <c r="G3" s="24"/>
      <c r="H3" s="24"/>
      <c r="I3" s="24"/>
      <c r="J3" s="24"/>
      <c r="K3" s="24"/>
      <c r="L3" s="24"/>
      <c r="M3" s="24"/>
      <c r="N3" s="24"/>
      <c r="O3" s="25"/>
      <c r="P3" s="210"/>
    </row>
    <row r="4" spans="1:16" x14ac:dyDescent="0.25">
      <c r="A4" s="20" t="s">
        <v>377</v>
      </c>
      <c r="B4" s="211">
        <v>2019</v>
      </c>
      <c r="C4" s="212">
        <f>'Budget revenue and expenditure'!D16-'Budget revenue and expenditure'!I16</f>
        <v>5.9952043329758453E-15</v>
      </c>
      <c r="D4" s="212"/>
      <c r="E4" s="212"/>
      <c r="F4" s="212"/>
      <c r="G4" s="212"/>
      <c r="H4" s="212"/>
      <c r="I4" s="212"/>
      <c r="J4" s="212"/>
      <c r="K4" s="212"/>
      <c r="L4" s="212"/>
      <c r="M4" s="212"/>
      <c r="N4" s="212"/>
      <c r="O4" s="212"/>
      <c r="P4" s="210"/>
    </row>
    <row r="5" spans="1:16" x14ac:dyDescent="0.25">
      <c r="A5" s="20" t="s">
        <v>378</v>
      </c>
      <c r="B5" s="211">
        <v>2020</v>
      </c>
      <c r="C5" s="212">
        <f>'Budget revenue and expenditure'!E16-'Budget revenue and expenditure'!J16</f>
        <v>0</v>
      </c>
      <c r="D5" s="212"/>
      <c r="E5" s="212"/>
      <c r="F5" s="212"/>
      <c r="G5" s="212"/>
      <c r="H5" s="212"/>
      <c r="I5" s="212"/>
      <c r="J5" s="212"/>
      <c r="K5" s="212"/>
      <c r="L5" s="212"/>
      <c r="M5" s="212"/>
      <c r="N5" s="212"/>
      <c r="O5" s="212"/>
      <c r="P5" s="210"/>
    </row>
    <row r="6" spans="1:16" x14ac:dyDescent="0.25">
      <c r="A6" s="20" t="s">
        <v>379</v>
      </c>
      <c r="B6" s="211">
        <v>2021</v>
      </c>
      <c r="C6" s="212">
        <f>'Budget revenue and expenditure'!F16-'Budget revenue and expenditure'!K16</f>
        <v>0</v>
      </c>
      <c r="D6" s="212"/>
      <c r="E6" s="212"/>
      <c r="F6" s="212"/>
      <c r="G6" s="212"/>
      <c r="H6" s="212"/>
      <c r="I6" s="212"/>
      <c r="J6" s="212"/>
      <c r="K6" s="212"/>
      <c r="L6" s="212"/>
      <c r="M6" s="212"/>
      <c r="N6" s="212"/>
      <c r="O6" s="212"/>
      <c r="P6" s="210"/>
    </row>
    <row r="7" spans="1:16" x14ac:dyDescent="0.25">
      <c r="A7" s="20" t="s">
        <v>380</v>
      </c>
      <c r="B7" s="211">
        <v>2022</v>
      </c>
      <c r="C7" s="212">
        <f>'Budget revenue and expenditure'!G16-'Budget revenue and expenditure'!L16</f>
        <v>5.0515147620444623E-15</v>
      </c>
      <c r="D7" s="212"/>
      <c r="E7" s="212"/>
      <c r="F7" s="212"/>
      <c r="G7" s="212"/>
      <c r="H7" s="212"/>
      <c r="I7" s="212"/>
      <c r="J7" s="212"/>
      <c r="K7" s="212"/>
      <c r="L7" s="212"/>
      <c r="M7" s="212"/>
      <c r="N7" s="212"/>
      <c r="O7" s="212"/>
      <c r="P7" s="210"/>
    </row>
    <row r="8" spans="1:16" ht="15.75" customHeight="1" x14ac:dyDescent="0.25">
      <c r="A8" s="20" t="s">
        <v>1</v>
      </c>
      <c r="B8" s="274" t="s">
        <v>486</v>
      </c>
      <c r="C8" s="275"/>
      <c r="D8" s="275"/>
      <c r="E8" s="275"/>
      <c r="F8" s="275"/>
      <c r="G8" s="275"/>
      <c r="H8" s="275"/>
      <c r="I8" s="275"/>
      <c r="J8" s="275"/>
      <c r="K8" s="275"/>
      <c r="L8" s="275"/>
      <c r="M8" s="275"/>
      <c r="N8" s="275"/>
      <c r="O8" s="276"/>
      <c r="P8" s="210"/>
    </row>
    <row r="9" spans="1:16" x14ac:dyDescent="0.25">
      <c r="A9" s="20" t="s">
        <v>381</v>
      </c>
      <c r="B9" s="211">
        <v>2019</v>
      </c>
      <c r="C9" s="218">
        <f>'State debt'!D4-'State debt'!D9</f>
        <v>0</v>
      </c>
      <c r="D9" s="218"/>
      <c r="E9" s="218"/>
      <c r="F9" s="218"/>
      <c r="G9" s="218"/>
      <c r="H9" s="218"/>
      <c r="I9" s="218"/>
      <c r="J9" s="218"/>
      <c r="K9" s="218"/>
      <c r="L9" s="218"/>
      <c r="M9" s="218"/>
      <c r="N9" s="218"/>
      <c r="O9" s="218"/>
      <c r="P9" s="210"/>
    </row>
    <row r="10" spans="1:16" x14ac:dyDescent="0.25">
      <c r="A10" s="20" t="s">
        <v>382</v>
      </c>
      <c r="B10" s="211">
        <v>2020</v>
      </c>
      <c r="C10" s="212">
        <f>'State debt'!E4-'State debt'!E9</f>
        <v>0</v>
      </c>
      <c r="D10" s="212"/>
      <c r="E10" s="212"/>
      <c r="F10" s="212"/>
      <c r="G10" s="212"/>
      <c r="H10" s="212"/>
      <c r="I10" s="212"/>
      <c r="J10" s="212"/>
      <c r="K10" s="212"/>
      <c r="L10" s="212"/>
      <c r="M10" s="212"/>
      <c r="N10" s="212"/>
      <c r="O10" s="212"/>
      <c r="P10" s="210"/>
    </row>
    <row r="11" spans="1:16" x14ac:dyDescent="0.25">
      <c r="A11" s="20" t="s">
        <v>383</v>
      </c>
      <c r="B11" s="211">
        <v>2021</v>
      </c>
      <c r="C11" s="212">
        <f>'State debt'!F4-'State debt'!F9</f>
        <v>0</v>
      </c>
      <c r="D11" s="212"/>
      <c r="E11" s="212"/>
      <c r="F11" s="212"/>
      <c r="G11" s="212"/>
      <c r="H11" s="212"/>
      <c r="I11" s="212"/>
      <c r="J11" s="212"/>
      <c r="K11" s="212"/>
      <c r="L11" s="212"/>
      <c r="M11" s="212"/>
      <c r="N11" s="212"/>
      <c r="O11" s="212"/>
      <c r="P11" s="210"/>
    </row>
    <row r="12" spans="1:16" x14ac:dyDescent="0.25">
      <c r="A12" s="20" t="s">
        <v>384</v>
      </c>
      <c r="B12" s="211">
        <v>2022</v>
      </c>
      <c r="C12" s="219">
        <f>'State debt'!G4-'State debt'!G9</f>
        <v>0</v>
      </c>
      <c r="D12" s="219"/>
      <c r="E12" s="219"/>
      <c r="F12" s="219"/>
      <c r="G12" s="219"/>
      <c r="H12" s="219"/>
      <c r="I12" s="219"/>
      <c r="J12" s="219"/>
      <c r="K12" s="219"/>
      <c r="L12" s="219"/>
      <c r="M12" s="219"/>
      <c r="N12" s="219"/>
      <c r="O12" s="219"/>
      <c r="P12" s="210"/>
    </row>
    <row r="13" spans="1:16" x14ac:dyDescent="0.25">
      <c r="A13" s="170" t="s">
        <v>2</v>
      </c>
      <c r="B13" s="274" t="s">
        <v>487</v>
      </c>
      <c r="C13" s="275"/>
      <c r="D13" s="275"/>
      <c r="E13" s="275"/>
      <c r="F13" s="275"/>
      <c r="G13" s="275"/>
      <c r="H13" s="275"/>
      <c r="I13" s="275"/>
      <c r="J13" s="275"/>
      <c r="K13" s="275"/>
      <c r="L13" s="275"/>
      <c r="M13" s="275"/>
      <c r="N13" s="275"/>
      <c r="O13" s="276"/>
      <c r="P13" s="210"/>
    </row>
    <row r="14" spans="1:16" x14ac:dyDescent="0.25">
      <c r="A14" s="20" t="s">
        <v>385</v>
      </c>
      <c r="B14" s="211">
        <v>2019</v>
      </c>
      <c r="C14" s="218">
        <f>'Budget revenue and expenditure'!D14-'Budget revenue and expenditure'!I14</f>
        <v>0</v>
      </c>
      <c r="D14" s="218"/>
      <c r="E14" s="218"/>
      <c r="F14" s="218"/>
      <c r="G14" s="218"/>
      <c r="H14" s="218"/>
      <c r="I14" s="218"/>
      <c r="J14" s="218"/>
      <c r="K14" s="218"/>
      <c r="L14" s="218"/>
      <c r="M14" s="218"/>
      <c r="N14" s="218"/>
      <c r="O14" s="218"/>
      <c r="P14" s="210"/>
    </row>
    <row r="15" spans="1:16" x14ac:dyDescent="0.25">
      <c r="A15" s="20" t="s">
        <v>387</v>
      </c>
      <c r="B15" s="211">
        <v>2020</v>
      </c>
      <c r="C15" s="212">
        <f>'Budget revenue and expenditure'!E14-'Budget revenue and expenditure'!J14</f>
        <v>0</v>
      </c>
      <c r="D15" s="212"/>
      <c r="E15" s="212"/>
      <c r="F15" s="212"/>
      <c r="G15" s="212"/>
      <c r="H15" s="212"/>
      <c r="I15" s="212"/>
      <c r="J15" s="212"/>
      <c r="K15" s="212"/>
      <c r="L15" s="212"/>
      <c r="M15" s="212"/>
      <c r="N15" s="212"/>
      <c r="O15" s="212"/>
      <c r="P15" s="210"/>
    </row>
    <row r="16" spans="1:16" x14ac:dyDescent="0.25">
      <c r="A16" s="20" t="s">
        <v>388</v>
      </c>
      <c r="B16" s="211">
        <v>2021</v>
      </c>
      <c r="C16" s="212">
        <f>'Budget revenue and expenditure'!F14-'Budget revenue and expenditure'!K14</f>
        <v>0</v>
      </c>
      <c r="D16" s="212"/>
      <c r="E16" s="212"/>
      <c r="F16" s="212"/>
      <c r="G16" s="212"/>
      <c r="H16" s="212"/>
      <c r="I16" s="212"/>
      <c r="J16" s="212"/>
      <c r="K16" s="212"/>
      <c r="L16" s="212"/>
      <c r="M16" s="212"/>
      <c r="N16" s="212"/>
      <c r="O16" s="212"/>
      <c r="P16" s="210"/>
    </row>
    <row r="17" spans="1:16" x14ac:dyDescent="0.25">
      <c r="A17" s="20" t="s">
        <v>389</v>
      </c>
      <c r="B17" s="211">
        <v>2022</v>
      </c>
      <c r="C17" s="219">
        <f>'Budget revenue and expenditure'!G14-'Budget revenue and expenditure'!L14</f>
        <v>0</v>
      </c>
      <c r="D17" s="219"/>
      <c r="E17" s="219"/>
      <c r="F17" s="219"/>
      <c r="G17" s="219"/>
      <c r="H17" s="219"/>
      <c r="I17" s="219"/>
      <c r="J17" s="219"/>
      <c r="K17" s="219"/>
      <c r="L17" s="219"/>
      <c r="M17" s="219"/>
      <c r="N17" s="219"/>
      <c r="O17" s="219"/>
      <c r="P17" s="210"/>
    </row>
    <row r="18" spans="1:16" x14ac:dyDescent="0.25">
      <c r="A18" s="170" t="s">
        <v>3</v>
      </c>
      <c r="B18" s="277" t="s">
        <v>488</v>
      </c>
      <c r="C18" s="278"/>
      <c r="D18" s="278"/>
      <c r="E18" s="278"/>
      <c r="F18" s="278"/>
      <c r="G18" s="278"/>
      <c r="H18" s="278"/>
      <c r="I18" s="278"/>
      <c r="J18" s="278"/>
      <c r="K18" s="278"/>
      <c r="L18" s="278"/>
      <c r="M18" s="278"/>
      <c r="N18" s="278"/>
      <c r="O18" s="279"/>
      <c r="P18" s="210"/>
    </row>
    <row r="19" spans="1:16" x14ac:dyDescent="0.25">
      <c r="A19" s="20" t="s">
        <v>386</v>
      </c>
      <c r="B19" s="221" t="s">
        <v>37</v>
      </c>
      <c r="C19" s="220"/>
      <c r="D19" s="220"/>
      <c r="E19" s="220"/>
      <c r="F19" s="220"/>
      <c r="G19" s="220"/>
      <c r="H19" s="220"/>
      <c r="I19" s="220"/>
      <c r="J19" s="220"/>
      <c r="K19" s="220"/>
      <c r="L19" s="220"/>
      <c r="M19" s="220"/>
      <c r="N19" s="220"/>
      <c r="O19" s="220"/>
      <c r="P19" s="210"/>
    </row>
    <row r="20" spans="1:16" x14ac:dyDescent="0.25">
      <c r="A20" s="20" t="s">
        <v>390</v>
      </c>
      <c r="B20" s="222" t="s">
        <v>41</v>
      </c>
      <c r="C20" s="53"/>
      <c r="D20" s="53"/>
      <c r="E20" s="53"/>
      <c r="F20" s="53"/>
      <c r="G20" s="53"/>
      <c r="H20" s="53"/>
      <c r="I20" s="53"/>
      <c r="J20" s="53"/>
      <c r="K20" s="53"/>
      <c r="L20" s="53"/>
      <c r="M20" s="53"/>
      <c r="N20" s="53"/>
      <c r="O20" s="53"/>
      <c r="P20" s="210"/>
    </row>
    <row r="21" spans="1:16" x14ac:dyDescent="0.25">
      <c r="A21" s="20" t="s">
        <v>391</v>
      </c>
      <c r="B21" s="222" t="s">
        <v>42</v>
      </c>
      <c r="C21" s="53"/>
      <c r="D21" s="53"/>
      <c r="E21" s="53"/>
      <c r="F21" s="53"/>
      <c r="G21" s="53"/>
      <c r="H21" s="53"/>
      <c r="I21" s="53"/>
      <c r="J21" s="53"/>
      <c r="K21" s="53"/>
      <c r="L21" s="53"/>
      <c r="M21" s="53"/>
      <c r="N21" s="53"/>
      <c r="O21" s="53"/>
      <c r="P21" s="210"/>
    </row>
    <row r="22" spans="1:16" x14ac:dyDescent="0.25">
      <c r="A22" s="20" t="s">
        <v>392</v>
      </c>
      <c r="B22" s="222" t="s">
        <v>44</v>
      </c>
      <c r="C22" s="53"/>
      <c r="D22" s="53"/>
      <c r="E22" s="53"/>
      <c r="F22" s="53"/>
      <c r="G22" s="53"/>
      <c r="H22" s="53"/>
      <c r="I22" s="53"/>
      <c r="J22" s="53"/>
      <c r="K22" s="53"/>
      <c r="L22" s="53"/>
      <c r="M22" s="53"/>
      <c r="N22" s="53"/>
      <c r="O22" s="53"/>
      <c r="P22" s="210"/>
    </row>
    <row r="23" spans="1:16" x14ac:dyDescent="0.25">
      <c r="A23" s="20" t="s">
        <v>393</v>
      </c>
      <c r="B23" s="222" t="s">
        <v>38</v>
      </c>
      <c r="C23" s="53"/>
      <c r="D23" s="53"/>
      <c r="E23" s="53"/>
      <c r="F23" s="53"/>
      <c r="G23" s="53"/>
      <c r="H23" s="53"/>
      <c r="I23" s="53"/>
      <c r="J23" s="53"/>
      <c r="K23" s="53"/>
      <c r="L23" s="53"/>
      <c r="M23" s="53"/>
      <c r="N23" s="53"/>
      <c r="O23" s="53"/>
      <c r="P23" s="210"/>
    </row>
    <row r="24" spans="1:16" x14ac:dyDescent="0.25">
      <c r="A24" s="20" t="s">
        <v>394</v>
      </c>
      <c r="B24" s="222" t="s">
        <v>39</v>
      </c>
      <c r="C24" s="53"/>
      <c r="D24" s="53"/>
      <c r="E24" s="53"/>
      <c r="F24" s="53"/>
      <c r="G24" s="53"/>
      <c r="H24" s="53"/>
      <c r="I24" s="53"/>
      <c r="J24" s="53"/>
      <c r="K24" s="53"/>
      <c r="L24" s="53"/>
      <c r="M24" s="53"/>
      <c r="N24" s="53"/>
      <c r="O24" s="53"/>
      <c r="P24" s="210"/>
    </row>
    <row r="25" spans="1:16" x14ac:dyDescent="0.25">
      <c r="A25" s="20" t="s">
        <v>395</v>
      </c>
      <c r="B25" s="222" t="s">
        <v>43</v>
      </c>
      <c r="C25" s="53"/>
      <c r="D25" s="53"/>
      <c r="E25" s="53"/>
      <c r="F25" s="53"/>
      <c r="G25" s="53"/>
      <c r="H25" s="53"/>
      <c r="I25" s="53"/>
      <c r="J25" s="53"/>
      <c r="K25" s="53"/>
      <c r="L25" s="53"/>
      <c r="M25" s="53"/>
      <c r="N25" s="53"/>
      <c r="O25" s="53"/>
      <c r="P25" s="210"/>
    </row>
    <row r="26" spans="1:16" x14ac:dyDescent="0.25">
      <c r="A26" s="20" t="s">
        <v>396</v>
      </c>
      <c r="B26" s="222" t="s">
        <v>40</v>
      </c>
      <c r="C26" s="53"/>
      <c r="D26" s="53"/>
      <c r="E26" s="53"/>
      <c r="F26" s="53"/>
      <c r="G26" s="53"/>
      <c r="H26" s="53"/>
      <c r="I26" s="53"/>
      <c r="J26" s="53"/>
      <c r="K26" s="53"/>
      <c r="L26" s="53"/>
      <c r="M26" s="53"/>
      <c r="N26" s="53"/>
      <c r="O26" s="53"/>
      <c r="P26" s="210"/>
    </row>
    <row r="27" spans="1:16" x14ac:dyDescent="0.25">
      <c r="A27" s="20" t="s">
        <v>397</v>
      </c>
      <c r="B27" s="222" t="s">
        <v>45</v>
      </c>
      <c r="C27" s="53"/>
      <c r="D27" s="53"/>
      <c r="E27" s="53"/>
      <c r="F27" s="53"/>
      <c r="G27" s="53"/>
      <c r="H27" s="53"/>
      <c r="I27" s="53"/>
      <c r="J27" s="53"/>
      <c r="K27" s="53"/>
      <c r="L27" s="53"/>
      <c r="M27" s="53"/>
      <c r="N27" s="53"/>
      <c r="O27" s="53"/>
      <c r="P27" s="210"/>
    </row>
    <row r="28" spans="1:16" x14ac:dyDescent="0.25">
      <c r="A28" s="20" t="s">
        <v>398</v>
      </c>
      <c r="B28" s="222" t="s">
        <v>46</v>
      </c>
      <c r="C28" s="53"/>
      <c r="D28" s="53"/>
      <c r="E28" s="53"/>
      <c r="F28" s="53"/>
      <c r="G28" s="53"/>
      <c r="H28" s="53"/>
      <c r="I28" s="53"/>
      <c r="J28" s="53"/>
      <c r="K28" s="53"/>
      <c r="L28" s="53"/>
      <c r="M28" s="53"/>
      <c r="N28" s="53"/>
      <c r="O28" s="53"/>
      <c r="P28" s="210"/>
    </row>
    <row r="29" spans="1:16" x14ac:dyDescent="0.25">
      <c r="A29" s="20" t="s">
        <v>399</v>
      </c>
      <c r="B29" s="221" t="s">
        <v>23</v>
      </c>
      <c r="C29" s="53"/>
      <c r="D29" s="53"/>
      <c r="E29" s="53"/>
      <c r="F29" s="53"/>
      <c r="G29" s="53"/>
      <c r="H29" s="53"/>
      <c r="I29" s="53"/>
      <c r="J29" s="53"/>
      <c r="K29" s="53"/>
      <c r="L29" s="53"/>
      <c r="M29" s="53"/>
      <c r="N29" s="53"/>
      <c r="O29" s="53"/>
      <c r="P29" s="210"/>
    </row>
    <row r="30" spans="1:16" x14ac:dyDescent="0.25">
      <c r="A30" s="224" t="s">
        <v>4</v>
      </c>
      <c r="B30" s="217" t="s">
        <v>489</v>
      </c>
      <c r="C30" s="24"/>
      <c r="D30" s="24"/>
      <c r="E30" s="24"/>
      <c r="F30" s="24"/>
      <c r="G30" s="24"/>
      <c r="H30" s="24"/>
      <c r="I30" s="24"/>
      <c r="J30" s="24"/>
      <c r="K30" s="24"/>
      <c r="L30" s="24"/>
      <c r="M30" s="24"/>
      <c r="N30" s="24"/>
      <c r="O30" s="25"/>
      <c r="P30" s="210"/>
    </row>
    <row r="31" spans="1:16" x14ac:dyDescent="0.25">
      <c r="A31" s="211" t="s">
        <v>400</v>
      </c>
      <c r="B31" s="211">
        <v>2019</v>
      </c>
      <c r="C31" s="226"/>
      <c r="D31" s="225"/>
      <c r="E31" s="225"/>
      <c r="F31" s="225"/>
      <c r="G31" s="225"/>
      <c r="H31" s="225"/>
      <c r="I31" s="225"/>
      <c r="J31" s="225"/>
      <c r="K31" s="225"/>
      <c r="L31" s="225"/>
      <c r="M31" s="225"/>
      <c r="N31" s="225"/>
      <c r="O31" s="225"/>
      <c r="P31" s="210"/>
    </row>
    <row r="32" spans="1:16" x14ac:dyDescent="0.25">
      <c r="A32" s="211" t="s">
        <v>401</v>
      </c>
      <c r="B32" s="211">
        <v>2020</v>
      </c>
      <c r="C32" s="226"/>
      <c r="D32" s="225"/>
      <c r="E32" s="225"/>
      <c r="F32" s="225"/>
      <c r="G32" s="225"/>
      <c r="H32" s="225"/>
      <c r="I32" s="225"/>
      <c r="J32" s="225"/>
      <c r="K32" s="225"/>
      <c r="L32" s="225"/>
      <c r="M32" s="225"/>
      <c r="N32" s="225"/>
      <c r="O32" s="225"/>
      <c r="P32" s="210"/>
    </row>
    <row r="33" spans="1:16" x14ac:dyDescent="0.25">
      <c r="A33" s="211" t="s">
        <v>402</v>
      </c>
      <c r="B33" s="211">
        <v>2021</v>
      </c>
      <c r="C33" s="226"/>
      <c r="D33" s="225"/>
      <c r="E33" s="225"/>
      <c r="F33" s="225"/>
      <c r="G33" s="225"/>
      <c r="H33" s="225"/>
      <c r="I33" s="225"/>
      <c r="J33" s="225"/>
      <c r="K33" s="225"/>
      <c r="L33" s="225"/>
      <c r="M33" s="225"/>
      <c r="N33" s="225"/>
      <c r="O33" s="225"/>
      <c r="P33" s="210"/>
    </row>
    <row r="34" spans="1:16" x14ac:dyDescent="0.25">
      <c r="A34" s="211" t="s">
        <v>403</v>
      </c>
      <c r="B34" s="211">
        <v>2022</v>
      </c>
      <c r="C34" s="226"/>
      <c r="D34" s="225"/>
      <c r="E34" s="225"/>
      <c r="F34" s="225"/>
      <c r="G34" s="225"/>
      <c r="H34" s="225"/>
      <c r="I34" s="225"/>
      <c r="J34" s="225"/>
      <c r="K34" s="225"/>
      <c r="L34" s="225"/>
      <c r="M34" s="225"/>
      <c r="N34" s="225"/>
      <c r="O34" s="225"/>
      <c r="P34" s="210"/>
    </row>
    <row r="35" spans="1:16" x14ac:dyDescent="0.25">
      <c r="A35" s="224" t="s">
        <v>5</v>
      </c>
      <c r="B35" s="217" t="s">
        <v>490</v>
      </c>
      <c r="C35" s="24"/>
      <c r="D35" s="24"/>
      <c r="E35" s="24"/>
      <c r="F35" s="24"/>
      <c r="G35" s="24"/>
      <c r="H35" s="24"/>
      <c r="I35" s="24"/>
      <c r="J35" s="24"/>
      <c r="K35" s="24"/>
      <c r="L35" s="24"/>
      <c r="M35" s="24"/>
      <c r="N35" s="24"/>
      <c r="O35" s="25"/>
      <c r="P35" s="210"/>
    </row>
    <row r="36" spans="1:16" x14ac:dyDescent="0.25">
      <c r="A36" s="211" t="s">
        <v>404</v>
      </c>
      <c r="B36" s="211">
        <v>2019</v>
      </c>
      <c r="C36" s="226"/>
      <c r="D36" s="225"/>
      <c r="E36" s="225"/>
      <c r="F36" s="225"/>
      <c r="G36" s="225"/>
      <c r="H36" s="225"/>
      <c r="I36" s="225"/>
      <c r="J36" s="225"/>
      <c r="K36" s="225"/>
      <c r="L36" s="225"/>
      <c r="M36" s="225"/>
      <c r="N36" s="225"/>
      <c r="O36" s="225"/>
      <c r="P36" s="210"/>
    </row>
    <row r="37" spans="1:16" x14ac:dyDescent="0.25">
      <c r="A37" s="211" t="s">
        <v>405</v>
      </c>
      <c r="B37" s="211">
        <v>2020</v>
      </c>
      <c r="C37" s="226"/>
      <c r="D37" s="225"/>
      <c r="E37" s="225"/>
      <c r="F37" s="225"/>
      <c r="G37" s="225"/>
      <c r="H37" s="225"/>
      <c r="I37" s="225"/>
      <c r="J37" s="225"/>
      <c r="K37" s="225"/>
      <c r="L37" s="225"/>
      <c r="M37" s="225"/>
      <c r="N37" s="225"/>
      <c r="O37" s="225"/>
      <c r="P37" s="210"/>
    </row>
    <row r="38" spans="1:16" x14ac:dyDescent="0.25">
      <c r="A38" s="211" t="s">
        <v>406</v>
      </c>
      <c r="B38" s="211">
        <v>2021</v>
      </c>
      <c r="C38" s="226"/>
      <c r="D38" s="225"/>
      <c r="E38" s="225"/>
      <c r="F38" s="225"/>
      <c r="G38" s="225"/>
      <c r="H38" s="225"/>
      <c r="I38" s="225"/>
      <c r="J38" s="225"/>
      <c r="K38" s="225"/>
      <c r="L38" s="225"/>
      <c r="M38" s="225"/>
      <c r="N38" s="225"/>
      <c r="O38" s="225"/>
      <c r="P38" s="210"/>
    </row>
    <row r="39" spans="1:16" x14ac:dyDescent="0.25">
      <c r="A39" s="211" t="s">
        <v>407</v>
      </c>
      <c r="B39" s="211">
        <v>2022</v>
      </c>
      <c r="C39" s="226"/>
      <c r="D39" s="225"/>
      <c r="E39" s="225"/>
      <c r="F39" s="225"/>
      <c r="G39" s="225"/>
      <c r="H39" s="225"/>
      <c r="I39" s="225"/>
      <c r="J39" s="225"/>
      <c r="K39" s="225"/>
      <c r="L39" s="225"/>
      <c r="M39" s="225"/>
      <c r="N39" s="225"/>
      <c r="O39" s="225"/>
      <c r="P39" s="210"/>
    </row>
    <row r="40" spans="1:16" ht="8.25" customHeight="1" x14ac:dyDescent="0.25">
      <c r="A40" s="210"/>
      <c r="B40" s="210"/>
      <c r="C40" s="210"/>
      <c r="D40" s="210"/>
      <c r="E40" s="210"/>
      <c r="F40" s="210"/>
      <c r="G40" s="210"/>
      <c r="H40" s="210"/>
      <c r="I40" s="210"/>
      <c r="J40" s="210"/>
      <c r="K40" s="210"/>
      <c r="L40" s="210"/>
      <c r="M40" s="210"/>
      <c r="N40" s="210"/>
      <c r="O40" s="210"/>
      <c r="P40" s="210"/>
    </row>
    <row r="41" spans="1:16" x14ac:dyDescent="0.25"/>
  </sheetData>
  <mergeCells count="3">
    <mergeCell ref="B8:O8"/>
    <mergeCell ref="B13:O13"/>
    <mergeCell ref="B18:O18"/>
  </mergeCells>
  <pageMargins left="0.70866141732283472" right="0.70866141732283472" top="0.74803149606299213" bottom="0.74803149606299213" header="0.31496062992125984" footer="0.31496062992125984"/>
  <pageSetup paperSize="9" scale="78" orientation="portrait" r:id="rId1"/>
  <headerFooter>
    <oddHeader>&amp;LPolitical parties survey on fiscal discipline</oddHeader>
    <oddFooter>&amp;LFiscal discipline council&amp;CPage &amp;P&amp;R&amp;D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X118"/>
  <sheetViews>
    <sheetView zoomScale="85" zoomScaleNormal="85" workbookViewId="0">
      <pane xSplit="4" ySplit="4" topLeftCell="K5" activePane="bottomRight" state="frozen"/>
      <selection pane="topRight" activeCell="E1" sqref="E1"/>
      <selection pane="bottomLeft" activeCell="A5" sqref="A5"/>
      <selection pane="bottomRight" activeCell="A2" sqref="A2"/>
    </sheetView>
  </sheetViews>
  <sheetFormatPr defaultRowHeight="15" x14ac:dyDescent="0.25"/>
  <cols>
    <col min="1" max="1" width="6.140625" style="64" customWidth="1"/>
    <col min="2" max="2" width="41.42578125" style="64" customWidth="1"/>
    <col min="3" max="3" width="33.140625" style="64" customWidth="1"/>
    <col min="4" max="4" width="17.85546875" style="65" bestFit="1" customWidth="1"/>
    <col min="5" max="10" width="8.5703125" style="65" customWidth="1"/>
    <col min="11" max="20" width="8.5703125" style="64" customWidth="1"/>
    <col min="21" max="16384" width="9.140625" style="64"/>
  </cols>
  <sheetData>
    <row r="1" spans="1:24" ht="20.25" x14ac:dyDescent="0.3">
      <c r="A1" s="63" t="s">
        <v>129</v>
      </c>
      <c r="E1" s="66">
        <v>2006</v>
      </c>
      <c r="F1" s="66">
        <v>2007</v>
      </c>
      <c r="G1" s="66">
        <v>2008</v>
      </c>
      <c r="H1" s="66">
        <v>2009</v>
      </c>
      <c r="I1" s="66">
        <v>2010</v>
      </c>
      <c r="J1" s="66">
        <v>2011</v>
      </c>
      <c r="K1" s="66">
        <v>2012</v>
      </c>
      <c r="L1" s="66">
        <v>2013</v>
      </c>
      <c r="M1" s="66">
        <v>2014</v>
      </c>
      <c r="N1" s="66">
        <v>2015</v>
      </c>
      <c r="O1" s="66">
        <v>2016</v>
      </c>
      <c r="P1" s="66">
        <v>2017</v>
      </c>
      <c r="Q1" s="66">
        <v>2018</v>
      </c>
      <c r="R1" s="66">
        <v>2019</v>
      </c>
      <c r="S1" s="66">
        <v>2020</v>
      </c>
      <c r="T1" s="66">
        <v>2021</v>
      </c>
      <c r="U1" s="66">
        <v>2022</v>
      </c>
      <c r="V1" s="66">
        <v>2023</v>
      </c>
      <c r="W1" s="66">
        <v>2024</v>
      </c>
      <c r="X1" s="66">
        <v>2025</v>
      </c>
    </row>
    <row r="2" spans="1:24" ht="6.75" customHeight="1" x14ac:dyDescent="0.25"/>
    <row r="3" spans="1:24" s="70" customFormat="1" x14ac:dyDescent="0.25">
      <c r="A3" s="67" t="s">
        <v>130</v>
      </c>
      <c r="B3" s="67" t="s">
        <v>131</v>
      </c>
      <c r="C3" s="67" t="s">
        <v>132</v>
      </c>
      <c r="D3" s="68" t="s">
        <v>133</v>
      </c>
      <c r="E3" s="68"/>
      <c r="F3" s="68"/>
      <c r="G3" s="68"/>
      <c r="H3" s="68"/>
      <c r="I3" s="68"/>
      <c r="J3" s="68"/>
      <c r="K3" s="69"/>
      <c r="L3" s="69"/>
      <c r="M3" s="69"/>
      <c r="N3" s="69"/>
      <c r="O3" s="69"/>
      <c r="P3" s="69"/>
      <c r="Q3" s="69"/>
      <c r="R3" s="69"/>
      <c r="S3" s="69"/>
      <c r="T3" s="69"/>
    </row>
    <row r="4" spans="1:24" x14ac:dyDescent="0.25">
      <c r="A4" s="71"/>
      <c r="B4" s="72" t="s">
        <v>134</v>
      </c>
      <c r="C4" s="73" t="s">
        <v>135</v>
      </c>
      <c r="D4" s="74"/>
      <c r="E4" s="74"/>
      <c r="F4" s="74"/>
      <c r="G4" s="74"/>
      <c r="H4" s="74"/>
      <c r="I4" s="74"/>
      <c r="J4" s="74"/>
      <c r="K4" s="74"/>
      <c r="L4" s="74" t="s">
        <v>136</v>
      </c>
      <c r="M4" s="74" t="s">
        <v>137</v>
      </c>
      <c r="N4" s="74" t="s">
        <v>138</v>
      </c>
      <c r="O4" s="74" t="s">
        <v>139</v>
      </c>
      <c r="P4" s="74" t="s">
        <v>140</v>
      </c>
      <c r="Q4" s="74" t="s">
        <v>141</v>
      </c>
      <c r="R4" s="74" t="s">
        <v>142</v>
      </c>
      <c r="S4" s="74" t="s">
        <v>143</v>
      </c>
      <c r="T4" s="74" t="s">
        <v>144</v>
      </c>
      <c r="U4" s="75" t="s">
        <v>145</v>
      </c>
      <c r="V4" s="75" t="s">
        <v>146</v>
      </c>
      <c r="W4" s="75" t="s">
        <v>147</v>
      </c>
      <c r="X4" s="75" t="s">
        <v>148</v>
      </c>
    </row>
    <row r="5" spans="1:24" x14ac:dyDescent="0.25">
      <c r="A5" s="76">
        <v>1</v>
      </c>
      <c r="B5" s="64" t="s">
        <v>149</v>
      </c>
      <c r="C5" s="64" t="s">
        <v>150</v>
      </c>
      <c r="D5" s="65" t="s">
        <v>151</v>
      </c>
      <c r="E5" s="94">
        <v>20565.664000000001</v>
      </c>
      <c r="F5" s="94">
        <v>22617.967000000001</v>
      </c>
      <c r="G5" s="94">
        <v>21815.562000000002</v>
      </c>
      <c r="H5" s="94">
        <v>18673.752</v>
      </c>
      <c r="I5" s="94">
        <v>17937.881000000001</v>
      </c>
      <c r="J5" s="94">
        <v>19082.501</v>
      </c>
      <c r="K5" s="77">
        <v>19852.409</v>
      </c>
      <c r="L5" s="77">
        <v>20364.539000000001</v>
      </c>
      <c r="M5" s="77">
        <v>20754.021000000001</v>
      </c>
      <c r="N5" s="77">
        <v>21342.748</v>
      </c>
      <c r="O5" s="77">
        <v>21785.745999999999</v>
      </c>
      <c r="P5" s="77">
        <v>22770.726694647747</v>
      </c>
      <c r="Q5" s="77">
        <v>23689.059133459075</v>
      </c>
      <c r="R5" s="77">
        <v>24486.645827823522</v>
      </c>
      <c r="S5" s="77">
        <v>25219.98765904102</v>
      </c>
      <c r="T5" s="77">
        <v>25949.427033761942</v>
      </c>
      <c r="U5" s="96">
        <v>26701.960417741037</v>
      </c>
      <c r="V5" s="96">
        <v>27476.317269855525</v>
      </c>
      <c r="W5" s="96">
        <v>28231.915994776555</v>
      </c>
      <c r="X5" s="96">
        <v>29022.4096426303</v>
      </c>
    </row>
    <row r="6" spans="1:24" x14ac:dyDescent="0.25">
      <c r="A6" s="76">
        <v>2</v>
      </c>
      <c r="B6" s="64" t="s">
        <v>152</v>
      </c>
      <c r="C6" s="64" t="s">
        <v>153</v>
      </c>
      <c r="D6" s="65" t="s">
        <v>151</v>
      </c>
      <c r="E6" s="94"/>
      <c r="F6" s="94">
        <v>22592.013999999999</v>
      </c>
      <c r="G6" s="94">
        <v>24351.234999999997</v>
      </c>
      <c r="H6" s="94">
        <v>18826.592000000001</v>
      </c>
      <c r="I6" s="94">
        <v>17937.882000000001</v>
      </c>
      <c r="J6" s="94">
        <v>20302.762000000002</v>
      </c>
      <c r="K6" s="77">
        <v>21885.613000000001</v>
      </c>
      <c r="L6" s="77">
        <v>22831.540999999997</v>
      </c>
      <c r="M6" s="77">
        <v>23681.522000000001</v>
      </c>
      <c r="N6" s="77">
        <v>24353.116000000002</v>
      </c>
      <c r="O6" s="77">
        <v>24926.688000000002</v>
      </c>
      <c r="P6" s="77">
        <v>26866.68161501443</v>
      </c>
      <c r="Q6" s="77">
        <v>28814.31179144284</v>
      </c>
      <c r="R6" s="77">
        <v>30689.970331700839</v>
      </c>
      <c r="S6" s="77">
        <v>32473.813188208493</v>
      </c>
      <c r="T6" s="77">
        <v>34238.352573763215</v>
      </c>
      <c r="U6" s="166">
        <f>T6+T6/100*U8</f>
        <v>36087.223612746428</v>
      </c>
      <c r="V6" s="78"/>
      <c r="W6" s="78"/>
      <c r="X6" s="78"/>
    </row>
    <row r="7" spans="1:24" x14ac:dyDescent="0.25">
      <c r="A7" s="76">
        <v>3</v>
      </c>
      <c r="B7" s="64" t="s">
        <v>154</v>
      </c>
      <c r="C7" s="64" t="s">
        <v>155</v>
      </c>
      <c r="D7" s="65" t="s">
        <v>156</v>
      </c>
      <c r="E7" s="95"/>
      <c r="F7" s="95">
        <f>(F5-E5)/E5*100</f>
        <v>9.9792693296943877</v>
      </c>
      <c r="G7" s="95">
        <f t="shared" ref="G7:J7" si="0">(G5-F5)/F5*100</f>
        <v>-3.5476442246113402</v>
      </c>
      <c r="H7" s="95">
        <f t="shared" si="0"/>
        <v>-14.401691783140866</v>
      </c>
      <c r="I7" s="95">
        <f t="shared" si="0"/>
        <v>-3.9406703055711518</v>
      </c>
      <c r="J7" s="95">
        <f t="shared" si="0"/>
        <v>6.3810212588655197</v>
      </c>
      <c r="K7" s="95">
        <f>(K5-J5)/J5*100</f>
        <v>4.0346283749703424</v>
      </c>
      <c r="L7" s="79">
        <v>2.5796869286744961</v>
      </c>
      <c r="M7" s="79">
        <v>1.9125500459401534</v>
      </c>
      <c r="N7" s="79">
        <v>2.8366888517651567</v>
      </c>
      <c r="O7" s="79">
        <v>2.0756371203933144</v>
      </c>
      <c r="P7" s="79">
        <v>4.5212162789731725</v>
      </c>
      <c r="Q7" s="79">
        <v>4.0329518294520694</v>
      </c>
      <c r="R7" s="79">
        <v>3.3668989970053964</v>
      </c>
      <c r="S7" s="79">
        <v>2.9948643696402932</v>
      </c>
      <c r="T7" s="79">
        <v>2.8923066283080834</v>
      </c>
      <c r="U7" s="97">
        <f t="shared" ref="U7:X7" si="1">(U5-T5)/T5*100</f>
        <v>2.8999999999999937</v>
      </c>
      <c r="V7" s="97">
        <f t="shared" si="1"/>
        <v>2.8999999999999924</v>
      </c>
      <c r="W7" s="268">
        <f t="shared" si="1"/>
        <v>2.750000000000012</v>
      </c>
      <c r="X7" s="97">
        <f t="shared" si="1"/>
        <v>2.8000000000000074</v>
      </c>
    </row>
    <row r="8" spans="1:24" x14ac:dyDescent="0.25">
      <c r="A8" s="76">
        <v>4</v>
      </c>
      <c r="B8" s="64" t="s">
        <v>157</v>
      </c>
      <c r="C8" s="64" t="s">
        <v>158</v>
      </c>
      <c r="D8" s="65" t="s">
        <v>156</v>
      </c>
      <c r="E8" s="95"/>
      <c r="F8" s="95"/>
      <c r="G8" s="95"/>
      <c r="H8" s="95"/>
      <c r="I8" s="95"/>
      <c r="J8" s="95"/>
      <c r="K8" s="79">
        <v>7.7962397431442731</v>
      </c>
      <c r="L8" s="79">
        <v>4.3221405622890119</v>
      </c>
      <c r="M8" s="79">
        <v>3.7228367546457086</v>
      </c>
      <c r="N8" s="79">
        <v>2.8359410345331737</v>
      </c>
      <c r="O8" s="79">
        <v>2.355230435398914</v>
      </c>
      <c r="P8" s="79">
        <v>7.7827973576530818</v>
      </c>
      <c r="Q8" s="79">
        <v>7.249239799454732</v>
      </c>
      <c r="R8" s="79">
        <v>6.509468467732149</v>
      </c>
      <c r="S8" s="79">
        <v>5.8124619777330189</v>
      </c>
      <c r="T8" s="79">
        <v>5.4337301730720045</v>
      </c>
      <c r="U8" s="165">
        <v>5.4</v>
      </c>
      <c r="V8" s="78"/>
      <c r="W8" s="78"/>
      <c r="X8" s="78"/>
    </row>
    <row r="9" spans="1:24" s="84" customFormat="1" hidden="1" x14ac:dyDescent="0.25">
      <c r="A9" s="80"/>
      <c r="B9" s="81" t="s">
        <v>159</v>
      </c>
      <c r="C9" s="81" t="s">
        <v>160</v>
      </c>
      <c r="D9" s="82"/>
      <c r="E9" s="82"/>
      <c r="F9" s="82"/>
      <c r="G9" s="82"/>
      <c r="H9" s="82"/>
      <c r="I9" s="82"/>
      <c r="J9" s="82"/>
      <c r="K9" s="80"/>
      <c r="L9" s="80"/>
      <c r="M9" s="80"/>
      <c r="N9" s="80"/>
      <c r="O9" s="80"/>
      <c r="P9" s="80"/>
      <c r="Q9" s="80"/>
      <c r="R9" s="80"/>
      <c r="S9" s="80"/>
      <c r="T9" s="80"/>
      <c r="U9" s="83"/>
      <c r="V9" s="83"/>
      <c r="W9" s="83"/>
      <c r="X9" s="83"/>
    </row>
    <row r="10" spans="1:24" hidden="1" x14ac:dyDescent="0.25">
      <c r="A10" s="76">
        <f>A8+1</f>
        <v>5</v>
      </c>
      <c r="B10" s="64" t="s">
        <v>161</v>
      </c>
      <c r="C10" s="64" t="s">
        <v>162</v>
      </c>
      <c r="D10" s="65" t="s">
        <v>151</v>
      </c>
      <c r="K10" s="77">
        <v>12153.052</v>
      </c>
      <c r="L10" s="77">
        <v>12766.031000000001</v>
      </c>
      <c r="M10" s="77">
        <v>12942.432000000001</v>
      </c>
      <c r="N10" s="77">
        <v>13266.218000000001</v>
      </c>
      <c r="O10" s="77">
        <v>13703.07</v>
      </c>
      <c r="P10" s="77">
        <v>14417.795085741031</v>
      </c>
      <c r="Q10" s="77">
        <v>15300.610120720217</v>
      </c>
      <c r="R10" s="77">
        <v>15838.081901614592</v>
      </c>
      <c r="S10" s="77">
        <v>16286.226358814471</v>
      </c>
      <c r="T10" s="77">
        <v>16705.371185257991</v>
      </c>
      <c r="U10" s="78"/>
      <c r="V10" s="78"/>
      <c r="W10" s="78"/>
      <c r="X10" s="78"/>
    </row>
    <row r="11" spans="1:24" hidden="1" x14ac:dyDescent="0.25">
      <c r="A11" s="76">
        <f>A10+1</f>
        <v>6</v>
      </c>
      <c r="B11" s="64" t="s">
        <v>163</v>
      </c>
      <c r="C11" s="64" t="s">
        <v>164</v>
      </c>
      <c r="D11" s="65" t="s">
        <v>151</v>
      </c>
      <c r="K11" s="77">
        <v>3404.4140000000002</v>
      </c>
      <c r="L11" s="77">
        <v>3460.2170000000001</v>
      </c>
      <c r="M11" s="77">
        <v>3524.5450000000001</v>
      </c>
      <c r="N11" s="77">
        <v>3590.4110000000001</v>
      </c>
      <c r="O11" s="77">
        <v>3688.6889999999999</v>
      </c>
      <c r="P11" s="77">
        <v>3839.6870165075779</v>
      </c>
      <c r="Q11" s="77">
        <v>3958.7260591868398</v>
      </c>
      <c r="R11" s="77">
        <v>4069.1157848601088</v>
      </c>
      <c r="S11" s="77">
        <v>4181.1466795952347</v>
      </c>
      <c r="T11" s="77">
        <v>4288.7533136148668</v>
      </c>
      <c r="U11" s="78"/>
      <c r="V11" s="78"/>
      <c r="W11" s="78"/>
      <c r="X11" s="78"/>
    </row>
    <row r="12" spans="1:24" hidden="1" x14ac:dyDescent="0.25">
      <c r="A12" s="76">
        <f t="shared" ref="A12:A16" si="2">A11+1</f>
        <v>7</v>
      </c>
      <c r="B12" s="64" t="s">
        <v>165</v>
      </c>
      <c r="C12" s="64" t="s">
        <v>166</v>
      </c>
      <c r="D12" s="65" t="s">
        <v>151</v>
      </c>
      <c r="K12" s="77">
        <v>5173.5819999999985</v>
      </c>
      <c r="L12" s="77">
        <v>4935.8879999999981</v>
      </c>
      <c r="M12" s="77">
        <v>4521.1549999999997</v>
      </c>
      <c r="N12" s="77">
        <v>4614.3569999999972</v>
      </c>
      <c r="O12" s="77">
        <v>4588.4899999999989</v>
      </c>
      <c r="P12" s="77">
        <v>5697.6278442372331</v>
      </c>
      <c r="Q12" s="77">
        <v>6215.3093550039384</v>
      </c>
      <c r="R12" s="77">
        <v>6566.8635813872615</v>
      </c>
      <c r="S12" s="77">
        <v>6961.7880200466689</v>
      </c>
      <c r="T12" s="77">
        <v>7382.6131124233698</v>
      </c>
      <c r="U12" s="78"/>
      <c r="V12" s="78"/>
      <c r="W12" s="78"/>
      <c r="X12" s="78"/>
    </row>
    <row r="13" spans="1:24" hidden="1" x14ac:dyDescent="0.25">
      <c r="A13" s="76">
        <f t="shared" si="2"/>
        <v>8</v>
      </c>
      <c r="B13" s="64" t="s">
        <v>167</v>
      </c>
      <c r="C13" s="64" t="s">
        <v>168</v>
      </c>
      <c r="D13" s="65" t="s">
        <v>151</v>
      </c>
      <c r="K13" s="77">
        <v>4934.6409999999996</v>
      </c>
      <c r="L13" s="77">
        <v>4637.0050000000001</v>
      </c>
      <c r="M13" s="77">
        <v>4639.71</v>
      </c>
      <c r="N13" s="77">
        <v>4617.2179999999998</v>
      </c>
      <c r="O13" s="77">
        <v>3926.1030000000001</v>
      </c>
      <c r="P13" s="77">
        <v>4617.6278442372331</v>
      </c>
      <c r="Q13" s="77">
        <v>5135.3093550039384</v>
      </c>
      <c r="R13" s="77">
        <v>5596.8635813872615</v>
      </c>
      <c r="S13" s="77">
        <v>5991.7880200466689</v>
      </c>
      <c r="T13" s="77">
        <v>6412.6131124233698</v>
      </c>
      <c r="U13" s="78"/>
      <c r="V13" s="78"/>
      <c r="W13" s="78"/>
      <c r="X13" s="78"/>
    </row>
    <row r="14" spans="1:24" hidden="1" x14ac:dyDescent="0.25">
      <c r="A14" s="76">
        <f t="shared" si="2"/>
        <v>9</v>
      </c>
      <c r="B14" s="64" t="s">
        <v>169</v>
      </c>
      <c r="C14" s="64" t="s">
        <v>170</v>
      </c>
      <c r="D14" s="65" t="s">
        <v>151</v>
      </c>
      <c r="K14" s="77">
        <v>238.94099999999889</v>
      </c>
      <c r="L14" s="77">
        <v>298.88299999999799</v>
      </c>
      <c r="M14" s="77">
        <v>-118.55500000000029</v>
      </c>
      <c r="N14" s="77">
        <v>-2.8610000000026048</v>
      </c>
      <c r="O14" s="77">
        <v>662.38699999999881</v>
      </c>
      <c r="P14" s="77">
        <v>1080</v>
      </c>
      <c r="Q14" s="77">
        <v>1080</v>
      </c>
      <c r="R14" s="77">
        <v>970</v>
      </c>
      <c r="S14" s="77">
        <v>970</v>
      </c>
      <c r="T14" s="77">
        <v>970</v>
      </c>
      <c r="U14" s="78"/>
      <c r="V14" s="78"/>
      <c r="W14" s="78"/>
      <c r="X14" s="78"/>
    </row>
    <row r="15" spans="1:24" hidden="1" x14ac:dyDescent="0.25">
      <c r="A15" s="76">
        <f t="shared" si="2"/>
        <v>10</v>
      </c>
      <c r="B15" s="64" t="s">
        <v>171</v>
      </c>
      <c r="C15" s="64" t="s">
        <v>172</v>
      </c>
      <c r="D15" s="65" t="s">
        <v>151</v>
      </c>
      <c r="K15" s="77">
        <v>11839.004000000001</v>
      </c>
      <c r="L15" s="77">
        <v>11966.596</v>
      </c>
      <c r="M15" s="77">
        <v>12682.316999999999</v>
      </c>
      <c r="N15" s="77">
        <v>13060.303</v>
      </c>
      <c r="O15" s="77">
        <v>13592.939</v>
      </c>
      <c r="P15" s="77">
        <v>14131.514877646601</v>
      </c>
      <c r="Q15" s="77">
        <v>14691.357326500445</v>
      </c>
      <c r="R15" s="77">
        <v>15264.921499082464</v>
      </c>
      <c r="S15" s="77">
        <v>15837.556132624142</v>
      </c>
      <c r="T15" s="77">
        <v>16431.672070445777</v>
      </c>
      <c r="U15" s="78"/>
      <c r="V15" s="78"/>
      <c r="W15" s="78"/>
      <c r="X15" s="78"/>
    </row>
    <row r="16" spans="1:24" hidden="1" x14ac:dyDescent="0.25">
      <c r="A16" s="76">
        <f t="shared" si="2"/>
        <v>11</v>
      </c>
      <c r="B16" s="64" t="s">
        <v>173</v>
      </c>
      <c r="C16" s="64" t="s">
        <v>174</v>
      </c>
      <c r="D16" s="65" t="s">
        <v>151</v>
      </c>
      <c r="K16" s="77">
        <v>12717.643</v>
      </c>
      <c r="L16" s="77">
        <v>12764.192999999999</v>
      </c>
      <c r="M16" s="77">
        <v>12916.428</v>
      </c>
      <c r="N16" s="77">
        <v>13188.540999999999</v>
      </c>
      <c r="O16" s="77">
        <v>13787.441999999999</v>
      </c>
      <c r="P16" s="77">
        <v>15315.898129484694</v>
      </c>
      <c r="Q16" s="77">
        <v>16476.943727952366</v>
      </c>
      <c r="R16" s="77">
        <v>17252.336939120905</v>
      </c>
      <c r="S16" s="77">
        <v>18046.729532039499</v>
      </c>
      <c r="T16" s="77">
        <v>18858.982647980065</v>
      </c>
      <c r="U16" s="78"/>
      <c r="V16" s="78"/>
      <c r="W16" s="78"/>
      <c r="X16" s="78"/>
    </row>
    <row r="17" spans="1:24" s="84" customFormat="1" hidden="1" x14ac:dyDescent="0.25">
      <c r="A17" s="80"/>
      <c r="B17" s="81" t="s">
        <v>175</v>
      </c>
      <c r="C17" s="81" t="s">
        <v>176</v>
      </c>
      <c r="D17" s="82"/>
      <c r="E17" s="82"/>
      <c r="F17" s="82"/>
      <c r="G17" s="82"/>
      <c r="H17" s="82"/>
      <c r="I17" s="82"/>
      <c r="J17" s="82"/>
      <c r="K17" s="80"/>
      <c r="L17" s="80"/>
      <c r="M17" s="80"/>
      <c r="N17" s="80"/>
      <c r="O17" s="80"/>
      <c r="P17" s="80"/>
      <c r="Q17" s="80"/>
      <c r="R17" s="80"/>
      <c r="S17" s="80"/>
      <c r="T17" s="80"/>
      <c r="U17" s="83"/>
      <c r="V17" s="83"/>
      <c r="W17" s="83"/>
      <c r="X17" s="83"/>
    </row>
    <row r="18" spans="1:24" hidden="1" x14ac:dyDescent="0.25">
      <c r="A18" s="76">
        <f>A16+1</f>
        <v>12</v>
      </c>
      <c r="B18" s="64" t="s">
        <v>161</v>
      </c>
      <c r="C18" s="64" t="s">
        <v>162</v>
      </c>
      <c r="D18" s="65" t="s">
        <v>156</v>
      </c>
      <c r="K18" s="79">
        <v>3.1551785749147188</v>
      </c>
      <c r="L18" s="79">
        <v>5.0438276739044774</v>
      </c>
      <c r="M18" s="79">
        <v>1.3817998718630653</v>
      </c>
      <c r="N18" s="79">
        <v>2.5017400130052936</v>
      </c>
      <c r="O18" s="79">
        <v>3.2929656364760307</v>
      </c>
      <c r="P18" s="79">
        <v>5.215802632118427</v>
      </c>
      <c r="Q18" s="79">
        <v>6.1230932311715058</v>
      </c>
      <c r="R18" s="79">
        <v>3.5127473783971963</v>
      </c>
      <c r="S18" s="79">
        <v>2.8295374400999496</v>
      </c>
      <c r="T18" s="79">
        <v>2.5736153803159523</v>
      </c>
      <c r="U18" s="85"/>
      <c r="V18" s="85"/>
      <c r="W18" s="78"/>
      <c r="X18" s="78"/>
    </row>
    <row r="19" spans="1:24" hidden="1" x14ac:dyDescent="0.25">
      <c r="A19" s="76">
        <f>A18+1</f>
        <v>13</v>
      </c>
      <c r="B19" s="64" t="s">
        <v>163</v>
      </c>
      <c r="C19" s="64" t="s">
        <v>164</v>
      </c>
      <c r="D19" s="65" t="s">
        <v>156</v>
      </c>
      <c r="K19" s="79">
        <v>0.28783586374179215</v>
      </c>
      <c r="L19" s="79">
        <v>1.639136720739609</v>
      </c>
      <c r="M19" s="79">
        <v>1.8590741563318192</v>
      </c>
      <c r="N19" s="79">
        <v>1.8687802255326513</v>
      </c>
      <c r="O19" s="79">
        <v>2.7372353750030332</v>
      </c>
      <c r="P19" s="79">
        <v>4.0935415403027475</v>
      </c>
      <c r="Q19" s="79">
        <v>3.1002277573012993</v>
      </c>
      <c r="R19" s="79">
        <v>2.7885164071177027</v>
      </c>
      <c r="S19" s="79">
        <v>2.7531999741063462</v>
      </c>
      <c r="T19" s="79">
        <v>2.5736153803159301</v>
      </c>
      <c r="U19" s="85"/>
      <c r="V19" s="85"/>
      <c r="W19" s="78"/>
      <c r="X19" s="78"/>
    </row>
    <row r="20" spans="1:24" hidden="1" x14ac:dyDescent="0.25">
      <c r="A20" s="76">
        <f t="shared" ref="A20:A24" si="3">A19+1</f>
        <v>14</v>
      </c>
      <c r="B20" s="64" t="s">
        <v>165</v>
      </c>
      <c r="C20" s="64" t="s">
        <v>166</v>
      </c>
      <c r="D20" s="65" t="s">
        <v>156</v>
      </c>
      <c r="K20" s="79">
        <v>-0.32356037404615012</v>
      </c>
      <c r="L20" s="79">
        <v>-4.5943796773686092</v>
      </c>
      <c r="M20" s="79">
        <v>-8.4023989199106364</v>
      </c>
      <c r="N20" s="79">
        <v>2.0614643824420353</v>
      </c>
      <c r="O20" s="79">
        <v>-0.560576479019681</v>
      </c>
      <c r="P20" s="79">
        <v>24.172175252364813</v>
      </c>
      <c r="Q20" s="79">
        <v>9.0859130311627077</v>
      </c>
      <c r="R20" s="79">
        <v>5.6562627264930443</v>
      </c>
      <c r="S20" s="79">
        <v>6.013897407260882</v>
      </c>
      <c r="T20" s="79">
        <v>6.0447846324094279</v>
      </c>
      <c r="U20" s="85"/>
      <c r="V20" s="85"/>
      <c r="W20" s="78"/>
      <c r="X20" s="78"/>
    </row>
    <row r="21" spans="1:24" hidden="1" x14ac:dyDescent="0.25">
      <c r="A21" s="76">
        <f t="shared" si="3"/>
        <v>15</v>
      </c>
      <c r="B21" s="64" t="s">
        <v>167</v>
      </c>
      <c r="C21" s="64" t="s">
        <v>168</v>
      </c>
      <c r="D21" s="65" t="s">
        <v>156</v>
      </c>
      <c r="K21" s="79">
        <v>14.380228466500355</v>
      </c>
      <c r="L21" s="79">
        <v>-6.0315633903256449</v>
      </c>
      <c r="M21" s="79">
        <v>5.8335067570558508E-2</v>
      </c>
      <c r="N21" s="79">
        <v>-0.48477167754019668</v>
      </c>
      <c r="O21" s="79">
        <v>-14.96821246040364</v>
      </c>
      <c r="P21" s="79">
        <v>17.613517634082278</v>
      </c>
      <c r="Q21" s="79">
        <v>11.210983826095223</v>
      </c>
      <c r="R21" s="79">
        <v>8.9878563193778405</v>
      </c>
      <c r="S21" s="79">
        <v>7.0561741038812187</v>
      </c>
      <c r="T21" s="79">
        <v>7.0233641605602637</v>
      </c>
      <c r="U21" s="85"/>
      <c r="V21" s="85"/>
      <c r="W21" s="78"/>
      <c r="X21" s="78"/>
    </row>
    <row r="22" spans="1:24" hidden="1" x14ac:dyDescent="0.25">
      <c r="A22" s="76">
        <f t="shared" si="3"/>
        <v>16</v>
      </c>
      <c r="B22" s="64" t="s">
        <v>169</v>
      </c>
      <c r="C22" s="64" t="s">
        <v>177</v>
      </c>
      <c r="D22" s="65" t="s">
        <v>178</v>
      </c>
      <c r="K22" s="65" t="s">
        <v>178</v>
      </c>
      <c r="L22" s="65" t="s">
        <v>178</v>
      </c>
      <c r="M22" s="65" t="s">
        <v>178</v>
      </c>
      <c r="N22" s="65" t="s">
        <v>178</v>
      </c>
      <c r="O22" s="65" t="s">
        <v>178</v>
      </c>
      <c r="P22" s="65" t="s">
        <v>178</v>
      </c>
      <c r="Q22" s="65" t="s">
        <v>178</v>
      </c>
      <c r="R22" s="65" t="s">
        <v>178</v>
      </c>
      <c r="S22" s="65" t="s">
        <v>178</v>
      </c>
      <c r="T22" s="65" t="s">
        <v>178</v>
      </c>
      <c r="U22" s="85"/>
      <c r="V22" s="85"/>
      <c r="W22" s="78"/>
      <c r="X22" s="78"/>
    </row>
    <row r="23" spans="1:24" hidden="1" x14ac:dyDescent="0.25">
      <c r="A23" s="76">
        <f t="shared" si="3"/>
        <v>17</v>
      </c>
      <c r="B23" s="64" t="s">
        <v>171</v>
      </c>
      <c r="C23" s="64" t="s">
        <v>172</v>
      </c>
      <c r="D23" s="65" t="s">
        <v>156</v>
      </c>
      <c r="K23" s="79">
        <v>9.7791093735786649</v>
      </c>
      <c r="L23" s="79">
        <v>1.0777257951766872</v>
      </c>
      <c r="M23" s="79">
        <v>5.9809907512545779</v>
      </c>
      <c r="N23" s="79">
        <v>2.9804175372686315</v>
      </c>
      <c r="O23" s="79">
        <v>4.0782821041747797</v>
      </c>
      <c r="P23" s="79">
        <v>3.9621738731160372</v>
      </c>
      <c r="Q23" s="79">
        <v>3.9616591264352685</v>
      </c>
      <c r="R23" s="79">
        <v>3.9040924526926979</v>
      </c>
      <c r="S23" s="79">
        <v>3.7513106999999879</v>
      </c>
      <c r="T23" s="79">
        <v>3.7513106999999879</v>
      </c>
      <c r="U23" s="85"/>
      <c r="V23" s="85"/>
      <c r="W23" s="78"/>
      <c r="X23" s="78"/>
    </row>
    <row r="24" spans="1:24" hidden="1" x14ac:dyDescent="0.25">
      <c r="A24" s="76">
        <f t="shared" si="3"/>
        <v>18</v>
      </c>
      <c r="B24" s="64" t="s">
        <v>173</v>
      </c>
      <c r="C24" s="64" t="s">
        <v>174</v>
      </c>
      <c r="D24" s="65" t="s">
        <v>156</v>
      </c>
      <c r="K24" s="79">
        <v>5.3811348552625926</v>
      </c>
      <c r="L24" s="79">
        <v>0.36602694382912304</v>
      </c>
      <c r="M24" s="79">
        <v>1.19267234520819</v>
      </c>
      <c r="N24" s="79">
        <v>2.1067202170754973</v>
      </c>
      <c r="O24" s="79">
        <v>4.5410709190652598</v>
      </c>
      <c r="P24" s="79">
        <v>11.085857184274616</v>
      </c>
      <c r="Q24" s="79">
        <v>7.5806563131452176</v>
      </c>
      <c r="R24" s="79">
        <v>4.7059286234808262</v>
      </c>
      <c r="S24" s="79">
        <v>4.604550651438144</v>
      </c>
      <c r="T24" s="79">
        <v>4.5008327658400571</v>
      </c>
      <c r="U24" s="85"/>
      <c r="V24" s="85"/>
      <c r="W24" s="78"/>
      <c r="X24" s="78"/>
    </row>
    <row r="25" spans="1:24" s="84" customFormat="1" hidden="1" x14ac:dyDescent="0.25">
      <c r="A25" s="80"/>
      <c r="B25" s="81" t="s">
        <v>179</v>
      </c>
      <c r="C25" s="81" t="s">
        <v>180</v>
      </c>
      <c r="D25" s="82"/>
      <c r="E25" s="82"/>
      <c r="F25" s="82"/>
      <c r="G25" s="82"/>
      <c r="H25" s="82"/>
      <c r="I25" s="82"/>
      <c r="J25" s="82"/>
      <c r="K25" s="80"/>
      <c r="L25" s="80"/>
      <c r="M25" s="80"/>
      <c r="N25" s="80"/>
      <c r="O25" s="80"/>
      <c r="P25" s="80"/>
      <c r="Q25" s="80"/>
      <c r="R25" s="80"/>
      <c r="S25" s="80"/>
      <c r="T25" s="80"/>
      <c r="U25" s="83"/>
      <c r="V25" s="83"/>
      <c r="W25" s="83"/>
      <c r="X25" s="83"/>
    </row>
    <row r="26" spans="1:24" hidden="1" x14ac:dyDescent="0.25">
      <c r="A26" s="76">
        <f>A24+1</f>
        <v>19</v>
      </c>
      <c r="B26" s="64" t="s">
        <v>161</v>
      </c>
      <c r="C26" s="64" t="s">
        <v>162</v>
      </c>
      <c r="D26" s="65" t="s">
        <v>151</v>
      </c>
      <c r="K26" s="77">
        <v>13331.181</v>
      </c>
      <c r="L26" s="77">
        <v>14039.43</v>
      </c>
      <c r="M26" s="77">
        <v>14468.681</v>
      </c>
      <c r="N26" s="77">
        <v>14678.594999999999</v>
      </c>
      <c r="O26" s="77">
        <v>15319.529</v>
      </c>
      <c r="P26" s="77">
        <v>16638.311626969451</v>
      </c>
      <c r="Q26" s="77">
        <v>18151.489506861122</v>
      </c>
      <c r="R26" s="77">
        <v>19240.044010141111</v>
      </c>
      <c r="S26" s="77">
        <v>20199.921672336652</v>
      </c>
      <c r="T26" s="77">
        <v>21154.905552537144</v>
      </c>
      <c r="U26" s="78"/>
      <c r="V26" s="78"/>
      <c r="W26" s="78"/>
      <c r="X26" s="78"/>
    </row>
    <row r="27" spans="1:24" hidden="1" x14ac:dyDescent="0.25">
      <c r="A27" s="76">
        <f>A26+1</f>
        <v>20</v>
      </c>
      <c r="B27" s="64" t="s">
        <v>163</v>
      </c>
      <c r="C27" s="64" t="s">
        <v>164</v>
      </c>
      <c r="D27" s="65" t="s">
        <v>151</v>
      </c>
      <c r="K27" s="77">
        <v>3799.1370000000002</v>
      </c>
      <c r="L27" s="77">
        <v>4021.8020000000001</v>
      </c>
      <c r="M27" s="77">
        <v>4135.5810000000001</v>
      </c>
      <c r="N27" s="77">
        <v>4358.3620000000001</v>
      </c>
      <c r="O27" s="77">
        <v>4492.6549999999997</v>
      </c>
      <c r="P27" s="77">
        <v>4813.9569311358573</v>
      </c>
      <c r="Q27" s="77">
        <v>5112.0965769436443</v>
      </c>
      <c r="R27" s="77">
        <v>5410.8164985820586</v>
      </c>
      <c r="S27" s="77">
        <v>5708.4544754690169</v>
      </c>
      <c r="T27" s="77">
        <v>5994.4887477568427</v>
      </c>
      <c r="U27" s="78"/>
      <c r="V27" s="78"/>
      <c r="W27" s="78"/>
      <c r="X27" s="78"/>
    </row>
    <row r="28" spans="1:24" hidden="1" x14ac:dyDescent="0.25">
      <c r="A28" s="76">
        <f t="shared" ref="A28:A32" si="4">A27+1</f>
        <v>21</v>
      </c>
      <c r="B28" s="64" t="s">
        <v>165</v>
      </c>
      <c r="C28" s="64" t="s">
        <v>166</v>
      </c>
      <c r="D28" s="65" t="s">
        <v>151</v>
      </c>
      <c r="K28" s="77">
        <v>5728.5130000000008</v>
      </c>
      <c r="L28" s="77">
        <v>5579.1759999999995</v>
      </c>
      <c r="M28" s="77">
        <v>5418.6470000000008</v>
      </c>
      <c r="N28" s="77">
        <v>5440.2730000000001</v>
      </c>
      <c r="O28" s="77">
        <v>4891.0220000000008</v>
      </c>
      <c r="P28" s="77">
        <v>6136.4296208282531</v>
      </c>
      <c r="Q28" s="77">
        <v>6845.7710008561353</v>
      </c>
      <c r="R28" s="77">
        <v>7462.1044336183077</v>
      </c>
      <c r="S28" s="77">
        <v>8137.6125931825381</v>
      </c>
      <c r="T28" s="77">
        <v>8801.4089353741711</v>
      </c>
      <c r="U28" s="78"/>
      <c r="V28" s="78"/>
      <c r="W28" s="78"/>
      <c r="X28" s="78"/>
    </row>
    <row r="29" spans="1:24" hidden="1" x14ac:dyDescent="0.25">
      <c r="A29" s="76">
        <f t="shared" si="4"/>
        <v>22</v>
      </c>
      <c r="B29" s="64" t="s">
        <v>167</v>
      </c>
      <c r="C29" s="64" t="s">
        <v>168</v>
      </c>
      <c r="D29" s="65" t="s">
        <v>151</v>
      </c>
      <c r="K29" s="77">
        <v>5551.2340000000004</v>
      </c>
      <c r="L29" s="77">
        <v>5291.0259999999998</v>
      </c>
      <c r="M29" s="77">
        <v>5337.31</v>
      </c>
      <c r="N29" s="77">
        <v>5384.46</v>
      </c>
      <c r="O29" s="77">
        <v>4537.7520000000004</v>
      </c>
      <c r="P29" s="77">
        <v>5404.9159709528767</v>
      </c>
      <c r="Q29" s="77">
        <v>6187.4087159682967</v>
      </c>
      <c r="R29" s="77">
        <v>6900.3629099848422</v>
      </c>
      <c r="S29" s="77">
        <v>7547.7839933673986</v>
      </c>
      <c r="T29" s="77">
        <v>8241.0717655497883</v>
      </c>
      <c r="U29" s="78"/>
      <c r="V29" s="78"/>
      <c r="W29" s="78"/>
      <c r="X29" s="78"/>
    </row>
    <row r="30" spans="1:24" hidden="1" x14ac:dyDescent="0.25">
      <c r="A30" s="76">
        <f t="shared" si="4"/>
        <v>23</v>
      </c>
      <c r="B30" s="64" t="s">
        <v>169</v>
      </c>
      <c r="C30" s="64" t="s">
        <v>177</v>
      </c>
      <c r="D30" s="65" t="s">
        <v>151</v>
      </c>
      <c r="K30" s="77">
        <v>177.279</v>
      </c>
      <c r="L30" s="77">
        <v>288.14999999999998</v>
      </c>
      <c r="M30" s="77">
        <v>81.337000000000003</v>
      </c>
      <c r="N30" s="77">
        <v>55.813000000000002</v>
      </c>
      <c r="O30" s="77">
        <v>353.27</v>
      </c>
      <c r="P30" s="77">
        <v>731.51364987537625</v>
      </c>
      <c r="Q30" s="77">
        <v>658.36228488783865</v>
      </c>
      <c r="R30" s="77">
        <v>561.74152363346593</v>
      </c>
      <c r="S30" s="77">
        <v>589.82859981513934</v>
      </c>
      <c r="T30" s="77">
        <v>560.33716982438239</v>
      </c>
      <c r="U30" s="78"/>
      <c r="V30" s="78"/>
      <c r="W30" s="78"/>
      <c r="X30" s="78"/>
    </row>
    <row r="31" spans="1:24" hidden="1" x14ac:dyDescent="0.25">
      <c r="A31" s="76">
        <f t="shared" si="4"/>
        <v>24</v>
      </c>
      <c r="B31" s="64" t="s">
        <v>171</v>
      </c>
      <c r="C31" s="64" t="s">
        <v>172</v>
      </c>
      <c r="D31" s="65" t="s">
        <v>151</v>
      </c>
      <c r="K31" s="77">
        <v>13417.956</v>
      </c>
      <c r="L31" s="77">
        <v>13741.264999999999</v>
      </c>
      <c r="M31" s="77">
        <v>14345.879000000001</v>
      </c>
      <c r="N31" s="77">
        <v>14690.398999999999</v>
      </c>
      <c r="O31" s="77">
        <v>14965.835999999999</v>
      </c>
      <c r="P31" s="77">
        <v>16227.837206972465</v>
      </c>
      <c r="Q31" s="77">
        <v>17596.170139135884</v>
      </c>
      <c r="R31" s="77">
        <v>19069.315947749386</v>
      </c>
      <c r="S31" s="77">
        <v>20635.405842518619</v>
      </c>
      <c r="T31" s="77">
        <v>22330.112703162173</v>
      </c>
      <c r="U31" s="78"/>
      <c r="V31" s="78"/>
      <c r="W31" s="78"/>
      <c r="X31" s="78"/>
    </row>
    <row r="32" spans="1:24" hidden="1" x14ac:dyDescent="0.25">
      <c r="A32" s="76">
        <f t="shared" si="4"/>
        <v>25</v>
      </c>
      <c r="B32" s="64" t="s">
        <v>173</v>
      </c>
      <c r="C32" s="64" t="s">
        <v>174</v>
      </c>
      <c r="D32" s="65" t="s">
        <v>151</v>
      </c>
      <c r="K32" s="77">
        <v>14391.173000000001</v>
      </c>
      <c r="L32" s="77">
        <v>14550.132</v>
      </c>
      <c r="M32" s="77">
        <v>14687.266</v>
      </c>
      <c r="N32" s="77">
        <v>14814.513000000001</v>
      </c>
      <c r="O32" s="77">
        <v>14742.353999999999</v>
      </c>
      <c r="P32" s="77">
        <v>16949.853770891597</v>
      </c>
      <c r="Q32" s="77">
        <v>18891.215432353947</v>
      </c>
      <c r="R32" s="77">
        <v>20492.310558390025</v>
      </c>
      <c r="S32" s="77">
        <v>22207.581395298337</v>
      </c>
      <c r="T32" s="77">
        <v>24042.563365067115</v>
      </c>
      <c r="U32" s="78"/>
      <c r="V32" s="78"/>
      <c r="W32" s="78"/>
      <c r="X32" s="78"/>
    </row>
    <row r="33" spans="1:24" hidden="1" x14ac:dyDescent="0.25">
      <c r="A33" s="71"/>
      <c r="B33" s="72" t="s">
        <v>181</v>
      </c>
      <c r="C33" s="72" t="s">
        <v>182</v>
      </c>
      <c r="D33" s="74"/>
      <c r="E33" s="74"/>
      <c r="F33" s="74"/>
      <c r="G33" s="74"/>
      <c r="H33" s="74"/>
      <c r="I33" s="74"/>
      <c r="J33" s="74"/>
      <c r="K33" s="71"/>
      <c r="L33" s="71"/>
      <c r="M33" s="71"/>
      <c r="N33" s="71"/>
      <c r="O33" s="71"/>
      <c r="P33" s="71"/>
      <c r="Q33" s="71"/>
      <c r="R33" s="71"/>
      <c r="S33" s="71"/>
      <c r="T33" s="71"/>
      <c r="U33" s="78"/>
      <c r="V33" s="78"/>
      <c r="W33" s="78"/>
      <c r="X33" s="78"/>
    </row>
    <row r="34" spans="1:24" hidden="1" x14ac:dyDescent="0.25">
      <c r="A34" s="76">
        <f>A32+1</f>
        <v>26</v>
      </c>
      <c r="B34" s="64" t="s">
        <v>183</v>
      </c>
      <c r="C34" s="64" t="s">
        <v>184</v>
      </c>
      <c r="D34" s="65" t="s">
        <v>156</v>
      </c>
      <c r="K34" s="79">
        <v>3.615730095767745</v>
      </c>
      <c r="L34" s="79">
        <v>1.698634189462922</v>
      </c>
      <c r="M34" s="79">
        <v>1.7763138179640379</v>
      </c>
      <c r="N34" s="79">
        <v>-7.2718913874325608E-4</v>
      </c>
      <c r="O34" s="79">
        <v>0.27390797931130351</v>
      </c>
      <c r="P34" s="79">
        <v>3.1204966750239151</v>
      </c>
      <c r="Q34" s="79">
        <v>3.0916050284484129</v>
      </c>
      <c r="R34" s="79">
        <v>3.0402087140273011</v>
      </c>
      <c r="S34" s="79">
        <v>2.7356680600894663</v>
      </c>
      <c r="T34" s="79">
        <v>2.4699840328632661</v>
      </c>
      <c r="U34" s="78"/>
      <c r="V34" s="78"/>
      <c r="W34" s="78"/>
      <c r="X34" s="78"/>
    </row>
    <row r="35" spans="1:24" hidden="1" x14ac:dyDescent="0.25">
      <c r="A35" s="76">
        <f>A34+1</f>
        <v>27</v>
      </c>
      <c r="B35" s="86" t="s">
        <v>185</v>
      </c>
      <c r="C35" s="86" t="s">
        <v>186</v>
      </c>
      <c r="D35" s="87" t="s">
        <v>156</v>
      </c>
      <c r="E35" s="87"/>
      <c r="F35" s="87"/>
      <c r="G35" s="87"/>
      <c r="H35" s="87"/>
      <c r="I35" s="87"/>
      <c r="J35" s="87"/>
      <c r="K35" s="79">
        <v>3.3479370757350466</v>
      </c>
      <c r="L35" s="79">
        <v>0.25598594291578536</v>
      </c>
      <c r="M35" s="79">
        <v>1.6528287750360136</v>
      </c>
      <c r="N35" s="79">
        <v>-1.025273903482983</v>
      </c>
      <c r="O35" s="79">
        <v>1.0392650513217632</v>
      </c>
      <c r="P35" s="79">
        <v>3.2245191638590902</v>
      </c>
      <c r="Q35" s="79">
        <v>2.8000000000000003</v>
      </c>
      <c r="R35" s="79">
        <v>2.4</v>
      </c>
      <c r="S35" s="79">
        <v>2.1</v>
      </c>
      <c r="T35" s="79">
        <v>2.1</v>
      </c>
      <c r="U35" s="78"/>
      <c r="V35" s="78"/>
      <c r="W35" s="78"/>
      <c r="X35" s="78"/>
    </row>
    <row r="36" spans="1:24" hidden="1" x14ac:dyDescent="0.25">
      <c r="A36" s="76">
        <f t="shared" ref="A36:A41" si="5">A35+1</f>
        <v>28</v>
      </c>
      <c r="B36" s="86" t="s">
        <v>187</v>
      </c>
      <c r="C36" s="86" t="s">
        <v>188</v>
      </c>
      <c r="D36" s="87" t="s">
        <v>156</v>
      </c>
      <c r="E36" s="87"/>
      <c r="F36" s="87"/>
      <c r="G36" s="87"/>
      <c r="H36" s="87"/>
      <c r="I36" s="87"/>
      <c r="J36" s="87"/>
      <c r="K36" s="79">
        <v>2.4438745014633696</v>
      </c>
      <c r="L36" s="79">
        <v>4.1537145317375206</v>
      </c>
      <c r="M36" s="79">
        <v>0.95227753260758163</v>
      </c>
      <c r="N36" s="79">
        <v>3.453612880782714</v>
      </c>
      <c r="O36" s="79">
        <v>0.33487070183007006</v>
      </c>
      <c r="P36" s="79">
        <v>2.9379099976106366</v>
      </c>
      <c r="Q36" s="79">
        <v>3</v>
      </c>
      <c r="R36" s="79">
        <v>2.9720023690359012</v>
      </c>
      <c r="S36" s="79">
        <v>2.6739761047458273</v>
      </c>
      <c r="T36" s="79">
        <v>2.3759498404557529</v>
      </c>
      <c r="U36" s="78"/>
      <c r="V36" s="78"/>
      <c r="W36" s="78"/>
      <c r="X36" s="78"/>
    </row>
    <row r="37" spans="1:24" hidden="1" x14ac:dyDescent="0.25">
      <c r="A37" s="76">
        <f t="shared" si="5"/>
        <v>29</v>
      </c>
      <c r="B37" s="86" t="s">
        <v>189</v>
      </c>
      <c r="C37" s="86" t="s">
        <v>190</v>
      </c>
      <c r="D37" s="87" t="s">
        <v>156</v>
      </c>
      <c r="E37" s="87"/>
      <c r="F37" s="87"/>
      <c r="G37" s="87"/>
      <c r="H37" s="87"/>
      <c r="I37" s="87"/>
      <c r="J37" s="87"/>
      <c r="K37" s="79">
        <v>12.450885410730123</v>
      </c>
      <c r="L37" s="79">
        <v>2.0831820832416952</v>
      </c>
      <c r="M37" s="79">
        <v>6.0319376987328752</v>
      </c>
      <c r="N37" s="79">
        <v>-1.6287842565309063</v>
      </c>
      <c r="O37" s="79">
        <v>-9.5891973844988883</v>
      </c>
      <c r="P37" s="79">
        <v>1.0396544194749566</v>
      </c>
      <c r="Q37" s="79">
        <v>2.2675704905816332</v>
      </c>
      <c r="R37" s="79">
        <v>3.1676909897935275</v>
      </c>
      <c r="S37" s="79">
        <v>2.8662450440819782</v>
      </c>
      <c r="T37" s="79">
        <v>1.9919452210225472</v>
      </c>
      <c r="U37" s="78"/>
      <c r="V37" s="78"/>
      <c r="W37" s="78"/>
      <c r="X37" s="78"/>
    </row>
    <row r="38" spans="1:24" hidden="1" x14ac:dyDescent="0.25">
      <c r="A38" s="76">
        <f t="shared" si="5"/>
        <v>30</v>
      </c>
      <c r="B38" s="86" t="s">
        <v>191</v>
      </c>
      <c r="C38" s="86" t="s">
        <v>192</v>
      </c>
      <c r="D38" s="87" t="s">
        <v>156</v>
      </c>
      <c r="E38" s="87"/>
      <c r="F38" s="87"/>
      <c r="G38" s="87"/>
      <c r="H38" s="87"/>
      <c r="I38" s="87"/>
      <c r="J38" s="87"/>
      <c r="K38" s="79">
        <v>7.7958214475638812</v>
      </c>
      <c r="L38" s="79">
        <v>1.4304517683945193</v>
      </c>
      <c r="M38" s="79">
        <v>0.81595312179752</v>
      </c>
      <c r="N38" s="79">
        <v>1.3748403260851063</v>
      </c>
      <c r="O38" s="79">
        <v>-0.89004181120482428</v>
      </c>
      <c r="P38" s="79">
        <v>1.2723645906466128</v>
      </c>
      <c r="Q38" s="79">
        <v>2.9371584607183356</v>
      </c>
      <c r="R38" s="79">
        <v>2.3257689290140795</v>
      </c>
      <c r="S38" s="79">
        <v>2.1729215460880158</v>
      </c>
      <c r="T38" s="79">
        <v>2.0200741631619521</v>
      </c>
      <c r="U38" s="78"/>
      <c r="V38" s="78"/>
      <c r="W38" s="78"/>
      <c r="X38" s="78"/>
    </row>
    <row r="39" spans="1:24" hidden="1" x14ac:dyDescent="0.25">
      <c r="A39" s="76">
        <f t="shared" si="5"/>
        <v>31</v>
      </c>
      <c r="B39" s="86" t="s">
        <v>193</v>
      </c>
      <c r="C39" s="86" t="s">
        <v>194</v>
      </c>
      <c r="D39" s="87" t="s">
        <v>178</v>
      </c>
      <c r="E39" s="87"/>
      <c r="F39" s="87"/>
      <c r="G39" s="87"/>
      <c r="H39" s="87"/>
      <c r="I39" s="87"/>
      <c r="J39" s="87"/>
      <c r="K39" s="87" t="s">
        <v>178</v>
      </c>
      <c r="L39" s="87" t="s">
        <v>178</v>
      </c>
      <c r="M39" s="87" t="s">
        <v>178</v>
      </c>
      <c r="N39" s="87" t="s">
        <v>178</v>
      </c>
      <c r="O39" s="87" t="s">
        <v>178</v>
      </c>
      <c r="P39" s="87" t="s">
        <v>178</v>
      </c>
      <c r="Q39" s="87" t="s">
        <v>178</v>
      </c>
      <c r="R39" s="87" t="s">
        <v>178</v>
      </c>
      <c r="S39" s="87" t="s">
        <v>178</v>
      </c>
      <c r="T39" s="87" t="s">
        <v>178</v>
      </c>
      <c r="U39" s="78"/>
      <c r="V39" s="78"/>
      <c r="W39" s="78"/>
      <c r="X39" s="78"/>
    </row>
    <row r="40" spans="1:24" hidden="1" x14ac:dyDescent="0.25">
      <c r="A40" s="76">
        <f t="shared" si="5"/>
        <v>32</v>
      </c>
      <c r="B40" s="86" t="s">
        <v>195</v>
      </c>
      <c r="C40" s="86" t="s">
        <v>196</v>
      </c>
      <c r="D40" s="87" t="s">
        <v>156</v>
      </c>
      <c r="E40" s="87"/>
      <c r="F40" s="87"/>
      <c r="G40" s="87"/>
      <c r="H40" s="87"/>
      <c r="I40" s="87"/>
      <c r="J40" s="87"/>
      <c r="K40" s="79">
        <v>4.1257903257970128</v>
      </c>
      <c r="L40" s="79">
        <v>1.3175990676802343</v>
      </c>
      <c r="M40" s="79">
        <v>-1.4917796299592112</v>
      </c>
      <c r="N40" s="79">
        <v>-0.56213758838138972</v>
      </c>
      <c r="O40" s="79">
        <v>-2.1169992330113558</v>
      </c>
      <c r="P40" s="79">
        <v>4.3</v>
      </c>
      <c r="Q40" s="79">
        <v>4.3</v>
      </c>
      <c r="R40" s="79">
        <v>4.3</v>
      </c>
      <c r="S40" s="79">
        <v>4.3</v>
      </c>
      <c r="T40" s="79">
        <v>4.3</v>
      </c>
      <c r="U40" s="78"/>
      <c r="V40" s="78"/>
      <c r="W40" s="78"/>
      <c r="X40" s="78"/>
    </row>
    <row r="41" spans="1:24" hidden="1" x14ac:dyDescent="0.25">
      <c r="A41" s="76">
        <f t="shared" si="5"/>
        <v>33</v>
      </c>
      <c r="B41" s="86" t="s">
        <v>197</v>
      </c>
      <c r="C41" s="86" t="s">
        <v>198</v>
      </c>
      <c r="D41" s="87" t="s">
        <v>156</v>
      </c>
      <c r="E41" s="87"/>
      <c r="F41" s="87"/>
      <c r="G41" s="87"/>
      <c r="H41" s="87"/>
      <c r="I41" s="87"/>
      <c r="J41" s="87"/>
      <c r="K41" s="79">
        <v>7.1164605325228649</v>
      </c>
      <c r="L41" s="79">
        <v>0.73583871200671069</v>
      </c>
      <c r="M41" s="79">
        <v>-0.24723052732036876</v>
      </c>
      <c r="N41" s="79">
        <v>-1.2147524259056581</v>
      </c>
      <c r="O41" s="79">
        <v>-4.8097403709016646</v>
      </c>
      <c r="P41" s="79">
        <v>3.5</v>
      </c>
      <c r="Q41" s="79">
        <v>3.6</v>
      </c>
      <c r="R41" s="79">
        <v>3.6</v>
      </c>
      <c r="S41" s="79">
        <v>3.6</v>
      </c>
      <c r="T41" s="79">
        <v>3.6</v>
      </c>
      <c r="U41" s="78"/>
      <c r="V41" s="78"/>
      <c r="W41" s="78"/>
      <c r="X41" s="78"/>
    </row>
    <row r="42" spans="1:24" hidden="1" x14ac:dyDescent="0.25">
      <c r="A42" s="71"/>
      <c r="B42" s="72" t="s">
        <v>199</v>
      </c>
      <c r="C42" s="72" t="s">
        <v>200</v>
      </c>
      <c r="D42" s="74"/>
      <c r="E42" s="74"/>
      <c r="F42" s="74"/>
      <c r="G42" s="74"/>
      <c r="H42" s="74"/>
      <c r="I42" s="74"/>
      <c r="J42" s="74"/>
      <c r="K42" s="71"/>
      <c r="L42" s="71"/>
      <c r="M42" s="71"/>
      <c r="N42" s="71"/>
      <c r="O42" s="71"/>
      <c r="P42" s="71"/>
      <c r="Q42" s="71"/>
      <c r="R42" s="71"/>
      <c r="S42" s="71"/>
      <c r="T42" s="71"/>
      <c r="U42" s="78"/>
      <c r="V42" s="78"/>
      <c r="W42" s="78"/>
      <c r="X42" s="78"/>
    </row>
    <row r="43" spans="1:24" hidden="1" x14ac:dyDescent="0.25">
      <c r="A43" s="76">
        <f>A41+1</f>
        <v>34</v>
      </c>
      <c r="B43" s="64" t="s">
        <v>161</v>
      </c>
      <c r="C43" s="64" t="s">
        <v>162</v>
      </c>
      <c r="D43" s="65" t="s">
        <v>156</v>
      </c>
      <c r="K43" s="79">
        <v>1.9479731718604376</v>
      </c>
      <c r="L43" s="79">
        <v>3.0876806940658992</v>
      </c>
      <c r="M43" s="79">
        <v>0.86621651489385199</v>
      </c>
      <c r="N43" s="79">
        <v>1.5601121344148237</v>
      </c>
      <c r="O43" s="79">
        <v>2.0468404537222535</v>
      </c>
      <c r="P43" s="79">
        <v>3.2807005357587036</v>
      </c>
      <c r="Q43" s="79">
        <v>3.8769734792288957</v>
      </c>
      <c r="R43" s="79">
        <v>2.268860818263716</v>
      </c>
      <c r="S43" s="79">
        <v>1.8301586111506756</v>
      </c>
      <c r="T43" s="79">
        <v>1.6619549228576362</v>
      </c>
      <c r="U43" s="78"/>
      <c r="V43" s="78"/>
      <c r="W43" s="78"/>
      <c r="X43" s="78"/>
    </row>
    <row r="44" spans="1:24" hidden="1" x14ac:dyDescent="0.25">
      <c r="A44" s="76">
        <f>A43+1</f>
        <v>35</v>
      </c>
      <c r="B44" s="64" t="s">
        <v>163</v>
      </c>
      <c r="C44" s="64" t="s">
        <v>164</v>
      </c>
      <c r="D44" s="65" t="s">
        <v>156</v>
      </c>
      <c r="K44" s="79">
        <v>5.1203980023374424E-2</v>
      </c>
      <c r="L44" s="79">
        <v>0.2810893126370726</v>
      </c>
      <c r="M44" s="79">
        <v>0.3158824268008229</v>
      </c>
      <c r="N44" s="79">
        <v>0.31736500603906875</v>
      </c>
      <c r="O44" s="79">
        <v>0.46047491166554727</v>
      </c>
      <c r="P44" s="79">
        <v>0.693104640564423</v>
      </c>
      <c r="Q44" s="79">
        <v>0.52277226052360493</v>
      </c>
      <c r="R44" s="79">
        <v>0.46599455491818753</v>
      </c>
      <c r="S44" s="79">
        <v>0.4575183368227112</v>
      </c>
      <c r="T44" s="79">
        <v>0.42667203281146804</v>
      </c>
      <c r="U44" s="78"/>
      <c r="V44" s="78"/>
      <c r="W44" s="78"/>
      <c r="X44" s="78"/>
    </row>
    <row r="45" spans="1:24" hidden="1" x14ac:dyDescent="0.25">
      <c r="A45" s="76">
        <f t="shared" ref="A45:A49" si="6">A44+1</f>
        <v>36</v>
      </c>
      <c r="B45" s="64" t="s">
        <v>165</v>
      </c>
      <c r="C45" s="64" t="s">
        <v>166</v>
      </c>
      <c r="D45" s="65" t="s">
        <v>156</v>
      </c>
      <c r="K45" s="79">
        <v>-8.8007331952985324E-2</v>
      </c>
      <c r="L45" s="79">
        <v>-1.1973055763660738</v>
      </c>
      <c r="M45" s="79">
        <v>-2.0365449961818367</v>
      </c>
      <c r="N45" s="79">
        <v>0.44907924107813807</v>
      </c>
      <c r="O45" s="79">
        <v>-0.12119807627395711</v>
      </c>
      <c r="P45" s="79">
        <v>5.0911171195938563</v>
      </c>
      <c r="Q45" s="79">
        <v>2.2734518652335605</v>
      </c>
      <c r="R45" s="79">
        <v>1.4840362565804819</v>
      </c>
      <c r="S45" s="79">
        <v>1.6128155788926619</v>
      </c>
      <c r="T45" s="79">
        <v>1.6686173604285719</v>
      </c>
      <c r="U45" s="78"/>
      <c r="V45" s="78"/>
      <c r="W45" s="78"/>
      <c r="X45" s="78"/>
    </row>
    <row r="46" spans="1:24" hidden="1" x14ac:dyDescent="0.25">
      <c r="A46" s="76">
        <f t="shared" si="6"/>
        <v>37</v>
      </c>
      <c r="B46" s="64" t="s">
        <v>167</v>
      </c>
      <c r="C46" s="64" t="s">
        <v>168</v>
      </c>
      <c r="D46" s="65" t="s">
        <v>156</v>
      </c>
      <c r="K46" s="79">
        <v>3.2511356870883903</v>
      </c>
      <c r="L46" s="79">
        <v>-1.499243744172303</v>
      </c>
      <c r="M46" s="79">
        <v>1.3282893366748587E-2</v>
      </c>
      <c r="N46" s="79">
        <v>-0.10837417963487737</v>
      </c>
      <c r="O46" s="79">
        <v>-3.2381725164913138</v>
      </c>
      <c r="P46" s="79">
        <v>3.1742077789635164</v>
      </c>
      <c r="Q46" s="79">
        <v>2.2734518652335605</v>
      </c>
      <c r="R46" s="79">
        <v>1.9483856398982564</v>
      </c>
      <c r="S46" s="79">
        <v>1.6128155788926584</v>
      </c>
      <c r="T46" s="79">
        <v>1.668617360428569</v>
      </c>
      <c r="U46" s="78"/>
      <c r="V46" s="78"/>
      <c r="W46" s="78"/>
      <c r="X46" s="78"/>
    </row>
    <row r="47" spans="1:24" hidden="1" x14ac:dyDescent="0.25">
      <c r="A47" s="76">
        <f t="shared" si="6"/>
        <v>38</v>
      </c>
      <c r="B47" s="64" t="s">
        <v>169</v>
      </c>
      <c r="C47" s="64" t="s">
        <v>177</v>
      </c>
      <c r="D47" s="65" t="s">
        <v>156</v>
      </c>
      <c r="K47" s="79">
        <v>-3.3391430190413756</v>
      </c>
      <c r="L47" s="79">
        <v>0.30193816780622917</v>
      </c>
      <c r="M47" s="79">
        <v>-2.0498278895485851</v>
      </c>
      <c r="N47" s="79">
        <v>0.5574534207130154</v>
      </c>
      <c r="O47" s="79">
        <v>3.1169744402173567</v>
      </c>
      <c r="P47" s="79">
        <v>1.9169093406303399</v>
      </c>
      <c r="Q47" s="79">
        <v>0</v>
      </c>
      <c r="R47" s="79">
        <v>-0.46434938331777453</v>
      </c>
      <c r="S47" s="79">
        <v>3.5527136788005009E-15</v>
      </c>
      <c r="T47" s="79">
        <v>2.886579864025407E-15</v>
      </c>
      <c r="U47" s="78"/>
      <c r="V47" s="78"/>
      <c r="W47" s="78"/>
      <c r="X47" s="78"/>
    </row>
    <row r="48" spans="1:24" hidden="1" x14ac:dyDescent="0.25">
      <c r="A48" s="76">
        <f t="shared" si="6"/>
        <v>39</v>
      </c>
      <c r="B48" s="64" t="s">
        <v>171</v>
      </c>
      <c r="C48" s="64" t="s">
        <v>172</v>
      </c>
      <c r="D48" s="65" t="s">
        <v>156</v>
      </c>
      <c r="K48" s="79">
        <v>5.5266183400173752</v>
      </c>
      <c r="L48" s="79">
        <v>0.64270285787483072</v>
      </c>
      <c r="M48" s="79">
        <v>3.5145455539160526</v>
      </c>
      <c r="N48" s="79">
        <v>1.8212663464106618</v>
      </c>
      <c r="O48" s="79">
        <v>2.4956298973309403</v>
      </c>
      <c r="P48" s="79">
        <v>2.4721479707263696</v>
      </c>
      <c r="Q48" s="79">
        <v>2.4586059828535674</v>
      </c>
      <c r="R48" s="79">
        <v>2.4212197257420889</v>
      </c>
      <c r="S48" s="79">
        <v>2.3385588927455712</v>
      </c>
      <c r="T48" s="79">
        <v>2.3557344509986375</v>
      </c>
      <c r="U48" s="78"/>
      <c r="V48" s="78"/>
      <c r="W48" s="78"/>
      <c r="X48" s="78"/>
    </row>
    <row r="49" spans="1:24" hidden="1" x14ac:dyDescent="0.25">
      <c r="A49" s="76">
        <f t="shared" si="6"/>
        <v>40</v>
      </c>
      <c r="B49" s="64" t="s">
        <v>173</v>
      </c>
      <c r="C49" s="64" t="s">
        <v>174</v>
      </c>
      <c r="D49" s="65" t="s">
        <v>156</v>
      </c>
      <c r="K49" s="79">
        <v>-3.403159784977865</v>
      </c>
      <c r="L49" s="79">
        <v>-0.23448035953721713</v>
      </c>
      <c r="M49" s="79">
        <v>-0.74754945348873436</v>
      </c>
      <c r="N49" s="79">
        <v>-1.3111338761775344</v>
      </c>
      <c r="O49" s="79">
        <v>-2.8061100660514704</v>
      </c>
      <c r="P49" s="79">
        <v>-7.0158539876701749</v>
      </c>
      <c r="Q49" s="79">
        <v>-5.0988517583875543</v>
      </c>
      <c r="R49" s="79">
        <v>-3.2732123584990886</v>
      </c>
      <c r="S49" s="79">
        <v>-3.244187049971329</v>
      </c>
      <c r="T49" s="79">
        <v>-3.2206721387882467</v>
      </c>
      <c r="U49" s="78"/>
      <c r="V49" s="78"/>
      <c r="W49" s="78"/>
      <c r="X49" s="78"/>
    </row>
    <row r="50" spans="1:24" hidden="1" x14ac:dyDescent="0.25">
      <c r="A50" s="71"/>
      <c r="B50" s="72" t="s">
        <v>201</v>
      </c>
      <c r="C50" s="72" t="s">
        <v>202</v>
      </c>
      <c r="D50" s="74"/>
      <c r="E50" s="74"/>
      <c r="F50" s="74"/>
      <c r="G50" s="74"/>
      <c r="H50" s="74"/>
      <c r="I50" s="74"/>
      <c r="J50" s="74"/>
      <c r="K50" s="71"/>
      <c r="L50" s="71"/>
      <c r="M50" s="71"/>
      <c r="N50" s="71"/>
      <c r="O50" s="71"/>
      <c r="P50" s="71"/>
      <c r="Q50" s="71"/>
      <c r="R50" s="71"/>
      <c r="S50" s="71"/>
      <c r="T50" s="71"/>
      <c r="U50" s="78"/>
      <c r="V50" s="78"/>
      <c r="W50" s="78"/>
      <c r="X50" s="78"/>
    </row>
    <row r="51" spans="1:24" hidden="1" x14ac:dyDescent="0.25">
      <c r="A51" s="76">
        <f>A49+1</f>
        <v>41</v>
      </c>
      <c r="B51" s="64" t="s">
        <v>203</v>
      </c>
      <c r="C51" s="64" t="s">
        <v>204</v>
      </c>
      <c r="D51" s="65" t="s">
        <v>156</v>
      </c>
      <c r="K51" s="79">
        <v>2.2675736961451198</v>
      </c>
      <c r="L51" s="79">
        <v>-5.5432372505537231E-2</v>
      </c>
      <c r="M51" s="79">
        <v>0.61009428729894566</v>
      </c>
      <c r="N51" s="79">
        <v>0.16538037486217849</v>
      </c>
      <c r="O51" s="79">
        <v>0.11007154650524154</v>
      </c>
      <c r="P51" s="79">
        <v>2.9000000000000004</v>
      </c>
      <c r="Q51" s="79">
        <v>2.8000000000000003</v>
      </c>
      <c r="R51" s="79">
        <v>2.4</v>
      </c>
      <c r="S51" s="79">
        <v>2.1</v>
      </c>
      <c r="T51" s="79">
        <v>2.1</v>
      </c>
      <c r="U51" s="78"/>
      <c r="V51" s="78"/>
      <c r="W51" s="78"/>
      <c r="X51" s="78"/>
    </row>
    <row r="52" spans="1:24" hidden="1" x14ac:dyDescent="0.25">
      <c r="A52" s="71"/>
      <c r="B52" s="72" t="s">
        <v>205</v>
      </c>
      <c r="C52" s="72" t="s">
        <v>206</v>
      </c>
      <c r="D52" s="74"/>
      <c r="E52" s="74"/>
      <c r="F52" s="74"/>
      <c r="G52" s="74"/>
      <c r="H52" s="74"/>
      <c r="I52" s="74"/>
      <c r="J52" s="74"/>
      <c r="K52" s="71"/>
      <c r="L52" s="71"/>
      <c r="M52" s="71"/>
      <c r="N52" s="71"/>
      <c r="O52" s="71"/>
      <c r="P52" s="71"/>
      <c r="Q52" s="71"/>
      <c r="R52" s="71"/>
      <c r="S52" s="71"/>
      <c r="T52" s="71"/>
      <c r="U52" s="78"/>
      <c r="V52" s="78"/>
      <c r="W52" s="78"/>
      <c r="X52" s="78"/>
    </row>
    <row r="53" spans="1:24" s="86" customFormat="1" hidden="1" x14ac:dyDescent="0.25">
      <c r="A53" s="76">
        <f>A51+1</f>
        <v>42</v>
      </c>
      <c r="B53" s="86" t="s">
        <v>207</v>
      </c>
      <c r="C53" s="86" t="s">
        <v>208</v>
      </c>
      <c r="D53" s="65" t="s">
        <v>151</v>
      </c>
      <c r="E53" s="65"/>
      <c r="F53" s="65"/>
      <c r="G53" s="65"/>
      <c r="H53" s="65"/>
      <c r="I53" s="65"/>
      <c r="J53" s="65"/>
      <c r="K53" s="77">
        <v>10999.338</v>
      </c>
      <c r="L53" s="77">
        <v>11063.838</v>
      </c>
      <c r="M53" s="77">
        <v>10956.14</v>
      </c>
      <c r="N53" s="77">
        <v>10607.608</v>
      </c>
      <c r="O53" s="77">
        <v>10403.287</v>
      </c>
      <c r="P53" s="77">
        <v>11220.032938021204</v>
      </c>
      <c r="Q53" s="77">
        <v>11967.830458715322</v>
      </c>
      <c r="R53" s="77">
        <v>12791.116190221475</v>
      </c>
      <c r="S53" s="77">
        <v>13576.614158471833</v>
      </c>
      <c r="T53" s="77">
        <v>14336.527307903098</v>
      </c>
      <c r="U53" s="78"/>
      <c r="V53" s="78"/>
      <c r="W53" s="78"/>
      <c r="X53" s="78"/>
    </row>
    <row r="54" spans="1:24" s="86" customFormat="1" hidden="1" x14ac:dyDescent="0.25">
      <c r="A54" s="76">
        <f>A53+1</f>
        <v>43</v>
      </c>
      <c r="B54" s="86" t="s">
        <v>209</v>
      </c>
      <c r="C54" s="86" t="s">
        <v>210</v>
      </c>
      <c r="D54" s="65" t="s">
        <v>151</v>
      </c>
      <c r="E54" s="65"/>
      <c r="F54" s="65"/>
      <c r="G54" s="65"/>
      <c r="H54" s="65"/>
      <c r="I54" s="65"/>
      <c r="J54" s="65"/>
      <c r="K54" s="77">
        <v>8746.7659999999996</v>
      </c>
      <c r="L54" s="77">
        <v>9416.1039999999994</v>
      </c>
      <c r="M54" s="77">
        <v>10093.050999999999</v>
      </c>
      <c r="N54" s="77">
        <v>10908.264000000001</v>
      </c>
      <c r="O54" s="77">
        <v>11573.939</v>
      </c>
      <c r="P54" s="77">
        <v>12476.589498980991</v>
      </c>
      <c r="Q54" s="77">
        <v>13489.52510122794</v>
      </c>
      <c r="R54" s="77">
        <v>14298.89660730162</v>
      </c>
      <c r="S54" s="77">
        <v>15085.335920703208</v>
      </c>
      <c r="T54" s="77">
        <v>15823.763114021633</v>
      </c>
      <c r="U54" s="78"/>
      <c r="V54" s="78"/>
      <c r="W54" s="78"/>
      <c r="X54" s="78"/>
    </row>
    <row r="55" spans="1:24" s="86" customFormat="1" hidden="1" x14ac:dyDescent="0.25">
      <c r="A55" s="76">
        <f t="shared" ref="A55:A58" si="7">A54+1</f>
        <v>44</v>
      </c>
      <c r="B55" s="86" t="s">
        <v>211</v>
      </c>
      <c r="C55" s="86" t="s">
        <v>212</v>
      </c>
      <c r="D55" s="65" t="s">
        <v>151</v>
      </c>
      <c r="E55" s="65"/>
      <c r="F55" s="65"/>
      <c r="G55" s="65"/>
      <c r="H55" s="65"/>
      <c r="I55" s="65"/>
      <c r="J55" s="65"/>
      <c r="K55" s="77">
        <v>7254.7730000000001</v>
      </c>
      <c r="L55" s="77">
        <v>7797.3180000000002</v>
      </c>
      <c r="M55" s="77">
        <v>8401.018</v>
      </c>
      <c r="N55" s="77">
        <v>9090.7070000000003</v>
      </c>
      <c r="O55" s="77">
        <v>9599.3080000000009</v>
      </c>
      <c r="P55" s="77">
        <v>10339.083673234121</v>
      </c>
      <c r="Q55" s="77">
        <v>11178.481745044219</v>
      </c>
      <c r="R55" s="77">
        <v>11849.190649746875</v>
      </c>
      <c r="S55" s="77">
        <v>12500.896135482953</v>
      </c>
      <c r="T55" s="77">
        <v>13112.815001314842</v>
      </c>
      <c r="U55" s="78"/>
      <c r="V55" s="78"/>
      <c r="W55" s="78"/>
      <c r="X55" s="78"/>
    </row>
    <row r="56" spans="1:24" s="86" customFormat="1" hidden="1" x14ac:dyDescent="0.25">
      <c r="A56" s="76">
        <f t="shared" si="7"/>
        <v>45</v>
      </c>
      <c r="B56" s="86" t="s">
        <v>213</v>
      </c>
      <c r="C56" s="86" t="s">
        <v>214</v>
      </c>
      <c r="D56" s="65" t="s">
        <v>151</v>
      </c>
      <c r="E56" s="65"/>
      <c r="F56" s="65"/>
      <c r="G56" s="65"/>
      <c r="H56" s="65"/>
      <c r="I56" s="65"/>
      <c r="J56" s="65"/>
      <c r="K56" s="77">
        <v>1491.9929999999999</v>
      </c>
      <c r="L56" s="77">
        <v>1618.7860000000001</v>
      </c>
      <c r="M56" s="77">
        <v>1692.0329999999999</v>
      </c>
      <c r="N56" s="77">
        <v>1817.557</v>
      </c>
      <c r="O56" s="77">
        <v>1974.6310000000001</v>
      </c>
      <c r="P56" s="77">
        <v>2137.5058257468704</v>
      </c>
      <c r="Q56" s="77">
        <v>2311.0433561837208</v>
      </c>
      <c r="R56" s="77">
        <v>2449.7059575547446</v>
      </c>
      <c r="S56" s="77">
        <v>2584.4397852202555</v>
      </c>
      <c r="T56" s="77">
        <v>2710.9481127067902</v>
      </c>
      <c r="U56" s="78"/>
      <c r="V56" s="78"/>
      <c r="W56" s="78"/>
      <c r="X56" s="78"/>
    </row>
    <row r="57" spans="1:24" s="86" customFormat="1" hidden="1" x14ac:dyDescent="0.25">
      <c r="A57" s="76">
        <f t="shared" si="7"/>
        <v>46</v>
      </c>
      <c r="B57" s="86" t="s">
        <v>215</v>
      </c>
      <c r="C57" s="86" t="s">
        <v>216</v>
      </c>
      <c r="D57" s="65" t="s">
        <v>151</v>
      </c>
      <c r="E57" s="65"/>
      <c r="F57" s="65"/>
      <c r="G57" s="65"/>
      <c r="H57" s="65"/>
      <c r="I57" s="65"/>
      <c r="J57" s="65"/>
      <c r="K57" s="77">
        <v>2790.3470000000002</v>
      </c>
      <c r="L57" s="77">
        <v>3027.7440000000001</v>
      </c>
      <c r="M57" s="77">
        <v>3247.8539999999998</v>
      </c>
      <c r="N57" s="77">
        <v>3387.8</v>
      </c>
      <c r="O57" s="77">
        <v>3611.0529999999999</v>
      </c>
      <c r="P57" s="77">
        <v>3883.1404648787047</v>
      </c>
      <c r="Q57" s="77">
        <v>4121.7304908160377</v>
      </c>
      <c r="R57" s="77">
        <v>4414.5145327537402</v>
      </c>
      <c r="S57" s="77">
        <v>4673.7659234386392</v>
      </c>
      <c r="T57" s="77">
        <v>4986.7984395325648</v>
      </c>
      <c r="U57" s="78"/>
      <c r="V57" s="78"/>
      <c r="W57" s="78"/>
      <c r="X57" s="78"/>
    </row>
    <row r="58" spans="1:24" s="86" customFormat="1" hidden="1" x14ac:dyDescent="0.25">
      <c r="A58" s="76">
        <f t="shared" si="7"/>
        <v>47</v>
      </c>
      <c r="B58" s="86" t="s">
        <v>217</v>
      </c>
      <c r="C58" s="86" t="s">
        <v>218</v>
      </c>
      <c r="D58" s="65" t="s">
        <v>151</v>
      </c>
      <c r="E58" s="65"/>
      <c r="F58" s="65"/>
      <c r="G58" s="65"/>
      <c r="H58" s="65"/>
      <c r="I58" s="65"/>
      <c r="J58" s="65"/>
      <c r="K58" s="77">
        <v>-650.83799999999997</v>
      </c>
      <c r="L58" s="77">
        <v>-676.14499999999998</v>
      </c>
      <c r="M58" s="77">
        <v>-615.52300000000002</v>
      </c>
      <c r="N58" s="77">
        <v>-550.55600000000004</v>
      </c>
      <c r="O58" s="77">
        <v>-661.59100000000001</v>
      </c>
      <c r="P58" s="77">
        <v>-713.08128686647069</v>
      </c>
      <c r="Q58" s="77">
        <v>-764.77425931645871</v>
      </c>
      <c r="R58" s="77">
        <v>-814.55699857599575</v>
      </c>
      <c r="S58" s="77">
        <v>-861.90281440518868</v>
      </c>
      <c r="T58" s="77">
        <v>-908.73628769408037</v>
      </c>
      <c r="U58" s="78"/>
      <c r="V58" s="78"/>
      <c r="W58" s="78"/>
      <c r="X58" s="78"/>
    </row>
    <row r="59" spans="1:24" hidden="1" x14ac:dyDescent="0.25">
      <c r="A59" s="71"/>
      <c r="B59" s="72" t="s">
        <v>219</v>
      </c>
      <c r="C59" s="72" t="s">
        <v>220</v>
      </c>
      <c r="D59" s="74"/>
      <c r="E59" s="74"/>
      <c r="F59" s="74"/>
      <c r="G59" s="74"/>
      <c r="H59" s="74"/>
      <c r="I59" s="74"/>
      <c r="J59" s="74"/>
      <c r="K59" s="71"/>
      <c r="L59" s="71"/>
      <c r="M59" s="71"/>
      <c r="N59" s="71"/>
      <c r="O59" s="71"/>
      <c r="P59" s="71"/>
      <c r="Q59" s="71"/>
      <c r="R59" s="71"/>
      <c r="S59" s="71"/>
      <c r="T59" s="71"/>
      <c r="U59" s="78"/>
      <c r="V59" s="78"/>
      <c r="W59" s="78"/>
      <c r="X59" s="78"/>
    </row>
    <row r="60" spans="1:24" hidden="1" x14ac:dyDescent="0.25">
      <c r="A60" s="76">
        <f>A58+1</f>
        <v>48</v>
      </c>
      <c r="B60" s="64" t="s">
        <v>221</v>
      </c>
      <c r="C60" s="64" t="s">
        <v>222</v>
      </c>
      <c r="D60" s="65" t="s">
        <v>223</v>
      </c>
      <c r="K60" s="77">
        <v>2044.8130000000001</v>
      </c>
      <c r="L60" s="77">
        <v>2023.825</v>
      </c>
      <c r="M60" s="77">
        <v>2001.4680000000001</v>
      </c>
      <c r="N60" s="77">
        <v>1986.096</v>
      </c>
      <c r="O60" s="77">
        <v>1968.9570000000001</v>
      </c>
      <c r="P60" s="77">
        <v>1950.116</v>
      </c>
      <c r="Q60" s="77">
        <v>1934.5728621719215</v>
      </c>
      <c r="R60" s="77">
        <v>1919.0788803515982</v>
      </c>
      <c r="S60" s="77">
        <v>1904.1816439739603</v>
      </c>
      <c r="T60" s="77">
        <v>1890.4830557790574</v>
      </c>
      <c r="U60" s="78"/>
      <c r="V60" s="78"/>
      <c r="W60" s="78"/>
      <c r="X60" s="78"/>
    </row>
    <row r="61" spans="1:24" hidden="1" x14ac:dyDescent="0.25">
      <c r="A61" s="76">
        <f>A60+1</f>
        <v>49</v>
      </c>
      <c r="B61" s="64" t="s">
        <v>224</v>
      </c>
      <c r="C61" s="64" t="s">
        <v>225</v>
      </c>
      <c r="D61" s="65" t="s">
        <v>156</v>
      </c>
      <c r="K61" s="79">
        <v>-1.4360324013486858</v>
      </c>
      <c r="L61" s="79">
        <v>-1.026401925261633</v>
      </c>
      <c r="M61" s="79">
        <v>-1.1046903758971216</v>
      </c>
      <c r="N61" s="79">
        <v>-0.76803626138415293</v>
      </c>
      <c r="O61" s="79">
        <v>-0.86294922299827714</v>
      </c>
      <c r="P61" s="79">
        <v>-0.95690256313368804</v>
      </c>
      <c r="Q61" s="79">
        <v>-0.7970365777255517</v>
      </c>
      <c r="R61" s="79">
        <v>-0.80089936767377967</v>
      </c>
      <c r="S61" s="79">
        <v>-0.77627014346114409</v>
      </c>
      <c r="T61" s="79">
        <v>-0.7193950345154243</v>
      </c>
      <c r="U61" s="78"/>
      <c r="V61" s="78"/>
      <c r="W61" s="78"/>
      <c r="X61" s="78"/>
    </row>
    <row r="62" spans="1:24" hidden="1" x14ac:dyDescent="0.25">
      <c r="A62" s="76">
        <f t="shared" ref="A62:A68" si="8">A61+1</f>
        <v>50</v>
      </c>
      <c r="B62" s="64" t="s">
        <v>226</v>
      </c>
      <c r="C62" s="64" t="s">
        <v>227</v>
      </c>
      <c r="D62" s="65" t="s">
        <v>223</v>
      </c>
      <c r="K62" s="77">
        <v>1560</v>
      </c>
      <c r="L62" s="77">
        <v>1536.1</v>
      </c>
      <c r="M62" s="77">
        <v>1495.8</v>
      </c>
      <c r="N62" s="77">
        <v>1472.6</v>
      </c>
      <c r="O62" s="77">
        <v>1450.3</v>
      </c>
      <c r="P62" s="77">
        <v>1423.3454296589559</v>
      </c>
      <c r="Q62" s="77">
        <v>1401.9952482140716</v>
      </c>
      <c r="R62" s="77">
        <v>1387.4940304942054</v>
      </c>
      <c r="S62" s="77">
        <v>1374.8191469491992</v>
      </c>
      <c r="T62" s="77">
        <v>1364.9287662724794</v>
      </c>
      <c r="U62" s="78"/>
      <c r="V62" s="78"/>
      <c r="W62" s="78"/>
      <c r="X62" s="78"/>
    </row>
    <row r="63" spans="1:24" hidden="1" x14ac:dyDescent="0.25">
      <c r="A63" s="76">
        <f t="shared" si="8"/>
        <v>51</v>
      </c>
      <c r="B63" s="64" t="s">
        <v>228</v>
      </c>
      <c r="C63" s="64" t="s">
        <v>229</v>
      </c>
      <c r="D63" s="65" t="s">
        <v>223</v>
      </c>
      <c r="K63" s="77">
        <v>1030.7</v>
      </c>
      <c r="L63" s="77">
        <v>1014.2</v>
      </c>
      <c r="M63" s="77">
        <v>992.3</v>
      </c>
      <c r="N63" s="77">
        <v>994.2</v>
      </c>
      <c r="O63" s="77">
        <v>988.6</v>
      </c>
      <c r="P63" s="77">
        <v>980.81919861297433</v>
      </c>
      <c r="Q63" s="77">
        <v>974.38669750877978</v>
      </c>
      <c r="R63" s="77">
        <v>971.24582134594391</v>
      </c>
      <c r="S63" s="77">
        <v>965.12304115833774</v>
      </c>
      <c r="T63" s="77">
        <v>962.27478022209789</v>
      </c>
      <c r="U63" s="78"/>
      <c r="V63" s="78"/>
      <c r="W63" s="78"/>
      <c r="X63" s="78"/>
    </row>
    <row r="64" spans="1:24" hidden="1" x14ac:dyDescent="0.25">
      <c r="A64" s="76">
        <f t="shared" si="8"/>
        <v>52</v>
      </c>
      <c r="B64" s="64" t="s">
        <v>230</v>
      </c>
      <c r="C64" s="64" t="s">
        <v>231</v>
      </c>
      <c r="D64" s="65" t="s">
        <v>223</v>
      </c>
      <c r="K64" s="77">
        <v>875.6</v>
      </c>
      <c r="L64" s="77">
        <v>893.9</v>
      </c>
      <c r="M64" s="77">
        <v>884.6</v>
      </c>
      <c r="N64" s="77">
        <v>896.1</v>
      </c>
      <c r="O64" s="77">
        <v>893.3</v>
      </c>
      <c r="P64" s="77">
        <v>895.01639999999998</v>
      </c>
      <c r="Q64" s="77">
        <v>896</v>
      </c>
      <c r="R64" s="77">
        <v>896</v>
      </c>
      <c r="S64" s="77">
        <v>896</v>
      </c>
      <c r="T64" s="77">
        <v>895.10400000000004</v>
      </c>
      <c r="U64" s="78"/>
      <c r="V64" s="78"/>
      <c r="W64" s="78"/>
      <c r="X64" s="78"/>
    </row>
    <row r="65" spans="1:24" hidden="1" x14ac:dyDescent="0.25">
      <c r="A65" s="76">
        <f t="shared" si="8"/>
        <v>53</v>
      </c>
      <c r="B65" s="64" t="s">
        <v>232</v>
      </c>
      <c r="C65" s="64" t="s">
        <v>233</v>
      </c>
      <c r="D65" s="65" t="s">
        <v>156</v>
      </c>
      <c r="K65" s="79">
        <v>1.624883936861643</v>
      </c>
      <c r="L65" s="79">
        <v>2.0899954317039615</v>
      </c>
      <c r="M65" s="79">
        <v>-1.0403848305179486</v>
      </c>
      <c r="N65" s="79">
        <v>1.3000226090888578</v>
      </c>
      <c r="O65" s="79">
        <v>-0.31246512665997273</v>
      </c>
      <c r="P65" s="79">
        <v>0.1921414978170759</v>
      </c>
      <c r="Q65" s="79">
        <v>0.10989742757787724</v>
      </c>
      <c r="R65" s="79">
        <v>0</v>
      </c>
      <c r="S65" s="79">
        <v>0</v>
      </c>
      <c r="T65" s="79">
        <v>-9.9999999999994316E-2</v>
      </c>
      <c r="U65" s="78"/>
      <c r="V65" s="78"/>
      <c r="W65" s="78"/>
      <c r="X65" s="78"/>
    </row>
    <row r="66" spans="1:24" hidden="1" x14ac:dyDescent="0.25">
      <c r="A66" s="76">
        <f t="shared" si="8"/>
        <v>54</v>
      </c>
      <c r="B66" s="64" t="s">
        <v>234</v>
      </c>
      <c r="C66" s="64" t="s">
        <v>235</v>
      </c>
      <c r="D66" s="65" t="s">
        <v>156</v>
      </c>
      <c r="K66" s="79">
        <v>66.070512820512832</v>
      </c>
      <c r="L66" s="79">
        <v>66.024347373217893</v>
      </c>
      <c r="M66" s="79">
        <v>66.339082765075545</v>
      </c>
      <c r="N66" s="79">
        <v>67.513241885101195</v>
      </c>
      <c r="O66" s="79">
        <v>68.165207198510657</v>
      </c>
      <c r="P66" s="79">
        <v>68.909428321133959</v>
      </c>
      <c r="Q66" s="79">
        <v>69.5</v>
      </c>
      <c r="R66" s="79">
        <v>70</v>
      </c>
      <c r="S66" s="79">
        <v>70.199999999999989</v>
      </c>
      <c r="T66" s="79">
        <v>70.5</v>
      </c>
      <c r="U66" s="78"/>
      <c r="V66" s="78"/>
      <c r="W66" s="78"/>
      <c r="X66" s="78"/>
    </row>
    <row r="67" spans="1:24" hidden="1" x14ac:dyDescent="0.25">
      <c r="A67" s="76">
        <f t="shared" si="8"/>
        <v>55</v>
      </c>
      <c r="B67" s="64" t="s">
        <v>236</v>
      </c>
      <c r="C67" s="64" t="s">
        <v>237</v>
      </c>
      <c r="D67" s="65" t="s">
        <v>156</v>
      </c>
      <c r="K67" s="79">
        <v>15.048025613660618</v>
      </c>
      <c r="L67" s="79">
        <v>11.871425754289094</v>
      </c>
      <c r="M67" s="79">
        <v>10.843494910813261</v>
      </c>
      <c r="N67" s="79">
        <v>9.8772882719774699</v>
      </c>
      <c r="O67" s="79">
        <v>9.6398948007283014</v>
      </c>
      <c r="P67" s="79">
        <v>8.7506238391691049</v>
      </c>
      <c r="Q67" s="79">
        <v>8.0447216396931012</v>
      </c>
      <c r="R67" s="79">
        <v>7.7473508448838322</v>
      </c>
      <c r="S67" s="79">
        <v>7.1620962520360596</v>
      </c>
      <c r="T67" s="79">
        <v>6.9804157401479952</v>
      </c>
      <c r="U67" s="78"/>
      <c r="V67" s="78"/>
      <c r="W67" s="78"/>
      <c r="X67" s="78"/>
    </row>
    <row r="68" spans="1:24" hidden="1" x14ac:dyDescent="0.25">
      <c r="A68" s="76">
        <f t="shared" si="8"/>
        <v>56</v>
      </c>
      <c r="B68" s="64" t="s">
        <v>238</v>
      </c>
      <c r="C68" s="64" t="s">
        <v>239</v>
      </c>
      <c r="D68" s="65" t="s">
        <v>240</v>
      </c>
      <c r="K68" s="79"/>
      <c r="L68" s="79">
        <v>14.09877835741362</v>
      </c>
      <c r="M68" s="79">
        <v>12.928598461928548</v>
      </c>
      <c r="N68" s="79">
        <v>11.279548929533764</v>
      </c>
      <c r="O68" s="79">
        <v>11.434494530316176</v>
      </c>
      <c r="P68" s="79">
        <v>11.057780505938299</v>
      </c>
      <c r="Q68" s="79">
        <v>10.290406806128624</v>
      </c>
      <c r="R68" s="79">
        <v>9.6610156665114477</v>
      </c>
      <c r="S68" s="79">
        <v>9.3834026855769128</v>
      </c>
      <c r="T68" s="79">
        <v>8.7570375812787926</v>
      </c>
      <c r="U68" s="78"/>
      <c r="V68" s="78"/>
      <c r="W68" s="78"/>
      <c r="X68" s="78"/>
    </row>
    <row r="69" spans="1:24" hidden="1" x14ac:dyDescent="0.25">
      <c r="A69" s="71"/>
      <c r="B69" s="72" t="s">
        <v>241</v>
      </c>
      <c r="C69" s="72" t="s">
        <v>242</v>
      </c>
      <c r="D69" s="74"/>
      <c r="E69" s="74"/>
      <c r="F69" s="74"/>
      <c r="G69" s="74"/>
      <c r="H69" s="74"/>
      <c r="I69" s="74"/>
      <c r="J69" s="74"/>
      <c r="K69" s="71"/>
      <c r="L69" s="71"/>
      <c r="M69" s="71"/>
      <c r="N69" s="71"/>
      <c r="O69" s="71"/>
      <c r="P69" s="71"/>
      <c r="Q69" s="71"/>
      <c r="R69" s="71"/>
      <c r="S69" s="71"/>
      <c r="T69" s="71"/>
      <c r="U69" s="78"/>
      <c r="V69" s="78"/>
      <c r="W69" s="78"/>
      <c r="X69" s="78"/>
    </row>
    <row r="70" spans="1:24" hidden="1" x14ac:dyDescent="0.25">
      <c r="A70" s="76">
        <f>A68+1</f>
        <v>57</v>
      </c>
      <c r="B70" s="64" t="s">
        <v>243</v>
      </c>
      <c r="C70" s="64" t="s">
        <v>244</v>
      </c>
      <c r="D70" s="65" t="s">
        <v>245</v>
      </c>
      <c r="K70" s="77">
        <v>685</v>
      </c>
      <c r="L70" s="77">
        <v>716</v>
      </c>
      <c r="M70" s="77">
        <v>765</v>
      </c>
      <c r="N70" s="77">
        <v>818</v>
      </c>
      <c r="O70" s="77">
        <v>859</v>
      </c>
      <c r="P70" s="77">
        <v>923.42499999999995</v>
      </c>
      <c r="Q70" s="77">
        <v>997.29899999999998</v>
      </c>
      <c r="R70" s="77">
        <v>1057.1369400000001</v>
      </c>
      <c r="S70" s="77">
        <v>1115.2794716999999</v>
      </c>
      <c r="T70" s="77">
        <v>1171.043445285</v>
      </c>
      <c r="U70" s="78"/>
      <c r="V70" s="78"/>
      <c r="W70" s="78"/>
      <c r="X70" s="78"/>
    </row>
    <row r="71" spans="1:24" hidden="1" x14ac:dyDescent="0.25">
      <c r="A71" s="76">
        <f>A70+1</f>
        <v>58</v>
      </c>
      <c r="B71" s="64" t="s">
        <v>246</v>
      </c>
      <c r="C71" s="64" t="s">
        <v>247</v>
      </c>
      <c r="D71" s="65" t="s">
        <v>156</v>
      </c>
      <c r="K71" s="79">
        <v>3.7878787878787845</v>
      </c>
      <c r="L71" s="79">
        <v>4.5255474452554845</v>
      </c>
      <c r="M71" s="79">
        <v>6.8435754189944076</v>
      </c>
      <c r="N71" s="79">
        <v>6.9281045751633963</v>
      </c>
      <c r="O71" s="79">
        <v>5.012224938875292</v>
      </c>
      <c r="P71" s="79">
        <v>7.5</v>
      </c>
      <c r="Q71" s="79">
        <v>8</v>
      </c>
      <c r="R71" s="79">
        <v>6</v>
      </c>
      <c r="S71" s="79">
        <v>5.5</v>
      </c>
      <c r="T71" s="79">
        <v>5</v>
      </c>
      <c r="U71" s="78"/>
      <c r="V71" s="78"/>
      <c r="W71" s="78"/>
      <c r="X71" s="78"/>
    </row>
    <row r="72" spans="1:24" hidden="1" x14ac:dyDescent="0.25">
      <c r="A72" s="76">
        <f>A71+1</f>
        <v>59</v>
      </c>
      <c r="B72" s="64" t="s">
        <v>248</v>
      </c>
      <c r="C72" s="64" t="s">
        <v>249</v>
      </c>
      <c r="D72" s="65" t="s">
        <v>156</v>
      </c>
      <c r="K72" s="79">
        <v>2.3712149473211985</v>
      </c>
      <c r="L72" s="79">
        <v>0.47966648925763522</v>
      </c>
      <c r="M72" s="79">
        <v>2.9839797491135966</v>
      </c>
      <c r="N72" s="79">
        <v>1.5169456068200526</v>
      </c>
      <c r="O72" s="79">
        <v>2.3955876229535988</v>
      </c>
      <c r="P72" s="79">
        <v>4.3207727836124032</v>
      </c>
      <c r="Q72" s="79">
        <v>3.9187477988499975</v>
      </c>
      <c r="R72" s="79">
        <v>3.3668989970053964</v>
      </c>
      <c r="S72" s="79">
        <v>2.9948643696402932</v>
      </c>
      <c r="T72" s="79">
        <v>2.9953019302383144</v>
      </c>
      <c r="U72" s="78"/>
      <c r="V72" s="78"/>
      <c r="W72" s="78"/>
      <c r="X72" s="78"/>
    </row>
    <row r="73" spans="1:24" x14ac:dyDescent="0.25">
      <c r="A73" s="71"/>
      <c r="B73" s="72" t="s">
        <v>250</v>
      </c>
      <c r="C73" s="72" t="s">
        <v>251</v>
      </c>
      <c r="D73" s="74"/>
      <c r="E73" s="74"/>
      <c r="F73" s="74"/>
      <c r="G73" s="74"/>
      <c r="H73" s="74"/>
      <c r="I73" s="74"/>
      <c r="J73" s="74"/>
      <c r="K73" s="71"/>
      <c r="L73" s="71"/>
      <c r="M73" s="71"/>
      <c r="N73" s="71"/>
      <c r="O73" s="71"/>
      <c r="P73" s="71"/>
      <c r="Q73" s="71"/>
      <c r="R73" s="71"/>
      <c r="S73" s="71"/>
      <c r="T73" s="71"/>
      <c r="U73" s="78"/>
      <c r="V73" s="78"/>
      <c r="W73" s="78"/>
      <c r="X73" s="78"/>
    </row>
    <row r="74" spans="1:24" x14ac:dyDescent="0.25">
      <c r="A74" s="76">
        <f>A72+1</f>
        <v>60</v>
      </c>
      <c r="B74" s="64" t="s">
        <v>252</v>
      </c>
      <c r="C74" s="64" t="s">
        <v>253</v>
      </c>
      <c r="D74" s="65" t="s">
        <v>254</v>
      </c>
      <c r="F74" s="94">
        <v>19845.32807701534</v>
      </c>
      <c r="G74" s="94">
        <v>20362.507901038232</v>
      </c>
      <c r="H74" s="94">
        <v>20048.850254722031</v>
      </c>
      <c r="I74" s="94">
        <v>19701.145523630403</v>
      </c>
      <c r="J74" s="94">
        <v>19640.452289873749</v>
      </c>
      <c r="K74" s="77">
        <v>19893.77704638011</v>
      </c>
      <c r="L74" s="77">
        <v>20313.535742058728</v>
      </c>
      <c r="M74" s="77">
        <v>20799.029246293932</v>
      </c>
      <c r="N74" s="77">
        <v>21399.892402190115</v>
      </c>
      <c r="O74" s="77">
        <v>21943.449669205747</v>
      </c>
      <c r="P74" s="77">
        <v>22678.55521118069</v>
      </c>
      <c r="Q74" s="77">
        <v>23449.626088360834</v>
      </c>
      <c r="R74" s="77">
        <v>24258.635843446671</v>
      </c>
      <c r="S74" s="77">
        <v>25071.300141776272</v>
      </c>
      <c r="T74" s="77">
        <v>25886.117396384001</v>
      </c>
      <c r="U74" s="77">
        <v>26645.722701792394</v>
      </c>
      <c r="V74" s="77">
        <v>27445.094382846168</v>
      </c>
      <c r="W74" s="77">
        <v>28224.535063318999</v>
      </c>
      <c r="X74" s="77">
        <v>29014.822045091933</v>
      </c>
    </row>
    <row r="75" spans="1:24" x14ac:dyDescent="0.25">
      <c r="A75" s="76">
        <v>61</v>
      </c>
      <c r="B75" s="64" t="s">
        <v>255</v>
      </c>
      <c r="D75" s="65" t="s">
        <v>240</v>
      </c>
      <c r="F75" s="95">
        <v>3.8542568401399535</v>
      </c>
      <c r="G75" s="95">
        <v>2.6060532837544059</v>
      </c>
      <c r="H75" s="95">
        <v>-1.5403684449900652</v>
      </c>
      <c r="I75" s="95">
        <v>-1.7342876358195838</v>
      </c>
      <c r="J75" s="95">
        <v>-0.30806956724346435</v>
      </c>
      <c r="K75" s="88">
        <f t="shared" ref="K75:X75" si="9">(K74-J74)/J74*100</f>
        <v>1.2898112159920607</v>
      </c>
      <c r="L75" s="79">
        <f t="shared" si="9"/>
        <v>2.1099999999999888</v>
      </c>
      <c r="M75" s="79">
        <f t="shared" si="9"/>
        <v>2.3900000000000041</v>
      </c>
      <c r="N75" s="79">
        <f t="shared" si="9"/>
        <v>2.8888999999999854</v>
      </c>
      <c r="O75" s="79">
        <f t="shared" si="9"/>
        <v>2.5400000000000169</v>
      </c>
      <c r="P75" s="79">
        <f t="shared" si="9"/>
        <v>3.3499998999999994</v>
      </c>
      <c r="Q75" s="79">
        <f t="shared" si="9"/>
        <v>3.4000000000000008</v>
      </c>
      <c r="R75" s="79">
        <f t="shared" si="9"/>
        <v>3.4499899999999881</v>
      </c>
      <c r="S75" s="79">
        <f t="shared" si="9"/>
        <v>3.3499999900000028</v>
      </c>
      <c r="T75" s="79">
        <f t="shared" si="9"/>
        <v>3.2500000000000022</v>
      </c>
      <c r="U75" s="79">
        <f t="shared" si="9"/>
        <v>2.934411884860344</v>
      </c>
      <c r="V75" s="79">
        <f t="shared" si="9"/>
        <v>3.0000000000000062</v>
      </c>
      <c r="W75" s="79">
        <f t="shared" si="9"/>
        <v>2.8400000000000007</v>
      </c>
      <c r="X75" s="79">
        <f t="shared" si="9"/>
        <v>2.8000000000000047</v>
      </c>
    </row>
    <row r="76" spans="1:24" x14ac:dyDescent="0.25">
      <c r="A76" s="76">
        <v>62</v>
      </c>
      <c r="B76" s="64" t="s">
        <v>256</v>
      </c>
      <c r="C76" s="64" t="s">
        <v>257</v>
      </c>
      <c r="D76" s="65" t="s">
        <v>156</v>
      </c>
      <c r="K76" s="77">
        <v>885.38389147013788</v>
      </c>
      <c r="L76" s="88">
        <v>-9.1147804091625761E-2</v>
      </c>
      <c r="M76" s="88">
        <v>-0.10721491010653636</v>
      </c>
      <c r="N76" s="88">
        <v>5.7733245453142953E-3</v>
      </c>
      <c r="O76" s="88">
        <v>-4.9109227300400703E-2</v>
      </c>
      <c r="P76" s="88">
        <v>2.4127152042625964E-2</v>
      </c>
      <c r="Q76" s="88">
        <v>1.4404834128340127E-2</v>
      </c>
      <c r="R76" s="88">
        <v>-5.611569786501746E-3</v>
      </c>
      <c r="S76" s="88">
        <v>1.9762146042224059E-2</v>
      </c>
      <c r="T76" s="88">
        <v>4.2948729124528025E-2</v>
      </c>
      <c r="U76" s="78"/>
      <c r="V76" s="78"/>
      <c r="W76" s="78"/>
      <c r="X76" s="78"/>
    </row>
    <row r="77" spans="1:24" x14ac:dyDescent="0.25">
      <c r="A77" s="76">
        <v>63</v>
      </c>
      <c r="B77" s="64" t="s">
        <v>258</v>
      </c>
      <c r="C77" s="64" t="s">
        <v>259</v>
      </c>
      <c r="D77" s="65" t="s">
        <v>156</v>
      </c>
      <c r="K77" s="77">
        <v>54492.108649561764</v>
      </c>
      <c r="L77" s="88">
        <v>2.4033491469582886</v>
      </c>
      <c r="M77" s="88">
        <v>2.2654277532081175</v>
      </c>
      <c r="N77" s="88">
        <v>2.1723088439780311</v>
      </c>
      <c r="O77" s="88">
        <v>1.5</v>
      </c>
      <c r="P77" s="88">
        <v>2.1032883329915131</v>
      </c>
      <c r="Q77" s="88">
        <v>2.2000000000000002</v>
      </c>
      <c r="R77" s="88">
        <v>2.2000000000000002</v>
      </c>
      <c r="S77" s="88">
        <v>2.1</v>
      </c>
      <c r="T77" s="88">
        <v>2</v>
      </c>
      <c r="U77" s="78"/>
      <c r="V77" s="78"/>
      <c r="W77" s="78"/>
      <c r="X77" s="78"/>
    </row>
    <row r="78" spans="1:24" x14ac:dyDescent="0.25">
      <c r="A78" s="76">
        <f t="shared" ref="A78:A80" si="10">A77+1</f>
        <v>64</v>
      </c>
      <c r="B78" s="64" t="s">
        <v>260</v>
      </c>
      <c r="C78" s="64" t="s">
        <v>261</v>
      </c>
      <c r="D78" s="65" t="s">
        <v>156</v>
      </c>
      <c r="K78" s="79">
        <v>5.3133072577266471</v>
      </c>
      <c r="L78" s="88">
        <v>-0.25217243323482386</v>
      </c>
      <c r="M78" s="88">
        <v>0.21200269905841562</v>
      </c>
      <c r="N78" s="88">
        <v>0.71552707787761083</v>
      </c>
      <c r="O78" s="88">
        <v>1.0891092273004008</v>
      </c>
      <c r="P78" s="88">
        <v>1.2225844149658607</v>
      </c>
      <c r="Q78" s="88">
        <v>1.1855951658716597</v>
      </c>
      <c r="R78" s="88">
        <v>1.2556015697865015</v>
      </c>
      <c r="S78" s="88">
        <v>1.2302378439577759</v>
      </c>
      <c r="T78" s="88">
        <v>1.2070512708754619</v>
      </c>
      <c r="U78" s="78"/>
      <c r="V78" s="78"/>
      <c r="W78" s="78"/>
      <c r="X78" s="78"/>
    </row>
    <row r="79" spans="1:24" x14ac:dyDescent="0.25">
      <c r="A79" s="76">
        <f t="shared" si="10"/>
        <v>65</v>
      </c>
      <c r="B79" s="64" t="s">
        <v>262</v>
      </c>
      <c r="C79" s="64" t="s">
        <v>263</v>
      </c>
      <c r="D79" s="65" t="s">
        <v>156</v>
      </c>
      <c r="K79" s="79"/>
      <c r="L79" s="235">
        <f>(L5-L74)/L74*100</f>
        <v>0.2510801595001092</v>
      </c>
      <c r="M79" s="235">
        <f t="shared" ref="M79:T79" si="11">(M5-M74)/M74*100</f>
        <v>-0.21639589887086441</v>
      </c>
      <c r="N79" s="235">
        <f t="shared" si="11"/>
        <v>-0.26703125939206557</v>
      </c>
      <c r="O79" s="235">
        <f t="shared" si="11"/>
        <v>-0.71868221078776395</v>
      </c>
      <c r="P79" s="235">
        <f t="shared" si="11"/>
        <v>0.40642572954389677</v>
      </c>
      <c r="Q79" s="235">
        <f t="shared" si="11"/>
        <v>1.0210527203974633</v>
      </c>
      <c r="R79" s="235">
        <f t="shared" si="11"/>
        <v>0.93991263914556344</v>
      </c>
      <c r="S79" s="235">
        <f t="shared" si="11"/>
        <v>0.59305866239059124</v>
      </c>
      <c r="T79" s="235">
        <f t="shared" si="11"/>
        <v>0.24456984571500268</v>
      </c>
      <c r="U79" s="235">
        <v>0.21105719885336782</v>
      </c>
      <c r="V79" s="236">
        <v>0.11376491031079183</v>
      </c>
      <c r="W79" s="237">
        <v>2.6150763656502818E-2</v>
      </c>
      <c r="X79" s="237">
        <v>2.6150763656502818E-2</v>
      </c>
    </row>
    <row r="80" spans="1:24" x14ac:dyDescent="0.25">
      <c r="A80" s="76">
        <f t="shared" si="10"/>
        <v>66</v>
      </c>
      <c r="B80" s="64" t="s">
        <v>262</v>
      </c>
      <c r="C80" s="64" t="s">
        <v>264</v>
      </c>
      <c r="D80" s="65" t="s">
        <v>254</v>
      </c>
      <c r="K80" s="79">
        <v>-0.2079446566816614</v>
      </c>
      <c r="L80" s="238">
        <v>2527.9463952467559</v>
      </c>
      <c r="M80" s="238">
        <v>2896.6884403077383</v>
      </c>
      <c r="N80" s="238">
        <v>2966.8505745754337</v>
      </c>
      <c r="O80" s="238">
        <v>2997.2114327696472</v>
      </c>
      <c r="P80" s="238">
        <v>4202.5676047113338</v>
      </c>
      <c r="Q80" s="238">
        <v>5379.6179047894402</v>
      </c>
      <c r="R80" s="238">
        <v>6446.7818494272869</v>
      </c>
      <c r="S80" s="238">
        <v>7418.4778942030935</v>
      </c>
      <c r="T80" s="238">
        <v>8368.7188827026403</v>
      </c>
      <c r="U80" s="78"/>
      <c r="V80" s="78"/>
      <c r="W80" s="78"/>
      <c r="X80" s="78"/>
    </row>
    <row r="81" spans="1:24" x14ac:dyDescent="0.25">
      <c r="A81" s="76"/>
      <c r="B81" s="86" t="s">
        <v>265</v>
      </c>
      <c r="C81" s="86"/>
      <c r="D81" s="87"/>
      <c r="E81" s="87"/>
      <c r="F81" s="87"/>
      <c r="G81" s="87"/>
      <c r="H81" s="87"/>
      <c r="I81" s="87"/>
      <c r="J81" s="87"/>
      <c r="K81" s="98">
        <f>AVERAGE(F75:O75)</f>
        <v>1.40962956918333</v>
      </c>
      <c r="L81" s="98">
        <f t="shared" ref="L81:T81" si="12">AVERAGE(G75:P75)</f>
        <v>1.3592038751693347</v>
      </c>
      <c r="M81" s="98">
        <f t="shared" si="12"/>
        <v>1.4385985467938942</v>
      </c>
      <c r="N81" s="98">
        <f t="shared" si="12"/>
        <v>1.9376343912928995</v>
      </c>
      <c r="O81" s="98">
        <f t="shared" si="12"/>
        <v>2.4460631538748587</v>
      </c>
      <c r="P81" s="98">
        <f t="shared" si="12"/>
        <v>2.8018701105992054</v>
      </c>
      <c r="Q81" s="98">
        <f t="shared" si="12"/>
        <v>2.9663301774860336</v>
      </c>
      <c r="R81" s="98">
        <f t="shared" si="12"/>
        <v>3.0553301774860353</v>
      </c>
      <c r="S81" s="98">
        <f t="shared" si="12"/>
        <v>3.1003301774860352</v>
      </c>
      <c r="T81" s="98">
        <f t="shared" si="12"/>
        <v>3.0914401774860369</v>
      </c>
      <c r="U81" s="269">
        <v>3</v>
      </c>
      <c r="V81" s="79"/>
      <c r="W81" s="79"/>
      <c r="X81" s="79"/>
    </row>
    <row r="82" spans="1:24" x14ac:dyDescent="0.25">
      <c r="A82" s="90"/>
      <c r="S82" s="280"/>
      <c r="T82" s="280"/>
    </row>
    <row r="83" spans="1:24" x14ac:dyDescent="0.25">
      <c r="A83" s="91"/>
      <c r="P83" s="172" t="s">
        <v>324</v>
      </c>
      <c r="Q83" s="89">
        <v>15</v>
      </c>
      <c r="R83" s="89"/>
      <c r="S83" s="89"/>
      <c r="T83" s="89"/>
      <c r="U83" s="89"/>
    </row>
    <row r="84" spans="1:24" x14ac:dyDescent="0.25">
      <c r="A84" s="91"/>
      <c r="P84" s="172" t="s">
        <v>325</v>
      </c>
      <c r="Q84" s="89">
        <v>45</v>
      </c>
      <c r="R84" s="89"/>
      <c r="S84" s="89"/>
    </row>
    <row r="85" spans="1:24" x14ac:dyDescent="0.25">
      <c r="A85" s="90"/>
      <c r="Q85" s="64">
        <f>Q83/Q6*100</f>
        <v>5.2057464042763082E-2</v>
      </c>
    </row>
    <row r="86" spans="1:24" x14ac:dyDescent="0.25">
      <c r="A86" s="91"/>
      <c r="Q86" s="64">
        <f>Q84/Q6*100</f>
        <v>0.15617239212828926</v>
      </c>
    </row>
    <row r="87" spans="1:24" x14ac:dyDescent="0.25">
      <c r="A87" s="90"/>
      <c r="B87" s="64" t="s">
        <v>421</v>
      </c>
    </row>
    <row r="88" spans="1:24" x14ac:dyDescent="0.25">
      <c r="A88" s="90"/>
      <c r="B88" s="64" t="s">
        <v>422</v>
      </c>
    </row>
    <row r="89" spans="1:24" x14ac:dyDescent="0.25">
      <c r="A89" s="90"/>
    </row>
    <row r="90" spans="1:24" x14ac:dyDescent="0.25">
      <c r="A90" s="90"/>
    </row>
    <row r="91" spans="1:24" x14ac:dyDescent="0.25">
      <c r="A91" s="91"/>
    </row>
    <row r="92" spans="1:24" x14ac:dyDescent="0.25">
      <c r="A92" s="91"/>
    </row>
    <row r="93" spans="1:24" x14ac:dyDescent="0.25">
      <c r="A93" s="90"/>
    </row>
    <row r="94" spans="1:24" x14ac:dyDescent="0.25">
      <c r="A94" s="91"/>
    </row>
    <row r="95" spans="1:24" x14ac:dyDescent="0.25">
      <c r="A95" s="91"/>
    </row>
    <row r="96" spans="1:24" x14ac:dyDescent="0.25">
      <c r="A96" s="90"/>
    </row>
    <row r="97" spans="1:1" x14ac:dyDescent="0.25">
      <c r="A97" s="91"/>
    </row>
    <row r="98" spans="1:1" x14ac:dyDescent="0.25">
      <c r="A98" s="91"/>
    </row>
    <row r="99" spans="1:1" x14ac:dyDescent="0.25">
      <c r="A99" s="90"/>
    </row>
    <row r="100" spans="1:1" x14ac:dyDescent="0.25">
      <c r="A100" s="91"/>
    </row>
    <row r="101" spans="1:1" x14ac:dyDescent="0.25">
      <c r="A101" s="91"/>
    </row>
    <row r="102" spans="1:1" x14ac:dyDescent="0.25">
      <c r="A102" s="90"/>
    </row>
    <row r="103" spans="1:1" x14ac:dyDescent="0.25">
      <c r="A103" s="91"/>
    </row>
    <row r="104" spans="1:1" x14ac:dyDescent="0.25">
      <c r="A104" s="91"/>
    </row>
    <row r="105" spans="1:1" x14ac:dyDescent="0.25">
      <c r="A105" s="92"/>
    </row>
    <row r="106" spans="1:1" x14ac:dyDescent="0.25">
      <c r="A106" s="92"/>
    </row>
    <row r="107" spans="1:1" x14ac:dyDescent="0.25">
      <c r="A107" s="90"/>
    </row>
    <row r="108" spans="1:1" x14ac:dyDescent="0.25">
      <c r="A108" s="92"/>
    </row>
    <row r="109" spans="1:1" x14ac:dyDescent="0.25">
      <c r="A109" s="92"/>
    </row>
    <row r="110" spans="1:1" x14ac:dyDescent="0.25">
      <c r="A110" s="92"/>
    </row>
    <row r="111" spans="1:1" x14ac:dyDescent="0.25">
      <c r="A111" s="92"/>
    </row>
    <row r="112" spans="1:1" x14ac:dyDescent="0.25">
      <c r="A112" s="92"/>
    </row>
    <row r="113" spans="1:1" x14ac:dyDescent="0.25">
      <c r="A113" s="92"/>
    </row>
    <row r="114" spans="1:1" x14ac:dyDescent="0.25">
      <c r="A114" s="90"/>
    </row>
    <row r="115" spans="1:1" x14ac:dyDescent="0.25">
      <c r="A115" s="92"/>
    </row>
    <row r="116" spans="1:1" x14ac:dyDescent="0.25">
      <c r="A116" s="92"/>
    </row>
    <row r="117" spans="1:1" x14ac:dyDescent="0.25">
      <c r="A117" s="92"/>
    </row>
    <row r="118" spans="1:1" x14ac:dyDescent="0.25">
      <c r="A118" s="93"/>
    </row>
  </sheetData>
  <mergeCells count="1">
    <mergeCell ref="S82:T82"/>
  </mergeCells>
  <pageMargins left="0.23622047244094491" right="0.23622047244094491" top="0.74803149606299213" bottom="0.74803149606299213" header="0.31496062992125984" footer="0.31496062992125984"/>
  <pageSetup paperSize="9" scale="38" fitToHeight="0" orientation="landscape" r:id="rId1"/>
  <rowBreaks count="1" manualBreakCount="1">
    <brk id="4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L10"/>
  <sheetViews>
    <sheetView workbookViewId="0"/>
  </sheetViews>
  <sheetFormatPr defaultRowHeight="15" x14ac:dyDescent="0.25"/>
  <cols>
    <col min="1" max="1" width="33.140625" style="101" bestFit="1" customWidth="1"/>
    <col min="2" max="2" width="16" style="101" bestFit="1" customWidth="1"/>
    <col min="3" max="3" width="10" style="101" customWidth="1"/>
    <col min="4" max="5" width="10.85546875" style="101" bestFit="1" customWidth="1"/>
    <col min="6" max="12" width="10" style="101" customWidth="1"/>
    <col min="13" max="16384" width="9.140625" style="101"/>
  </cols>
  <sheetData>
    <row r="1" spans="1:12" x14ac:dyDescent="0.25">
      <c r="A1" s="101" t="s">
        <v>326</v>
      </c>
    </row>
    <row r="2" spans="1:12" x14ac:dyDescent="0.25">
      <c r="A2" s="173"/>
      <c r="B2" s="174"/>
      <c r="C2" s="174">
        <v>2008</v>
      </c>
      <c r="D2" s="174">
        <v>2009</v>
      </c>
      <c r="E2" s="174">
        <v>2010</v>
      </c>
      <c r="F2" s="174">
        <v>2011</v>
      </c>
      <c r="G2" s="174">
        <v>2012</v>
      </c>
      <c r="H2" s="174">
        <v>2013</v>
      </c>
      <c r="I2" s="174">
        <v>2014</v>
      </c>
      <c r="J2" s="174">
        <v>2015</v>
      </c>
      <c r="K2" s="174">
        <v>2016</v>
      </c>
      <c r="L2" s="174">
        <v>2017</v>
      </c>
    </row>
    <row r="3" spans="1:12" x14ac:dyDescent="0.25">
      <c r="A3" s="173" t="s">
        <v>79</v>
      </c>
      <c r="B3" s="175" t="s">
        <v>327</v>
      </c>
      <c r="C3" s="176">
        <f>'LNG_2008-2018'!B5/1000000</f>
        <v>6.9357230000000003</v>
      </c>
      <c r="D3" s="176">
        <f>'LNG_2008-2018'!D5/1000000</f>
        <v>7.1143590000000003</v>
      </c>
      <c r="E3" s="176">
        <f>'LNG_2008-2018'!G5/1000000</f>
        <v>9.8645239999999994</v>
      </c>
      <c r="F3" s="176">
        <f>'LNG_2008-2018'!H5/1000000</f>
        <v>19.243257</v>
      </c>
      <c r="G3" s="176">
        <f>'LNG_2008-2018'!J5/1000000</f>
        <v>23.026883999999999</v>
      </c>
      <c r="H3" s="176">
        <f>'LNG_2008-2018'!L5/1000000</f>
        <v>21.321971999999999</v>
      </c>
      <c r="I3" s="176">
        <f>'LNG_2008-2018'!M5/1000000</f>
        <v>38.098717000000001</v>
      </c>
      <c r="J3" s="176">
        <f>'LNG_2008-2018'!N5/1000000</f>
        <v>32.642775999999998</v>
      </c>
      <c r="K3" s="176">
        <f>'LNG_2008-2018'!O5/1000000</f>
        <v>32.716962000000002</v>
      </c>
      <c r="L3" s="176">
        <f>'LNG_2008-2018'!P5/1000000</f>
        <v>41.035305999999999</v>
      </c>
    </row>
    <row r="4" spans="1:12" x14ac:dyDescent="0.25">
      <c r="A4" s="177"/>
      <c r="B4" s="175" t="s">
        <v>328</v>
      </c>
      <c r="C4" s="176">
        <f>'LNG_2008-2018'!C20/1000000</f>
        <v>8.3585949999999993</v>
      </c>
      <c r="D4" s="176">
        <f>'LNG_2008-2018'!F20/1000000</f>
        <v>108.10707600000001</v>
      </c>
      <c r="E4" s="176">
        <f>'LNG_2008-2018'!G20/1000000</f>
        <v>118.475241</v>
      </c>
      <c r="F4" s="176">
        <f>'LNG_2008-2018'!I20/1000000</f>
        <v>68.096461000000005</v>
      </c>
      <c r="G4" s="176">
        <f>'LNG_2008-2018'!K20/1000000</f>
        <v>10.563726000000001</v>
      </c>
      <c r="H4" s="176">
        <f>'LNG_2008-2018'!L20/1000000</f>
        <v>53.348809000000003</v>
      </c>
      <c r="I4" s="176">
        <f>'LNG_2008-2018'!M20/1000000</f>
        <v>47.380226</v>
      </c>
      <c r="J4" s="176">
        <f>'LNG_2008-2018'!N20/1000000</f>
        <v>38.063631999999998</v>
      </c>
      <c r="K4" s="176">
        <f>'LNG_2008-2018'!O20/1000000</f>
        <v>45.553699999999999</v>
      </c>
      <c r="L4" s="176">
        <f>'LNG_2008-2018'!P20/1000000</f>
        <v>68.021347000000006</v>
      </c>
    </row>
    <row r="5" spans="1:12" x14ac:dyDescent="0.25">
      <c r="A5" s="173" t="s">
        <v>323</v>
      </c>
      <c r="B5" s="175" t="s">
        <v>327</v>
      </c>
      <c r="C5" s="176"/>
      <c r="D5" s="176"/>
      <c r="E5" s="176">
        <f>'Apro_rezerve_2010-2018'!B5/1000000</f>
        <v>0.142287</v>
      </c>
      <c r="F5" s="176">
        <f>'Apro_rezerve_2010-2018'!C5/1000000</f>
        <v>1.937441</v>
      </c>
      <c r="G5" s="176">
        <f>'Apro_rezerve_2010-2018'!E5/1000000</f>
        <v>2.1343079999999999</v>
      </c>
      <c r="H5" s="176">
        <f>'Apro_rezerve_2010-2018'!G5/1000000</f>
        <v>3.2209379999999999</v>
      </c>
      <c r="I5" s="176">
        <f>'Apro_rezerve_2010-2018'!H5/1000000</f>
        <v>4.2686159999999997</v>
      </c>
      <c r="J5" s="176">
        <f>'Apro_rezerve_2010-2018'!I5/1000000</f>
        <v>5</v>
      </c>
      <c r="K5" s="176">
        <f>'Apro_rezerve_2010-2018'!J5/1000000</f>
        <v>4.3404990000000003</v>
      </c>
      <c r="L5" s="176">
        <f>'Apro_rezerve_2010-2018'!K5/1000000</f>
        <v>15.587272</v>
      </c>
    </row>
    <row r="6" spans="1:12" x14ac:dyDescent="0.25">
      <c r="A6" s="178"/>
      <c r="B6" s="175" t="s">
        <v>328</v>
      </c>
      <c r="C6" s="176"/>
      <c r="D6" s="176"/>
      <c r="E6" s="176"/>
      <c r="F6" s="176"/>
      <c r="G6" s="176"/>
      <c r="H6" s="176"/>
      <c r="I6" s="176"/>
      <c r="J6" s="176"/>
      <c r="K6" s="176"/>
      <c r="L6" s="176"/>
    </row>
    <row r="10" spans="1:12" x14ac:dyDescent="0.25">
      <c r="A10" s="179"/>
    </row>
  </sheetData>
  <pageMargins left="0.70866141732283472" right="0.70866141732283472" top="0.74803149606299213" bottom="0.74803149606299213" header="0.31496062992125984" footer="0.31496062992125984"/>
  <pageSetup paperSize="9" scale="86" orientation="landscape"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2:Q26"/>
  <sheetViews>
    <sheetView zoomScale="90" zoomScaleNormal="90" workbookViewId="0">
      <pane xSplit="1" ySplit="5" topLeftCell="B6" activePane="bottomRight" state="frozen"/>
      <selection activeCell="A23" sqref="A23"/>
      <selection pane="topRight" activeCell="A23" sqref="A23"/>
      <selection pane="bottomLeft" activeCell="A23" sqref="A23"/>
      <selection pane="bottomRight"/>
    </sheetView>
  </sheetViews>
  <sheetFormatPr defaultRowHeight="12.75" x14ac:dyDescent="0.2"/>
  <cols>
    <col min="1" max="1" width="34.140625" style="180" customWidth="1"/>
    <col min="2" max="2" width="14.5703125" style="180" bestFit="1" customWidth="1"/>
    <col min="3" max="3" width="15.28515625" style="180" customWidth="1"/>
    <col min="4" max="4" width="13.28515625" style="180" customWidth="1"/>
    <col min="5" max="5" width="14.5703125" style="180" customWidth="1"/>
    <col min="6" max="6" width="14.7109375" style="180" customWidth="1"/>
    <col min="7" max="7" width="12.42578125" style="180" bestFit="1" customWidth="1"/>
    <col min="8" max="8" width="14.5703125" style="180" bestFit="1" customWidth="1"/>
    <col min="9" max="9" width="13.42578125" style="180" customWidth="1"/>
    <col min="10" max="10" width="12" style="180" customWidth="1"/>
    <col min="11" max="11" width="12.42578125" style="180" customWidth="1"/>
    <col min="12" max="15" width="11.28515625" style="180" bestFit="1" customWidth="1"/>
    <col min="16" max="16" width="12.28515625" style="180" customWidth="1"/>
    <col min="17" max="17" width="12.5703125" style="180" customWidth="1"/>
    <col min="18" max="16384" width="9.140625" style="180"/>
  </cols>
  <sheetData>
    <row r="2" spans="1:17" ht="16.5" thickBot="1" x14ac:dyDescent="0.3">
      <c r="A2" s="281" t="s">
        <v>329</v>
      </c>
      <c r="B2" s="281"/>
      <c r="C2" s="281"/>
      <c r="D2" s="281"/>
      <c r="E2" s="281"/>
      <c r="F2" s="281"/>
      <c r="G2" s="281"/>
      <c r="H2" s="281"/>
      <c r="I2" s="281"/>
      <c r="J2" s="281"/>
      <c r="K2" s="281"/>
      <c r="L2" s="281"/>
      <c r="M2" s="281"/>
      <c r="N2" s="281"/>
      <c r="O2" s="281"/>
    </row>
    <row r="3" spans="1:17" ht="45" x14ac:dyDescent="0.25">
      <c r="A3" s="181"/>
      <c r="B3" s="182" t="s">
        <v>330</v>
      </c>
      <c r="C3" s="182" t="s">
        <v>331</v>
      </c>
      <c r="D3" s="182" t="s">
        <v>332</v>
      </c>
      <c r="E3" s="182" t="s">
        <v>333</v>
      </c>
      <c r="F3" s="182" t="s">
        <v>334</v>
      </c>
      <c r="G3" s="182" t="s">
        <v>335</v>
      </c>
      <c r="H3" s="182" t="s">
        <v>336</v>
      </c>
      <c r="I3" s="182" t="s">
        <v>337</v>
      </c>
      <c r="J3" s="182" t="s">
        <v>338</v>
      </c>
      <c r="K3" s="182" t="s">
        <v>339</v>
      </c>
      <c r="L3" s="182" t="s">
        <v>340</v>
      </c>
      <c r="M3" s="182" t="s">
        <v>341</v>
      </c>
      <c r="N3" s="182" t="s">
        <v>342</v>
      </c>
      <c r="O3" s="182" t="s">
        <v>343</v>
      </c>
      <c r="P3" s="182" t="s">
        <v>344</v>
      </c>
      <c r="Q3" s="183" t="s">
        <v>345</v>
      </c>
    </row>
    <row r="4" spans="1:17" ht="15" x14ac:dyDescent="0.25">
      <c r="A4" s="184"/>
      <c r="B4" s="259"/>
      <c r="C4" s="259"/>
      <c r="D4" s="259"/>
      <c r="E4" s="259"/>
      <c r="F4" s="259"/>
      <c r="G4" s="259"/>
      <c r="H4" s="259"/>
      <c r="I4" s="259"/>
      <c r="J4" s="259"/>
      <c r="K4" s="259"/>
      <c r="L4" s="259"/>
      <c r="M4" s="259"/>
      <c r="N4" s="259"/>
      <c r="O4" s="260"/>
      <c r="P4" s="260"/>
      <c r="Q4" s="185"/>
    </row>
    <row r="5" spans="1:17" ht="28.5" x14ac:dyDescent="0.2">
      <c r="A5" s="186" t="s">
        <v>346</v>
      </c>
      <c r="B5" s="247">
        <v>6935723</v>
      </c>
      <c r="C5" s="247">
        <v>8358595</v>
      </c>
      <c r="D5" s="247">
        <v>7114359</v>
      </c>
      <c r="E5" s="247">
        <v>21021911</v>
      </c>
      <c r="F5" s="247">
        <v>12589198</v>
      </c>
      <c r="G5" s="247">
        <v>9864524</v>
      </c>
      <c r="H5" s="247">
        <v>19243257</v>
      </c>
      <c r="I5" s="247">
        <v>19806367</v>
      </c>
      <c r="J5" s="247">
        <v>23026884</v>
      </c>
      <c r="K5" s="247">
        <v>10563726</v>
      </c>
      <c r="L5" s="247">
        <v>21321972</v>
      </c>
      <c r="M5" s="247">
        <v>38098717</v>
      </c>
      <c r="N5" s="247">
        <v>32642776</v>
      </c>
      <c r="O5" s="247">
        <v>32716962</v>
      </c>
      <c r="P5" s="247">
        <v>41035306</v>
      </c>
      <c r="Q5" s="248">
        <v>43545932</v>
      </c>
    </row>
    <row r="6" spans="1:17" ht="75" x14ac:dyDescent="0.2">
      <c r="A6" s="187" t="s">
        <v>347</v>
      </c>
      <c r="B6" s="261"/>
      <c r="C6" s="261"/>
      <c r="D6" s="261"/>
      <c r="E6" s="261"/>
      <c r="F6" s="261">
        <v>95517878</v>
      </c>
      <c r="G6" s="261">
        <v>108610717</v>
      </c>
      <c r="H6" s="261"/>
      <c r="I6" s="261">
        <v>48290094</v>
      </c>
      <c r="J6" s="261"/>
      <c r="K6" s="261"/>
      <c r="L6" s="261"/>
      <c r="M6" s="261"/>
      <c r="N6" s="261"/>
      <c r="O6" s="262"/>
      <c r="P6" s="262"/>
      <c r="Q6" s="188"/>
    </row>
    <row r="7" spans="1:17" ht="75" x14ac:dyDescent="0.2">
      <c r="A7" s="189" t="s">
        <v>348</v>
      </c>
      <c r="B7" s="261"/>
      <c r="C7" s="261"/>
      <c r="D7" s="261"/>
      <c r="E7" s="261"/>
      <c r="F7" s="261"/>
      <c r="G7" s="261"/>
      <c r="H7" s="261"/>
      <c r="I7" s="261"/>
      <c r="J7" s="261"/>
      <c r="K7" s="261"/>
      <c r="L7" s="261">
        <v>2146529</v>
      </c>
      <c r="M7" s="261">
        <v>2860846</v>
      </c>
      <c r="N7" s="261"/>
      <c r="O7" s="262"/>
      <c r="P7" s="262"/>
      <c r="Q7" s="188"/>
    </row>
    <row r="8" spans="1:17" ht="96" customHeight="1" x14ac:dyDescent="0.2">
      <c r="A8" s="187" t="s">
        <v>349</v>
      </c>
      <c r="B8" s="261"/>
      <c r="C8" s="261"/>
      <c r="D8" s="261"/>
      <c r="E8" s="261"/>
      <c r="F8" s="261"/>
      <c r="G8" s="261"/>
      <c r="H8" s="261"/>
      <c r="I8" s="261"/>
      <c r="J8" s="261"/>
      <c r="K8" s="261"/>
      <c r="L8" s="261">
        <v>21343077</v>
      </c>
      <c r="M8" s="261">
        <v>3526111</v>
      </c>
      <c r="N8" s="261"/>
      <c r="O8" s="262"/>
      <c r="P8" s="262"/>
      <c r="Q8" s="188"/>
    </row>
    <row r="9" spans="1:17" ht="75" x14ac:dyDescent="0.2">
      <c r="A9" s="187" t="s">
        <v>350</v>
      </c>
      <c r="B9" s="261"/>
      <c r="C9" s="261"/>
      <c r="D9" s="261"/>
      <c r="E9" s="261"/>
      <c r="F9" s="261"/>
      <c r="G9" s="261"/>
      <c r="H9" s="261"/>
      <c r="I9" s="261"/>
      <c r="J9" s="261"/>
      <c r="K9" s="261"/>
      <c r="L9" s="261"/>
      <c r="M9" s="261">
        <v>2894552</v>
      </c>
      <c r="N9" s="261">
        <v>3972666</v>
      </c>
      <c r="O9" s="262"/>
      <c r="P9" s="262"/>
      <c r="Q9" s="188"/>
    </row>
    <row r="10" spans="1:17" ht="60" x14ac:dyDescent="0.2">
      <c r="A10" s="187" t="s">
        <v>351</v>
      </c>
      <c r="B10" s="261"/>
      <c r="C10" s="261"/>
      <c r="D10" s="261"/>
      <c r="E10" s="261"/>
      <c r="F10" s="261"/>
      <c r="G10" s="261"/>
      <c r="H10" s="261"/>
      <c r="I10" s="261"/>
      <c r="J10" s="261"/>
      <c r="K10" s="261"/>
      <c r="L10" s="261">
        <v>8537231</v>
      </c>
      <c r="M10" s="261"/>
      <c r="N10" s="261"/>
      <c r="O10" s="262"/>
      <c r="P10" s="262"/>
      <c r="Q10" s="188"/>
    </row>
    <row r="11" spans="1:17" ht="120" x14ac:dyDescent="0.2">
      <c r="A11" s="187" t="s">
        <v>352</v>
      </c>
      <c r="B11" s="261"/>
      <c r="C11" s="261"/>
      <c r="D11" s="261"/>
      <c r="E11" s="261"/>
      <c r="F11" s="261"/>
      <c r="G11" s="261"/>
      <c r="H11" s="261"/>
      <c r="I11" s="261"/>
      <c r="J11" s="261"/>
      <c r="K11" s="261"/>
      <c r="L11" s="261"/>
      <c r="M11" s="261"/>
      <c r="N11" s="261">
        <v>1448190</v>
      </c>
      <c r="O11" s="262"/>
      <c r="P11" s="262"/>
      <c r="Q11" s="188"/>
    </row>
    <row r="12" spans="1:17" ht="63.75" x14ac:dyDescent="0.2">
      <c r="A12" s="263" t="s">
        <v>353</v>
      </c>
      <c r="B12" s="261"/>
      <c r="C12" s="261"/>
      <c r="D12" s="261"/>
      <c r="E12" s="261"/>
      <c r="F12" s="261"/>
      <c r="G12" s="261"/>
      <c r="H12" s="261"/>
      <c r="I12" s="261"/>
      <c r="J12" s="261"/>
      <c r="K12" s="261"/>
      <c r="L12" s="261"/>
      <c r="M12" s="261"/>
      <c r="N12" s="261"/>
      <c r="O12" s="190">
        <v>2500000</v>
      </c>
      <c r="P12" s="262"/>
      <c r="Q12" s="188"/>
    </row>
    <row r="13" spans="1:17" ht="63.75" x14ac:dyDescent="0.2">
      <c r="A13" s="263" t="s">
        <v>354</v>
      </c>
      <c r="B13" s="261"/>
      <c r="C13" s="261"/>
      <c r="D13" s="261"/>
      <c r="E13" s="261"/>
      <c r="F13" s="261"/>
      <c r="G13" s="261"/>
      <c r="H13" s="261"/>
      <c r="I13" s="261"/>
      <c r="J13" s="261"/>
      <c r="K13" s="261"/>
      <c r="L13" s="261"/>
      <c r="M13" s="261"/>
      <c r="N13" s="261"/>
      <c r="O13" s="190">
        <v>2096682</v>
      </c>
      <c r="P13" s="262"/>
      <c r="Q13" s="188"/>
    </row>
    <row r="14" spans="1:17" ht="63.75" x14ac:dyDescent="0.2">
      <c r="A14" s="264" t="s">
        <v>355</v>
      </c>
      <c r="B14" s="261"/>
      <c r="C14" s="261"/>
      <c r="D14" s="261"/>
      <c r="E14" s="261"/>
      <c r="F14" s="261"/>
      <c r="G14" s="261"/>
      <c r="H14" s="261"/>
      <c r="I14" s="261"/>
      <c r="J14" s="261"/>
      <c r="K14" s="261"/>
      <c r="L14" s="261"/>
      <c r="M14" s="261"/>
      <c r="N14" s="261"/>
      <c r="O14" s="265">
        <v>8240056</v>
      </c>
      <c r="P14" s="262"/>
      <c r="Q14" s="188"/>
    </row>
    <row r="15" spans="1:17" ht="114.75" x14ac:dyDescent="0.2">
      <c r="A15" s="264" t="s">
        <v>356</v>
      </c>
      <c r="B15" s="261"/>
      <c r="C15" s="261"/>
      <c r="D15" s="261"/>
      <c r="E15" s="261"/>
      <c r="F15" s="261"/>
      <c r="G15" s="261"/>
      <c r="H15" s="261"/>
      <c r="I15" s="261"/>
      <c r="J15" s="261"/>
      <c r="K15" s="261"/>
      <c r="L15" s="261"/>
      <c r="M15" s="261"/>
      <c r="N15" s="261"/>
      <c r="O15" s="265"/>
      <c r="P15" s="261">
        <v>1260571</v>
      </c>
      <c r="Q15" s="188"/>
    </row>
    <row r="16" spans="1:17" ht="63.75" x14ac:dyDescent="0.2">
      <c r="A16" s="264" t="s">
        <v>357</v>
      </c>
      <c r="B16" s="261"/>
      <c r="C16" s="261"/>
      <c r="D16" s="261"/>
      <c r="E16" s="261"/>
      <c r="F16" s="261"/>
      <c r="G16" s="261"/>
      <c r="H16" s="261"/>
      <c r="I16" s="261"/>
      <c r="J16" s="261"/>
      <c r="K16" s="261"/>
      <c r="L16" s="261"/>
      <c r="M16" s="261"/>
      <c r="N16" s="261"/>
      <c r="O16" s="265"/>
      <c r="P16" s="261">
        <v>7146712</v>
      </c>
      <c r="Q16" s="188"/>
    </row>
    <row r="17" spans="1:17" ht="153" x14ac:dyDescent="0.2">
      <c r="A17" s="264" t="s">
        <v>358</v>
      </c>
      <c r="B17" s="261"/>
      <c r="C17" s="261"/>
      <c r="D17" s="261"/>
      <c r="E17" s="261"/>
      <c r="F17" s="261"/>
      <c r="G17" s="261"/>
      <c r="H17" s="261"/>
      <c r="I17" s="261"/>
      <c r="J17" s="261"/>
      <c r="K17" s="261"/>
      <c r="L17" s="261"/>
      <c r="M17" s="261"/>
      <c r="N17" s="261"/>
      <c r="O17" s="265"/>
      <c r="P17" s="261">
        <v>574259</v>
      </c>
      <c r="Q17" s="188"/>
    </row>
    <row r="18" spans="1:17" ht="63.75" x14ac:dyDescent="0.2">
      <c r="A18" s="264" t="s">
        <v>359</v>
      </c>
      <c r="B18" s="261"/>
      <c r="C18" s="261"/>
      <c r="D18" s="261"/>
      <c r="E18" s="261"/>
      <c r="F18" s="261"/>
      <c r="G18" s="261"/>
      <c r="H18" s="261"/>
      <c r="I18" s="261"/>
      <c r="J18" s="261"/>
      <c r="K18" s="261"/>
      <c r="L18" s="261"/>
      <c r="M18" s="261"/>
      <c r="N18" s="261"/>
      <c r="O18" s="265"/>
      <c r="P18" s="261">
        <v>14255306</v>
      </c>
      <c r="Q18" s="188"/>
    </row>
    <row r="19" spans="1:17" ht="267.75" x14ac:dyDescent="0.2">
      <c r="A19" s="264" t="s">
        <v>360</v>
      </c>
      <c r="B19" s="261"/>
      <c r="C19" s="261"/>
      <c r="D19" s="261"/>
      <c r="E19" s="261"/>
      <c r="F19" s="261"/>
      <c r="G19" s="261"/>
      <c r="H19" s="261"/>
      <c r="I19" s="261"/>
      <c r="J19" s="261"/>
      <c r="K19" s="261"/>
      <c r="L19" s="261"/>
      <c r="M19" s="261"/>
      <c r="N19" s="261"/>
      <c r="O19" s="265"/>
      <c r="P19" s="261">
        <v>3749193</v>
      </c>
      <c r="Q19" s="188"/>
    </row>
    <row r="20" spans="1:17" ht="14.25" x14ac:dyDescent="0.2">
      <c r="A20" s="191" t="s">
        <v>361</v>
      </c>
      <c r="B20" s="247">
        <f t="shared" ref="B20:Q20" si="0">SUM(B5:B19)</f>
        <v>6935723</v>
      </c>
      <c r="C20" s="247">
        <f t="shared" si="0"/>
        <v>8358595</v>
      </c>
      <c r="D20" s="247">
        <f t="shared" si="0"/>
        <v>7114359</v>
      </c>
      <c r="E20" s="247">
        <f t="shared" si="0"/>
        <v>21021911</v>
      </c>
      <c r="F20" s="247">
        <f t="shared" si="0"/>
        <v>108107076</v>
      </c>
      <c r="G20" s="247">
        <f t="shared" si="0"/>
        <v>118475241</v>
      </c>
      <c r="H20" s="247">
        <f t="shared" si="0"/>
        <v>19243257</v>
      </c>
      <c r="I20" s="247">
        <f t="shared" si="0"/>
        <v>68096461</v>
      </c>
      <c r="J20" s="247">
        <f t="shared" si="0"/>
        <v>23026884</v>
      </c>
      <c r="K20" s="247">
        <f t="shared" si="0"/>
        <v>10563726</v>
      </c>
      <c r="L20" s="247">
        <f t="shared" si="0"/>
        <v>53348809</v>
      </c>
      <c r="M20" s="247">
        <f t="shared" si="0"/>
        <v>47380226</v>
      </c>
      <c r="N20" s="247">
        <f t="shared" si="0"/>
        <v>38063632</v>
      </c>
      <c r="O20" s="247">
        <f t="shared" si="0"/>
        <v>45553700</v>
      </c>
      <c r="P20" s="247">
        <f t="shared" si="0"/>
        <v>68021347</v>
      </c>
      <c r="Q20" s="248">
        <f t="shared" si="0"/>
        <v>43545932</v>
      </c>
    </row>
    <row r="21" spans="1:17" ht="30" x14ac:dyDescent="0.2">
      <c r="A21" s="187" t="s">
        <v>362</v>
      </c>
      <c r="B21" s="261"/>
      <c r="C21" s="261">
        <v>6036046</v>
      </c>
      <c r="D21" s="261"/>
      <c r="E21" s="261">
        <v>3133381</v>
      </c>
      <c r="F21" s="261">
        <v>107625368</v>
      </c>
      <c r="G21" s="261">
        <v>116191931</v>
      </c>
      <c r="H21" s="261">
        <v>927237</v>
      </c>
      <c r="I21" s="261">
        <v>65436658</v>
      </c>
      <c r="J21" s="261">
        <v>12536253</v>
      </c>
      <c r="K21" s="261">
        <v>10563726</v>
      </c>
      <c r="L21" s="261">
        <v>48896793</v>
      </c>
      <c r="M21" s="261">
        <v>45702869</v>
      </c>
      <c r="N21" s="261">
        <v>25023157</v>
      </c>
      <c r="O21" s="261">
        <v>44912981</v>
      </c>
      <c r="P21" s="261">
        <v>66952162</v>
      </c>
      <c r="Q21" s="192"/>
    </row>
    <row r="22" spans="1:17" ht="45.75" thickBot="1" x14ac:dyDescent="0.25">
      <c r="A22" s="193" t="s">
        <v>363</v>
      </c>
      <c r="B22" s="266"/>
      <c r="C22" s="266"/>
      <c r="D22" s="266"/>
      <c r="E22" s="266"/>
      <c r="F22" s="266"/>
      <c r="G22" s="266"/>
      <c r="H22" s="266"/>
      <c r="I22" s="266"/>
      <c r="J22" s="266"/>
      <c r="K22" s="266"/>
      <c r="L22" s="266"/>
      <c r="M22" s="266"/>
      <c r="N22" s="266">
        <v>5523933</v>
      </c>
      <c r="O22" s="266"/>
      <c r="P22" s="266"/>
      <c r="Q22" s="194"/>
    </row>
    <row r="23" spans="1:17" ht="15" thickBot="1" x14ac:dyDescent="0.25">
      <c r="A23" s="195" t="s">
        <v>364</v>
      </c>
      <c r="B23" s="196"/>
      <c r="C23" s="196">
        <f>C20-C21</f>
        <v>2322549</v>
      </c>
      <c r="D23" s="196"/>
      <c r="E23" s="196"/>
      <c r="F23" s="196">
        <f>F20-F21</f>
        <v>481708</v>
      </c>
      <c r="G23" s="196">
        <f>G20-G21</f>
        <v>2283310</v>
      </c>
      <c r="H23" s="196"/>
      <c r="I23" s="196">
        <f>I20-I21</f>
        <v>2659803</v>
      </c>
      <c r="J23" s="196"/>
      <c r="K23" s="196">
        <f>K20-K21</f>
        <v>0</v>
      </c>
      <c r="L23" s="196">
        <f>L20-L21</f>
        <v>4452016</v>
      </c>
      <c r="M23" s="196">
        <f>M20-M21</f>
        <v>1677357</v>
      </c>
      <c r="N23" s="196">
        <f>N20-N21-N22</f>
        <v>7516542</v>
      </c>
      <c r="O23" s="196">
        <f>O20-O21</f>
        <v>640719</v>
      </c>
      <c r="P23" s="196">
        <f>P20-P21</f>
        <v>1069185</v>
      </c>
      <c r="Q23" s="267"/>
    </row>
    <row r="24" spans="1:17" ht="15" x14ac:dyDescent="0.25">
      <c r="A24" s="197" t="s">
        <v>365</v>
      </c>
      <c r="B24" s="197"/>
      <c r="C24" s="197"/>
      <c r="D24" s="197"/>
      <c r="E24" s="198"/>
      <c r="F24" s="198"/>
      <c r="G24" s="199"/>
      <c r="H24" s="197"/>
      <c r="I24" s="197"/>
      <c r="J24" s="197"/>
      <c r="K24" s="197"/>
      <c r="L24" s="197"/>
      <c r="M24" s="197"/>
      <c r="N24" s="197"/>
      <c r="O24" s="197"/>
      <c r="P24" s="197"/>
      <c r="Q24" s="197"/>
    </row>
    <row r="25" spans="1:17" ht="15" x14ac:dyDescent="0.25">
      <c r="A25" s="197" t="s">
        <v>366</v>
      </c>
      <c r="B25" s="197"/>
      <c r="C25" s="197"/>
      <c r="D25" s="197"/>
      <c r="E25" s="198"/>
      <c r="F25" s="198"/>
      <c r="G25" s="199"/>
      <c r="H25" s="197"/>
      <c r="I25" s="197"/>
      <c r="J25" s="197"/>
      <c r="K25" s="197"/>
      <c r="L25" s="197"/>
      <c r="M25" s="197"/>
      <c r="N25" s="197"/>
      <c r="O25" s="197"/>
      <c r="P25" s="197"/>
      <c r="Q25" s="197"/>
    </row>
    <row r="26" spans="1:17" x14ac:dyDescent="0.2">
      <c r="A26" s="200"/>
      <c r="B26" s="200"/>
      <c r="C26" s="200"/>
      <c r="D26" s="201"/>
      <c r="E26" s="201"/>
      <c r="F26" s="200"/>
      <c r="G26" s="200"/>
      <c r="H26" s="200"/>
      <c r="I26" s="200"/>
      <c r="J26" s="200"/>
      <c r="K26" s="200"/>
      <c r="L26" s="200"/>
      <c r="M26" s="200"/>
      <c r="N26" s="200"/>
      <c r="O26" s="200"/>
      <c r="P26" s="200"/>
      <c r="Q26" s="200"/>
    </row>
  </sheetData>
  <mergeCells count="1">
    <mergeCell ref="A2:O2"/>
  </mergeCells>
  <pageMargins left="0.15748031496062992" right="0.15748031496062992" top="0.31496062992125984" bottom="0.47244094488188981" header="0.15748031496062992" footer="0.31496062992125984"/>
  <pageSetup paperSize="9" scale="4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2:L13"/>
  <sheetViews>
    <sheetView zoomScale="90" zoomScaleNormal="90" workbookViewId="0">
      <pane xSplit="1" ySplit="5" topLeftCell="B6" activePane="bottomRight" state="frozen"/>
      <selection activeCell="A23" sqref="A23"/>
      <selection pane="topRight" activeCell="A23" sqref="A23"/>
      <selection pane="bottomLeft" activeCell="A23" sqref="A23"/>
      <selection pane="bottomRight"/>
    </sheetView>
  </sheetViews>
  <sheetFormatPr defaultRowHeight="12.75" x14ac:dyDescent="0.2"/>
  <cols>
    <col min="1" max="1" width="40.5703125" style="180" customWidth="1"/>
    <col min="2" max="12" width="15.140625" style="180" customWidth="1"/>
    <col min="13" max="16384" width="9.140625" style="180"/>
  </cols>
  <sheetData>
    <row r="2" spans="1:12" ht="16.5" thickBot="1" x14ac:dyDescent="0.3">
      <c r="A2" s="281" t="s">
        <v>367</v>
      </c>
      <c r="B2" s="281"/>
      <c r="C2" s="281"/>
      <c r="D2" s="281"/>
      <c r="E2" s="281"/>
      <c r="F2" s="281"/>
      <c r="G2" s="281"/>
      <c r="H2" s="281"/>
      <c r="I2" s="281"/>
      <c r="J2" s="281"/>
    </row>
    <row r="3" spans="1:12" ht="30" x14ac:dyDescent="0.25">
      <c r="A3" s="181"/>
      <c r="B3" s="182" t="s">
        <v>335</v>
      </c>
      <c r="C3" s="182" t="s">
        <v>336</v>
      </c>
      <c r="D3" s="182" t="s">
        <v>337</v>
      </c>
      <c r="E3" s="182" t="s">
        <v>338</v>
      </c>
      <c r="F3" s="182" t="s">
        <v>339</v>
      </c>
      <c r="G3" s="182" t="s">
        <v>340</v>
      </c>
      <c r="H3" s="182" t="s">
        <v>341</v>
      </c>
      <c r="I3" s="182" t="s">
        <v>342</v>
      </c>
      <c r="J3" s="182" t="s">
        <v>343</v>
      </c>
      <c r="K3" s="182" t="s">
        <v>344</v>
      </c>
      <c r="L3" s="183" t="s">
        <v>345</v>
      </c>
    </row>
    <row r="4" spans="1:12" ht="15" x14ac:dyDescent="0.25">
      <c r="A4" s="243"/>
      <c r="B4" s="244"/>
      <c r="C4" s="244"/>
      <c r="D4" s="244"/>
      <c r="E4" s="244"/>
      <c r="F4" s="244"/>
      <c r="G4" s="244"/>
      <c r="H4" s="244"/>
      <c r="I4" s="244"/>
      <c r="J4" s="245"/>
      <c r="K4" s="245"/>
      <c r="L4" s="246"/>
    </row>
    <row r="5" spans="1:12" ht="28.5" x14ac:dyDescent="0.2">
      <c r="A5" s="186" t="s">
        <v>346</v>
      </c>
      <c r="B5" s="247">
        <v>142287</v>
      </c>
      <c r="C5" s="247">
        <v>1937441</v>
      </c>
      <c r="D5" s="247">
        <v>0</v>
      </c>
      <c r="E5" s="247">
        <v>2134308</v>
      </c>
      <c r="F5" s="247">
        <v>0</v>
      </c>
      <c r="G5" s="247">
        <v>3220938</v>
      </c>
      <c r="H5" s="247">
        <v>4268616</v>
      </c>
      <c r="I5" s="247">
        <v>5000000</v>
      </c>
      <c r="J5" s="247">
        <v>4340499</v>
      </c>
      <c r="K5" s="247">
        <v>15587272</v>
      </c>
      <c r="L5" s="248">
        <v>14272179</v>
      </c>
    </row>
    <row r="6" spans="1:12" s="204" customFormat="1" ht="30" x14ac:dyDescent="0.2">
      <c r="A6" s="249" t="s">
        <v>368</v>
      </c>
      <c r="B6" s="202">
        <v>142287</v>
      </c>
      <c r="C6" s="202"/>
      <c r="D6" s="202"/>
      <c r="E6" s="202">
        <f>930228/0.702804</f>
        <v>1323595.1986613623</v>
      </c>
      <c r="F6" s="202"/>
      <c r="G6" s="203">
        <f>1074409</f>
        <v>1074409</v>
      </c>
      <c r="H6" s="202">
        <f>1407770</f>
        <v>1407770</v>
      </c>
      <c r="I6" s="202">
        <v>1386127</v>
      </c>
      <c r="J6" s="202">
        <v>3778959</v>
      </c>
      <c r="K6" s="202">
        <f>1331966</f>
        <v>1331966</v>
      </c>
      <c r="L6" s="250"/>
    </row>
    <row r="7" spans="1:12" ht="45" x14ac:dyDescent="0.2">
      <c r="A7" s="251" t="s">
        <v>369</v>
      </c>
      <c r="B7" s="203"/>
      <c r="C7" s="203"/>
      <c r="D7" s="203"/>
      <c r="E7" s="203"/>
      <c r="F7" s="203"/>
      <c r="G7" s="203">
        <v>2146529</v>
      </c>
      <c r="H7" s="203"/>
      <c r="I7" s="203"/>
      <c r="J7" s="205"/>
      <c r="K7" s="205"/>
      <c r="L7" s="252"/>
    </row>
    <row r="8" spans="1:12" ht="45" x14ac:dyDescent="0.2">
      <c r="A8" s="251" t="s">
        <v>370</v>
      </c>
      <c r="B8" s="203"/>
      <c r="C8" s="203"/>
      <c r="D8" s="203"/>
      <c r="E8" s="203"/>
      <c r="F8" s="203"/>
      <c r="G8" s="203"/>
      <c r="H8" s="203">
        <v>2860846</v>
      </c>
      <c r="I8" s="203"/>
      <c r="J8" s="205"/>
      <c r="K8" s="205"/>
      <c r="L8" s="252"/>
    </row>
    <row r="9" spans="1:12" ht="38.25" x14ac:dyDescent="0.2">
      <c r="A9" s="253" t="s">
        <v>371</v>
      </c>
      <c r="B9" s="203"/>
      <c r="C9" s="203"/>
      <c r="D9" s="203"/>
      <c r="E9" s="203"/>
      <c r="F9" s="203"/>
      <c r="G9" s="203"/>
      <c r="H9" s="203"/>
      <c r="I9" s="203"/>
      <c r="J9" s="206"/>
      <c r="K9" s="203">
        <v>14255306</v>
      </c>
      <c r="L9" s="252"/>
    </row>
    <row r="10" spans="1:12" ht="15" x14ac:dyDescent="0.2">
      <c r="A10" s="254"/>
      <c r="B10" s="207"/>
      <c r="C10" s="207"/>
      <c r="D10" s="207"/>
      <c r="E10" s="207"/>
      <c r="F10" s="207"/>
      <c r="G10" s="207"/>
      <c r="H10" s="207"/>
      <c r="I10" s="207"/>
      <c r="J10" s="208"/>
      <c r="K10" s="207"/>
      <c r="L10" s="255"/>
    </row>
    <row r="11" spans="1:12" ht="21.75" customHeight="1" thickBot="1" x14ac:dyDescent="0.25">
      <c r="A11" s="256" t="s">
        <v>372</v>
      </c>
      <c r="B11" s="257">
        <f t="shared" ref="B11:L11" si="0">B5-SUM(B6:B10)</f>
        <v>0</v>
      </c>
      <c r="C11" s="257">
        <f t="shared" si="0"/>
        <v>1937441</v>
      </c>
      <c r="D11" s="257">
        <f t="shared" si="0"/>
        <v>0</v>
      </c>
      <c r="E11" s="257">
        <f t="shared" si="0"/>
        <v>810712.80133863771</v>
      </c>
      <c r="F11" s="257">
        <f t="shared" si="0"/>
        <v>0</v>
      </c>
      <c r="G11" s="257">
        <f t="shared" si="0"/>
        <v>0</v>
      </c>
      <c r="H11" s="257">
        <f t="shared" si="0"/>
        <v>0</v>
      </c>
      <c r="I11" s="257">
        <f t="shared" si="0"/>
        <v>3613873</v>
      </c>
      <c r="J11" s="257">
        <f t="shared" si="0"/>
        <v>561540</v>
      </c>
      <c r="K11" s="257">
        <f t="shared" si="0"/>
        <v>0</v>
      </c>
      <c r="L11" s="258">
        <f t="shared" si="0"/>
        <v>14272179</v>
      </c>
    </row>
    <row r="12" spans="1:12" ht="15" x14ac:dyDescent="0.25">
      <c r="A12" s="197" t="s">
        <v>373</v>
      </c>
      <c r="B12" s="199"/>
      <c r="C12" s="197"/>
      <c r="D12" s="197"/>
      <c r="E12" s="197"/>
      <c r="F12" s="197"/>
      <c r="G12" s="197"/>
      <c r="H12" s="197"/>
      <c r="I12" s="197"/>
      <c r="J12" s="197"/>
      <c r="K12" s="197"/>
      <c r="L12" s="197"/>
    </row>
    <row r="13" spans="1:12" x14ac:dyDescent="0.2">
      <c r="A13" s="200"/>
      <c r="B13" s="200"/>
      <c r="C13" s="200"/>
      <c r="D13" s="200"/>
      <c r="E13" s="200"/>
      <c r="F13" s="200"/>
      <c r="G13" s="201"/>
      <c r="H13" s="200"/>
      <c r="I13" s="200"/>
      <c r="J13" s="200"/>
      <c r="K13" s="200"/>
      <c r="L13" s="200"/>
    </row>
  </sheetData>
  <mergeCells count="1">
    <mergeCell ref="A2:J2"/>
  </mergeCells>
  <pageMargins left="0.66" right="0.15748031496062992" top="0.31496062992125984" bottom="0.48" header="0.15748031496062992" footer="0.31496062992125984"/>
  <pageSetup paperSize="9" scale="6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U35"/>
  <sheetViews>
    <sheetView topLeftCell="A7" zoomScaleNormal="100" workbookViewId="0">
      <selection activeCell="A10" sqref="A10"/>
    </sheetView>
  </sheetViews>
  <sheetFormatPr defaultRowHeight="14.25" x14ac:dyDescent="0.2"/>
  <cols>
    <col min="1" max="16384" width="9.140625" style="59"/>
  </cols>
  <sheetData>
    <row r="1" spans="1:21" x14ac:dyDescent="0.2">
      <c r="A1" s="58" t="s">
        <v>320</v>
      </c>
    </row>
    <row r="3" spans="1:21" x14ac:dyDescent="0.2">
      <c r="A3" s="58" t="s">
        <v>9</v>
      </c>
      <c r="B3" s="60">
        <v>43032.330046296294</v>
      </c>
    </row>
    <row r="4" spans="1:21" x14ac:dyDescent="0.2">
      <c r="A4" s="58" t="s">
        <v>10</v>
      </c>
      <c r="B4" s="60">
        <v>43150.441388356485</v>
      </c>
    </row>
    <row r="5" spans="1:21" x14ac:dyDescent="0.2">
      <c r="A5" s="58" t="s">
        <v>12</v>
      </c>
      <c r="B5" s="58" t="s">
        <v>13</v>
      </c>
    </row>
    <row r="7" spans="1:21" x14ac:dyDescent="0.2">
      <c r="A7" s="58" t="s">
        <v>16</v>
      </c>
      <c r="B7" s="58" t="s">
        <v>47</v>
      </c>
    </row>
    <row r="8" spans="1:21" x14ac:dyDescent="0.2">
      <c r="A8" s="58" t="s">
        <v>19</v>
      </c>
      <c r="B8" s="58" t="s">
        <v>20</v>
      </c>
    </row>
    <row r="9" spans="1:21" x14ac:dyDescent="0.2">
      <c r="A9" s="58" t="s">
        <v>25</v>
      </c>
      <c r="B9" s="58" t="s">
        <v>321</v>
      </c>
    </row>
    <row r="11" spans="1:21" x14ac:dyDescent="0.2">
      <c r="A11" s="61"/>
      <c r="B11" s="61" t="s">
        <v>279</v>
      </c>
      <c r="C11" s="61" t="s">
        <v>280</v>
      </c>
      <c r="D11" s="61" t="s">
        <v>281</v>
      </c>
      <c r="E11" s="61" t="s">
        <v>114</v>
      </c>
      <c r="F11" s="61" t="s">
        <v>115</v>
      </c>
      <c r="G11" s="61" t="s">
        <v>116</v>
      </c>
      <c r="H11" s="61" t="s">
        <v>117</v>
      </c>
      <c r="I11" s="61" t="s">
        <v>118</v>
      </c>
      <c r="J11" s="61" t="s">
        <v>119</v>
      </c>
      <c r="K11" s="61" t="s">
        <v>120</v>
      </c>
      <c r="L11" s="61" t="s">
        <v>121</v>
      </c>
      <c r="M11" s="61" t="s">
        <v>122</v>
      </c>
      <c r="N11" s="61" t="s">
        <v>30</v>
      </c>
      <c r="O11" s="149">
        <v>2017</v>
      </c>
      <c r="P11" s="149">
        <v>2018</v>
      </c>
      <c r="Q11" s="149">
        <v>2019</v>
      </c>
      <c r="R11" s="149">
        <v>2020</v>
      </c>
      <c r="S11" s="149">
        <v>2021</v>
      </c>
      <c r="T11" s="149">
        <v>2022</v>
      </c>
    </row>
    <row r="12" spans="1:21" x14ac:dyDescent="0.2">
      <c r="A12" s="61" t="s">
        <v>32</v>
      </c>
      <c r="B12" s="150">
        <v>14</v>
      </c>
      <c r="C12" s="150">
        <v>11.4</v>
      </c>
      <c r="D12" s="150">
        <v>9.6</v>
      </c>
      <c r="E12" s="241">
        <v>8</v>
      </c>
      <c r="F12" s="241">
        <v>18.2</v>
      </c>
      <c r="G12" s="241">
        <v>35.799999999999997</v>
      </c>
      <c r="H12" s="241">
        <v>46.8</v>
      </c>
      <c r="I12" s="241">
        <v>42.7</v>
      </c>
      <c r="J12" s="241">
        <v>41.2</v>
      </c>
      <c r="K12" s="241">
        <v>39</v>
      </c>
      <c r="L12" s="241">
        <v>40.9</v>
      </c>
      <c r="M12" s="241">
        <v>36.9</v>
      </c>
      <c r="N12" s="241">
        <v>40.6</v>
      </c>
      <c r="O12" s="240">
        <v>40.200000000000003</v>
      </c>
      <c r="P12" s="240">
        <v>38.4</v>
      </c>
      <c r="Q12" s="240">
        <f>'State debt'!D4</f>
        <v>37.399999999999991</v>
      </c>
      <c r="R12" s="240">
        <f>'State debt'!E4</f>
        <v>38</v>
      </c>
      <c r="S12" s="240">
        <f>'State debt'!F4</f>
        <v>35.6</v>
      </c>
      <c r="T12" s="240">
        <f>'State debt'!G4</f>
        <v>35.599999999999994</v>
      </c>
      <c r="U12" s="242" t="s">
        <v>430</v>
      </c>
    </row>
    <row r="13" spans="1:21" x14ac:dyDescent="0.2">
      <c r="A13" s="61" t="s">
        <v>32</v>
      </c>
      <c r="B13" s="150">
        <v>14</v>
      </c>
      <c r="C13" s="150">
        <v>11.4</v>
      </c>
      <c r="D13" s="150">
        <v>9.6</v>
      </c>
      <c r="E13" s="150">
        <v>8</v>
      </c>
      <c r="F13" s="150">
        <v>18.2</v>
      </c>
      <c r="G13" s="150">
        <v>35.799999999999997</v>
      </c>
      <c r="H13" s="150">
        <v>46.8</v>
      </c>
      <c r="I13" s="150">
        <v>42.7</v>
      </c>
      <c r="J13" s="150">
        <v>41.2</v>
      </c>
      <c r="K13" s="150">
        <v>39</v>
      </c>
      <c r="L13" s="150">
        <v>40.9</v>
      </c>
      <c r="M13" s="150">
        <v>36.9</v>
      </c>
      <c r="N13" s="150">
        <v>40.6</v>
      </c>
      <c r="O13" s="151">
        <v>39</v>
      </c>
      <c r="P13" s="151">
        <v>37</v>
      </c>
      <c r="Q13" s="240"/>
      <c r="R13" s="240"/>
      <c r="S13" s="240"/>
      <c r="T13" s="240"/>
      <c r="U13" s="242" t="s">
        <v>13</v>
      </c>
    </row>
    <row r="14" spans="1:21" x14ac:dyDescent="0.2">
      <c r="A14" s="58" t="s">
        <v>34</v>
      </c>
    </row>
    <row r="15" spans="1:21" x14ac:dyDescent="0.2">
      <c r="A15" s="58" t="s">
        <v>35</v>
      </c>
      <c r="B15" s="58" t="s">
        <v>36</v>
      </c>
    </row>
    <row r="30" spans="1:14" ht="15" x14ac:dyDescent="0.25">
      <c r="A30" s="152" t="s">
        <v>16</v>
      </c>
      <c r="B30" s="152" t="s">
        <v>17</v>
      </c>
      <c r="C30" s="153"/>
      <c r="D30" s="153"/>
      <c r="E30" s="153"/>
      <c r="F30" s="153"/>
      <c r="G30" s="153"/>
      <c r="H30" s="153"/>
      <c r="I30" s="153"/>
      <c r="J30" s="153"/>
      <c r="K30" s="153"/>
      <c r="L30" s="153"/>
      <c r="M30" s="153"/>
      <c r="N30" s="153"/>
    </row>
    <row r="31" spans="1:14" ht="15" x14ac:dyDescent="0.25">
      <c r="A31" s="152" t="s">
        <v>19</v>
      </c>
      <c r="B31" s="152" t="s">
        <v>20</v>
      </c>
      <c r="C31" s="153"/>
      <c r="D31" s="153"/>
      <c r="E31" s="153"/>
      <c r="F31" s="153"/>
      <c r="G31" s="153"/>
      <c r="H31" s="153"/>
      <c r="I31" s="153"/>
      <c r="J31" s="153"/>
      <c r="K31" s="153"/>
      <c r="L31" s="153"/>
      <c r="M31" s="153"/>
      <c r="N31" s="153"/>
    </row>
    <row r="32" spans="1:14" ht="15" x14ac:dyDescent="0.25">
      <c r="A32" s="152" t="s">
        <v>25</v>
      </c>
      <c r="B32" s="152" t="s">
        <v>321</v>
      </c>
      <c r="C32" s="153"/>
      <c r="D32" s="153"/>
      <c r="E32" s="153"/>
      <c r="F32" s="153"/>
      <c r="G32" s="153"/>
      <c r="H32" s="153"/>
      <c r="I32" s="153"/>
      <c r="J32" s="153"/>
      <c r="K32" s="153"/>
      <c r="L32" s="153"/>
      <c r="M32" s="153"/>
      <c r="N32" s="153"/>
    </row>
    <row r="33" spans="1:14" ht="15" x14ac:dyDescent="0.25">
      <c r="A33" s="153"/>
      <c r="B33" s="153"/>
      <c r="C33" s="153"/>
      <c r="D33" s="153"/>
      <c r="E33" s="153"/>
      <c r="F33" s="153"/>
      <c r="G33" s="153"/>
      <c r="H33" s="153"/>
      <c r="I33" s="153"/>
      <c r="J33" s="153"/>
      <c r="K33" s="153"/>
      <c r="L33" s="153"/>
      <c r="M33" s="153"/>
      <c r="N33" s="153"/>
    </row>
    <row r="34" spans="1:14" x14ac:dyDescent="0.2">
      <c r="A34" s="154" t="s">
        <v>29</v>
      </c>
      <c r="B34" s="154" t="s">
        <v>279</v>
      </c>
      <c r="C34" s="154" t="s">
        <v>280</v>
      </c>
      <c r="D34" s="154" t="s">
        <v>281</v>
      </c>
      <c r="E34" s="154" t="s">
        <v>114</v>
      </c>
      <c r="F34" s="154" t="s">
        <v>115</v>
      </c>
      <c r="G34" s="154" t="s">
        <v>116</v>
      </c>
      <c r="H34" s="154" t="s">
        <v>117</v>
      </c>
      <c r="I34" s="154" t="s">
        <v>118</v>
      </c>
      <c r="J34" s="154" t="s">
        <v>119</v>
      </c>
      <c r="K34" s="154" t="s">
        <v>120</v>
      </c>
      <c r="L34" s="154" t="s">
        <v>121</v>
      </c>
      <c r="M34" s="154" t="s">
        <v>122</v>
      </c>
      <c r="N34" s="154" t="s">
        <v>30</v>
      </c>
    </row>
    <row r="35" spans="1:14" x14ac:dyDescent="0.2">
      <c r="A35" s="154" t="s">
        <v>32</v>
      </c>
      <c r="B35" s="155">
        <v>1550.8</v>
      </c>
      <c r="C35" s="155">
        <v>1552</v>
      </c>
      <c r="D35" s="155">
        <v>1634.5</v>
      </c>
      <c r="E35" s="155">
        <v>1817.9</v>
      </c>
      <c r="F35" s="155">
        <v>4426.8</v>
      </c>
      <c r="G35" s="155">
        <v>6738.7</v>
      </c>
      <c r="H35" s="155">
        <v>8401.5</v>
      </c>
      <c r="I35" s="155">
        <v>8662.7999999999993</v>
      </c>
      <c r="J35" s="155">
        <v>9020</v>
      </c>
      <c r="K35" s="155">
        <v>8892.7000000000007</v>
      </c>
      <c r="L35" s="155">
        <v>9668.5</v>
      </c>
      <c r="M35" s="155">
        <v>8953.2999999999993</v>
      </c>
      <c r="N35" s="155">
        <v>10091.6</v>
      </c>
    </row>
  </sheetData>
  <pageMargins left="0.74803149606299213" right="0.74803149606299213" top="0.98425196850393704" bottom="0.98425196850393704" header="0.51181102362204722" footer="0.51181102362204722"/>
  <pageSetup paperSize="9" scale="60" firstPageNumber="0" fitToWidth="0" fitToHeight="0" pageOrder="overThenDown" orientation="landscape" horizontalDpi="300" vertic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25"/>
  <sheetViews>
    <sheetView zoomScaleNormal="100" workbookViewId="0"/>
  </sheetViews>
  <sheetFormatPr defaultRowHeight="14.25" x14ac:dyDescent="0.2"/>
  <cols>
    <col min="1" max="16384" width="9.140625" style="227"/>
  </cols>
  <sheetData>
    <row r="1" spans="1:15" x14ac:dyDescent="0.2">
      <c r="A1" s="230" t="s">
        <v>320</v>
      </c>
    </row>
    <row r="3" spans="1:15" x14ac:dyDescent="0.2">
      <c r="A3" s="230" t="s">
        <v>9</v>
      </c>
      <c r="B3" s="231">
        <v>43214.316203703704</v>
      </c>
    </row>
    <row r="4" spans="1:15" x14ac:dyDescent="0.2">
      <c r="A4" s="230" t="s">
        <v>10</v>
      </c>
      <c r="B4" s="231">
        <v>43246.939575775468</v>
      </c>
    </row>
    <row r="5" spans="1:15" x14ac:dyDescent="0.2">
      <c r="A5" s="230" t="s">
        <v>12</v>
      </c>
      <c r="B5" s="230" t="s">
        <v>13</v>
      </c>
    </row>
    <row r="7" spans="1:15" x14ac:dyDescent="0.2">
      <c r="A7" s="230" t="s">
        <v>16</v>
      </c>
      <c r="B7" s="230" t="s">
        <v>17</v>
      </c>
    </row>
    <row r="8" spans="1:15" x14ac:dyDescent="0.2">
      <c r="A8" s="230" t="s">
        <v>19</v>
      </c>
      <c r="B8" s="230" t="s">
        <v>20</v>
      </c>
    </row>
    <row r="9" spans="1:15" x14ac:dyDescent="0.2">
      <c r="A9" s="230" t="s">
        <v>25</v>
      </c>
      <c r="B9" s="230" t="s">
        <v>321</v>
      </c>
    </row>
    <row r="11" spans="1:15" x14ac:dyDescent="0.2">
      <c r="A11" s="232" t="s">
        <v>29</v>
      </c>
      <c r="B11" s="232" t="s">
        <v>279</v>
      </c>
      <c r="C11" s="232" t="s">
        <v>280</v>
      </c>
      <c r="D11" s="232" t="s">
        <v>281</v>
      </c>
      <c r="E11" s="232" t="s">
        <v>114</v>
      </c>
      <c r="F11" s="232" t="s">
        <v>115</v>
      </c>
      <c r="G11" s="232" t="s">
        <v>116</v>
      </c>
      <c r="H11" s="232" t="s">
        <v>117</v>
      </c>
      <c r="I11" s="232" t="s">
        <v>118</v>
      </c>
      <c r="J11" s="232" t="s">
        <v>119</v>
      </c>
      <c r="K11" s="232" t="s">
        <v>120</v>
      </c>
      <c r="L11" s="232" t="s">
        <v>121</v>
      </c>
      <c r="M11" s="232" t="s">
        <v>122</v>
      </c>
      <c r="N11" s="232" t="s">
        <v>30</v>
      </c>
      <c r="O11" s="232" t="s">
        <v>419</v>
      </c>
    </row>
    <row r="12" spans="1:15" x14ac:dyDescent="0.2">
      <c r="A12" s="232" t="s">
        <v>32</v>
      </c>
      <c r="B12" s="233">
        <v>1550.8</v>
      </c>
      <c r="C12" s="233">
        <v>1552</v>
      </c>
      <c r="D12" s="233">
        <v>1634.5</v>
      </c>
      <c r="E12" s="233">
        <v>1817.9</v>
      </c>
      <c r="F12" s="233">
        <v>4426.8</v>
      </c>
      <c r="G12" s="233">
        <v>6738.7</v>
      </c>
      <c r="H12" s="233">
        <v>8401.5</v>
      </c>
      <c r="I12" s="233">
        <v>8662.7999999999993</v>
      </c>
      <c r="J12" s="233">
        <v>9020</v>
      </c>
      <c r="K12" s="233">
        <v>8892.7000000000007</v>
      </c>
      <c r="L12" s="233">
        <v>9668.5</v>
      </c>
      <c r="M12" s="233">
        <v>8953.2999999999993</v>
      </c>
      <c r="N12" s="233">
        <v>10091.6</v>
      </c>
      <c r="O12" s="233">
        <v>10782.3</v>
      </c>
    </row>
    <row r="14" spans="1:15" x14ac:dyDescent="0.2">
      <c r="A14" s="230" t="s">
        <v>34</v>
      </c>
    </row>
    <row r="15" spans="1:15" x14ac:dyDescent="0.2">
      <c r="A15" s="230" t="s">
        <v>35</v>
      </c>
      <c r="B15" s="230" t="s">
        <v>36</v>
      </c>
    </row>
    <row r="17" spans="1:15" x14ac:dyDescent="0.2">
      <c r="A17" s="230" t="s">
        <v>16</v>
      </c>
      <c r="B17" s="230" t="s">
        <v>47</v>
      </c>
    </row>
    <row r="18" spans="1:15" x14ac:dyDescent="0.2">
      <c r="A18" s="230" t="s">
        <v>19</v>
      </c>
      <c r="B18" s="230" t="s">
        <v>20</v>
      </c>
    </row>
    <row r="19" spans="1:15" x14ac:dyDescent="0.2">
      <c r="A19" s="230" t="s">
        <v>25</v>
      </c>
      <c r="B19" s="230" t="s">
        <v>321</v>
      </c>
    </row>
    <row r="21" spans="1:15" x14ac:dyDescent="0.2">
      <c r="A21" s="232" t="s">
        <v>29</v>
      </c>
      <c r="B21" s="232" t="s">
        <v>279</v>
      </c>
      <c r="C21" s="232" t="s">
        <v>280</v>
      </c>
      <c r="D21" s="232" t="s">
        <v>281</v>
      </c>
      <c r="E21" s="232" t="s">
        <v>114</v>
      </c>
      <c r="F21" s="232" t="s">
        <v>115</v>
      </c>
      <c r="G21" s="232" t="s">
        <v>116</v>
      </c>
      <c r="H21" s="232" t="s">
        <v>117</v>
      </c>
      <c r="I21" s="232" t="s">
        <v>118</v>
      </c>
      <c r="J21" s="232" t="s">
        <v>119</v>
      </c>
      <c r="K21" s="232" t="s">
        <v>120</v>
      </c>
      <c r="L21" s="232" t="s">
        <v>121</v>
      </c>
      <c r="M21" s="232" t="s">
        <v>122</v>
      </c>
      <c r="N21" s="232" t="s">
        <v>30</v>
      </c>
      <c r="O21" s="232" t="s">
        <v>419</v>
      </c>
    </row>
    <row r="22" spans="1:15" x14ac:dyDescent="0.2">
      <c r="A22" s="232" t="s">
        <v>32</v>
      </c>
      <c r="B22" s="233">
        <v>14</v>
      </c>
      <c r="C22" s="233">
        <v>11.4</v>
      </c>
      <c r="D22" s="233">
        <v>9.6</v>
      </c>
      <c r="E22" s="233">
        <v>8</v>
      </c>
      <c r="F22" s="233">
        <v>18.2</v>
      </c>
      <c r="G22" s="233">
        <v>35.799999999999997</v>
      </c>
      <c r="H22" s="233">
        <v>46.8</v>
      </c>
      <c r="I22" s="233">
        <v>42.7</v>
      </c>
      <c r="J22" s="233">
        <v>41.2</v>
      </c>
      <c r="K22" s="233">
        <v>39</v>
      </c>
      <c r="L22" s="233">
        <v>40.9</v>
      </c>
      <c r="M22" s="233">
        <v>36.799999999999997</v>
      </c>
      <c r="N22" s="233">
        <v>40.5</v>
      </c>
      <c r="O22" s="233">
        <v>40.1</v>
      </c>
    </row>
    <row r="24" spans="1:15" x14ac:dyDescent="0.2">
      <c r="A24" s="230" t="s">
        <v>34</v>
      </c>
    </row>
    <row r="25" spans="1:15" x14ac:dyDescent="0.2">
      <c r="A25" s="230" t="s">
        <v>35</v>
      </c>
      <c r="B25" s="230" t="s">
        <v>36</v>
      </c>
    </row>
  </sheetData>
  <pageMargins left="0.75" right="0.75" top="1" bottom="1" header="0.5" footer="0.5"/>
  <pageSetup paperSize="9" scale="90" firstPageNumber="0" fitToWidth="0" fitToHeight="0" pageOrder="overThenDown"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pageSetUpPr fitToPage="1"/>
  </sheetPr>
  <dimension ref="A1:R51"/>
  <sheetViews>
    <sheetView topLeftCell="B9" zoomScaleNormal="100" workbookViewId="0">
      <selection activeCell="N25" sqref="N25"/>
    </sheetView>
  </sheetViews>
  <sheetFormatPr defaultRowHeight="15" x14ac:dyDescent="0.25"/>
  <cols>
    <col min="1" max="1" width="40.7109375" style="101" customWidth="1"/>
    <col min="2" max="2" width="27.5703125" style="101" customWidth="1"/>
    <col min="3" max="3" width="12.28515625" style="101" customWidth="1"/>
    <col min="4" max="4" width="10.28515625" style="101" bestFit="1" customWidth="1"/>
    <col min="5" max="5" width="11.28515625" style="101" bestFit="1" customWidth="1"/>
    <col min="6" max="6" width="10.28515625" style="101" bestFit="1" customWidth="1"/>
    <col min="7" max="16" width="9.5703125" style="101" bestFit="1" customWidth="1"/>
    <col min="17" max="16384" width="9.140625" style="101"/>
  </cols>
  <sheetData>
    <row r="1" spans="1:4" ht="18.75" x14ac:dyDescent="0.3">
      <c r="A1" s="100" t="s">
        <v>267</v>
      </c>
    </row>
    <row r="3" spans="1:4" x14ac:dyDescent="0.25">
      <c r="C3" s="102" t="s">
        <v>268</v>
      </c>
      <c r="D3" s="102" t="s">
        <v>269</v>
      </c>
    </row>
    <row r="4" spans="1:4" x14ac:dyDescent="0.25">
      <c r="A4" s="102" t="s">
        <v>270</v>
      </c>
      <c r="B4" s="102" t="s">
        <v>270</v>
      </c>
      <c r="C4" s="101">
        <v>-1.4279999999999999</v>
      </c>
      <c r="D4" s="101">
        <v>-57.963000000000001</v>
      </c>
    </row>
    <row r="5" spans="1:4" x14ac:dyDescent="0.25">
      <c r="A5" s="102" t="s">
        <v>271</v>
      </c>
      <c r="B5" s="102" t="s">
        <v>271</v>
      </c>
      <c r="C5" s="101">
        <v>-0.42099999999999999</v>
      </c>
      <c r="D5" s="101">
        <v>-19.689</v>
      </c>
    </row>
    <row r="6" spans="1:4" x14ac:dyDescent="0.25">
      <c r="A6" s="102" t="s">
        <v>272</v>
      </c>
      <c r="B6" s="102" t="s">
        <v>272</v>
      </c>
      <c r="C6" s="101">
        <v>1.4139999999999999</v>
      </c>
      <c r="D6" s="101">
        <v>76.248999999999995</v>
      </c>
    </row>
    <row r="7" spans="1:4" x14ac:dyDescent="0.25">
      <c r="A7" s="102" t="s">
        <v>273</v>
      </c>
      <c r="B7" s="102" t="s">
        <v>273</v>
      </c>
      <c r="C7" s="101">
        <v>2.9000000000000001E-2</v>
      </c>
      <c r="D7" s="101">
        <v>1.7250000000000001</v>
      </c>
    </row>
    <row r="8" spans="1:4" x14ac:dyDescent="0.25">
      <c r="A8" s="102" t="s">
        <v>274</v>
      </c>
      <c r="B8" s="102" t="s">
        <v>274</v>
      </c>
      <c r="C8" s="101">
        <v>-3.7330000000000001</v>
      </c>
      <c r="D8" s="101">
        <v>-234.114</v>
      </c>
    </row>
    <row r="9" spans="1:4" x14ac:dyDescent="0.25">
      <c r="A9" s="102" t="s">
        <v>275</v>
      </c>
      <c r="B9" s="102" t="s">
        <v>275</v>
      </c>
      <c r="C9" s="101">
        <v>-2.7309999999999999</v>
      </c>
      <c r="D9" s="101">
        <v>-187.065</v>
      </c>
    </row>
    <row r="10" spans="1:4" x14ac:dyDescent="0.25">
      <c r="A10" s="102" t="s">
        <v>276</v>
      </c>
      <c r="B10" s="102" t="s">
        <v>276</v>
      </c>
      <c r="C10" s="101">
        <v>-1.948</v>
      </c>
      <c r="D10" s="101">
        <v>-145.33699999999999</v>
      </c>
    </row>
    <row r="11" spans="1:4" x14ac:dyDescent="0.25">
      <c r="A11" s="102" t="s">
        <v>277</v>
      </c>
      <c r="B11" s="102" t="s">
        <v>277</v>
      </c>
      <c r="C11" s="101">
        <v>-2.282</v>
      </c>
      <c r="D11" s="101">
        <v>-191.626</v>
      </c>
    </row>
    <row r="12" spans="1:4" x14ac:dyDescent="0.25">
      <c r="A12" s="102" t="s">
        <v>278</v>
      </c>
      <c r="B12" s="102" t="s">
        <v>278</v>
      </c>
      <c r="C12" s="101">
        <v>-1.4550000000000001</v>
      </c>
      <c r="D12" s="101">
        <v>-139.01</v>
      </c>
    </row>
    <row r="13" spans="1:4" x14ac:dyDescent="0.25">
      <c r="A13" s="102" t="s">
        <v>279</v>
      </c>
      <c r="B13" s="102" t="s">
        <v>279</v>
      </c>
      <c r="C13" s="101">
        <v>-0.91900000000000004</v>
      </c>
      <c r="D13" s="101">
        <v>-101.54300000000001</v>
      </c>
    </row>
    <row r="14" spans="1:4" x14ac:dyDescent="0.25">
      <c r="A14" s="102" t="s">
        <v>280</v>
      </c>
      <c r="B14" s="102" t="s">
        <v>280</v>
      </c>
      <c r="C14" s="101">
        <v>-0.36399999999999999</v>
      </c>
      <c r="D14" s="101">
        <v>-49.526000000000003</v>
      </c>
    </row>
    <row r="15" spans="1:4" x14ac:dyDescent="0.25">
      <c r="A15" s="102" t="s">
        <v>281</v>
      </c>
      <c r="B15" s="102" t="s">
        <v>281</v>
      </c>
      <c r="C15" s="101">
        <v>-0.48799999999999999</v>
      </c>
      <c r="D15" s="101">
        <v>-83.42</v>
      </c>
    </row>
    <row r="16" spans="1:4" x14ac:dyDescent="0.25">
      <c r="A16" s="102" t="s">
        <v>114</v>
      </c>
      <c r="B16" s="102" t="s">
        <v>114</v>
      </c>
      <c r="C16" s="101">
        <v>-0.51300000000000001</v>
      </c>
      <c r="D16" s="101">
        <v>-115.818</v>
      </c>
    </row>
    <row r="17" spans="1:12" x14ac:dyDescent="0.25">
      <c r="A17" s="102" t="s">
        <v>115</v>
      </c>
      <c r="B17" s="102" t="s">
        <v>115</v>
      </c>
      <c r="C17" s="101">
        <v>-4.2039999999999997</v>
      </c>
      <c r="D17" s="101">
        <v>-1023.79</v>
      </c>
    </row>
    <row r="18" spans="1:12" x14ac:dyDescent="0.25">
      <c r="A18" s="102" t="s">
        <v>116</v>
      </c>
      <c r="B18" s="102" t="s">
        <v>116</v>
      </c>
      <c r="C18" s="101">
        <v>-9.1270000000000007</v>
      </c>
      <c r="D18" s="101">
        <v>-1718.2850000000001</v>
      </c>
    </row>
    <row r="19" spans="1:12" x14ac:dyDescent="0.25">
      <c r="A19" s="102" t="s">
        <v>117</v>
      </c>
      <c r="B19" s="102" t="s">
        <v>117</v>
      </c>
      <c r="C19" s="101">
        <v>-8.6859999999999999</v>
      </c>
      <c r="D19" s="101">
        <v>-1558.0630000000001</v>
      </c>
    </row>
    <row r="20" spans="1:12" x14ac:dyDescent="0.25">
      <c r="A20" s="102" t="s">
        <v>118</v>
      </c>
      <c r="B20" s="102" t="s">
        <v>118</v>
      </c>
      <c r="C20" s="101">
        <v>-4.3070000000000004</v>
      </c>
      <c r="D20" s="101">
        <v>-874.38099999999997</v>
      </c>
    </row>
    <row r="21" spans="1:12" x14ac:dyDescent="0.25">
      <c r="A21" s="102" t="s">
        <v>119</v>
      </c>
      <c r="B21" s="102" t="s">
        <v>119</v>
      </c>
      <c r="C21" s="101">
        <v>-1.206</v>
      </c>
      <c r="D21" s="101">
        <v>-263.85899999999998</v>
      </c>
    </row>
    <row r="22" spans="1:12" x14ac:dyDescent="0.25">
      <c r="A22" s="102" t="s">
        <v>120</v>
      </c>
      <c r="B22" s="102" t="s">
        <v>120</v>
      </c>
      <c r="C22" s="101">
        <v>-0.96</v>
      </c>
      <c r="D22" s="101">
        <v>-219.17699999999999</v>
      </c>
    </row>
    <row r="23" spans="1:12" x14ac:dyDescent="0.25">
      <c r="A23" s="102" t="s">
        <v>121</v>
      </c>
      <c r="B23" s="102" t="s">
        <v>121</v>
      </c>
      <c r="C23" s="101">
        <v>-1.2170000000000001</v>
      </c>
      <c r="D23" s="101">
        <v>-288.29700000000003</v>
      </c>
    </row>
    <row r="24" spans="1:12" x14ac:dyDescent="0.25">
      <c r="A24" s="102" t="s">
        <v>122</v>
      </c>
      <c r="B24" s="102" t="s">
        <v>122</v>
      </c>
      <c r="C24" s="101">
        <v>-1.224</v>
      </c>
      <c r="D24" s="101">
        <v>-298.02800000000002</v>
      </c>
    </row>
    <row r="25" spans="1:12" x14ac:dyDescent="0.25">
      <c r="A25" s="102" t="s">
        <v>30</v>
      </c>
      <c r="B25" s="102" t="s">
        <v>30</v>
      </c>
      <c r="C25" s="101">
        <v>3.7999999999999999E-2</v>
      </c>
      <c r="D25" s="101">
        <v>9.468</v>
      </c>
    </row>
    <row r="27" spans="1:12" ht="60" x14ac:dyDescent="0.25">
      <c r="A27" s="103" t="s">
        <v>282</v>
      </c>
    </row>
    <row r="28" spans="1:12" x14ac:dyDescent="0.25">
      <c r="A28" s="101" t="s">
        <v>283</v>
      </c>
    </row>
    <row r="29" spans="1:12" x14ac:dyDescent="0.25">
      <c r="A29" s="101" t="s">
        <v>284</v>
      </c>
      <c r="C29" s="104" t="s">
        <v>114</v>
      </c>
      <c r="D29" s="104" t="s">
        <v>115</v>
      </c>
      <c r="E29" s="104" t="s">
        <v>116</v>
      </c>
      <c r="F29" s="104" t="s">
        <v>117</v>
      </c>
      <c r="G29" s="104" t="s">
        <v>118</v>
      </c>
      <c r="H29" s="104" t="s">
        <v>119</v>
      </c>
      <c r="I29" s="104" t="s">
        <v>120</v>
      </c>
      <c r="J29" s="104" t="s">
        <v>121</v>
      </c>
      <c r="K29" s="104" t="s">
        <v>122</v>
      </c>
      <c r="L29" s="104" t="s">
        <v>30</v>
      </c>
    </row>
    <row r="30" spans="1:12" x14ac:dyDescent="0.25">
      <c r="A30" s="101" t="s">
        <v>285</v>
      </c>
      <c r="C30" s="105">
        <v>-0.51300000000000001</v>
      </c>
      <c r="D30" s="105">
        <v>-4.2039999999999997</v>
      </c>
      <c r="E30" s="105">
        <v>-9.1270000000000007</v>
      </c>
      <c r="F30" s="105">
        <v>-8.6859999999999999</v>
      </c>
      <c r="G30" s="105">
        <v>-4.3070000000000004</v>
      </c>
      <c r="H30" s="105">
        <v>-1.206</v>
      </c>
      <c r="I30" s="105">
        <v>-0.96</v>
      </c>
      <c r="J30" s="105">
        <v>-1.2170000000000001</v>
      </c>
      <c r="K30" s="105">
        <v>-1.224</v>
      </c>
      <c r="L30" s="105">
        <v>3.7999999999999999E-2</v>
      </c>
    </row>
    <row r="31" spans="1:12" x14ac:dyDescent="0.25">
      <c r="C31" s="105">
        <v>-115.818</v>
      </c>
      <c r="D31" s="105">
        <v>-1023.79</v>
      </c>
      <c r="E31" s="105">
        <v>-1718.2850000000001</v>
      </c>
      <c r="F31" s="105">
        <v>-1558.0630000000001</v>
      </c>
      <c r="G31" s="105">
        <v>-874.38099999999997</v>
      </c>
      <c r="H31" s="105">
        <v>-263.85899999999998</v>
      </c>
      <c r="I31" s="105">
        <v>-219.17699999999999</v>
      </c>
      <c r="J31" s="105">
        <v>-288.29700000000003</v>
      </c>
      <c r="K31" s="105">
        <v>-298.02800000000002</v>
      </c>
      <c r="L31" s="105">
        <v>9.468</v>
      </c>
    </row>
    <row r="32" spans="1:12" x14ac:dyDescent="0.25">
      <c r="A32" s="101" t="s">
        <v>286</v>
      </c>
    </row>
    <row r="33" spans="1:18" x14ac:dyDescent="0.25">
      <c r="A33" s="101" t="s">
        <v>287</v>
      </c>
      <c r="C33" s="104" t="s">
        <v>114</v>
      </c>
      <c r="D33" s="104" t="s">
        <v>115</v>
      </c>
      <c r="E33" s="104" t="s">
        <v>116</v>
      </c>
      <c r="F33" s="104" t="s">
        <v>117</v>
      </c>
      <c r="G33" s="104" t="s">
        <v>118</v>
      </c>
      <c r="H33" s="104" t="s">
        <v>119</v>
      </c>
      <c r="I33" s="104" t="s">
        <v>120</v>
      </c>
      <c r="J33" s="104" t="s">
        <v>121</v>
      </c>
      <c r="K33" s="104" t="s">
        <v>122</v>
      </c>
      <c r="L33" s="104" t="s">
        <v>30</v>
      </c>
      <c r="M33" s="104">
        <v>2017</v>
      </c>
      <c r="N33" s="104">
        <v>2018</v>
      </c>
      <c r="O33" s="104">
        <v>2019</v>
      </c>
      <c r="P33" s="104">
        <v>2020</v>
      </c>
      <c r="Q33" s="104">
        <v>2021</v>
      </c>
      <c r="R33" s="104">
        <v>2022</v>
      </c>
    </row>
    <row r="34" spans="1:18" x14ac:dyDescent="0.25">
      <c r="B34" s="101" t="s">
        <v>375</v>
      </c>
      <c r="C34" s="106">
        <v>-0.51300000000000001</v>
      </c>
      <c r="D34" s="106">
        <v>-4.2039999999999997</v>
      </c>
      <c r="E34" s="106">
        <v>-9.1270000000000007</v>
      </c>
      <c r="F34" s="106">
        <v>-8.6859999999999999</v>
      </c>
      <c r="G34" s="106">
        <v>-4.3070000000000004</v>
      </c>
      <c r="H34" s="106">
        <v>-1.206</v>
      </c>
      <c r="I34" s="106">
        <v>-0.96</v>
      </c>
      <c r="J34" s="106">
        <v>-1.2170000000000001</v>
      </c>
      <c r="K34" s="106">
        <v>-1.224</v>
      </c>
      <c r="L34" s="106">
        <v>3.7999999999999999E-2</v>
      </c>
      <c r="M34" s="101">
        <f>'Budget revenue and expenditure'!N34</f>
        <v>-0.5</v>
      </c>
      <c r="N34" s="106">
        <f>'Budget revenue and expenditure'!O34</f>
        <v>-0.9</v>
      </c>
      <c r="O34" s="101">
        <f>'Budget revenue and expenditure'!D16</f>
        <v>-0.99999999999999001</v>
      </c>
      <c r="P34" s="101">
        <f>'Budget revenue and expenditure'!E16</f>
        <v>-0.39999999999999603</v>
      </c>
      <c r="Q34" s="101">
        <f>'Budget revenue and expenditure'!F16</f>
        <v>-0.40000000000000541</v>
      </c>
      <c r="R34" s="101">
        <f>'Budget revenue and expenditure'!G16</f>
        <v>-0.40000000000000174</v>
      </c>
    </row>
    <row r="35" spans="1:18" x14ac:dyDescent="0.25">
      <c r="B35" s="101" t="s">
        <v>376</v>
      </c>
      <c r="C35" s="106">
        <v>9.9792693296943877</v>
      </c>
      <c r="D35" s="106">
        <v>-3.5476442246113402</v>
      </c>
      <c r="E35" s="106">
        <v>-14.401691783140866</v>
      </c>
      <c r="F35" s="106">
        <v>-3.9406703055711518</v>
      </c>
      <c r="G35" s="106">
        <v>6.3810212588655197</v>
      </c>
      <c r="H35" s="106">
        <v>4.0346283749703424</v>
      </c>
      <c r="I35" s="106">
        <v>2.5796869286744961</v>
      </c>
      <c r="J35" s="106">
        <v>1.9125500459401534</v>
      </c>
      <c r="K35" s="106">
        <v>2.8366888517651567</v>
      </c>
      <c r="L35" s="106">
        <v>2.0756371203933144</v>
      </c>
      <c r="M35" s="106">
        <v>4.5212162789731725</v>
      </c>
      <c r="N35" s="106">
        <v>4.0329518294520694</v>
      </c>
      <c r="O35" s="106">
        <v>3.3668989970053964</v>
      </c>
      <c r="P35" s="106">
        <v>2.9948643696402932</v>
      </c>
      <c r="Q35" s="106">
        <v>2.8923066283080834</v>
      </c>
      <c r="R35" s="101">
        <v>2.8999999999999937</v>
      </c>
    </row>
    <row r="51" spans="1:2" x14ac:dyDescent="0.25">
      <c r="A51" s="101" t="s">
        <v>288</v>
      </c>
      <c r="B51" s="101" t="s">
        <v>289</v>
      </c>
    </row>
  </sheetData>
  <pageMargins left="0.74803149606299213" right="0.74803149606299213" top="0.74803149606299213" bottom="0.51181102362204722" header="0.51181102362204722" footer="0.74803149606299213"/>
  <pageSetup paperSize="9" scale="57" orientation="landscape" verticalDpi="0"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D57"/>
  <sheetViews>
    <sheetView workbookViewId="0">
      <selection activeCell="A2" sqref="A2"/>
    </sheetView>
  </sheetViews>
  <sheetFormatPr defaultRowHeight="15" x14ac:dyDescent="0.25"/>
  <cols>
    <col min="1" max="1" width="40.7109375" style="101" customWidth="1"/>
    <col min="2" max="2" width="7" style="101" customWidth="1"/>
    <col min="3" max="3" width="29.28515625" style="101" customWidth="1"/>
    <col min="4" max="4" width="39.28515625" style="101" customWidth="1"/>
    <col min="5" max="16384" width="9.140625" style="101"/>
  </cols>
  <sheetData>
    <row r="1" spans="1:4" ht="18.75" x14ac:dyDescent="0.3">
      <c r="A1" s="100" t="s">
        <v>267</v>
      </c>
    </row>
    <row r="3" spans="1:4" x14ac:dyDescent="0.25">
      <c r="C3" s="102" t="s">
        <v>269</v>
      </c>
      <c r="D3" s="102" t="s">
        <v>268</v>
      </c>
    </row>
    <row r="4" spans="1:4" x14ac:dyDescent="0.25">
      <c r="A4" s="102" t="s">
        <v>270</v>
      </c>
      <c r="B4" s="102" t="s">
        <v>270</v>
      </c>
      <c r="C4" s="239">
        <v>-57.963000000000001</v>
      </c>
      <c r="D4" s="239">
        <v>-1.4279999999999999</v>
      </c>
    </row>
    <row r="5" spans="1:4" x14ac:dyDescent="0.25">
      <c r="A5" s="102" t="s">
        <v>271</v>
      </c>
      <c r="B5" s="102" t="s">
        <v>271</v>
      </c>
      <c r="C5" s="239">
        <v>-19.689</v>
      </c>
      <c r="D5" s="239">
        <v>-0.42099999999999999</v>
      </c>
    </row>
    <row r="6" spans="1:4" x14ac:dyDescent="0.25">
      <c r="A6" s="102" t="s">
        <v>272</v>
      </c>
      <c r="B6" s="102" t="s">
        <v>272</v>
      </c>
      <c r="C6" s="239">
        <v>76.248999999999995</v>
      </c>
      <c r="D6" s="239">
        <v>1.4139999999999999</v>
      </c>
    </row>
    <row r="7" spans="1:4" x14ac:dyDescent="0.25">
      <c r="A7" s="102" t="s">
        <v>273</v>
      </c>
      <c r="B7" s="102" t="s">
        <v>273</v>
      </c>
      <c r="C7" s="239">
        <v>1.7250000000000001</v>
      </c>
      <c r="D7" s="239">
        <v>2.9000000000000001E-2</v>
      </c>
    </row>
    <row r="8" spans="1:4" x14ac:dyDescent="0.25">
      <c r="A8" s="102" t="s">
        <v>274</v>
      </c>
      <c r="B8" s="102" t="s">
        <v>274</v>
      </c>
      <c r="C8" s="239">
        <v>-234.114</v>
      </c>
      <c r="D8" s="239">
        <v>-3.7330000000000001</v>
      </c>
    </row>
    <row r="9" spans="1:4" x14ac:dyDescent="0.25">
      <c r="A9" s="102" t="s">
        <v>275</v>
      </c>
      <c r="B9" s="102" t="s">
        <v>275</v>
      </c>
      <c r="C9" s="239">
        <v>-187.065</v>
      </c>
      <c r="D9" s="239">
        <v>-2.7309999999999999</v>
      </c>
    </row>
    <row r="10" spans="1:4" x14ac:dyDescent="0.25">
      <c r="A10" s="102" t="s">
        <v>276</v>
      </c>
      <c r="B10" s="102" t="s">
        <v>276</v>
      </c>
      <c r="C10" s="239">
        <v>-145.33699999999999</v>
      </c>
      <c r="D10" s="239">
        <v>-1.948</v>
      </c>
    </row>
    <row r="11" spans="1:4" x14ac:dyDescent="0.25">
      <c r="A11" s="102" t="s">
        <v>277</v>
      </c>
      <c r="B11" s="102" t="s">
        <v>277</v>
      </c>
      <c r="C11" s="239">
        <v>-191.626</v>
      </c>
      <c r="D11" s="239">
        <v>-2.282</v>
      </c>
    </row>
    <row r="12" spans="1:4" x14ac:dyDescent="0.25">
      <c r="A12" s="102" t="s">
        <v>278</v>
      </c>
      <c r="B12" s="102" t="s">
        <v>278</v>
      </c>
      <c r="C12" s="239">
        <v>-139.01</v>
      </c>
      <c r="D12" s="239">
        <v>-1.4550000000000001</v>
      </c>
    </row>
    <row r="13" spans="1:4" x14ac:dyDescent="0.25">
      <c r="A13" s="102" t="s">
        <v>279</v>
      </c>
      <c r="B13" s="102" t="s">
        <v>279</v>
      </c>
      <c r="C13" s="239">
        <v>-101.54300000000001</v>
      </c>
      <c r="D13" s="239">
        <v>-0.91900000000000004</v>
      </c>
    </row>
    <row r="14" spans="1:4" x14ac:dyDescent="0.25">
      <c r="A14" s="102" t="s">
        <v>280</v>
      </c>
      <c r="B14" s="102" t="s">
        <v>280</v>
      </c>
      <c r="C14" s="239">
        <v>-49.526000000000003</v>
      </c>
      <c r="D14" s="239">
        <v>-0.36399999999999999</v>
      </c>
    </row>
    <row r="15" spans="1:4" x14ac:dyDescent="0.25">
      <c r="A15" s="102" t="s">
        <v>281</v>
      </c>
      <c r="B15" s="102" t="s">
        <v>281</v>
      </c>
      <c r="C15" s="239">
        <v>-83.42</v>
      </c>
      <c r="D15" s="239">
        <v>-0.48799999999999999</v>
      </c>
    </row>
    <row r="16" spans="1:4" x14ac:dyDescent="0.25">
      <c r="A16" s="102" t="s">
        <v>114</v>
      </c>
      <c r="B16" s="102" t="s">
        <v>114</v>
      </c>
      <c r="C16" s="239">
        <v>-115.818</v>
      </c>
      <c r="D16" s="239">
        <v>-0.51300000000000001</v>
      </c>
    </row>
    <row r="17" spans="1:4" x14ac:dyDescent="0.25">
      <c r="A17" s="102" t="s">
        <v>115</v>
      </c>
      <c r="B17" s="102" t="s">
        <v>115</v>
      </c>
      <c r="C17" s="239">
        <v>-1023.79</v>
      </c>
      <c r="D17" s="239">
        <v>-4.2039999999999997</v>
      </c>
    </row>
    <row r="18" spans="1:4" x14ac:dyDescent="0.25">
      <c r="A18" s="102" t="s">
        <v>116</v>
      </c>
      <c r="B18" s="102" t="s">
        <v>116</v>
      </c>
      <c r="C18" s="239">
        <v>-1718.2850000000001</v>
      </c>
      <c r="D18" s="239">
        <v>-9.1270000000000007</v>
      </c>
    </row>
    <row r="19" spans="1:4" x14ac:dyDescent="0.25">
      <c r="A19" s="102" t="s">
        <v>117</v>
      </c>
      <c r="B19" s="102" t="s">
        <v>117</v>
      </c>
      <c r="C19" s="239">
        <v>-1558.0630000000001</v>
      </c>
      <c r="D19" s="239">
        <v>-8.6859999999999999</v>
      </c>
    </row>
    <row r="20" spans="1:4" x14ac:dyDescent="0.25">
      <c r="A20" s="102" t="s">
        <v>118</v>
      </c>
      <c r="B20" s="102" t="s">
        <v>118</v>
      </c>
      <c r="C20" s="239">
        <v>-874.38099999999997</v>
      </c>
      <c r="D20" s="239">
        <v>-4.3070000000000004</v>
      </c>
    </row>
    <row r="21" spans="1:4" x14ac:dyDescent="0.25">
      <c r="A21" s="102" t="s">
        <v>119</v>
      </c>
      <c r="B21" s="102" t="s">
        <v>119</v>
      </c>
      <c r="C21" s="239">
        <v>-263.85899999999998</v>
      </c>
      <c r="D21" s="239">
        <v>-1.206</v>
      </c>
    </row>
    <row r="22" spans="1:4" x14ac:dyDescent="0.25">
      <c r="A22" s="102" t="s">
        <v>120</v>
      </c>
      <c r="B22" s="102" t="s">
        <v>120</v>
      </c>
      <c r="C22" s="239">
        <v>-264.13</v>
      </c>
      <c r="D22" s="239">
        <v>-1.159</v>
      </c>
    </row>
    <row r="23" spans="1:4" x14ac:dyDescent="0.25">
      <c r="A23" s="102" t="s">
        <v>121</v>
      </c>
      <c r="B23" s="102" t="s">
        <v>121</v>
      </c>
      <c r="C23" s="239">
        <v>-351.64100000000002</v>
      </c>
      <c r="D23" s="239">
        <v>-1.4890000000000001</v>
      </c>
    </row>
    <row r="24" spans="1:4" x14ac:dyDescent="0.25">
      <c r="A24" s="102" t="s">
        <v>122</v>
      </c>
      <c r="B24" s="102" t="s">
        <v>122</v>
      </c>
      <c r="C24" s="239">
        <v>-330.791</v>
      </c>
      <c r="D24" s="239">
        <v>-1.36</v>
      </c>
    </row>
    <row r="25" spans="1:4" x14ac:dyDescent="0.25">
      <c r="A25" s="102" t="s">
        <v>30</v>
      </c>
      <c r="B25" s="102" t="s">
        <v>30</v>
      </c>
      <c r="C25" s="239">
        <v>15.624000000000001</v>
      </c>
      <c r="D25" s="239">
        <v>6.3E-2</v>
      </c>
    </row>
    <row r="26" spans="1:4" x14ac:dyDescent="0.25">
      <c r="A26" s="102" t="s">
        <v>419</v>
      </c>
      <c r="B26" s="102" t="s">
        <v>419</v>
      </c>
      <c r="C26" s="239">
        <v>-131.107</v>
      </c>
      <c r="D26" s="239">
        <v>-0.48799999999999999</v>
      </c>
    </row>
    <row r="28" spans="1:4" ht="60" x14ac:dyDescent="0.25">
      <c r="A28" s="103" t="s">
        <v>282</v>
      </c>
    </row>
    <row r="29" spans="1:4" x14ac:dyDescent="0.25">
      <c r="A29" s="101" t="s">
        <v>283</v>
      </c>
    </row>
    <row r="30" spans="1:4" x14ac:dyDescent="0.25">
      <c r="A30" s="101" t="s">
        <v>284</v>
      </c>
    </row>
    <row r="31" spans="1:4" x14ac:dyDescent="0.25">
      <c r="A31" s="101" t="s">
        <v>285</v>
      </c>
    </row>
    <row r="34" spans="1:1" x14ac:dyDescent="0.25">
      <c r="A34" s="101" t="s">
        <v>287</v>
      </c>
    </row>
    <row r="35" spans="1:1" x14ac:dyDescent="0.25">
      <c r="A35" s="101" t="s">
        <v>423</v>
      </c>
    </row>
    <row r="37" spans="1:1" x14ac:dyDescent="0.25">
      <c r="A37" s="101" t="s">
        <v>420</v>
      </c>
    </row>
    <row r="38" spans="1:1" x14ac:dyDescent="0.25">
      <c r="A38" s="101" t="s">
        <v>424</v>
      </c>
    </row>
    <row r="40" spans="1:1" x14ac:dyDescent="0.25">
      <c r="A40" s="101" t="s">
        <v>425</v>
      </c>
    </row>
    <row r="41" spans="1:1" x14ac:dyDescent="0.25">
      <c r="A41" s="101" t="s">
        <v>426</v>
      </c>
    </row>
    <row r="43" spans="1:1" x14ac:dyDescent="0.25">
      <c r="A43" s="101" t="s">
        <v>427</v>
      </c>
    </row>
    <row r="45" spans="1:1" x14ac:dyDescent="0.25">
      <c r="A45" s="101" t="s">
        <v>428</v>
      </c>
    </row>
    <row r="46" spans="1:1" x14ac:dyDescent="0.25">
      <c r="A46" s="101" t="s">
        <v>429</v>
      </c>
    </row>
    <row r="56" spans="1:1" x14ac:dyDescent="0.25">
      <c r="A56" s="101" t="s">
        <v>288</v>
      </c>
    </row>
    <row r="57" spans="1:1" x14ac:dyDescent="0.25">
      <c r="A57" s="101" t="s">
        <v>289</v>
      </c>
    </row>
  </sheetData>
  <pageMargins left="0.74803149606299213" right="0.74803149606299213" top="0.74803149606299213" bottom="0.51181102362204722" header="0.51181102362204722" footer="0.74803149606299213"/>
  <pageSetup scale="76"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249977111117893"/>
    <pageSetUpPr fitToPage="1"/>
  </sheetPr>
  <dimension ref="A1:C23"/>
  <sheetViews>
    <sheetView zoomScaleNormal="100" workbookViewId="0">
      <selection activeCell="B3" sqref="B3"/>
    </sheetView>
  </sheetViews>
  <sheetFormatPr defaultColWidth="0" defaultRowHeight="15" zeroHeight="1" x14ac:dyDescent="0.25"/>
  <cols>
    <col min="1" max="1" width="39.85546875" customWidth="1"/>
    <col min="2" max="2" width="91.28515625" customWidth="1"/>
    <col min="3" max="3" width="0.85546875" customWidth="1"/>
    <col min="4" max="16384" width="9.140625" hidden="1"/>
  </cols>
  <sheetData>
    <row r="1" spans="1:3" s="270" customFormat="1" ht="15.75" customHeight="1" x14ac:dyDescent="0.25">
      <c r="A1" s="270" t="s">
        <v>442</v>
      </c>
    </row>
    <row r="2" spans="1:3" ht="5.0999999999999996" customHeight="1" x14ac:dyDescent="0.25">
      <c r="A2" s="27"/>
      <c r="B2" s="27"/>
      <c r="C2" s="19"/>
    </row>
    <row r="3" spans="1:3" ht="15.75" customHeight="1" x14ac:dyDescent="0.25">
      <c r="A3" s="163" t="s">
        <v>443</v>
      </c>
      <c r="B3" s="15"/>
      <c r="C3" s="19"/>
    </row>
    <row r="4" spans="1:3" ht="5.0999999999999996" customHeight="1" x14ac:dyDescent="0.25">
      <c r="A4" s="163"/>
      <c r="B4" s="32"/>
      <c r="C4" s="19"/>
    </row>
    <row r="5" spans="1:3" ht="15.75" customHeight="1" x14ac:dyDescent="0.25">
      <c r="A5" s="164" t="s">
        <v>444</v>
      </c>
      <c r="B5" s="15"/>
      <c r="C5" s="19"/>
    </row>
    <row r="6" spans="1:3" ht="5.0999999999999996" customHeight="1" x14ac:dyDescent="0.25">
      <c r="A6" s="163"/>
      <c r="B6" s="32"/>
      <c r="C6" s="19"/>
    </row>
    <row r="7" spans="1:3" ht="15.75" customHeight="1" x14ac:dyDescent="0.25">
      <c r="A7" s="164" t="s">
        <v>445</v>
      </c>
      <c r="B7" s="15"/>
      <c r="C7" s="19"/>
    </row>
    <row r="8" spans="1:3" ht="5.0999999999999996" customHeight="1" x14ac:dyDescent="0.25">
      <c r="A8" s="32"/>
      <c r="B8" s="32"/>
      <c r="C8" s="19"/>
    </row>
    <row r="9" spans="1:3" ht="15.75" customHeight="1" x14ac:dyDescent="0.25">
      <c r="A9" s="162" t="s">
        <v>446</v>
      </c>
      <c r="B9" s="32"/>
      <c r="C9" s="19"/>
    </row>
    <row r="10" spans="1:3" ht="5.0999999999999996" customHeight="1" x14ac:dyDescent="0.25">
      <c r="A10" s="32"/>
      <c r="B10" s="32"/>
      <c r="C10" s="19"/>
    </row>
    <row r="11" spans="1:3" ht="15.75" customHeight="1" x14ac:dyDescent="0.25">
      <c r="A11" s="164" t="s">
        <v>447</v>
      </c>
      <c r="B11" s="15"/>
      <c r="C11" s="19"/>
    </row>
    <row r="12" spans="1:3" ht="15.75" customHeight="1" x14ac:dyDescent="0.25">
      <c r="A12" s="164" t="s">
        <v>448</v>
      </c>
      <c r="B12" s="15"/>
      <c r="C12" s="19"/>
    </row>
    <row r="13" spans="1:3" ht="15.75" customHeight="1" x14ac:dyDescent="0.25">
      <c r="A13" s="164" t="s">
        <v>449</v>
      </c>
      <c r="B13" s="15"/>
      <c r="C13" s="19"/>
    </row>
    <row r="14" spans="1:3" ht="15.75" customHeight="1" x14ac:dyDescent="0.25">
      <c r="A14" s="164" t="s">
        <v>450</v>
      </c>
      <c r="B14" s="15"/>
      <c r="C14" s="19"/>
    </row>
    <row r="15" spans="1:3" ht="5.0999999999999996" customHeight="1" x14ac:dyDescent="0.25">
      <c r="A15" s="161"/>
      <c r="B15" s="32"/>
      <c r="C15" s="19"/>
    </row>
    <row r="16" spans="1:3" hidden="1" x14ac:dyDescent="0.25"/>
    <row r="17" hidden="1" x14ac:dyDescent="0.25"/>
    <row r="18" hidden="1" x14ac:dyDescent="0.25"/>
    <row r="19" hidden="1" x14ac:dyDescent="0.25"/>
    <row r="20" hidden="1" x14ac:dyDescent="0.25"/>
    <row r="21" hidden="1" x14ac:dyDescent="0.25"/>
    <row r="22" hidden="1" x14ac:dyDescent="0.25"/>
    <row r="23" hidden="1" x14ac:dyDescent="0.25"/>
  </sheetData>
  <mergeCells count="1">
    <mergeCell ref="A1:XFD1"/>
  </mergeCells>
  <pageMargins left="0.70866141732283472" right="0.70866141732283472" top="0.74803149606299213" bottom="0.74803149606299213" header="0.31496062992125984" footer="0.31496062992125984"/>
  <pageSetup paperSize="9" scale="99" orientation="landscape" verticalDpi="0" r:id="rId1"/>
  <headerFooter>
    <oddHeader>&amp;LPolitical parties survey on fiscal discipline</oddHeader>
    <oddFooter>&amp;LFiscal discipline council&amp;CPage &amp;P&amp;R&amp;D</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U36"/>
  <sheetViews>
    <sheetView showGridLines="0" topLeftCell="D13" zoomScaleNormal="100" workbookViewId="0">
      <selection activeCell="I31" sqref="I31"/>
    </sheetView>
  </sheetViews>
  <sheetFormatPr defaultRowHeight="15" x14ac:dyDescent="0.25"/>
  <cols>
    <col min="1" max="1" width="28.85546875" customWidth="1"/>
    <col min="2" max="2" width="30.85546875" customWidth="1"/>
    <col min="3" max="3" width="13" hidden="1" customWidth="1"/>
    <col min="4" max="5" width="13" customWidth="1"/>
    <col min="6" max="7" width="13.7109375" customWidth="1"/>
    <col min="8" max="8" width="30.85546875" customWidth="1"/>
  </cols>
  <sheetData>
    <row r="1" spans="1:10" ht="15.75" x14ac:dyDescent="0.25">
      <c r="A1" s="107" t="s">
        <v>290</v>
      </c>
      <c r="B1" s="107"/>
      <c r="C1" s="107"/>
      <c r="D1" s="107"/>
      <c r="E1" s="107"/>
      <c r="F1" s="107"/>
      <c r="G1" s="107"/>
      <c r="H1" s="108" t="s">
        <v>291</v>
      </c>
    </row>
    <row r="2" spans="1:10" ht="15.75" x14ac:dyDescent="0.25">
      <c r="A2" s="107" t="s">
        <v>292</v>
      </c>
      <c r="B2" s="107"/>
      <c r="C2" s="107"/>
      <c r="D2" s="107"/>
      <c r="E2" s="107"/>
      <c r="F2" s="107"/>
      <c r="G2" s="107"/>
      <c r="H2" s="108" t="s">
        <v>293</v>
      </c>
    </row>
    <row r="3" spans="1:10" s="111" customFormat="1" ht="12.75" x14ac:dyDescent="0.2">
      <c r="A3" s="109" t="s">
        <v>294</v>
      </c>
      <c r="B3" s="110"/>
      <c r="C3" s="110"/>
      <c r="D3" s="110"/>
      <c r="E3" s="110"/>
      <c r="F3" s="110"/>
      <c r="G3" s="110"/>
    </row>
    <row r="4" spans="1:10" s="111" customFormat="1" ht="12.75" x14ac:dyDescent="0.2">
      <c r="A4" s="109" t="s">
        <v>295</v>
      </c>
      <c r="B4" s="110"/>
      <c r="C4" s="110"/>
      <c r="D4" s="110"/>
      <c r="E4" s="110"/>
      <c r="F4" s="110"/>
      <c r="G4" s="110"/>
    </row>
    <row r="5" spans="1:10" ht="8.25" customHeight="1" x14ac:dyDescent="0.25">
      <c r="B5" s="112"/>
      <c r="C5" s="112"/>
      <c r="D5" s="112"/>
      <c r="E5" s="112"/>
      <c r="F5" s="112"/>
      <c r="G5" s="112"/>
    </row>
    <row r="6" spans="1:10" x14ac:dyDescent="0.25">
      <c r="A6" s="113" t="s">
        <v>296</v>
      </c>
      <c r="B6" s="114" t="s">
        <v>131</v>
      </c>
      <c r="C6" s="115">
        <v>2013</v>
      </c>
      <c r="D6" s="115">
        <v>2014</v>
      </c>
      <c r="E6" s="115">
        <v>2015</v>
      </c>
      <c r="F6" s="115">
        <v>2016</v>
      </c>
      <c r="G6" s="116">
        <v>2017</v>
      </c>
      <c r="H6" s="117" t="s">
        <v>297</v>
      </c>
    </row>
    <row r="7" spans="1:10" ht="45" x14ac:dyDescent="0.25">
      <c r="A7" s="118" t="s">
        <v>0</v>
      </c>
      <c r="B7" s="119" t="s">
        <v>298</v>
      </c>
      <c r="C7" s="120"/>
      <c r="D7" s="120">
        <f>(1+D11/100)/(1+D15/100)*100-100</f>
        <v>3.0391698646865279</v>
      </c>
      <c r="E7" s="120">
        <f>(1+E11/100)/(1+E15/100)*100-100</f>
        <v>3.9639634612129555</v>
      </c>
      <c r="F7" s="120">
        <f>(1+F11/100)/(1+F15/100)*100-100</f>
        <v>2.6095734711495169</v>
      </c>
      <c r="G7" s="120">
        <f>(1+G11/100)/(1+G15/100)*100-100</f>
        <v>5.0350415319658595</v>
      </c>
      <c r="H7" s="119" t="s">
        <v>299</v>
      </c>
      <c r="I7" s="121"/>
    </row>
    <row r="8" spans="1:10" ht="30" x14ac:dyDescent="0.25">
      <c r="A8" s="118" t="s">
        <v>1</v>
      </c>
      <c r="B8" s="119" t="s">
        <v>300</v>
      </c>
      <c r="C8" s="120"/>
      <c r="D8" s="120">
        <f>(1+D12/100)/(1+D15/100)*100-100</f>
        <v>4.2759291435279039</v>
      </c>
      <c r="E8" s="120">
        <f>(1+E12/100)/(1+E15/100)*100-100</f>
        <v>3.0689482260188612</v>
      </c>
      <c r="F8" s="120">
        <f>(1+F12/100)/(1+F15/100)*100-100</f>
        <v>7.029328760683029E-2</v>
      </c>
      <c r="G8" s="120">
        <f>(1+G12/100)/(1+G15/100)*100-100</f>
        <v>2.8252551833498813</v>
      </c>
      <c r="H8" s="119" t="s">
        <v>301</v>
      </c>
      <c r="I8" s="121"/>
    </row>
    <row r="9" spans="1:10" ht="30" x14ac:dyDescent="0.25">
      <c r="A9" s="122" t="s">
        <v>2</v>
      </c>
      <c r="B9" s="123" t="s">
        <v>302</v>
      </c>
      <c r="C9" s="124"/>
      <c r="D9" s="125">
        <v>1.4758629305202589</v>
      </c>
      <c r="E9" s="125">
        <v>1.9393386180406154</v>
      </c>
      <c r="F9" s="126">
        <v>2.4147435962267965</v>
      </c>
      <c r="G9" s="126">
        <v>2.7355505529511417</v>
      </c>
      <c r="H9" s="127" t="s">
        <v>303</v>
      </c>
      <c r="I9" s="121"/>
    </row>
    <row r="10" spans="1:10" s="112" customFormat="1" ht="6.75" customHeight="1" x14ac:dyDescent="0.25">
      <c r="A10" s="128"/>
      <c r="B10" s="129"/>
      <c r="C10" s="130"/>
      <c r="D10" s="130"/>
      <c r="E10" s="130"/>
      <c r="F10" s="130"/>
      <c r="G10" s="130"/>
      <c r="H10" s="130"/>
      <c r="I10" s="131"/>
      <c r="J10" s="132"/>
    </row>
    <row r="11" spans="1:10" ht="45" x14ac:dyDescent="0.25">
      <c r="A11" s="133" t="s">
        <v>304</v>
      </c>
      <c r="B11" s="134" t="s">
        <v>305</v>
      </c>
      <c r="C11" s="135"/>
      <c r="D11" s="135">
        <f t="shared" ref="D11:G12" si="0">(D13-C13)/C13*100</f>
        <v>4.8694688769084014</v>
      </c>
      <c r="E11" s="135">
        <f t="shared" si="0"/>
        <v>3.9632074465624769</v>
      </c>
      <c r="F11" s="136">
        <f t="shared" si="0"/>
        <v>2.890629280424291</v>
      </c>
      <c r="G11" s="136">
        <f t="shared" si="0"/>
        <v>8.3126565105808439</v>
      </c>
      <c r="H11" s="134" t="s">
        <v>306</v>
      </c>
      <c r="I11" s="121"/>
    </row>
    <row r="12" spans="1:10" ht="30" x14ac:dyDescent="0.25">
      <c r="A12" s="118" t="s">
        <v>307</v>
      </c>
      <c r="B12" s="119" t="s">
        <v>308</v>
      </c>
      <c r="C12" s="120"/>
      <c r="D12" s="120">
        <f t="shared" si="0"/>
        <v>6.1281968817147749</v>
      </c>
      <c r="E12" s="120">
        <f t="shared" si="0"/>
        <v>3.0681987198219605</v>
      </c>
      <c r="F12" s="137">
        <f t="shared" si="0"/>
        <v>0.34439380584181428</v>
      </c>
      <c r="G12" s="137">
        <f t="shared" si="0"/>
        <v>6.0339138524311782</v>
      </c>
      <c r="H12" s="119" t="s">
        <v>309</v>
      </c>
      <c r="I12" s="121"/>
    </row>
    <row r="13" spans="1:10" ht="30" x14ac:dyDescent="0.25">
      <c r="A13" s="118" t="s">
        <v>5</v>
      </c>
      <c r="B13" s="119" t="s">
        <v>310</v>
      </c>
      <c r="C13" s="120">
        <v>6853.7565594390471</v>
      </c>
      <c r="D13" s="120">
        <v>7187.4981019999996</v>
      </c>
      <c r="E13" s="120">
        <v>7472.3535620000002</v>
      </c>
      <c r="F13" s="137">
        <v>7688.3516019999997</v>
      </c>
      <c r="G13" s="137">
        <v>8327.4578619999993</v>
      </c>
      <c r="H13" s="138" t="s">
        <v>311</v>
      </c>
      <c r="I13" s="121"/>
    </row>
    <row r="14" spans="1:10" x14ac:dyDescent="0.25">
      <c r="A14" s="118" t="s">
        <v>6</v>
      </c>
      <c r="B14" s="119" t="s">
        <v>312</v>
      </c>
      <c r="C14" s="120">
        <v>6835.2477589768987</v>
      </c>
      <c r="D14" s="120">
        <v>7254.1251990000001</v>
      </c>
      <c r="E14" s="120">
        <v>7476.6961754900003</v>
      </c>
      <c r="F14" s="137">
        <v>7502.4454539999997</v>
      </c>
      <c r="G14" s="137">
        <v>7955.1365495199989</v>
      </c>
      <c r="H14" s="139" t="s">
        <v>313</v>
      </c>
      <c r="I14" s="121"/>
    </row>
    <row r="15" spans="1:10" x14ac:dyDescent="0.25">
      <c r="A15" s="118" t="s">
        <v>7</v>
      </c>
      <c r="B15" s="119" t="s">
        <v>314</v>
      </c>
      <c r="C15" s="120">
        <v>1.4516890048284097</v>
      </c>
      <c r="D15" s="120">
        <v>1.7763138179640379</v>
      </c>
      <c r="E15" s="120">
        <v>-7.2718913874325608E-4</v>
      </c>
      <c r="F15" s="137">
        <v>0.27390797931130351</v>
      </c>
      <c r="G15" s="137">
        <v>3.1204966750239151</v>
      </c>
      <c r="H15" s="119" t="s">
        <v>315</v>
      </c>
      <c r="I15" s="121"/>
    </row>
    <row r="16" spans="1:10" s="143" customFormat="1" ht="28.5" customHeight="1" x14ac:dyDescent="0.2">
      <c r="A16" s="140" t="s">
        <v>316</v>
      </c>
      <c r="B16" s="141"/>
      <c r="C16" s="141"/>
      <c r="D16" s="141"/>
      <c r="E16" s="141"/>
      <c r="F16" s="141"/>
      <c r="G16" s="141"/>
      <c r="H16" s="142" t="s">
        <v>317</v>
      </c>
    </row>
    <row r="31" spans="9:21" x14ac:dyDescent="0.25">
      <c r="J31" s="145">
        <v>2011</v>
      </c>
      <c r="K31" s="145">
        <v>2012</v>
      </c>
      <c r="L31" s="145">
        <v>2013</v>
      </c>
      <c r="M31" s="145">
        <v>2014</v>
      </c>
      <c r="N31" s="145">
        <v>2015</v>
      </c>
      <c r="O31" s="145">
        <v>2016</v>
      </c>
      <c r="P31" s="145" t="s">
        <v>111</v>
      </c>
      <c r="Q31" s="145" t="s">
        <v>112</v>
      </c>
      <c r="R31" s="104" t="s">
        <v>127</v>
      </c>
      <c r="S31" s="104" t="s">
        <v>128</v>
      </c>
      <c r="T31" s="104" t="s">
        <v>374</v>
      </c>
      <c r="U31" s="104" t="s">
        <v>322</v>
      </c>
    </row>
    <row r="32" spans="9:21" x14ac:dyDescent="0.25">
      <c r="I32" t="s">
        <v>110</v>
      </c>
      <c r="J32">
        <v>8216.7000000000007</v>
      </c>
      <c r="K32">
        <v>8309.2999999999993</v>
      </c>
      <c r="L32">
        <v>8596.5</v>
      </c>
      <c r="M32">
        <v>9045.2999999999993</v>
      </c>
      <c r="N32">
        <v>9353.1</v>
      </c>
      <c r="O32">
        <v>9309.7999999999993</v>
      </c>
      <c r="P32">
        <f>'Budget revenue and expenditure'!N21</f>
        <v>10089.9</v>
      </c>
      <c r="Q32">
        <f>'Budget revenue and expenditure'!O21</f>
        <v>10891.809857165392</v>
      </c>
      <c r="R32">
        <f>'Budget revenue and expenditure'!D3</f>
        <v>11385.97899306101</v>
      </c>
      <c r="S32">
        <f>'Budget revenue and expenditure'!E3</f>
        <v>11950.363253260724</v>
      </c>
      <c r="T32">
        <f>'Budget revenue and expenditure'!F3</f>
        <v>12223.09186883347</v>
      </c>
      <c r="U32">
        <f>'Budget revenue and expenditure'!G3</f>
        <v>12883.138829750473</v>
      </c>
    </row>
    <row r="34" spans="10:21" x14ac:dyDescent="0.25">
      <c r="K34" s="104" t="s">
        <v>119</v>
      </c>
      <c r="L34" s="104" t="s">
        <v>120</v>
      </c>
      <c r="M34" s="104" t="s">
        <v>121</v>
      </c>
      <c r="N34" s="104" t="s">
        <v>122</v>
      </c>
      <c r="O34" s="104" t="s">
        <v>30</v>
      </c>
      <c r="P34" s="104">
        <v>2017</v>
      </c>
      <c r="Q34" s="104">
        <v>2018</v>
      </c>
      <c r="R34" s="104">
        <v>2019</v>
      </c>
      <c r="S34" s="104">
        <v>2020</v>
      </c>
      <c r="T34" s="104">
        <v>2021</v>
      </c>
      <c r="U34" s="104">
        <v>2022</v>
      </c>
    </row>
    <row r="35" spans="10:21" x14ac:dyDescent="0.25">
      <c r="J35" t="s">
        <v>318</v>
      </c>
      <c r="K35" s="144">
        <f>(K32-J32)/J32*100</f>
        <v>1.1269731157277074</v>
      </c>
      <c r="L35" s="144">
        <f t="shared" ref="L35:Q35" si="1">(L32-K32)/K32*100</f>
        <v>3.4563681657901477</v>
      </c>
      <c r="M35" s="144">
        <f t="shared" si="1"/>
        <v>5.2207293666026784</v>
      </c>
      <c r="N35" s="144">
        <f t="shared" si="1"/>
        <v>3.402872209876965</v>
      </c>
      <c r="O35" s="144">
        <f t="shared" si="1"/>
        <v>-0.4629481134597202</v>
      </c>
      <c r="P35" s="144">
        <f t="shared" si="1"/>
        <v>8.3793421985434762</v>
      </c>
      <c r="Q35" s="144">
        <f t="shared" si="1"/>
        <v>7.9476492052982906</v>
      </c>
      <c r="R35" s="144">
        <f t="shared" ref="R35" si="2">(R32-Q32)/Q32*100</f>
        <v>4.5370709035148904</v>
      </c>
      <c r="S35" s="144">
        <f t="shared" ref="S35" si="3">(S32-R32)/R32*100</f>
        <v>4.9568356005545873</v>
      </c>
      <c r="T35" s="144">
        <f t="shared" ref="T35" si="4">(T32-S32)/S32*100</f>
        <v>2.2821784559421623</v>
      </c>
      <c r="U35" s="144">
        <f t="shared" ref="U35" si="5">(U32-T32)/T32*100</f>
        <v>5.3999999999999657</v>
      </c>
    </row>
    <row r="36" spans="10:21" x14ac:dyDescent="0.25">
      <c r="J36" t="s">
        <v>319</v>
      </c>
      <c r="K36" s="121">
        <v>1.40962956918333</v>
      </c>
      <c r="L36" s="121">
        <v>1.3592038751693347</v>
      </c>
      <c r="M36" s="121">
        <v>1.4385985467938942</v>
      </c>
      <c r="N36" s="121">
        <v>1.9376343912928995</v>
      </c>
      <c r="O36" s="121">
        <v>2.4460631538748587</v>
      </c>
      <c r="P36" s="121">
        <v>2.8018701105992054</v>
      </c>
      <c r="Q36" s="121">
        <v>2.9663301774860336</v>
      </c>
      <c r="R36" s="121">
        <v>3.0553301774860353</v>
      </c>
      <c r="S36" s="121">
        <v>3.1003301774860352</v>
      </c>
      <c r="T36" s="121">
        <v>3.0914401774860369</v>
      </c>
      <c r="U36" s="121">
        <v>3</v>
      </c>
    </row>
  </sheetData>
  <pageMargins left="0.55118110236220474" right="0.55118110236220474" top="0.98425196850393704" bottom="0.98425196850393704" header="0.31496062992125984" footer="0.31496062992125984"/>
  <pageSetup scale="44" orientation="landscape" r:id="rId1"/>
  <headerFooter>
    <oddHeader xml:space="preserve">&amp;L&amp;"Times New Roman,Regular"Fiskālās disciplīnas padomes uzraudzības ziņojums (2017)
Fiscal discipline surveillance report (2017)&amp;R&amp;"Times New Roman,Regular"4. pielikums
Annex 4
</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dimension ref="A1:K25"/>
  <sheetViews>
    <sheetView zoomScaleNormal="100" workbookViewId="0"/>
  </sheetViews>
  <sheetFormatPr defaultRowHeight="14.25" x14ac:dyDescent="0.2"/>
  <cols>
    <col min="1" max="16384" width="9.140625" style="59"/>
  </cols>
  <sheetData>
    <row r="1" spans="1:11" x14ac:dyDescent="0.2">
      <c r="A1" s="58" t="s">
        <v>125</v>
      </c>
    </row>
    <row r="3" spans="1:11" x14ac:dyDescent="0.2">
      <c r="A3" s="58" t="s">
        <v>9</v>
      </c>
      <c r="B3" s="60">
        <v>43076.309282407412</v>
      </c>
    </row>
    <row r="4" spans="1:11" x14ac:dyDescent="0.2">
      <c r="A4" s="58" t="s">
        <v>10</v>
      </c>
      <c r="B4" s="60">
        <v>43160.702809837967</v>
      </c>
    </row>
    <row r="5" spans="1:11" x14ac:dyDescent="0.2">
      <c r="A5" s="58" t="s">
        <v>12</v>
      </c>
      <c r="B5" s="58" t="s">
        <v>13</v>
      </c>
    </row>
    <row r="7" spans="1:11" x14ac:dyDescent="0.2">
      <c r="A7" s="58" t="s">
        <v>16</v>
      </c>
      <c r="B7" s="58" t="s">
        <v>17</v>
      </c>
    </row>
    <row r="8" spans="1:11" x14ac:dyDescent="0.2">
      <c r="A8" s="58" t="s">
        <v>19</v>
      </c>
      <c r="B8" s="58" t="s">
        <v>20</v>
      </c>
    </row>
    <row r="9" spans="1:11" x14ac:dyDescent="0.2">
      <c r="A9" s="58" t="s">
        <v>25</v>
      </c>
      <c r="B9" s="58" t="s">
        <v>126</v>
      </c>
    </row>
    <row r="11" spans="1:11" x14ac:dyDescent="0.2">
      <c r="A11" s="61" t="s">
        <v>29</v>
      </c>
      <c r="B11" s="61" t="s">
        <v>114</v>
      </c>
      <c r="C11" s="61" t="s">
        <v>115</v>
      </c>
      <c r="D11" s="61" t="s">
        <v>116</v>
      </c>
      <c r="E11" s="61" t="s">
        <v>117</v>
      </c>
      <c r="F11" s="61" t="s">
        <v>118</v>
      </c>
      <c r="G11" s="61" t="s">
        <v>119</v>
      </c>
      <c r="H11" s="61" t="s">
        <v>120</v>
      </c>
      <c r="I11" s="61" t="s">
        <v>121</v>
      </c>
      <c r="J11" s="61" t="s">
        <v>122</v>
      </c>
      <c r="K11" s="61" t="s">
        <v>30</v>
      </c>
    </row>
    <row r="12" spans="1:11" x14ac:dyDescent="0.2">
      <c r="A12" s="61" t="s">
        <v>32</v>
      </c>
      <c r="B12" s="62">
        <v>6414.1</v>
      </c>
      <c r="C12" s="62">
        <v>6885</v>
      </c>
      <c r="D12" s="62">
        <v>5245.2</v>
      </c>
      <c r="E12" s="62">
        <v>5120.3</v>
      </c>
      <c r="F12" s="62">
        <v>5757.3</v>
      </c>
      <c r="G12" s="62">
        <v>6385.9</v>
      </c>
      <c r="H12" s="62">
        <v>6754.8</v>
      </c>
      <c r="I12" s="62">
        <v>7102.7</v>
      </c>
      <c r="J12" s="62">
        <v>7372.7</v>
      </c>
      <c r="K12" s="62">
        <v>7803.6</v>
      </c>
    </row>
    <row r="14" spans="1:11" x14ac:dyDescent="0.2">
      <c r="A14" s="58" t="s">
        <v>34</v>
      </c>
    </row>
    <row r="15" spans="1:11" x14ac:dyDescent="0.2">
      <c r="A15" s="58" t="s">
        <v>35</v>
      </c>
      <c r="B15" s="58" t="s">
        <v>36</v>
      </c>
    </row>
    <row r="17" spans="1:11" x14ac:dyDescent="0.2">
      <c r="A17" s="58" t="s">
        <v>16</v>
      </c>
      <c r="B17" s="58" t="s">
        <v>47</v>
      </c>
    </row>
    <row r="18" spans="1:11" x14ac:dyDescent="0.2">
      <c r="A18" s="58" t="s">
        <v>19</v>
      </c>
      <c r="B18" s="58" t="s">
        <v>20</v>
      </c>
    </row>
    <row r="19" spans="1:11" x14ac:dyDescent="0.2">
      <c r="A19" s="58" t="s">
        <v>25</v>
      </c>
      <c r="B19" s="58" t="s">
        <v>126</v>
      </c>
    </row>
    <row r="21" spans="1:11" x14ac:dyDescent="0.2">
      <c r="A21" s="61" t="s">
        <v>29</v>
      </c>
      <c r="B21" s="61" t="s">
        <v>114</v>
      </c>
      <c r="C21" s="61" t="s">
        <v>115</v>
      </c>
      <c r="D21" s="61" t="s">
        <v>116</v>
      </c>
      <c r="E21" s="61" t="s">
        <v>117</v>
      </c>
      <c r="F21" s="61" t="s">
        <v>118</v>
      </c>
      <c r="G21" s="61" t="s">
        <v>119</v>
      </c>
      <c r="H21" s="61" t="s">
        <v>120</v>
      </c>
      <c r="I21" s="61" t="s">
        <v>121</v>
      </c>
      <c r="J21" s="61" t="s">
        <v>122</v>
      </c>
      <c r="K21" s="61" t="s">
        <v>30</v>
      </c>
    </row>
    <row r="22" spans="1:11" x14ac:dyDescent="0.2">
      <c r="A22" s="61" t="s">
        <v>32</v>
      </c>
      <c r="B22" s="62">
        <v>28.4</v>
      </c>
      <c r="C22" s="62">
        <v>28.3</v>
      </c>
      <c r="D22" s="62">
        <v>27.9</v>
      </c>
      <c r="E22" s="62">
        <v>28.5</v>
      </c>
      <c r="F22" s="62">
        <v>28.4</v>
      </c>
      <c r="G22" s="62">
        <v>29.2</v>
      </c>
      <c r="H22" s="62">
        <v>29.6</v>
      </c>
      <c r="I22" s="62">
        <v>30.1</v>
      </c>
      <c r="J22" s="62">
        <v>30.4</v>
      </c>
      <c r="K22" s="62">
        <v>31.4</v>
      </c>
    </row>
    <row r="24" spans="1:11" x14ac:dyDescent="0.2">
      <c r="A24" s="58" t="s">
        <v>34</v>
      </c>
    </row>
    <row r="25" spans="1:11" x14ac:dyDescent="0.2">
      <c r="A25" s="58" t="s">
        <v>35</v>
      </c>
      <c r="B25" s="58" t="s">
        <v>36</v>
      </c>
    </row>
  </sheetData>
  <pageMargins left="0.74803149606299213" right="0.74803149606299213" top="0.98425196850393704" bottom="0.98425196850393704" header="0.51181102362204722" footer="0.51181102362204722"/>
  <pageSetup paperSize="9" scale="90" firstPageNumber="0" fitToWidth="0" fitToHeight="0" pageOrder="overThenDown"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6"/>
  <dimension ref="A1:L25"/>
  <sheetViews>
    <sheetView zoomScaleNormal="100" workbookViewId="0"/>
  </sheetViews>
  <sheetFormatPr defaultRowHeight="14.25" x14ac:dyDescent="0.2"/>
  <cols>
    <col min="1" max="16384" width="9.140625" style="227"/>
  </cols>
  <sheetData>
    <row r="1" spans="1:12" x14ac:dyDescent="0.2">
      <c r="A1" s="230" t="s">
        <v>125</v>
      </c>
    </row>
    <row r="3" spans="1:12" x14ac:dyDescent="0.2">
      <c r="A3" s="230" t="s">
        <v>9</v>
      </c>
      <c r="B3" s="231">
        <v>43236.673888888894</v>
      </c>
    </row>
    <row r="4" spans="1:12" x14ac:dyDescent="0.2">
      <c r="A4" s="230" t="s">
        <v>10</v>
      </c>
      <c r="B4" s="231">
        <v>43246.861071828709</v>
      </c>
    </row>
    <row r="5" spans="1:12" x14ac:dyDescent="0.2">
      <c r="A5" s="230" t="s">
        <v>12</v>
      </c>
      <c r="B5" s="230" t="s">
        <v>13</v>
      </c>
    </row>
    <row r="7" spans="1:12" x14ac:dyDescent="0.2">
      <c r="A7" s="230" t="s">
        <v>16</v>
      </c>
      <c r="B7" s="230" t="s">
        <v>17</v>
      </c>
    </row>
    <row r="8" spans="1:12" x14ac:dyDescent="0.2">
      <c r="A8" s="230" t="s">
        <v>19</v>
      </c>
      <c r="B8" s="230" t="s">
        <v>20</v>
      </c>
    </row>
    <row r="9" spans="1:12" x14ac:dyDescent="0.2">
      <c r="A9" s="230" t="s">
        <v>25</v>
      </c>
      <c r="B9" s="230" t="s">
        <v>126</v>
      </c>
    </row>
    <row r="11" spans="1:12" x14ac:dyDescent="0.2">
      <c r="A11" s="232" t="s">
        <v>29</v>
      </c>
      <c r="B11" s="232" t="s">
        <v>114</v>
      </c>
      <c r="C11" s="232" t="s">
        <v>115</v>
      </c>
      <c r="D11" s="232" t="s">
        <v>116</v>
      </c>
      <c r="E11" s="232" t="s">
        <v>117</v>
      </c>
      <c r="F11" s="232" t="s">
        <v>118</v>
      </c>
      <c r="G11" s="232" t="s">
        <v>119</v>
      </c>
      <c r="H11" s="232" t="s">
        <v>120</v>
      </c>
      <c r="I11" s="232" t="s">
        <v>121</v>
      </c>
      <c r="J11" s="232" t="s">
        <v>122</v>
      </c>
      <c r="K11" s="232" t="s">
        <v>30</v>
      </c>
      <c r="L11" s="232" t="s">
        <v>419</v>
      </c>
    </row>
    <row r="12" spans="1:12" x14ac:dyDescent="0.2">
      <c r="A12" s="232" t="s">
        <v>32</v>
      </c>
      <c r="B12" s="233">
        <v>6414.1</v>
      </c>
      <c r="C12" s="233">
        <v>6885</v>
      </c>
      <c r="D12" s="233">
        <v>5245.2</v>
      </c>
      <c r="E12" s="233">
        <v>5120.3</v>
      </c>
      <c r="F12" s="233">
        <v>5757.3</v>
      </c>
      <c r="G12" s="233">
        <v>6385.9</v>
      </c>
      <c r="H12" s="233">
        <v>6754.8</v>
      </c>
      <c r="I12" s="233">
        <v>7102.7</v>
      </c>
      <c r="J12" s="233">
        <v>7372.7</v>
      </c>
      <c r="K12" s="233">
        <v>7803.6</v>
      </c>
      <c r="L12" s="234" t="s">
        <v>35</v>
      </c>
    </row>
    <row r="14" spans="1:12" x14ac:dyDescent="0.2">
      <c r="A14" s="230" t="s">
        <v>34</v>
      </c>
    </row>
    <row r="15" spans="1:12" x14ac:dyDescent="0.2">
      <c r="A15" s="230" t="s">
        <v>35</v>
      </c>
      <c r="B15" s="230" t="s">
        <v>36</v>
      </c>
    </row>
    <row r="17" spans="1:12" x14ac:dyDescent="0.2">
      <c r="A17" s="230" t="s">
        <v>16</v>
      </c>
      <c r="B17" s="230" t="s">
        <v>47</v>
      </c>
    </row>
    <row r="18" spans="1:12" x14ac:dyDescent="0.2">
      <c r="A18" s="230" t="s">
        <v>19</v>
      </c>
      <c r="B18" s="230" t="s">
        <v>20</v>
      </c>
    </row>
    <row r="19" spans="1:12" x14ac:dyDescent="0.2">
      <c r="A19" s="230" t="s">
        <v>25</v>
      </c>
      <c r="B19" s="230" t="s">
        <v>126</v>
      </c>
    </row>
    <row r="21" spans="1:12" x14ac:dyDescent="0.2">
      <c r="A21" s="232" t="s">
        <v>29</v>
      </c>
      <c r="B21" s="232" t="s">
        <v>114</v>
      </c>
      <c r="C21" s="232" t="s">
        <v>115</v>
      </c>
      <c r="D21" s="232" t="s">
        <v>116</v>
      </c>
      <c r="E21" s="232" t="s">
        <v>117</v>
      </c>
      <c r="F21" s="232" t="s">
        <v>118</v>
      </c>
      <c r="G21" s="232" t="s">
        <v>119</v>
      </c>
      <c r="H21" s="232" t="s">
        <v>120</v>
      </c>
      <c r="I21" s="232" t="s">
        <v>121</v>
      </c>
      <c r="J21" s="232" t="s">
        <v>122</v>
      </c>
      <c r="K21" s="232" t="s">
        <v>30</v>
      </c>
      <c r="L21" s="232" t="s">
        <v>419</v>
      </c>
    </row>
    <row r="22" spans="1:12" x14ac:dyDescent="0.2">
      <c r="A22" s="232" t="s">
        <v>32</v>
      </c>
      <c r="B22" s="233">
        <v>28.4</v>
      </c>
      <c r="C22" s="233">
        <v>28.3</v>
      </c>
      <c r="D22" s="233">
        <v>27.9</v>
      </c>
      <c r="E22" s="233">
        <v>28.5</v>
      </c>
      <c r="F22" s="233">
        <v>28.4</v>
      </c>
      <c r="G22" s="233">
        <v>29.2</v>
      </c>
      <c r="H22" s="233">
        <v>29.6</v>
      </c>
      <c r="I22" s="233">
        <v>30.1</v>
      </c>
      <c r="J22" s="233">
        <v>30.4</v>
      </c>
      <c r="K22" s="233">
        <v>31.4</v>
      </c>
      <c r="L22" s="234" t="s">
        <v>35</v>
      </c>
    </row>
    <row r="24" spans="1:12" x14ac:dyDescent="0.2">
      <c r="A24" s="230" t="s">
        <v>34</v>
      </c>
    </row>
    <row r="25" spans="1:12" x14ac:dyDescent="0.2">
      <c r="A25" s="230" t="s">
        <v>35</v>
      </c>
      <c r="B25" s="230" t="s">
        <v>36</v>
      </c>
    </row>
  </sheetData>
  <pageMargins left="0.75" right="0.75" top="1" bottom="1" header="0.5" footer="0.5"/>
  <pageSetup paperSize="9" scale="90" firstPageNumber="0" fitToWidth="0" fitToHeight="0" pageOrder="overThenDown"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dimension ref="A1:K65"/>
  <sheetViews>
    <sheetView zoomScaleNormal="100" workbookViewId="0"/>
  </sheetViews>
  <sheetFormatPr defaultRowHeight="14.25" x14ac:dyDescent="0.2"/>
  <cols>
    <col min="1" max="16384" width="9.140625" style="59"/>
  </cols>
  <sheetData>
    <row r="1" spans="1:11" x14ac:dyDescent="0.2">
      <c r="A1" s="58" t="s">
        <v>113</v>
      </c>
    </row>
    <row r="3" spans="1:11" x14ac:dyDescent="0.2">
      <c r="A3" s="58" t="s">
        <v>9</v>
      </c>
      <c r="B3" s="60">
        <v>43152.719074074077</v>
      </c>
    </row>
    <row r="4" spans="1:11" x14ac:dyDescent="0.2">
      <c r="A4" s="58" t="s">
        <v>10</v>
      </c>
      <c r="B4" s="60">
        <v>43160.700091087958</v>
      </c>
    </row>
    <row r="5" spans="1:11" x14ac:dyDescent="0.2">
      <c r="A5" s="58" t="s">
        <v>12</v>
      </c>
      <c r="B5" s="58" t="s">
        <v>13</v>
      </c>
    </row>
    <row r="7" spans="1:11" x14ac:dyDescent="0.2">
      <c r="A7" s="58" t="s">
        <v>16</v>
      </c>
      <c r="B7" s="58" t="s">
        <v>17</v>
      </c>
    </row>
    <row r="8" spans="1:11" x14ac:dyDescent="0.2">
      <c r="A8" s="58" t="s">
        <v>19</v>
      </c>
      <c r="B8" s="58" t="s">
        <v>20</v>
      </c>
    </row>
    <row r="9" spans="1:11" x14ac:dyDescent="0.2">
      <c r="A9" s="58" t="s">
        <v>25</v>
      </c>
      <c r="B9" s="58" t="s">
        <v>26</v>
      </c>
    </row>
    <row r="11" spans="1:11" x14ac:dyDescent="0.2">
      <c r="A11" s="61" t="s">
        <v>29</v>
      </c>
      <c r="B11" s="61" t="s">
        <v>114</v>
      </c>
      <c r="C11" s="61" t="s">
        <v>115</v>
      </c>
      <c r="D11" s="61" t="s">
        <v>116</v>
      </c>
      <c r="E11" s="61" t="s">
        <v>117</v>
      </c>
      <c r="F11" s="61" t="s">
        <v>118</v>
      </c>
      <c r="G11" s="61" t="s">
        <v>119</v>
      </c>
      <c r="H11" s="61" t="s">
        <v>120</v>
      </c>
      <c r="I11" s="61" t="s">
        <v>121</v>
      </c>
      <c r="J11" s="61" t="s">
        <v>122</v>
      </c>
      <c r="K11" s="61" t="s">
        <v>30</v>
      </c>
    </row>
    <row r="12" spans="1:11" x14ac:dyDescent="0.2">
      <c r="A12" s="61" t="s">
        <v>32</v>
      </c>
      <c r="B12" s="62">
        <v>7678.9</v>
      </c>
      <c r="C12" s="62">
        <v>9167.2999999999993</v>
      </c>
      <c r="D12" s="62">
        <v>8316.2999999999993</v>
      </c>
      <c r="E12" s="62">
        <v>8162.3</v>
      </c>
      <c r="F12" s="62">
        <v>8216.7000000000007</v>
      </c>
      <c r="G12" s="62">
        <v>8309.2999999999993</v>
      </c>
      <c r="H12" s="62">
        <v>8596.5</v>
      </c>
      <c r="I12" s="62">
        <v>9045.2999999999993</v>
      </c>
      <c r="J12" s="62">
        <v>9353.1</v>
      </c>
      <c r="K12" s="62">
        <v>9309.7999999999993</v>
      </c>
    </row>
    <row r="14" spans="1:11" x14ac:dyDescent="0.2">
      <c r="A14" s="58" t="s">
        <v>34</v>
      </c>
    </row>
    <row r="15" spans="1:11" x14ac:dyDescent="0.2">
      <c r="A15" s="58" t="s">
        <v>35</v>
      </c>
      <c r="B15" s="58" t="s">
        <v>36</v>
      </c>
    </row>
    <row r="17" spans="1:11" x14ac:dyDescent="0.2">
      <c r="A17" s="58" t="s">
        <v>16</v>
      </c>
      <c r="B17" s="58" t="s">
        <v>17</v>
      </c>
    </row>
    <row r="18" spans="1:11" x14ac:dyDescent="0.2">
      <c r="A18" s="58" t="s">
        <v>19</v>
      </c>
      <c r="B18" s="58" t="s">
        <v>20</v>
      </c>
    </row>
    <row r="19" spans="1:11" x14ac:dyDescent="0.2">
      <c r="A19" s="58" t="s">
        <v>25</v>
      </c>
      <c r="B19" s="58" t="s">
        <v>123</v>
      </c>
    </row>
    <row r="21" spans="1:11" x14ac:dyDescent="0.2">
      <c r="A21" s="61" t="s">
        <v>29</v>
      </c>
      <c r="B21" s="61" t="s">
        <v>114</v>
      </c>
      <c r="C21" s="61" t="s">
        <v>115</v>
      </c>
      <c r="D21" s="61" t="s">
        <v>116</v>
      </c>
      <c r="E21" s="61" t="s">
        <v>117</v>
      </c>
      <c r="F21" s="61" t="s">
        <v>118</v>
      </c>
      <c r="G21" s="61" t="s">
        <v>119</v>
      </c>
      <c r="H21" s="61" t="s">
        <v>120</v>
      </c>
      <c r="I21" s="61" t="s">
        <v>121</v>
      </c>
      <c r="J21" s="61" t="s">
        <v>122</v>
      </c>
      <c r="K21" s="61" t="s">
        <v>30</v>
      </c>
    </row>
    <row r="22" spans="1:11" x14ac:dyDescent="0.2">
      <c r="A22" s="61" t="s">
        <v>32</v>
      </c>
      <c r="B22" s="62">
        <v>-115.8</v>
      </c>
      <c r="C22" s="62">
        <v>-1023.8</v>
      </c>
      <c r="D22" s="62">
        <v>-1718.3</v>
      </c>
      <c r="E22" s="62">
        <v>-1558.1</v>
      </c>
      <c r="F22" s="62">
        <v>-874.4</v>
      </c>
      <c r="G22" s="62">
        <v>-263.89999999999998</v>
      </c>
      <c r="H22" s="62">
        <v>-219.2</v>
      </c>
      <c r="I22" s="62">
        <v>-288.3</v>
      </c>
      <c r="J22" s="62">
        <v>-298</v>
      </c>
      <c r="K22" s="62">
        <v>9.5</v>
      </c>
    </row>
    <row r="24" spans="1:11" x14ac:dyDescent="0.2">
      <c r="A24" s="58" t="s">
        <v>34</v>
      </c>
    </row>
    <row r="25" spans="1:11" x14ac:dyDescent="0.2">
      <c r="A25" s="58" t="s">
        <v>35</v>
      </c>
      <c r="B25" s="58" t="s">
        <v>36</v>
      </c>
    </row>
    <row r="27" spans="1:11" x14ac:dyDescent="0.2">
      <c r="A27" s="58" t="s">
        <v>16</v>
      </c>
      <c r="B27" s="58" t="s">
        <v>17</v>
      </c>
    </row>
    <row r="28" spans="1:11" x14ac:dyDescent="0.2">
      <c r="A28" s="58" t="s">
        <v>19</v>
      </c>
      <c r="B28" s="58" t="s">
        <v>20</v>
      </c>
    </row>
    <row r="29" spans="1:11" x14ac:dyDescent="0.2">
      <c r="A29" s="58" t="s">
        <v>25</v>
      </c>
      <c r="B29" s="58" t="s">
        <v>124</v>
      </c>
    </row>
    <row r="31" spans="1:11" x14ac:dyDescent="0.2">
      <c r="A31" s="61" t="s">
        <v>29</v>
      </c>
      <c r="B31" s="61" t="s">
        <v>114</v>
      </c>
      <c r="C31" s="61" t="s">
        <v>115</v>
      </c>
      <c r="D31" s="61" t="s">
        <v>116</v>
      </c>
      <c r="E31" s="61" t="s">
        <v>117</v>
      </c>
      <c r="F31" s="61" t="s">
        <v>118</v>
      </c>
      <c r="G31" s="61" t="s">
        <v>119</v>
      </c>
      <c r="H31" s="61" t="s">
        <v>120</v>
      </c>
      <c r="I31" s="61" t="s">
        <v>121</v>
      </c>
      <c r="J31" s="61" t="s">
        <v>122</v>
      </c>
      <c r="K31" s="61" t="s">
        <v>30</v>
      </c>
    </row>
    <row r="32" spans="1:11" x14ac:dyDescent="0.2">
      <c r="A32" s="61" t="s">
        <v>32</v>
      </c>
      <c r="B32" s="62">
        <v>7563.1</v>
      </c>
      <c r="C32" s="62">
        <v>8143.5</v>
      </c>
      <c r="D32" s="62">
        <v>6598.1</v>
      </c>
      <c r="E32" s="62">
        <v>6604.3</v>
      </c>
      <c r="F32" s="62">
        <v>7342.4</v>
      </c>
      <c r="G32" s="62">
        <v>8045.4</v>
      </c>
      <c r="H32" s="62">
        <v>8377.2999999999993</v>
      </c>
      <c r="I32" s="62">
        <v>8757</v>
      </c>
      <c r="J32" s="62">
        <v>9055.1</v>
      </c>
      <c r="K32" s="62">
        <v>9319.2999999999993</v>
      </c>
    </row>
    <row r="34" spans="1:11" x14ac:dyDescent="0.2">
      <c r="A34" s="58" t="s">
        <v>34</v>
      </c>
    </row>
    <row r="35" spans="1:11" x14ac:dyDescent="0.2">
      <c r="A35" s="58" t="s">
        <v>35</v>
      </c>
      <c r="B35" s="58" t="s">
        <v>36</v>
      </c>
    </row>
    <row r="37" spans="1:11" x14ac:dyDescent="0.2">
      <c r="A37" s="58" t="s">
        <v>16</v>
      </c>
      <c r="B37" s="58" t="s">
        <v>47</v>
      </c>
    </row>
    <row r="38" spans="1:11" x14ac:dyDescent="0.2">
      <c r="A38" s="58" t="s">
        <v>19</v>
      </c>
      <c r="B38" s="58" t="s">
        <v>20</v>
      </c>
    </row>
    <row r="39" spans="1:11" x14ac:dyDescent="0.2">
      <c r="A39" s="58" t="s">
        <v>25</v>
      </c>
      <c r="B39" s="58" t="s">
        <v>26</v>
      </c>
    </row>
    <row r="41" spans="1:11" x14ac:dyDescent="0.2">
      <c r="A41" s="61" t="s">
        <v>29</v>
      </c>
      <c r="B41" s="61" t="s">
        <v>114</v>
      </c>
      <c r="C41" s="61" t="s">
        <v>115</v>
      </c>
      <c r="D41" s="61" t="s">
        <v>116</v>
      </c>
      <c r="E41" s="61" t="s">
        <v>117</v>
      </c>
      <c r="F41" s="61" t="s">
        <v>118</v>
      </c>
      <c r="G41" s="61" t="s">
        <v>119</v>
      </c>
      <c r="H41" s="61" t="s">
        <v>120</v>
      </c>
      <c r="I41" s="61" t="s">
        <v>121</v>
      </c>
      <c r="J41" s="61" t="s">
        <v>122</v>
      </c>
      <c r="K41" s="61" t="s">
        <v>30</v>
      </c>
    </row>
    <row r="42" spans="1:11" x14ac:dyDescent="0.2">
      <c r="A42" s="61" t="s">
        <v>32</v>
      </c>
      <c r="B42" s="62">
        <v>34</v>
      </c>
      <c r="C42" s="62">
        <v>37.6</v>
      </c>
      <c r="D42" s="62">
        <v>44.2</v>
      </c>
      <c r="E42" s="62">
        <v>45.5</v>
      </c>
      <c r="F42" s="62">
        <v>40.5</v>
      </c>
      <c r="G42" s="62">
        <v>38</v>
      </c>
      <c r="H42" s="62">
        <v>37.700000000000003</v>
      </c>
      <c r="I42" s="62">
        <v>38.200000000000003</v>
      </c>
      <c r="J42" s="62">
        <v>38.4</v>
      </c>
      <c r="K42" s="62">
        <v>37.299999999999997</v>
      </c>
    </row>
    <row r="44" spans="1:11" x14ac:dyDescent="0.2">
      <c r="A44" s="58" t="s">
        <v>34</v>
      </c>
    </row>
    <row r="45" spans="1:11" x14ac:dyDescent="0.2">
      <c r="A45" s="58" t="s">
        <v>35</v>
      </c>
      <c r="B45" s="58" t="s">
        <v>36</v>
      </c>
    </row>
    <row r="47" spans="1:11" x14ac:dyDescent="0.2">
      <c r="A47" s="58" t="s">
        <v>16</v>
      </c>
      <c r="B47" s="58" t="s">
        <v>47</v>
      </c>
    </row>
    <row r="48" spans="1:11" x14ac:dyDescent="0.2">
      <c r="A48" s="58" t="s">
        <v>19</v>
      </c>
      <c r="B48" s="58" t="s">
        <v>20</v>
      </c>
    </row>
    <row r="49" spans="1:11" x14ac:dyDescent="0.2">
      <c r="A49" s="58" t="s">
        <v>25</v>
      </c>
      <c r="B49" s="58" t="s">
        <v>123</v>
      </c>
    </row>
    <row r="51" spans="1:11" x14ac:dyDescent="0.2">
      <c r="A51" s="61" t="s">
        <v>29</v>
      </c>
      <c r="B51" s="61" t="s">
        <v>114</v>
      </c>
      <c r="C51" s="61" t="s">
        <v>115</v>
      </c>
      <c r="D51" s="61" t="s">
        <v>116</v>
      </c>
      <c r="E51" s="61" t="s">
        <v>117</v>
      </c>
      <c r="F51" s="61" t="s">
        <v>118</v>
      </c>
      <c r="G51" s="61" t="s">
        <v>119</v>
      </c>
      <c r="H51" s="61" t="s">
        <v>120</v>
      </c>
      <c r="I51" s="61" t="s">
        <v>121</v>
      </c>
      <c r="J51" s="61" t="s">
        <v>122</v>
      </c>
      <c r="K51" s="61" t="s">
        <v>30</v>
      </c>
    </row>
    <row r="52" spans="1:11" x14ac:dyDescent="0.2">
      <c r="A52" s="61" t="s">
        <v>32</v>
      </c>
      <c r="B52" s="62">
        <v>-0.5</v>
      </c>
      <c r="C52" s="62">
        <v>-4.2</v>
      </c>
      <c r="D52" s="62">
        <v>-9.1</v>
      </c>
      <c r="E52" s="62">
        <v>-8.6999999999999993</v>
      </c>
      <c r="F52" s="62">
        <v>-4.3</v>
      </c>
      <c r="G52" s="62">
        <v>-1.2</v>
      </c>
      <c r="H52" s="62">
        <v>-1</v>
      </c>
      <c r="I52" s="62">
        <v>-1.2</v>
      </c>
      <c r="J52" s="62">
        <v>-1.2</v>
      </c>
      <c r="K52" s="62">
        <v>0</v>
      </c>
    </row>
    <row r="54" spans="1:11" x14ac:dyDescent="0.2">
      <c r="A54" s="58" t="s">
        <v>34</v>
      </c>
    </row>
    <row r="55" spans="1:11" x14ac:dyDescent="0.2">
      <c r="A55" s="58" t="s">
        <v>35</v>
      </c>
      <c r="B55" s="58" t="s">
        <v>36</v>
      </c>
    </row>
    <row r="57" spans="1:11" x14ac:dyDescent="0.2">
      <c r="A57" s="58" t="s">
        <v>16</v>
      </c>
      <c r="B57" s="58" t="s">
        <v>47</v>
      </c>
    </row>
    <row r="58" spans="1:11" x14ac:dyDescent="0.2">
      <c r="A58" s="58" t="s">
        <v>19</v>
      </c>
      <c r="B58" s="58" t="s">
        <v>20</v>
      </c>
    </row>
    <row r="59" spans="1:11" x14ac:dyDescent="0.2">
      <c r="A59" s="58" t="s">
        <v>25</v>
      </c>
      <c r="B59" s="58" t="s">
        <v>124</v>
      </c>
    </row>
    <row r="61" spans="1:11" x14ac:dyDescent="0.2">
      <c r="A61" s="61" t="s">
        <v>29</v>
      </c>
      <c r="B61" s="61" t="s">
        <v>114</v>
      </c>
      <c r="C61" s="61" t="s">
        <v>115</v>
      </c>
      <c r="D61" s="61" t="s">
        <v>116</v>
      </c>
      <c r="E61" s="61" t="s">
        <v>117</v>
      </c>
      <c r="F61" s="61" t="s">
        <v>118</v>
      </c>
      <c r="G61" s="61" t="s">
        <v>119</v>
      </c>
      <c r="H61" s="61" t="s">
        <v>120</v>
      </c>
      <c r="I61" s="61" t="s">
        <v>121</v>
      </c>
      <c r="J61" s="61" t="s">
        <v>122</v>
      </c>
      <c r="K61" s="61" t="s">
        <v>30</v>
      </c>
    </row>
    <row r="62" spans="1:11" x14ac:dyDescent="0.2">
      <c r="A62" s="61" t="s">
        <v>32</v>
      </c>
      <c r="B62" s="62">
        <v>33.5</v>
      </c>
      <c r="C62" s="62">
        <v>33.4</v>
      </c>
      <c r="D62" s="62">
        <v>35</v>
      </c>
      <c r="E62" s="62">
        <v>36.799999999999997</v>
      </c>
      <c r="F62" s="62">
        <v>36.200000000000003</v>
      </c>
      <c r="G62" s="62">
        <v>36.799999999999997</v>
      </c>
      <c r="H62" s="62">
        <v>36.700000000000003</v>
      </c>
      <c r="I62" s="62">
        <v>37</v>
      </c>
      <c r="J62" s="62">
        <v>37.200000000000003</v>
      </c>
      <c r="K62" s="62">
        <v>37.4</v>
      </c>
    </row>
    <row r="64" spans="1:11" x14ac:dyDescent="0.2">
      <c r="A64" s="58" t="s">
        <v>34</v>
      </c>
    </row>
    <row r="65" spans="1:2" x14ac:dyDescent="0.2">
      <c r="A65" s="58" t="s">
        <v>35</v>
      </c>
      <c r="B65" s="58" t="s">
        <v>36</v>
      </c>
    </row>
  </sheetData>
  <pageMargins left="0.74803149606299213" right="0.74803149606299213" top="0.98425196850393704" bottom="0.98425196850393704" header="0.51181102362204722" footer="0.51181102362204722"/>
  <pageSetup paperSize="9" scale="75" firstPageNumber="0" fitToWidth="0" fitToHeight="0" pageOrder="overThenDown"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1"/>
  <dimension ref="A1:L65"/>
  <sheetViews>
    <sheetView zoomScaleNormal="100" workbookViewId="0"/>
  </sheetViews>
  <sheetFormatPr defaultRowHeight="14.25" x14ac:dyDescent="0.2"/>
  <cols>
    <col min="1" max="16384" width="9.140625" style="227"/>
  </cols>
  <sheetData>
    <row r="1" spans="1:12" x14ac:dyDescent="0.2">
      <c r="A1" s="230" t="s">
        <v>113</v>
      </c>
    </row>
    <row r="3" spans="1:12" x14ac:dyDescent="0.2">
      <c r="A3" s="230" t="s">
        <v>9</v>
      </c>
      <c r="B3" s="231">
        <v>43236.521863425922</v>
      </c>
    </row>
    <row r="4" spans="1:12" x14ac:dyDescent="0.2">
      <c r="A4" s="230" t="s">
        <v>10</v>
      </c>
      <c r="B4" s="231">
        <v>43246.852842708337</v>
      </c>
    </row>
    <row r="5" spans="1:12" x14ac:dyDescent="0.2">
      <c r="A5" s="230" t="s">
        <v>12</v>
      </c>
      <c r="B5" s="230" t="s">
        <v>13</v>
      </c>
    </row>
    <row r="7" spans="1:12" x14ac:dyDescent="0.2">
      <c r="A7" s="230" t="s">
        <v>16</v>
      </c>
      <c r="B7" s="230" t="s">
        <v>17</v>
      </c>
    </row>
    <row r="8" spans="1:12" x14ac:dyDescent="0.2">
      <c r="A8" s="230" t="s">
        <v>19</v>
      </c>
      <c r="B8" s="230" t="s">
        <v>20</v>
      </c>
    </row>
    <row r="9" spans="1:12" x14ac:dyDescent="0.2">
      <c r="A9" s="230" t="s">
        <v>25</v>
      </c>
      <c r="B9" s="230" t="s">
        <v>26</v>
      </c>
    </row>
    <row r="11" spans="1:12" x14ac:dyDescent="0.2">
      <c r="A11" s="232" t="s">
        <v>29</v>
      </c>
      <c r="B11" s="232" t="s">
        <v>114</v>
      </c>
      <c r="C11" s="232" t="s">
        <v>115</v>
      </c>
      <c r="D11" s="232" t="s">
        <v>116</v>
      </c>
      <c r="E11" s="232" t="s">
        <v>117</v>
      </c>
      <c r="F11" s="232" t="s">
        <v>118</v>
      </c>
      <c r="G11" s="232" t="s">
        <v>119</v>
      </c>
      <c r="H11" s="232" t="s">
        <v>120</v>
      </c>
      <c r="I11" s="232" t="s">
        <v>121</v>
      </c>
      <c r="J11" s="232" t="s">
        <v>122</v>
      </c>
      <c r="K11" s="232" t="s">
        <v>30</v>
      </c>
      <c r="L11" s="232" t="s">
        <v>419</v>
      </c>
    </row>
    <row r="12" spans="1:12" x14ac:dyDescent="0.2">
      <c r="A12" s="232" t="s">
        <v>32</v>
      </c>
      <c r="B12" s="233">
        <v>7678.9</v>
      </c>
      <c r="C12" s="233">
        <v>9167.2999999999993</v>
      </c>
      <c r="D12" s="233">
        <v>8316.2999999999993</v>
      </c>
      <c r="E12" s="233">
        <v>8162.3</v>
      </c>
      <c r="F12" s="233">
        <v>8216.7000000000007</v>
      </c>
      <c r="G12" s="233">
        <v>8309.2999999999993</v>
      </c>
      <c r="H12" s="233">
        <v>8596.5</v>
      </c>
      <c r="I12" s="233">
        <v>9000.6</v>
      </c>
      <c r="J12" s="233">
        <v>9295.5</v>
      </c>
      <c r="K12" s="233">
        <v>9256.5</v>
      </c>
      <c r="L12" s="233">
        <v>10214.1</v>
      </c>
    </row>
    <row r="14" spans="1:12" x14ac:dyDescent="0.2">
      <c r="A14" s="230" t="s">
        <v>34</v>
      </c>
    </row>
    <row r="15" spans="1:12" x14ac:dyDescent="0.2">
      <c r="A15" s="230" t="s">
        <v>35</v>
      </c>
      <c r="B15" s="230" t="s">
        <v>36</v>
      </c>
    </row>
    <row r="17" spans="1:12" x14ac:dyDescent="0.2">
      <c r="A17" s="230" t="s">
        <v>16</v>
      </c>
      <c r="B17" s="230" t="s">
        <v>17</v>
      </c>
    </row>
    <row r="18" spans="1:12" x14ac:dyDescent="0.2">
      <c r="A18" s="230" t="s">
        <v>19</v>
      </c>
      <c r="B18" s="230" t="s">
        <v>20</v>
      </c>
    </row>
    <row r="19" spans="1:12" x14ac:dyDescent="0.2">
      <c r="A19" s="230" t="s">
        <v>25</v>
      </c>
      <c r="B19" s="230" t="s">
        <v>123</v>
      </c>
    </row>
    <row r="21" spans="1:12" x14ac:dyDescent="0.2">
      <c r="A21" s="232" t="s">
        <v>29</v>
      </c>
      <c r="B21" s="232" t="s">
        <v>114</v>
      </c>
      <c r="C21" s="232" t="s">
        <v>115</v>
      </c>
      <c r="D21" s="232" t="s">
        <v>116</v>
      </c>
      <c r="E21" s="232" t="s">
        <v>117</v>
      </c>
      <c r="F21" s="232" t="s">
        <v>118</v>
      </c>
      <c r="G21" s="232" t="s">
        <v>119</v>
      </c>
      <c r="H21" s="232" t="s">
        <v>120</v>
      </c>
      <c r="I21" s="232" t="s">
        <v>121</v>
      </c>
      <c r="J21" s="232" t="s">
        <v>122</v>
      </c>
      <c r="K21" s="232" t="s">
        <v>30</v>
      </c>
      <c r="L21" s="232" t="s">
        <v>419</v>
      </c>
    </row>
    <row r="22" spans="1:12" x14ac:dyDescent="0.2">
      <c r="A22" s="232" t="s">
        <v>32</v>
      </c>
      <c r="B22" s="233">
        <v>-115.8</v>
      </c>
      <c r="C22" s="233">
        <v>-1023.8</v>
      </c>
      <c r="D22" s="233">
        <v>-1718.3</v>
      </c>
      <c r="E22" s="233">
        <v>-1558.1</v>
      </c>
      <c r="F22" s="233">
        <v>-874.4</v>
      </c>
      <c r="G22" s="233">
        <v>-263.89999999999998</v>
      </c>
      <c r="H22" s="233">
        <v>-264.10000000000002</v>
      </c>
      <c r="I22" s="233">
        <v>-351.6</v>
      </c>
      <c r="J22" s="233">
        <v>-330.8</v>
      </c>
      <c r="K22" s="233">
        <v>15.6</v>
      </c>
      <c r="L22" s="233">
        <v>-131.1</v>
      </c>
    </row>
    <row r="24" spans="1:12" x14ac:dyDescent="0.2">
      <c r="A24" s="230" t="s">
        <v>34</v>
      </c>
    </row>
    <row r="25" spans="1:12" x14ac:dyDescent="0.2">
      <c r="A25" s="230" t="s">
        <v>35</v>
      </c>
      <c r="B25" s="230" t="s">
        <v>36</v>
      </c>
    </row>
    <row r="27" spans="1:12" x14ac:dyDescent="0.2">
      <c r="A27" s="230" t="s">
        <v>16</v>
      </c>
      <c r="B27" s="230" t="s">
        <v>17</v>
      </c>
    </row>
    <row r="28" spans="1:12" x14ac:dyDescent="0.2">
      <c r="A28" s="230" t="s">
        <v>19</v>
      </c>
      <c r="B28" s="230" t="s">
        <v>20</v>
      </c>
    </row>
    <row r="29" spans="1:12" x14ac:dyDescent="0.2">
      <c r="A29" s="230" t="s">
        <v>25</v>
      </c>
      <c r="B29" s="230" t="s">
        <v>124</v>
      </c>
    </row>
    <row r="31" spans="1:12" x14ac:dyDescent="0.2">
      <c r="A31" s="232" t="s">
        <v>29</v>
      </c>
      <c r="B31" s="232" t="s">
        <v>114</v>
      </c>
      <c r="C31" s="232" t="s">
        <v>115</v>
      </c>
      <c r="D31" s="232" t="s">
        <v>116</v>
      </c>
      <c r="E31" s="232" t="s">
        <v>117</v>
      </c>
      <c r="F31" s="232" t="s">
        <v>118</v>
      </c>
      <c r="G31" s="232" t="s">
        <v>119</v>
      </c>
      <c r="H31" s="232" t="s">
        <v>120</v>
      </c>
      <c r="I31" s="232" t="s">
        <v>121</v>
      </c>
      <c r="J31" s="232" t="s">
        <v>122</v>
      </c>
      <c r="K31" s="232" t="s">
        <v>30</v>
      </c>
      <c r="L31" s="232" t="s">
        <v>419</v>
      </c>
    </row>
    <row r="32" spans="1:12" x14ac:dyDescent="0.2">
      <c r="A32" s="232" t="s">
        <v>32</v>
      </c>
      <c r="B32" s="233">
        <v>7563.1</v>
      </c>
      <c r="C32" s="233">
        <v>8143.5</v>
      </c>
      <c r="D32" s="233">
        <v>6598.1</v>
      </c>
      <c r="E32" s="233">
        <v>6604.3</v>
      </c>
      <c r="F32" s="233">
        <v>7342.4</v>
      </c>
      <c r="G32" s="233">
        <v>8045.4</v>
      </c>
      <c r="H32" s="233">
        <v>8332.4</v>
      </c>
      <c r="I32" s="233">
        <v>8649</v>
      </c>
      <c r="J32" s="233">
        <v>8964.7000000000007</v>
      </c>
      <c r="K32" s="233">
        <v>9272.1</v>
      </c>
      <c r="L32" s="233">
        <v>10083</v>
      </c>
    </row>
    <row r="34" spans="1:12" x14ac:dyDescent="0.2">
      <c r="A34" s="230" t="s">
        <v>34</v>
      </c>
    </row>
    <row r="35" spans="1:12" x14ac:dyDescent="0.2">
      <c r="A35" s="230" t="s">
        <v>35</v>
      </c>
      <c r="B35" s="230" t="s">
        <v>36</v>
      </c>
    </row>
    <row r="37" spans="1:12" x14ac:dyDescent="0.2">
      <c r="A37" s="230" t="s">
        <v>16</v>
      </c>
      <c r="B37" s="230" t="s">
        <v>47</v>
      </c>
    </row>
    <row r="38" spans="1:12" x14ac:dyDescent="0.2">
      <c r="A38" s="230" t="s">
        <v>19</v>
      </c>
      <c r="B38" s="230" t="s">
        <v>20</v>
      </c>
    </row>
    <row r="39" spans="1:12" x14ac:dyDescent="0.2">
      <c r="A39" s="230" t="s">
        <v>25</v>
      </c>
      <c r="B39" s="230" t="s">
        <v>26</v>
      </c>
    </row>
    <row r="41" spans="1:12" x14ac:dyDescent="0.2">
      <c r="A41" s="232" t="s">
        <v>29</v>
      </c>
      <c r="B41" s="232" t="s">
        <v>114</v>
      </c>
      <c r="C41" s="232" t="s">
        <v>115</v>
      </c>
      <c r="D41" s="232" t="s">
        <v>116</v>
      </c>
      <c r="E41" s="232" t="s">
        <v>117</v>
      </c>
      <c r="F41" s="232" t="s">
        <v>118</v>
      </c>
      <c r="G41" s="232" t="s">
        <v>119</v>
      </c>
      <c r="H41" s="232" t="s">
        <v>120</v>
      </c>
      <c r="I41" s="232" t="s">
        <v>121</v>
      </c>
      <c r="J41" s="232" t="s">
        <v>122</v>
      </c>
      <c r="K41" s="232" t="s">
        <v>30</v>
      </c>
      <c r="L41" s="232" t="s">
        <v>419</v>
      </c>
    </row>
    <row r="42" spans="1:12" x14ac:dyDescent="0.2">
      <c r="A42" s="232" t="s">
        <v>32</v>
      </c>
      <c r="B42" s="233">
        <v>34</v>
      </c>
      <c r="C42" s="233">
        <v>37.6</v>
      </c>
      <c r="D42" s="233">
        <v>44.2</v>
      </c>
      <c r="E42" s="233">
        <v>45.5</v>
      </c>
      <c r="F42" s="233">
        <v>40.5</v>
      </c>
      <c r="G42" s="233">
        <v>38</v>
      </c>
      <c r="H42" s="233">
        <v>37.700000000000003</v>
      </c>
      <c r="I42" s="233">
        <v>38.1</v>
      </c>
      <c r="J42" s="233">
        <v>38.200000000000003</v>
      </c>
      <c r="K42" s="233">
        <v>37.1</v>
      </c>
      <c r="L42" s="233">
        <v>38</v>
      </c>
    </row>
    <row r="44" spans="1:12" x14ac:dyDescent="0.2">
      <c r="A44" s="230" t="s">
        <v>34</v>
      </c>
    </row>
    <row r="45" spans="1:12" x14ac:dyDescent="0.2">
      <c r="A45" s="230" t="s">
        <v>35</v>
      </c>
      <c r="B45" s="230" t="s">
        <v>36</v>
      </c>
    </row>
    <row r="47" spans="1:12" x14ac:dyDescent="0.2">
      <c r="A47" s="230" t="s">
        <v>16</v>
      </c>
      <c r="B47" s="230" t="s">
        <v>47</v>
      </c>
    </row>
    <row r="48" spans="1:12" x14ac:dyDescent="0.2">
      <c r="A48" s="230" t="s">
        <v>19</v>
      </c>
      <c r="B48" s="230" t="s">
        <v>20</v>
      </c>
    </row>
    <row r="49" spans="1:12" x14ac:dyDescent="0.2">
      <c r="A49" s="230" t="s">
        <v>25</v>
      </c>
      <c r="B49" s="230" t="s">
        <v>123</v>
      </c>
    </row>
    <row r="51" spans="1:12" x14ac:dyDescent="0.2">
      <c r="A51" s="232" t="s">
        <v>29</v>
      </c>
      <c r="B51" s="232" t="s">
        <v>114</v>
      </c>
      <c r="C51" s="232" t="s">
        <v>115</v>
      </c>
      <c r="D51" s="232" t="s">
        <v>116</v>
      </c>
      <c r="E51" s="232" t="s">
        <v>117</v>
      </c>
      <c r="F51" s="232" t="s">
        <v>118</v>
      </c>
      <c r="G51" s="232" t="s">
        <v>119</v>
      </c>
      <c r="H51" s="232" t="s">
        <v>120</v>
      </c>
      <c r="I51" s="232" t="s">
        <v>121</v>
      </c>
      <c r="J51" s="232" t="s">
        <v>122</v>
      </c>
      <c r="K51" s="232" t="s">
        <v>30</v>
      </c>
      <c r="L51" s="232" t="s">
        <v>419</v>
      </c>
    </row>
    <row r="52" spans="1:12" x14ac:dyDescent="0.2">
      <c r="A52" s="232" t="s">
        <v>32</v>
      </c>
      <c r="B52" s="233">
        <v>-0.5</v>
      </c>
      <c r="C52" s="233">
        <v>-4.2</v>
      </c>
      <c r="D52" s="233">
        <v>-9.1</v>
      </c>
      <c r="E52" s="233">
        <v>-8.6999999999999993</v>
      </c>
      <c r="F52" s="233">
        <v>-4.3</v>
      </c>
      <c r="G52" s="233">
        <v>-1.2</v>
      </c>
      <c r="H52" s="233">
        <v>-1.2</v>
      </c>
      <c r="I52" s="233">
        <v>-1.5</v>
      </c>
      <c r="J52" s="233">
        <v>-1.4</v>
      </c>
      <c r="K52" s="233">
        <v>0.1</v>
      </c>
      <c r="L52" s="233">
        <v>-0.5</v>
      </c>
    </row>
    <row r="54" spans="1:12" x14ac:dyDescent="0.2">
      <c r="A54" s="230" t="s">
        <v>34</v>
      </c>
    </row>
    <row r="55" spans="1:12" x14ac:dyDescent="0.2">
      <c r="A55" s="230" t="s">
        <v>35</v>
      </c>
      <c r="B55" s="230" t="s">
        <v>36</v>
      </c>
    </row>
    <row r="57" spans="1:12" x14ac:dyDescent="0.2">
      <c r="A57" s="230" t="s">
        <v>16</v>
      </c>
      <c r="B57" s="230" t="s">
        <v>47</v>
      </c>
    </row>
    <row r="58" spans="1:12" x14ac:dyDescent="0.2">
      <c r="A58" s="230" t="s">
        <v>19</v>
      </c>
      <c r="B58" s="230" t="s">
        <v>20</v>
      </c>
    </row>
    <row r="59" spans="1:12" x14ac:dyDescent="0.2">
      <c r="A59" s="230" t="s">
        <v>25</v>
      </c>
      <c r="B59" s="230" t="s">
        <v>124</v>
      </c>
    </row>
    <row r="61" spans="1:12" x14ac:dyDescent="0.2">
      <c r="A61" s="232" t="s">
        <v>29</v>
      </c>
      <c r="B61" s="232" t="s">
        <v>114</v>
      </c>
      <c r="C61" s="232" t="s">
        <v>115</v>
      </c>
      <c r="D61" s="232" t="s">
        <v>116</v>
      </c>
      <c r="E61" s="232" t="s">
        <v>117</v>
      </c>
      <c r="F61" s="232" t="s">
        <v>118</v>
      </c>
      <c r="G61" s="232" t="s">
        <v>119</v>
      </c>
      <c r="H61" s="232" t="s">
        <v>120</v>
      </c>
      <c r="I61" s="232" t="s">
        <v>121</v>
      </c>
      <c r="J61" s="232" t="s">
        <v>122</v>
      </c>
      <c r="K61" s="232" t="s">
        <v>30</v>
      </c>
      <c r="L61" s="232" t="s">
        <v>419</v>
      </c>
    </row>
    <row r="62" spans="1:12" x14ac:dyDescent="0.2">
      <c r="A62" s="232" t="s">
        <v>32</v>
      </c>
      <c r="B62" s="233">
        <v>33.5</v>
      </c>
      <c r="C62" s="233">
        <v>33.4</v>
      </c>
      <c r="D62" s="233">
        <v>35</v>
      </c>
      <c r="E62" s="233">
        <v>36.799999999999997</v>
      </c>
      <c r="F62" s="233">
        <v>36.200000000000003</v>
      </c>
      <c r="G62" s="233">
        <v>36.799999999999997</v>
      </c>
      <c r="H62" s="233">
        <v>36.6</v>
      </c>
      <c r="I62" s="233">
        <v>36.6</v>
      </c>
      <c r="J62" s="233">
        <v>36.9</v>
      </c>
      <c r="K62" s="233">
        <v>37.200000000000003</v>
      </c>
      <c r="L62" s="233">
        <v>37.5</v>
      </c>
    </row>
    <row r="64" spans="1:12" x14ac:dyDescent="0.2">
      <c r="A64" s="230" t="s">
        <v>34</v>
      </c>
    </row>
    <row r="65" spans="1:2" x14ac:dyDescent="0.2">
      <c r="A65" s="230" t="s">
        <v>35</v>
      </c>
      <c r="B65" s="230" t="s">
        <v>36</v>
      </c>
    </row>
  </sheetData>
  <pageMargins left="0.74803149606299213" right="0.74803149606299213" top="0.98425196850393704" bottom="0.98425196850393704" header="0.51181102362204722" footer="0.51181102362204722"/>
  <pageSetup paperSize="9" scale="75" firstPageNumber="0" fitToWidth="0" fitToHeight="0" pageOrder="overThenDown" orientation="portrait"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2">
    <pageSetUpPr fitToPage="1"/>
  </sheetPr>
  <dimension ref="A1:K23"/>
  <sheetViews>
    <sheetView zoomScale="85" zoomScaleNormal="85" workbookViewId="0">
      <selection activeCell="A2" sqref="A2"/>
    </sheetView>
  </sheetViews>
  <sheetFormatPr defaultRowHeight="15" x14ac:dyDescent="0.25"/>
  <cols>
    <col min="1" max="1" width="28.5703125" style="38" bestFit="1" customWidth="1"/>
    <col min="2" max="2" width="18.28515625" style="38" bestFit="1" customWidth="1"/>
    <col min="3" max="3" width="14.140625" style="38" bestFit="1" customWidth="1"/>
    <col min="4" max="4" width="18.42578125" style="38" bestFit="1" customWidth="1"/>
    <col min="5" max="5" width="14.140625" style="38" bestFit="1" customWidth="1"/>
    <col min="6" max="6" width="18.42578125" style="38" bestFit="1" customWidth="1"/>
    <col min="7" max="7" width="14.140625" style="38" bestFit="1" customWidth="1"/>
    <col min="8" max="8" width="18.42578125" style="38" bestFit="1" customWidth="1"/>
    <col min="9" max="9" width="14.140625" style="38" bestFit="1" customWidth="1"/>
    <col min="10" max="10" width="18.42578125" style="38" bestFit="1" customWidth="1"/>
    <col min="11" max="11" width="14.140625" style="38" bestFit="1" customWidth="1"/>
    <col min="12" max="16384" width="9.140625" style="38"/>
  </cols>
  <sheetData>
    <row r="1" spans="1:11" x14ac:dyDescent="0.25">
      <c r="A1" s="37" t="s">
        <v>80</v>
      </c>
    </row>
    <row r="2" spans="1:11" x14ac:dyDescent="0.25">
      <c r="A2" s="39"/>
      <c r="B2" s="282" t="s">
        <v>81</v>
      </c>
      <c r="C2" s="282"/>
      <c r="D2" s="282" t="s">
        <v>82</v>
      </c>
      <c r="E2" s="282"/>
      <c r="F2" s="282" t="s">
        <v>83</v>
      </c>
      <c r="G2" s="282"/>
      <c r="H2" s="282" t="s">
        <v>84</v>
      </c>
      <c r="I2" s="282"/>
      <c r="J2" s="283" t="s">
        <v>85</v>
      </c>
      <c r="K2" s="283"/>
    </row>
    <row r="3" spans="1:11" x14ac:dyDescent="0.25">
      <c r="A3" s="40" t="s">
        <v>86</v>
      </c>
      <c r="B3" s="40" t="s">
        <v>87</v>
      </c>
      <c r="C3" s="40" t="s">
        <v>88</v>
      </c>
      <c r="D3" s="40" t="s">
        <v>87</v>
      </c>
      <c r="E3" s="40" t="s">
        <v>88</v>
      </c>
      <c r="F3" s="40" t="s">
        <v>87</v>
      </c>
      <c r="G3" s="40" t="s">
        <v>88</v>
      </c>
      <c r="H3" s="40" t="s">
        <v>87</v>
      </c>
      <c r="I3" s="40" t="s">
        <v>88</v>
      </c>
      <c r="J3" s="40" t="s">
        <v>87</v>
      </c>
      <c r="K3" s="40" t="s">
        <v>88</v>
      </c>
    </row>
    <row r="4" spans="1:11" x14ac:dyDescent="0.25">
      <c r="A4" s="41" t="s">
        <v>89</v>
      </c>
      <c r="B4" s="42">
        <v>2</v>
      </c>
      <c r="C4" s="42">
        <v>54948</v>
      </c>
      <c r="D4" s="42">
        <v>3</v>
      </c>
      <c r="E4" s="42">
        <v>88420</v>
      </c>
      <c r="F4" s="42">
        <v>5</v>
      </c>
      <c r="G4" s="42">
        <v>169578</v>
      </c>
      <c r="H4" s="42">
        <v>3</v>
      </c>
      <c r="I4" s="42">
        <v>143208</v>
      </c>
      <c r="J4" s="42">
        <f>SUM(B4,D4,F4,H4)</f>
        <v>13</v>
      </c>
      <c r="K4" s="42">
        <f>SUM(C4,E4,G4,I4)</f>
        <v>456154</v>
      </c>
    </row>
    <row r="5" spans="1:11" x14ac:dyDescent="0.25">
      <c r="A5" s="41" t="s">
        <v>90</v>
      </c>
      <c r="B5" s="42">
        <v>2</v>
      </c>
      <c r="C5" s="42">
        <v>14215</v>
      </c>
      <c r="D5" s="42">
        <v>4</v>
      </c>
      <c r="E5" s="42">
        <v>129406</v>
      </c>
      <c r="F5" s="42">
        <v>5</v>
      </c>
      <c r="G5" s="42">
        <v>261650</v>
      </c>
      <c r="H5" s="42">
        <v>10</v>
      </c>
      <c r="I5" s="42">
        <v>340381</v>
      </c>
      <c r="J5" s="42">
        <f t="shared" ref="J5:K19" si="0">SUM(B5,D5,F5,H5)</f>
        <v>21</v>
      </c>
      <c r="K5" s="42">
        <f t="shared" si="0"/>
        <v>745652</v>
      </c>
    </row>
    <row r="6" spans="1:11" x14ac:dyDescent="0.25">
      <c r="A6" s="41" t="s">
        <v>91</v>
      </c>
      <c r="B6" s="42">
        <v>0</v>
      </c>
      <c r="C6" s="42">
        <v>0</v>
      </c>
      <c r="D6" s="42">
        <v>0</v>
      </c>
      <c r="E6" s="42">
        <v>0</v>
      </c>
      <c r="F6" s="42">
        <v>1</v>
      </c>
      <c r="G6" s="42">
        <v>16922</v>
      </c>
      <c r="H6" s="42">
        <v>3</v>
      </c>
      <c r="I6" s="42">
        <v>49130</v>
      </c>
      <c r="J6" s="42">
        <f t="shared" si="0"/>
        <v>4</v>
      </c>
      <c r="K6" s="42">
        <f t="shared" si="0"/>
        <v>66052</v>
      </c>
    </row>
    <row r="7" spans="1:11" x14ac:dyDescent="0.25">
      <c r="A7" s="41" t="s">
        <v>92</v>
      </c>
      <c r="B7" s="42">
        <v>14</v>
      </c>
      <c r="C7" s="42">
        <v>1765647</v>
      </c>
      <c r="D7" s="42">
        <v>13</v>
      </c>
      <c r="E7" s="42">
        <v>387951</v>
      </c>
      <c r="F7" s="42">
        <v>12</v>
      </c>
      <c r="G7" s="42">
        <v>23965</v>
      </c>
      <c r="H7" s="42">
        <v>9</v>
      </c>
      <c r="I7" s="42">
        <v>8484</v>
      </c>
      <c r="J7" s="42">
        <f t="shared" si="0"/>
        <v>48</v>
      </c>
      <c r="K7" s="42">
        <f t="shared" si="0"/>
        <v>2186047</v>
      </c>
    </row>
    <row r="8" spans="1:11" x14ac:dyDescent="0.25">
      <c r="A8" s="41" t="s">
        <v>93</v>
      </c>
      <c r="B8" s="42">
        <v>1</v>
      </c>
      <c r="C8" s="42">
        <v>39954</v>
      </c>
      <c r="D8" s="42">
        <v>3</v>
      </c>
      <c r="E8" s="42">
        <v>53211</v>
      </c>
      <c r="F8" s="42">
        <v>1</v>
      </c>
      <c r="G8" s="42">
        <v>14098</v>
      </c>
      <c r="H8" s="42">
        <v>1</v>
      </c>
      <c r="I8" s="42">
        <v>1245624</v>
      </c>
      <c r="J8" s="42">
        <f t="shared" si="0"/>
        <v>6</v>
      </c>
      <c r="K8" s="42">
        <f t="shared" si="0"/>
        <v>1352887</v>
      </c>
    </row>
    <row r="9" spans="1:11" x14ac:dyDescent="0.25">
      <c r="A9" s="41" t="s">
        <v>94</v>
      </c>
      <c r="B9" s="42">
        <v>0</v>
      </c>
      <c r="C9" s="42">
        <v>0</v>
      </c>
      <c r="D9" s="42">
        <v>4</v>
      </c>
      <c r="E9" s="42">
        <v>977270</v>
      </c>
      <c r="F9" s="42">
        <v>0</v>
      </c>
      <c r="G9" s="42">
        <v>0</v>
      </c>
      <c r="H9" s="42">
        <v>2</v>
      </c>
      <c r="I9" s="42">
        <v>356114</v>
      </c>
      <c r="J9" s="42">
        <f t="shared" si="0"/>
        <v>6</v>
      </c>
      <c r="K9" s="42">
        <f t="shared" si="0"/>
        <v>1333384</v>
      </c>
    </row>
    <row r="10" spans="1:11" x14ac:dyDescent="0.25">
      <c r="A10" s="41" t="s">
        <v>95</v>
      </c>
      <c r="B10" s="42">
        <v>0</v>
      </c>
      <c r="C10" s="42">
        <v>0</v>
      </c>
      <c r="D10" s="42">
        <v>2</v>
      </c>
      <c r="E10" s="42">
        <v>830766</v>
      </c>
      <c r="F10" s="42">
        <v>4</v>
      </c>
      <c r="G10" s="42">
        <v>1384344</v>
      </c>
      <c r="H10" s="42">
        <v>0</v>
      </c>
      <c r="I10" s="42">
        <v>0</v>
      </c>
      <c r="J10" s="42">
        <f t="shared" si="0"/>
        <v>6</v>
      </c>
      <c r="K10" s="42">
        <f t="shared" si="0"/>
        <v>2215110</v>
      </c>
    </row>
    <row r="11" spans="1:11" x14ac:dyDescent="0.25">
      <c r="A11" s="41" t="s">
        <v>96</v>
      </c>
      <c r="B11" s="42">
        <v>1</v>
      </c>
      <c r="C11" s="42">
        <v>11089</v>
      </c>
      <c r="D11" s="42">
        <v>1</v>
      </c>
      <c r="E11" s="42">
        <v>79032</v>
      </c>
      <c r="F11" s="42">
        <v>1</v>
      </c>
      <c r="G11" s="42">
        <v>11089</v>
      </c>
      <c r="H11" s="42">
        <v>0</v>
      </c>
      <c r="I11" s="42">
        <v>0</v>
      </c>
      <c r="J11" s="42">
        <f t="shared" si="0"/>
        <v>3</v>
      </c>
      <c r="K11" s="42">
        <f t="shared" si="0"/>
        <v>101210</v>
      </c>
    </row>
    <row r="12" spans="1:11" x14ac:dyDescent="0.25">
      <c r="A12" s="41" t="s">
        <v>97</v>
      </c>
      <c r="B12" s="42">
        <v>2</v>
      </c>
      <c r="C12" s="42">
        <v>98905</v>
      </c>
      <c r="D12" s="42">
        <v>4</v>
      </c>
      <c r="E12" s="42">
        <v>897573</v>
      </c>
      <c r="F12" s="42">
        <v>4</v>
      </c>
      <c r="G12" s="42">
        <v>699337</v>
      </c>
      <c r="H12" s="42">
        <v>8</v>
      </c>
      <c r="I12" s="42">
        <v>21786410</v>
      </c>
      <c r="J12" s="42">
        <f t="shared" si="0"/>
        <v>18</v>
      </c>
      <c r="K12" s="42">
        <f t="shared" si="0"/>
        <v>23482225</v>
      </c>
    </row>
    <row r="13" spans="1:11" x14ac:dyDescent="0.25">
      <c r="A13" s="41" t="s">
        <v>98</v>
      </c>
      <c r="B13" s="42">
        <v>0</v>
      </c>
      <c r="C13" s="42">
        <v>0</v>
      </c>
      <c r="D13" s="42">
        <v>3</v>
      </c>
      <c r="E13" s="42">
        <v>485057</v>
      </c>
      <c r="F13" s="42">
        <v>3</v>
      </c>
      <c r="G13" s="42">
        <v>73928</v>
      </c>
      <c r="H13" s="42">
        <v>4</v>
      </c>
      <c r="I13" s="42">
        <v>628928</v>
      </c>
      <c r="J13" s="42">
        <f t="shared" si="0"/>
        <v>10</v>
      </c>
      <c r="K13" s="42">
        <f t="shared" si="0"/>
        <v>1187913</v>
      </c>
    </row>
    <row r="14" spans="1:11" x14ac:dyDescent="0.25">
      <c r="A14" s="41" t="s">
        <v>99</v>
      </c>
      <c r="B14" s="42">
        <v>1</v>
      </c>
      <c r="C14" s="42">
        <v>13320</v>
      </c>
      <c r="D14" s="42">
        <v>4</v>
      </c>
      <c r="E14" s="42">
        <v>240710</v>
      </c>
      <c r="F14" s="42">
        <v>6</v>
      </c>
      <c r="G14" s="42">
        <v>787326</v>
      </c>
      <c r="H14" s="42">
        <v>11</v>
      </c>
      <c r="I14" s="42">
        <v>4006130</v>
      </c>
      <c r="J14" s="42">
        <f t="shared" si="0"/>
        <v>22</v>
      </c>
      <c r="K14" s="42">
        <f t="shared" si="0"/>
        <v>5047486</v>
      </c>
    </row>
    <row r="15" spans="1:11" x14ac:dyDescent="0.25">
      <c r="A15" s="41" t="s">
        <v>100</v>
      </c>
      <c r="B15" s="42">
        <v>1</v>
      </c>
      <c r="C15" s="42">
        <v>16075</v>
      </c>
      <c r="D15" s="42">
        <v>1</v>
      </c>
      <c r="E15" s="42">
        <v>1888234</v>
      </c>
      <c r="F15" s="42">
        <v>2</v>
      </c>
      <c r="G15" s="42">
        <v>5869966</v>
      </c>
      <c r="H15" s="42">
        <v>5</v>
      </c>
      <c r="I15" s="42">
        <v>555215</v>
      </c>
      <c r="J15" s="42">
        <f t="shared" si="0"/>
        <v>9</v>
      </c>
      <c r="K15" s="42">
        <f t="shared" si="0"/>
        <v>8329490</v>
      </c>
    </row>
    <row r="16" spans="1:11" x14ac:dyDescent="0.25">
      <c r="A16" s="41" t="s">
        <v>101</v>
      </c>
      <c r="B16" s="42">
        <v>4</v>
      </c>
      <c r="C16" s="42">
        <v>1853787</v>
      </c>
      <c r="D16" s="42">
        <v>2</v>
      </c>
      <c r="E16" s="42">
        <v>268403</v>
      </c>
      <c r="F16" s="42">
        <v>3</v>
      </c>
      <c r="G16" s="42">
        <v>703412</v>
      </c>
      <c r="H16" s="42">
        <v>6</v>
      </c>
      <c r="I16" s="42">
        <v>16343515</v>
      </c>
      <c r="J16" s="42">
        <f t="shared" si="0"/>
        <v>15</v>
      </c>
      <c r="K16" s="42">
        <f t="shared" si="0"/>
        <v>19169117</v>
      </c>
    </row>
    <row r="17" spans="1:11" x14ac:dyDescent="0.25">
      <c r="A17" s="41" t="s">
        <v>102</v>
      </c>
      <c r="B17" s="42">
        <v>1</v>
      </c>
      <c r="C17" s="42">
        <v>310970</v>
      </c>
      <c r="D17" s="42">
        <v>1</v>
      </c>
      <c r="E17" s="42">
        <v>28000</v>
      </c>
      <c r="F17" s="42">
        <v>2</v>
      </c>
      <c r="G17" s="42">
        <v>64549</v>
      </c>
      <c r="H17" s="42">
        <v>0</v>
      </c>
      <c r="I17" s="42">
        <v>0</v>
      </c>
      <c r="J17" s="42">
        <f t="shared" si="0"/>
        <v>4</v>
      </c>
      <c r="K17" s="42">
        <f t="shared" si="0"/>
        <v>403519</v>
      </c>
    </row>
    <row r="18" spans="1:11" x14ac:dyDescent="0.25">
      <c r="A18" s="41" t="s">
        <v>103</v>
      </c>
      <c r="B18" s="42">
        <v>0</v>
      </c>
      <c r="C18" s="42">
        <v>0</v>
      </c>
      <c r="D18" s="42">
        <v>0</v>
      </c>
      <c r="E18" s="42">
        <v>0</v>
      </c>
      <c r="F18" s="42">
        <v>1</v>
      </c>
      <c r="G18" s="42">
        <v>39881</v>
      </c>
      <c r="H18" s="42">
        <v>0</v>
      </c>
      <c r="I18" s="42">
        <v>0</v>
      </c>
      <c r="J18" s="42">
        <f t="shared" si="0"/>
        <v>1</v>
      </c>
      <c r="K18" s="42">
        <f t="shared" si="0"/>
        <v>39881</v>
      </c>
    </row>
    <row r="19" spans="1:11" x14ac:dyDescent="0.25">
      <c r="A19" s="41" t="s">
        <v>104</v>
      </c>
      <c r="B19" s="42">
        <v>2</v>
      </c>
      <c r="C19" s="42">
        <v>656035</v>
      </c>
      <c r="D19" s="42">
        <v>0</v>
      </c>
      <c r="E19" s="42">
        <v>0</v>
      </c>
      <c r="F19" s="42">
        <v>0</v>
      </c>
      <c r="G19" s="42">
        <v>0</v>
      </c>
      <c r="H19" s="42">
        <v>1</v>
      </c>
      <c r="I19" s="42">
        <v>180000</v>
      </c>
      <c r="J19" s="42">
        <f t="shared" si="0"/>
        <v>3</v>
      </c>
      <c r="K19" s="42">
        <f t="shared" si="0"/>
        <v>836035</v>
      </c>
    </row>
    <row r="20" spans="1:11" x14ac:dyDescent="0.25">
      <c r="A20" s="43" t="s">
        <v>77</v>
      </c>
      <c r="B20" s="44">
        <f t="shared" ref="B20:I20" si="1">SUM(B4:B19)</f>
        <v>31</v>
      </c>
      <c r="C20" s="45">
        <f t="shared" si="1"/>
        <v>4834945</v>
      </c>
      <c r="D20" s="44">
        <f t="shared" si="1"/>
        <v>45</v>
      </c>
      <c r="E20" s="45">
        <f t="shared" si="1"/>
        <v>6354033</v>
      </c>
      <c r="F20" s="44">
        <f t="shared" si="1"/>
        <v>50</v>
      </c>
      <c r="G20" s="45">
        <f t="shared" si="1"/>
        <v>10120045</v>
      </c>
      <c r="H20" s="44">
        <f t="shared" si="1"/>
        <v>63</v>
      </c>
      <c r="I20" s="45">
        <f t="shared" si="1"/>
        <v>45643139</v>
      </c>
      <c r="J20" s="46">
        <f>SUM(B20,D20,F20,H20)</f>
        <v>189</v>
      </c>
      <c r="K20" s="47">
        <f>SUM(C20,E20,G20,I20)</f>
        <v>66952162</v>
      </c>
    </row>
    <row r="21" spans="1:11" x14ac:dyDescent="0.25">
      <c r="A21" s="48" t="s">
        <v>105</v>
      </c>
    </row>
    <row r="22" spans="1:11" x14ac:dyDescent="0.25">
      <c r="B22" s="38" t="s">
        <v>106</v>
      </c>
      <c r="C22" s="38" t="s">
        <v>107</v>
      </c>
      <c r="D22" s="38" t="s">
        <v>108</v>
      </c>
      <c r="E22" s="38" t="s">
        <v>109</v>
      </c>
    </row>
    <row r="23" spans="1:11" x14ac:dyDescent="0.25">
      <c r="B23" s="45">
        <f>4834945/1000000</f>
        <v>4.8349450000000003</v>
      </c>
      <c r="C23" s="45">
        <f>6354033/1000000</f>
        <v>6.3540330000000003</v>
      </c>
      <c r="D23" s="45">
        <f>10120045/1000000</f>
        <v>10.120044999999999</v>
      </c>
      <c r="E23" s="45">
        <f>45643139/1000000</f>
        <v>45.643138999999998</v>
      </c>
    </row>
  </sheetData>
  <mergeCells count="5">
    <mergeCell ref="B2:C2"/>
    <mergeCell ref="D2:E2"/>
    <mergeCell ref="F2:G2"/>
    <mergeCell ref="H2:I2"/>
    <mergeCell ref="J2:K2"/>
  </mergeCells>
  <pageMargins left="0.70866141732283472" right="0.70866141732283472" top="0.74803149606299213" bottom="0.74803149606299213" header="0.31496062992125984" footer="0.31496062992125984"/>
  <pageSetup paperSize="9" scale="68" orientation="landscape"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3"/>
  <dimension ref="A1:K247"/>
  <sheetViews>
    <sheetView topLeftCell="A7" zoomScaleNormal="100" workbookViewId="0"/>
  </sheetViews>
  <sheetFormatPr defaultRowHeight="14.25" x14ac:dyDescent="0.2"/>
  <cols>
    <col min="1" max="16384" width="9.140625" style="2"/>
  </cols>
  <sheetData>
    <row r="1" spans="1:11" x14ac:dyDescent="0.2">
      <c r="A1" s="1" t="s">
        <v>8</v>
      </c>
    </row>
    <row r="3" spans="1:11" x14ac:dyDescent="0.2">
      <c r="A3" s="1" t="s">
        <v>9</v>
      </c>
      <c r="B3" s="3">
        <v>43146.871944444443</v>
      </c>
      <c r="J3" s="4"/>
      <c r="K3" s="4">
        <v>2016</v>
      </c>
    </row>
    <row r="4" spans="1:11" x14ac:dyDescent="0.2">
      <c r="A4" s="1" t="s">
        <v>10</v>
      </c>
      <c r="B4" s="3">
        <v>43151.694403668982</v>
      </c>
      <c r="J4" s="4" t="s">
        <v>11</v>
      </c>
      <c r="K4" s="5">
        <v>134.69999999999999</v>
      </c>
    </row>
    <row r="5" spans="1:11" x14ac:dyDescent="0.2">
      <c r="A5" s="1" t="s">
        <v>12</v>
      </c>
      <c r="B5" s="1" t="s">
        <v>13</v>
      </c>
      <c r="J5" s="4" t="s">
        <v>14</v>
      </c>
      <c r="K5" s="5">
        <v>222.5</v>
      </c>
    </row>
    <row r="6" spans="1:11" x14ac:dyDescent="0.2">
      <c r="J6" s="4" t="s">
        <v>15</v>
      </c>
      <c r="K6" s="5">
        <v>360.9</v>
      </c>
    </row>
    <row r="7" spans="1:11" x14ac:dyDescent="0.2">
      <c r="A7" s="1" t="s">
        <v>16</v>
      </c>
      <c r="B7" s="1" t="s">
        <v>17</v>
      </c>
      <c r="J7" s="4" t="s">
        <v>18</v>
      </c>
      <c r="K7" s="5">
        <v>410.6</v>
      </c>
    </row>
    <row r="8" spans="1:11" x14ac:dyDescent="0.2">
      <c r="A8" s="1" t="s">
        <v>19</v>
      </c>
      <c r="B8" s="1" t="s">
        <v>20</v>
      </c>
      <c r="I8" s="6"/>
      <c r="J8" s="4" t="s">
        <v>21</v>
      </c>
      <c r="K8" s="5">
        <v>540.20000000000005</v>
      </c>
    </row>
    <row r="9" spans="1:11" x14ac:dyDescent="0.2">
      <c r="A9" s="1" t="s">
        <v>22</v>
      </c>
      <c r="B9" s="1" t="s">
        <v>23</v>
      </c>
      <c r="I9" s="6"/>
      <c r="J9" s="4" t="s">
        <v>24</v>
      </c>
      <c r="K9" s="5">
        <v>934.7</v>
      </c>
    </row>
    <row r="10" spans="1:11" x14ac:dyDescent="0.2">
      <c r="A10" s="1" t="s">
        <v>25</v>
      </c>
      <c r="B10" s="1" t="s">
        <v>26</v>
      </c>
      <c r="I10" s="6"/>
      <c r="J10" s="4" t="s">
        <v>27</v>
      </c>
      <c r="K10" s="5">
        <v>1108.0999999999999</v>
      </c>
    </row>
    <row r="11" spans="1:11" x14ac:dyDescent="0.2">
      <c r="I11" s="6"/>
      <c r="J11" s="4" t="s">
        <v>28</v>
      </c>
      <c r="K11" s="5">
        <v>1232.7</v>
      </c>
    </row>
    <row r="12" spans="1:11" x14ac:dyDescent="0.2">
      <c r="A12" s="7" t="s">
        <v>29</v>
      </c>
      <c r="B12" s="7" t="s">
        <v>30</v>
      </c>
      <c r="I12" s="6"/>
      <c r="J12" s="4" t="s">
        <v>31</v>
      </c>
      <c r="K12" s="5">
        <v>1368.8</v>
      </c>
    </row>
    <row r="13" spans="1:11" x14ac:dyDescent="0.2">
      <c r="A13" s="7" t="s">
        <v>32</v>
      </c>
      <c r="B13" s="8">
        <v>9309.7999999999993</v>
      </c>
      <c r="I13" s="6"/>
      <c r="J13" s="4" t="s">
        <v>33</v>
      </c>
      <c r="K13" s="5">
        <v>2996.5</v>
      </c>
    </row>
    <row r="14" spans="1:11" x14ac:dyDescent="0.2">
      <c r="I14" s="6"/>
      <c r="J14" s="9"/>
      <c r="K14" s="9"/>
    </row>
    <row r="15" spans="1:11" x14ac:dyDescent="0.2">
      <c r="A15" s="1" t="s">
        <v>34</v>
      </c>
      <c r="I15" s="6"/>
    </row>
    <row r="16" spans="1:11" x14ac:dyDescent="0.2">
      <c r="A16" s="1" t="s">
        <v>35</v>
      </c>
      <c r="B16" s="1" t="s">
        <v>36</v>
      </c>
      <c r="I16" s="6"/>
    </row>
    <row r="17" spans="1:11" x14ac:dyDescent="0.2">
      <c r="I17" s="6"/>
    </row>
    <row r="18" spans="1:11" x14ac:dyDescent="0.2">
      <c r="A18" s="1" t="s">
        <v>16</v>
      </c>
      <c r="B18" s="1" t="s">
        <v>17</v>
      </c>
      <c r="I18" s="6"/>
    </row>
    <row r="19" spans="1:11" x14ac:dyDescent="0.2">
      <c r="A19" s="1" t="s">
        <v>19</v>
      </c>
      <c r="B19" s="1" t="s">
        <v>20</v>
      </c>
    </row>
    <row r="20" spans="1:11" x14ac:dyDescent="0.2">
      <c r="A20" s="1" t="s">
        <v>22</v>
      </c>
      <c r="B20" s="1" t="s">
        <v>37</v>
      </c>
    </row>
    <row r="21" spans="1:11" x14ac:dyDescent="0.2">
      <c r="A21" s="1" t="s">
        <v>25</v>
      </c>
      <c r="B21" s="1" t="s">
        <v>26</v>
      </c>
    </row>
    <row r="23" spans="1:11" x14ac:dyDescent="0.2">
      <c r="A23" s="7" t="s">
        <v>29</v>
      </c>
      <c r="B23" s="7" t="s">
        <v>30</v>
      </c>
    </row>
    <row r="24" spans="1:11" x14ac:dyDescent="0.2">
      <c r="A24" s="7" t="s">
        <v>32</v>
      </c>
      <c r="B24" s="8">
        <v>1108.0999999999999</v>
      </c>
      <c r="J24" s="4"/>
      <c r="K24" s="4">
        <v>2016</v>
      </c>
    </row>
    <row r="25" spans="1:11" x14ac:dyDescent="0.2">
      <c r="J25" s="1" t="s">
        <v>38</v>
      </c>
      <c r="K25" s="5">
        <v>134.69999999999999</v>
      </c>
    </row>
    <row r="26" spans="1:11" x14ac:dyDescent="0.2">
      <c r="A26" s="1" t="s">
        <v>34</v>
      </c>
      <c r="J26" s="1" t="s">
        <v>39</v>
      </c>
      <c r="K26" s="5">
        <v>222.5</v>
      </c>
    </row>
    <row r="27" spans="1:11" x14ac:dyDescent="0.2">
      <c r="A27" s="1" t="s">
        <v>35</v>
      </c>
      <c r="B27" s="1" t="s">
        <v>36</v>
      </c>
      <c r="J27" s="1" t="s">
        <v>40</v>
      </c>
      <c r="K27" s="5">
        <v>360.9</v>
      </c>
    </row>
    <row r="28" spans="1:11" x14ac:dyDescent="0.2">
      <c r="J28" s="1" t="s">
        <v>41</v>
      </c>
      <c r="K28" s="5">
        <v>410.6</v>
      </c>
    </row>
    <row r="29" spans="1:11" x14ac:dyDescent="0.2">
      <c r="A29" s="1" t="s">
        <v>16</v>
      </c>
      <c r="B29" s="1" t="s">
        <v>17</v>
      </c>
      <c r="J29" s="1" t="s">
        <v>42</v>
      </c>
      <c r="K29" s="5">
        <v>540.20000000000005</v>
      </c>
    </row>
    <row r="30" spans="1:11" x14ac:dyDescent="0.2">
      <c r="A30" s="1" t="s">
        <v>19</v>
      </c>
      <c r="B30" s="1" t="s">
        <v>20</v>
      </c>
      <c r="J30" s="1" t="s">
        <v>43</v>
      </c>
      <c r="K30" s="5">
        <v>934.7</v>
      </c>
    </row>
    <row r="31" spans="1:11" x14ac:dyDescent="0.2">
      <c r="A31" s="1" t="s">
        <v>22</v>
      </c>
      <c r="B31" s="1" t="s">
        <v>41</v>
      </c>
      <c r="J31" s="1" t="s">
        <v>37</v>
      </c>
      <c r="K31" s="5">
        <v>1108.0999999999999</v>
      </c>
    </row>
    <row r="32" spans="1:11" x14ac:dyDescent="0.2">
      <c r="A32" s="1" t="s">
        <v>25</v>
      </c>
      <c r="B32" s="1" t="s">
        <v>26</v>
      </c>
      <c r="J32" s="1" t="s">
        <v>44</v>
      </c>
      <c r="K32" s="5">
        <v>1232.7</v>
      </c>
    </row>
    <row r="33" spans="1:11" x14ac:dyDescent="0.2">
      <c r="J33" s="1" t="s">
        <v>45</v>
      </c>
      <c r="K33" s="5">
        <v>1368.8</v>
      </c>
    </row>
    <row r="34" spans="1:11" x14ac:dyDescent="0.2">
      <c r="A34" s="7" t="s">
        <v>29</v>
      </c>
      <c r="B34" s="7" t="s">
        <v>30</v>
      </c>
      <c r="J34" s="1" t="s">
        <v>46</v>
      </c>
      <c r="K34" s="5">
        <v>2996.5</v>
      </c>
    </row>
    <row r="35" spans="1:11" x14ac:dyDescent="0.2">
      <c r="A35" s="7" t="s">
        <v>32</v>
      </c>
      <c r="B35" s="8">
        <v>410.6</v>
      </c>
    </row>
    <row r="37" spans="1:11" x14ac:dyDescent="0.2">
      <c r="A37" s="1" t="s">
        <v>34</v>
      </c>
    </row>
    <row r="38" spans="1:11" x14ac:dyDescent="0.2">
      <c r="A38" s="1" t="s">
        <v>35</v>
      </c>
      <c r="B38" s="1" t="s">
        <v>36</v>
      </c>
    </row>
    <row r="40" spans="1:11" x14ac:dyDescent="0.2">
      <c r="A40" s="1" t="s">
        <v>16</v>
      </c>
      <c r="B40" s="1" t="s">
        <v>17</v>
      </c>
    </row>
    <row r="41" spans="1:11" x14ac:dyDescent="0.2">
      <c r="A41" s="1" t="s">
        <v>19</v>
      </c>
      <c r="B41" s="1" t="s">
        <v>20</v>
      </c>
    </row>
    <row r="42" spans="1:11" x14ac:dyDescent="0.2">
      <c r="A42" s="1" t="s">
        <v>22</v>
      </c>
      <c r="B42" s="1" t="s">
        <v>42</v>
      </c>
    </row>
    <row r="43" spans="1:11" x14ac:dyDescent="0.2">
      <c r="A43" s="1" t="s">
        <v>25</v>
      </c>
      <c r="B43" s="1" t="s">
        <v>26</v>
      </c>
    </row>
    <row r="45" spans="1:11" x14ac:dyDescent="0.2">
      <c r="A45" s="7" t="s">
        <v>29</v>
      </c>
      <c r="B45" s="7" t="s">
        <v>30</v>
      </c>
    </row>
    <row r="46" spans="1:11" x14ac:dyDescent="0.2">
      <c r="A46" s="7" t="s">
        <v>32</v>
      </c>
      <c r="B46" s="8">
        <v>540.20000000000005</v>
      </c>
    </row>
    <row r="48" spans="1:11" x14ac:dyDescent="0.2">
      <c r="A48" s="1" t="s">
        <v>34</v>
      </c>
    </row>
    <row r="49" spans="1:2" x14ac:dyDescent="0.2">
      <c r="A49" s="1" t="s">
        <v>35</v>
      </c>
      <c r="B49" s="1" t="s">
        <v>36</v>
      </c>
    </row>
    <row r="51" spans="1:2" x14ac:dyDescent="0.2">
      <c r="A51" s="1" t="s">
        <v>16</v>
      </c>
      <c r="B51" s="1" t="s">
        <v>17</v>
      </c>
    </row>
    <row r="52" spans="1:2" x14ac:dyDescent="0.2">
      <c r="A52" s="1" t="s">
        <v>19</v>
      </c>
      <c r="B52" s="1" t="s">
        <v>20</v>
      </c>
    </row>
    <row r="53" spans="1:2" x14ac:dyDescent="0.2">
      <c r="A53" s="1" t="s">
        <v>22</v>
      </c>
      <c r="B53" s="1" t="s">
        <v>44</v>
      </c>
    </row>
    <row r="54" spans="1:2" x14ac:dyDescent="0.2">
      <c r="A54" s="1" t="s">
        <v>25</v>
      </c>
      <c r="B54" s="1" t="s">
        <v>26</v>
      </c>
    </row>
    <row r="56" spans="1:2" x14ac:dyDescent="0.2">
      <c r="A56" s="7" t="s">
        <v>29</v>
      </c>
      <c r="B56" s="7" t="s">
        <v>30</v>
      </c>
    </row>
    <row r="57" spans="1:2" x14ac:dyDescent="0.2">
      <c r="A57" s="7" t="s">
        <v>32</v>
      </c>
      <c r="B57" s="8">
        <v>1232.7</v>
      </c>
    </row>
    <row r="59" spans="1:2" x14ac:dyDescent="0.2">
      <c r="A59" s="1" t="s">
        <v>34</v>
      </c>
    </row>
    <row r="60" spans="1:2" x14ac:dyDescent="0.2">
      <c r="A60" s="1" t="s">
        <v>35</v>
      </c>
      <c r="B60" s="1" t="s">
        <v>36</v>
      </c>
    </row>
    <row r="62" spans="1:2" x14ac:dyDescent="0.2">
      <c r="A62" s="1" t="s">
        <v>16</v>
      </c>
      <c r="B62" s="1" t="s">
        <v>17</v>
      </c>
    </row>
    <row r="63" spans="1:2" x14ac:dyDescent="0.2">
      <c r="A63" s="1" t="s">
        <v>19</v>
      </c>
      <c r="B63" s="1" t="s">
        <v>20</v>
      </c>
    </row>
    <row r="64" spans="1:2" x14ac:dyDescent="0.2">
      <c r="A64" s="1" t="s">
        <v>22</v>
      </c>
      <c r="B64" s="1" t="s">
        <v>38</v>
      </c>
    </row>
    <row r="65" spans="1:2" x14ac:dyDescent="0.2">
      <c r="A65" s="1" t="s">
        <v>25</v>
      </c>
      <c r="B65" s="1" t="s">
        <v>26</v>
      </c>
    </row>
    <row r="67" spans="1:2" x14ac:dyDescent="0.2">
      <c r="A67" s="7" t="s">
        <v>29</v>
      </c>
      <c r="B67" s="7" t="s">
        <v>30</v>
      </c>
    </row>
    <row r="68" spans="1:2" x14ac:dyDescent="0.2">
      <c r="A68" s="7" t="s">
        <v>32</v>
      </c>
      <c r="B68" s="8">
        <v>134.69999999999999</v>
      </c>
    </row>
    <row r="70" spans="1:2" x14ac:dyDescent="0.2">
      <c r="A70" s="1" t="s">
        <v>34</v>
      </c>
    </row>
    <row r="71" spans="1:2" x14ac:dyDescent="0.2">
      <c r="A71" s="1" t="s">
        <v>35</v>
      </c>
      <c r="B71" s="1" t="s">
        <v>36</v>
      </c>
    </row>
    <row r="73" spans="1:2" x14ac:dyDescent="0.2">
      <c r="A73" s="1" t="s">
        <v>16</v>
      </c>
      <c r="B73" s="1" t="s">
        <v>17</v>
      </c>
    </row>
    <row r="74" spans="1:2" x14ac:dyDescent="0.2">
      <c r="A74" s="1" t="s">
        <v>19</v>
      </c>
      <c r="B74" s="1" t="s">
        <v>20</v>
      </c>
    </row>
    <row r="75" spans="1:2" x14ac:dyDescent="0.2">
      <c r="A75" s="1" t="s">
        <v>22</v>
      </c>
      <c r="B75" s="1" t="s">
        <v>39</v>
      </c>
    </row>
    <row r="76" spans="1:2" x14ac:dyDescent="0.2">
      <c r="A76" s="1" t="s">
        <v>25</v>
      </c>
      <c r="B76" s="1" t="s">
        <v>26</v>
      </c>
    </row>
    <row r="78" spans="1:2" x14ac:dyDescent="0.2">
      <c r="A78" s="7" t="s">
        <v>29</v>
      </c>
      <c r="B78" s="7" t="s">
        <v>30</v>
      </c>
    </row>
    <row r="79" spans="1:2" x14ac:dyDescent="0.2">
      <c r="A79" s="7" t="s">
        <v>32</v>
      </c>
      <c r="B79" s="8">
        <v>222.5</v>
      </c>
    </row>
    <row r="81" spans="1:2" x14ac:dyDescent="0.2">
      <c r="A81" s="1" t="s">
        <v>34</v>
      </c>
    </row>
    <row r="82" spans="1:2" x14ac:dyDescent="0.2">
      <c r="A82" s="1" t="s">
        <v>35</v>
      </c>
      <c r="B82" s="1" t="s">
        <v>36</v>
      </c>
    </row>
    <row r="84" spans="1:2" x14ac:dyDescent="0.2">
      <c r="A84" s="1" t="s">
        <v>16</v>
      </c>
      <c r="B84" s="1" t="s">
        <v>17</v>
      </c>
    </row>
    <row r="85" spans="1:2" x14ac:dyDescent="0.2">
      <c r="A85" s="1" t="s">
        <v>19</v>
      </c>
      <c r="B85" s="1" t="s">
        <v>20</v>
      </c>
    </row>
    <row r="86" spans="1:2" x14ac:dyDescent="0.2">
      <c r="A86" s="1" t="s">
        <v>22</v>
      </c>
      <c r="B86" s="1" t="s">
        <v>43</v>
      </c>
    </row>
    <row r="87" spans="1:2" x14ac:dyDescent="0.2">
      <c r="A87" s="1" t="s">
        <v>25</v>
      </c>
      <c r="B87" s="1" t="s">
        <v>26</v>
      </c>
    </row>
    <row r="89" spans="1:2" x14ac:dyDescent="0.2">
      <c r="A89" s="7" t="s">
        <v>29</v>
      </c>
      <c r="B89" s="7" t="s">
        <v>30</v>
      </c>
    </row>
    <row r="90" spans="1:2" x14ac:dyDescent="0.2">
      <c r="A90" s="7" t="s">
        <v>32</v>
      </c>
      <c r="B90" s="8">
        <v>934.7</v>
      </c>
    </row>
    <row r="92" spans="1:2" x14ac:dyDescent="0.2">
      <c r="A92" s="1" t="s">
        <v>34</v>
      </c>
    </row>
    <row r="93" spans="1:2" x14ac:dyDescent="0.2">
      <c r="A93" s="1" t="s">
        <v>35</v>
      </c>
      <c r="B93" s="1" t="s">
        <v>36</v>
      </c>
    </row>
    <row r="95" spans="1:2" x14ac:dyDescent="0.2">
      <c r="A95" s="1" t="s">
        <v>16</v>
      </c>
      <c r="B95" s="1" t="s">
        <v>17</v>
      </c>
    </row>
    <row r="96" spans="1:2" x14ac:dyDescent="0.2">
      <c r="A96" s="1" t="s">
        <v>19</v>
      </c>
      <c r="B96" s="1" t="s">
        <v>20</v>
      </c>
    </row>
    <row r="97" spans="1:2" x14ac:dyDescent="0.2">
      <c r="A97" s="1" t="s">
        <v>22</v>
      </c>
      <c r="B97" s="1" t="s">
        <v>40</v>
      </c>
    </row>
    <row r="98" spans="1:2" x14ac:dyDescent="0.2">
      <c r="A98" s="1" t="s">
        <v>25</v>
      </c>
      <c r="B98" s="1" t="s">
        <v>26</v>
      </c>
    </row>
    <row r="100" spans="1:2" x14ac:dyDescent="0.2">
      <c r="A100" s="7" t="s">
        <v>29</v>
      </c>
      <c r="B100" s="7" t="s">
        <v>30</v>
      </c>
    </row>
    <row r="101" spans="1:2" x14ac:dyDescent="0.2">
      <c r="A101" s="7" t="s">
        <v>32</v>
      </c>
      <c r="B101" s="8">
        <v>360.9</v>
      </c>
    </row>
    <row r="103" spans="1:2" x14ac:dyDescent="0.2">
      <c r="A103" s="1" t="s">
        <v>34</v>
      </c>
    </row>
    <row r="104" spans="1:2" x14ac:dyDescent="0.2">
      <c r="A104" s="1" t="s">
        <v>35</v>
      </c>
      <c r="B104" s="1" t="s">
        <v>36</v>
      </c>
    </row>
    <row r="106" spans="1:2" x14ac:dyDescent="0.2">
      <c r="A106" s="1" t="s">
        <v>16</v>
      </c>
      <c r="B106" s="1" t="s">
        <v>17</v>
      </c>
    </row>
    <row r="107" spans="1:2" x14ac:dyDescent="0.2">
      <c r="A107" s="1" t="s">
        <v>19</v>
      </c>
      <c r="B107" s="1" t="s">
        <v>20</v>
      </c>
    </row>
    <row r="108" spans="1:2" x14ac:dyDescent="0.2">
      <c r="A108" s="1" t="s">
        <v>22</v>
      </c>
      <c r="B108" s="1" t="s">
        <v>45</v>
      </c>
    </row>
    <row r="109" spans="1:2" x14ac:dyDescent="0.2">
      <c r="A109" s="1" t="s">
        <v>25</v>
      </c>
      <c r="B109" s="1" t="s">
        <v>26</v>
      </c>
    </row>
    <row r="111" spans="1:2" x14ac:dyDescent="0.2">
      <c r="A111" s="7" t="s">
        <v>29</v>
      </c>
      <c r="B111" s="7" t="s">
        <v>30</v>
      </c>
    </row>
    <row r="112" spans="1:2" x14ac:dyDescent="0.2">
      <c r="A112" s="7" t="s">
        <v>32</v>
      </c>
      <c r="B112" s="8">
        <v>1368.8</v>
      </c>
    </row>
    <row r="114" spans="1:2" x14ac:dyDescent="0.2">
      <c r="A114" s="1" t="s">
        <v>34</v>
      </c>
    </row>
    <row r="115" spans="1:2" x14ac:dyDescent="0.2">
      <c r="A115" s="1" t="s">
        <v>35</v>
      </c>
      <c r="B115" s="1" t="s">
        <v>36</v>
      </c>
    </row>
    <row r="117" spans="1:2" x14ac:dyDescent="0.2">
      <c r="A117" s="1" t="s">
        <v>16</v>
      </c>
      <c r="B117" s="1" t="s">
        <v>17</v>
      </c>
    </row>
    <row r="118" spans="1:2" x14ac:dyDescent="0.2">
      <c r="A118" s="1" t="s">
        <v>19</v>
      </c>
      <c r="B118" s="1" t="s">
        <v>20</v>
      </c>
    </row>
    <row r="119" spans="1:2" x14ac:dyDescent="0.2">
      <c r="A119" s="1" t="s">
        <v>22</v>
      </c>
      <c r="B119" s="1" t="s">
        <v>46</v>
      </c>
    </row>
    <row r="120" spans="1:2" x14ac:dyDescent="0.2">
      <c r="A120" s="1" t="s">
        <v>25</v>
      </c>
      <c r="B120" s="1" t="s">
        <v>26</v>
      </c>
    </row>
    <row r="122" spans="1:2" x14ac:dyDescent="0.2">
      <c r="A122" s="7" t="s">
        <v>29</v>
      </c>
      <c r="B122" s="7" t="s">
        <v>30</v>
      </c>
    </row>
    <row r="123" spans="1:2" x14ac:dyDescent="0.2">
      <c r="A123" s="7" t="s">
        <v>32</v>
      </c>
      <c r="B123" s="8">
        <v>2996.5</v>
      </c>
    </row>
    <row r="125" spans="1:2" x14ac:dyDescent="0.2">
      <c r="A125" s="1" t="s">
        <v>34</v>
      </c>
    </row>
    <row r="126" spans="1:2" x14ac:dyDescent="0.2">
      <c r="A126" s="1" t="s">
        <v>35</v>
      </c>
      <c r="B126" s="1" t="s">
        <v>36</v>
      </c>
    </row>
    <row r="128" spans="1:2" x14ac:dyDescent="0.2">
      <c r="A128" s="1" t="s">
        <v>16</v>
      </c>
      <c r="B128" s="1" t="s">
        <v>47</v>
      </c>
    </row>
    <row r="129" spans="1:2" x14ac:dyDescent="0.2">
      <c r="A129" s="1" t="s">
        <v>19</v>
      </c>
      <c r="B129" s="1" t="s">
        <v>20</v>
      </c>
    </row>
    <row r="130" spans="1:2" x14ac:dyDescent="0.2">
      <c r="A130" s="1" t="s">
        <v>22</v>
      </c>
      <c r="B130" s="1" t="s">
        <v>23</v>
      </c>
    </row>
    <row r="131" spans="1:2" x14ac:dyDescent="0.2">
      <c r="A131" s="1" t="s">
        <v>25</v>
      </c>
      <c r="B131" s="1" t="s">
        <v>26</v>
      </c>
    </row>
    <row r="133" spans="1:2" x14ac:dyDescent="0.2">
      <c r="A133" s="7" t="s">
        <v>29</v>
      </c>
      <c r="B133" s="7" t="s">
        <v>30</v>
      </c>
    </row>
    <row r="134" spans="1:2" x14ac:dyDescent="0.2">
      <c r="A134" s="7" t="s">
        <v>32</v>
      </c>
      <c r="B134" s="8">
        <v>37.299999999999997</v>
      </c>
    </row>
    <row r="136" spans="1:2" x14ac:dyDescent="0.2">
      <c r="A136" s="1" t="s">
        <v>34</v>
      </c>
    </row>
    <row r="137" spans="1:2" x14ac:dyDescent="0.2">
      <c r="A137" s="1" t="s">
        <v>35</v>
      </c>
      <c r="B137" s="1" t="s">
        <v>36</v>
      </c>
    </row>
    <row r="139" spans="1:2" x14ac:dyDescent="0.2">
      <c r="A139" s="1" t="s">
        <v>16</v>
      </c>
      <c r="B139" s="1" t="s">
        <v>47</v>
      </c>
    </row>
    <row r="140" spans="1:2" x14ac:dyDescent="0.2">
      <c r="A140" s="1" t="s">
        <v>19</v>
      </c>
      <c r="B140" s="1" t="s">
        <v>20</v>
      </c>
    </row>
    <row r="141" spans="1:2" x14ac:dyDescent="0.2">
      <c r="A141" s="1" t="s">
        <v>22</v>
      </c>
      <c r="B141" s="1" t="s">
        <v>37</v>
      </c>
    </row>
    <row r="142" spans="1:2" x14ac:dyDescent="0.2">
      <c r="A142" s="1" t="s">
        <v>25</v>
      </c>
      <c r="B142" s="1" t="s">
        <v>26</v>
      </c>
    </row>
    <row r="144" spans="1:2" x14ac:dyDescent="0.2">
      <c r="A144" s="7" t="s">
        <v>29</v>
      </c>
      <c r="B144" s="7" t="s">
        <v>30</v>
      </c>
    </row>
    <row r="145" spans="1:2" x14ac:dyDescent="0.2">
      <c r="A145" s="7" t="s">
        <v>32</v>
      </c>
      <c r="B145" s="8">
        <v>4.4000000000000004</v>
      </c>
    </row>
    <row r="147" spans="1:2" x14ac:dyDescent="0.2">
      <c r="A147" s="1" t="s">
        <v>34</v>
      </c>
    </row>
    <row r="148" spans="1:2" x14ac:dyDescent="0.2">
      <c r="A148" s="1" t="s">
        <v>35</v>
      </c>
      <c r="B148" s="1" t="s">
        <v>36</v>
      </c>
    </row>
    <row r="150" spans="1:2" x14ac:dyDescent="0.2">
      <c r="A150" s="1" t="s">
        <v>16</v>
      </c>
      <c r="B150" s="1" t="s">
        <v>47</v>
      </c>
    </row>
    <row r="151" spans="1:2" x14ac:dyDescent="0.2">
      <c r="A151" s="1" t="s">
        <v>19</v>
      </c>
      <c r="B151" s="1" t="s">
        <v>20</v>
      </c>
    </row>
    <row r="152" spans="1:2" x14ac:dyDescent="0.2">
      <c r="A152" s="1" t="s">
        <v>22</v>
      </c>
      <c r="B152" s="1" t="s">
        <v>41</v>
      </c>
    </row>
    <row r="153" spans="1:2" x14ac:dyDescent="0.2">
      <c r="A153" s="1" t="s">
        <v>25</v>
      </c>
      <c r="B153" s="1" t="s">
        <v>26</v>
      </c>
    </row>
    <row r="155" spans="1:2" x14ac:dyDescent="0.2">
      <c r="A155" s="7" t="s">
        <v>29</v>
      </c>
      <c r="B155" s="7" t="s">
        <v>30</v>
      </c>
    </row>
    <row r="156" spans="1:2" x14ac:dyDescent="0.2">
      <c r="A156" s="7" t="s">
        <v>32</v>
      </c>
      <c r="B156" s="8">
        <v>1.6</v>
      </c>
    </row>
    <row r="158" spans="1:2" x14ac:dyDescent="0.2">
      <c r="A158" s="1" t="s">
        <v>34</v>
      </c>
    </row>
    <row r="159" spans="1:2" x14ac:dyDescent="0.2">
      <c r="A159" s="1" t="s">
        <v>35</v>
      </c>
      <c r="B159" s="1" t="s">
        <v>36</v>
      </c>
    </row>
    <row r="161" spans="1:2" x14ac:dyDescent="0.2">
      <c r="A161" s="1" t="s">
        <v>16</v>
      </c>
      <c r="B161" s="1" t="s">
        <v>47</v>
      </c>
    </row>
    <row r="162" spans="1:2" x14ac:dyDescent="0.2">
      <c r="A162" s="1" t="s">
        <v>19</v>
      </c>
      <c r="B162" s="1" t="s">
        <v>20</v>
      </c>
    </row>
    <row r="163" spans="1:2" x14ac:dyDescent="0.2">
      <c r="A163" s="1" t="s">
        <v>22</v>
      </c>
      <c r="B163" s="1" t="s">
        <v>42</v>
      </c>
    </row>
    <row r="164" spans="1:2" x14ac:dyDescent="0.2">
      <c r="A164" s="1" t="s">
        <v>25</v>
      </c>
      <c r="B164" s="1" t="s">
        <v>26</v>
      </c>
    </row>
    <row r="166" spans="1:2" x14ac:dyDescent="0.2">
      <c r="A166" s="7" t="s">
        <v>29</v>
      </c>
      <c r="B166" s="7" t="s">
        <v>30</v>
      </c>
    </row>
    <row r="167" spans="1:2" x14ac:dyDescent="0.2">
      <c r="A167" s="7" t="s">
        <v>32</v>
      </c>
      <c r="B167" s="8">
        <v>2.2000000000000002</v>
      </c>
    </row>
    <row r="169" spans="1:2" x14ac:dyDescent="0.2">
      <c r="A169" s="1" t="s">
        <v>34</v>
      </c>
    </row>
    <row r="170" spans="1:2" x14ac:dyDescent="0.2">
      <c r="A170" s="1" t="s">
        <v>35</v>
      </c>
      <c r="B170" s="1" t="s">
        <v>36</v>
      </c>
    </row>
    <row r="172" spans="1:2" x14ac:dyDescent="0.2">
      <c r="A172" s="1" t="s">
        <v>16</v>
      </c>
      <c r="B172" s="1" t="s">
        <v>47</v>
      </c>
    </row>
    <row r="173" spans="1:2" x14ac:dyDescent="0.2">
      <c r="A173" s="1" t="s">
        <v>19</v>
      </c>
      <c r="B173" s="1" t="s">
        <v>20</v>
      </c>
    </row>
    <row r="174" spans="1:2" x14ac:dyDescent="0.2">
      <c r="A174" s="1" t="s">
        <v>22</v>
      </c>
      <c r="B174" s="1" t="s">
        <v>44</v>
      </c>
    </row>
    <row r="175" spans="1:2" x14ac:dyDescent="0.2">
      <c r="A175" s="1" t="s">
        <v>25</v>
      </c>
      <c r="B175" s="1" t="s">
        <v>26</v>
      </c>
    </row>
    <row r="177" spans="1:2" x14ac:dyDescent="0.2">
      <c r="A177" s="7" t="s">
        <v>29</v>
      </c>
      <c r="B177" s="7" t="s">
        <v>30</v>
      </c>
    </row>
    <row r="178" spans="1:2" x14ac:dyDescent="0.2">
      <c r="A178" s="7" t="s">
        <v>32</v>
      </c>
      <c r="B178" s="8">
        <v>4.9000000000000004</v>
      </c>
    </row>
    <row r="180" spans="1:2" x14ac:dyDescent="0.2">
      <c r="A180" s="1" t="s">
        <v>34</v>
      </c>
    </row>
    <row r="181" spans="1:2" x14ac:dyDescent="0.2">
      <c r="A181" s="1" t="s">
        <v>35</v>
      </c>
      <c r="B181" s="1" t="s">
        <v>36</v>
      </c>
    </row>
    <row r="183" spans="1:2" x14ac:dyDescent="0.2">
      <c r="A183" s="1" t="s">
        <v>16</v>
      </c>
      <c r="B183" s="1" t="s">
        <v>47</v>
      </c>
    </row>
    <row r="184" spans="1:2" x14ac:dyDescent="0.2">
      <c r="A184" s="1" t="s">
        <v>19</v>
      </c>
      <c r="B184" s="1" t="s">
        <v>20</v>
      </c>
    </row>
    <row r="185" spans="1:2" x14ac:dyDescent="0.2">
      <c r="A185" s="1" t="s">
        <v>22</v>
      </c>
      <c r="B185" s="1" t="s">
        <v>38</v>
      </c>
    </row>
    <row r="186" spans="1:2" x14ac:dyDescent="0.2">
      <c r="A186" s="1" t="s">
        <v>25</v>
      </c>
      <c r="B186" s="1" t="s">
        <v>26</v>
      </c>
    </row>
    <row r="188" spans="1:2" x14ac:dyDescent="0.2">
      <c r="A188" s="7" t="s">
        <v>29</v>
      </c>
      <c r="B188" s="7" t="s">
        <v>30</v>
      </c>
    </row>
    <row r="189" spans="1:2" x14ac:dyDescent="0.2">
      <c r="A189" s="7" t="s">
        <v>32</v>
      </c>
      <c r="B189" s="8">
        <v>0.5</v>
      </c>
    </row>
    <row r="191" spans="1:2" x14ac:dyDescent="0.2">
      <c r="A191" s="1" t="s">
        <v>34</v>
      </c>
    </row>
    <row r="192" spans="1:2" x14ac:dyDescent="0.2">
      <c r="A192" s="1" t="s">
        <v>35</v>
      </c>
      <c r="B192" s="1" t="s">
        <v>36</v>
      </c>
    </row>
    <row r="194" spans="1:2" x14ac:dyDescent="0.2">
      <c r="A194" s="1" t="s">
        <v>16</v>
      </c>
      <c r="B194" s="1" t="s">
        <v>47</v>
      </c>
    </row>
    <row r="195" spans="1:2" x14ac:dyDescent="0.2">
      <c r="A195" s="1" t="s">
        <v>19</v>
      </c>
      <c r="B195" s="1" t="s">
        <v>20</v>
      </c>
    </row>
    <row r="196" spans="1:2" x14ac:dyDescent="0.2">
      <c r="A196" s="1" t="s">
        <v>22</v>
      </c>
      <c r="B196" s="1" t="s">
        <v>39</v>
      </c>
    </row>
    <row r="197" spans="1:2" x14ac:dyDescent="0.2">
      <c r="A197" s="1" t="s">
        <v>25</v>
      </c>
      <c r="B197" s="1" t="s">
        <v>26</v>
      </c>
    </row>
    <row r="199" spans="1:2" x14ac:dyDescent="0.2">
      <c r="A199" s="7" t="s">
        <v>29</v>
      </c>
      <c r="B199" s="7" t="s">
        <v>30</v>
      </c>
    </row>
    <row r="200" spans="1:2" x14ac:dyDescent="0.2">
      <c r="A200" s="7" t="s">
        <v>32</v>
      </c>
      <c r="B200" s="8">
        <v>0.9</v>
      </c>
    </row>
    <row r="202" spans="1:2" x14ac:dyDescent="0.2">
      <c r="A202" s="1" t="s">
        <v>34</v>
      </c>
    </row>
    <row r="203" spans="1:2" x14ac:dyDescent="0.2">
      <c r="A203" s="1" t="s">
        <v>35</v>
      </c>
      <c r="B203" s="1" t="s">
        <v>36</v>
      </c>
    </row>
    <row r="205" spans="1:2" x14ac:dyDescent="0.2">
      <c r="A205" s="1" t="s">
        <v>16</v>
      </c>
      <c r="B205" s="1" t="s">
        <v>47</v>
      </c>
    </row>
    <row r="206" spans="1:2" x14ac:dyDescent="0.2">
      <c r="A206" s="1" t="s">
        <v>19</v>
      </c>
      <c r="B206" s="1" t="s">
        <v>20</v>
      </c>
    </row>
    <row r="207" spans="1:2" x14ac:dyDescent="0.2">
      <c r="A207" s="1" t="s">
        <v>22</v>
      </c>
      <c r="B207" s="1" t="s">
        <v>43</v>
      </c>
    </row>
    <row r="208" spans="1:2" x14ac:dyDescent="0.2">
      <c r="A208" s="1" t="s">
        <v>25</v>
      </c>
      <c r="B208" s="1" t="s">
        <v>26</v>
      </c>
    </row>
    <row r="210" spans="1:2" x14ac:dyDescent="0.2">
      <c r="A210" s="7" t="s">
        <v>29</v>
      </c>
      <c r="B210" s="7" t="s">
        <v>30</v>
      </c>
    </row>
    <row r="211" spans="1:2" x14ac:dyDescent="0.2">
      <c r="A211" s="7" t="s">
        <v>32</v>
      </c>
      <c r="B211" s="8">
        <v>3.7</v>
      </c>
    </row>
    <row r="213" spans="1:2" x14ac:dyDescent="0.2">
      <c r="A213" s="1" t="s">
        <v>34</v>
      </c>
    </row>
    <row r="214" spans="1:2" x14ac:dyDescent="0.2">
      <c r="A214" s="1" t="s">
        <v>35</v>
      </c>
      <c r="B214" s="1" t="s">
        <v>36</v>
      </c>
    </row>
    <row r="216" spans="1:2" x14ac:dyDescent="0.2">
      <c r="A216" s="1" t="s">
        <v>16</v>
      </c>
      <c r="B216" s="1" t="s">
        <v>47</v>
      </c>
    </row>
    <row r="217" spans="1:2" x14ac:dyDescent="0.2">
      <c r="A217" s="1" t="s">
        <v>19</v>
      </c>
      <c r="B217" s="1" t="s">
        <v>20</v>
      </c>
    </row>
    <row r="218" spans="1:2" x14ac:dyDescent="0.2">
      <c r="A218" s="1" t="s">
        <v>22</v>
      </c>
      <c r="B218" s="1" t="s">
        <v>40</v>
      </c>
    </row>
    <row r="219" spans="1:2" x14ac:dyDescent="0.2">
      <c r="A219" s="1" t="s">
        <v>25</v>
      </c>
      <c r="B219" s="1" t="s">
        <v>26</v>
      </c>
    </row>
    <row r="221" spans="1:2" x14ac:dyDescent="0.2">
      <c r="A221" s="7" t="s">
        <v>29</v>
      </c>
      <c r="B221" s="7" t="s">
        <v>30</v>
      </c>
    </row>
    <row r="222" spans="1:2" x14ac:dyDescent="0.2">
      <c r="A222" s="7" t="s">
        <v>32</v>
      </c>
      <c r="B222" s="8">
        <v>1.4</v>
      </c>
    </row>
    <row r="224" spans="1:2" x14ac:dyDescent="0.2">
      <c r="A224" s="1" t="s">
        <v>34</v>
      </c>
    </row>
    <row r="225" spans="1:2" x14ac:dyDescent="0.2">
      <c r="A225" s="1" t="s">
        <v>35</v>
      </c>
      <c r="B225" s="1" t="s">
        <v>36</v>
      </c>
    </row>
    <row r="227" spans="1:2" x14ac:dyDescent="0.2">
      <c r="A227" s="1" t="s">
        <v>16</v>
      </c>
      <c r="B227" s="1" t="s">
        <v>47</v>
      </c>
    </row>
    <row r="228" spans="1:2" x14ac:dyDescent="0.2">
      <c r="A228" s="1" t="s">
        <v>19</v>
      </c>
      <c r="B228" s="1" t="s">
        <v>20</v>
      </c>
    </row>
    <row r="229" spans="1:2" x14ac:dyDescent="0.2">
      <c r="A229" s="1" t="s">
        <v>22</v>
      </c>
      <c r="B229" s="1" t="s">
        <v>45</v>
      </c>
    </row>
    <row r="230" spans="1:2" x14ac:dyDescent="0.2">
      <c r="A230" s="1" t="s">
        <v>25</v>
      </c>
      <c r="B230" s="1" t="s">
        <v>26</v>
      </c>
    </row>
    <row r="232" spans="1:2" x14ac:dyDescent="0.2">
      <c r="A232" s="7" t="s">
        <v>29</v>
      </c>
      <c r="B232" s="7" t="s">
        <v>30</v>
      </c>
    </row>
    <row r="233" spans="1:2" x14ac:dyDescent="0.2">
      <c r="A233" s="7" t="s">
        <v>32</v>
      </c>
      <c r="B233" s="8">
        <v>5.5</v>
      </c>
    </row>
    <row r="235" spans="1:2" x14ac:dyDescent="0.2">
      <c r="A235" s="1" t="s">
        <v>34</v>
      </c>
    </row>
    <row r="236" spans="1:2" x14ac:dyDescent="0.2">
      <c r="A236" s="1" t="s">
        <v>35</v>
      </c>
      <c r="B236" s="1" t="s">
        <v>36</v>
      </c>
    </row>
    <row r="238" spans="1:2" x14ac:dyDescent="0.2">
      <c r="A238" s="1" t="s">
        <v>16</v>
      </c>
      <c r="B238" s="1" t="s">
        <v>47</v>
      </c>
    </row>
    <row r="239" spans="1:2" x14ac:dyDescent="0.2">
      <c r="A239" s="1" t="s">
        <v>19</v>
      </c>
      <c r="B239" s="1" t="s">
        <v>20</v>
      </c>
    </row>
    <row r="240" spans="1:2" x14ac:dyDescent="0.2">
      <c r="A240" s="1" t="s">
        <v>22</v>
      </c>
      <c r="B240" s="1" t="s">
        <v>46</v>
      </c>
    </row>
    <row r="241" spans="1:2" x14ac:dyDescent="0.2">
      <c r="A241" s="1" t="s">
        <v>25</v>
      </c>
      <c r="B241" s="1" t="s">
        <v>26</v>
      </c>
    </row>
    <row r="243" spans="1:2" x14ac:dyDescent="0.2">
      <c r="A243" s="7" t="s">
        <v>29</v>
      </c>
      <c r="B243" s="7" t="s">
        <v>30</v>
      </c>
    </row>
    <row r="244" spans="1:2" x14ac:dyDescent="0.2">
      <c r="A244" s="7" t="s">
        <v>32</v>
      </c>
      <c r="B244" s="8">
        <v>12</v>
      </c>
    </row>
    <row r="246" spans="1:2" x14ac:dyDescent="0.2">
      <c r="A246" s="1" t="s">
        <v>34</v>
      </c>
    </row>
    <row r="247" spans="1:2" x14ac:dyDescent="0.2">
      <c r="A247" s="1" t="s">
        <v>35</v>
      </c>
      <c r="B247" s="1" t="s">
        <v>36</v>
      </c>
    </row>
  </sheetData>
  <pageMargins left="0.74803149606299213" right="0.74803149606299213" top="0.98425196850393704" bottom="0.98425196850393704" header="0.51181102362204722" footer="0.51181102362204722"/>
  <pageSetup paperSize="9" scale="20" firstPageNumber="0" fitToWidth="0" fitToHeight="0" pageOrder="overThenDown" orientation="portrait" horizontalDpi="300" verticalDpi="300"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4"/>
  <dimension ref="A1:B23"/>
  <sheetViews>
    <sheetView zoomScale="85" zoomScaleNormal="85" workbookViewId="0"/>
  </sheetViews>
  <sheetFormatPr defaultRowHeight="14.25" x14ac:dyDescent="0.2"/>
  <cols>
    <col min="1" max="16384" width="9.140625" style="227"/>
  </cols>
  <sheetData>
    <row r="1" spans="1:2" x14ac:dyDescent="0.2">
      <c r="A1" s="228"/>
      <c r="B1" s="228"/>
    </row>
    <row r="2" spans="1:2" x14ac:dyDescent="0.2">
      <c r="A2" s="228"/>
      <c r="B2" s="228"/>
    </row>
    <row r="3" spans="1:2" x14ac:dyDescent="0.2">
      <c r="A3" s="228"/>
      <c r="B3" s="228">
        <v>2016</v>
      </c>
    </row>
    <row r="4" spans="1:2" x14ac:dyDescent="0.2">
      <c r="A4" s="228" t="s">
        <v>408</v>
      </c>
      <c r="B4" s="228">
        <v>4.4000000000000004</v>
      </c>
    </row>
    <row r="5" spans="1:2" x14ac:dyDescent="0.2">
      <c r="A5" s="228" t="s">
        <v>409</v>
      </c>
      <c r="B5" s="228">
        <v>6</v>
      </c>
    </row>
    <row r="6" spans="1:2" x14ac:dyDescent="0.2">
      <c r="A6" s="228" t="s">
        <v>408</v>
      </c>
      <c r="B6" s="228">
        <v>1.6</v>
      </c>
    </row>
    <row r="7" spans="1:2" x14ac:dyDescent="0.2">
      <c r="A7" s="228" t="s">
        <v>410</v>
      </c>
      <c r="B7" s="228">
        <v>1.3</v>
      </c>
    </row>
    <row r="8" spans="1:2" x14ac:dyDescent="0.2">
      <c r="A8" s="228" t="s">
        <v>408</v>
      </c>
      <c r="B8" s="228">
        <v>2.2000000000000002</v>
      </c>
    </row>
    <row r="9" spans="1:2" x14ac:dyDescent="0.2">
      <c r="A9" s="228" t="s">
        <v>411</v>
      </c>
      <c r="B9" s="228">
        <v>1.7</v>
      </c>
    </row>
    <row r="10" spans="1:2" x14ac:dyDescent="0.2">
      <c r="A10" s="228" t="s">
        <v>408</v>
      </c>
      <c r="B10" s="228">
        <v>4.9000000000000004</v>
      </c>
    </row>
    <row r="11" spans="1:2" x14ac:dyDescent="0.2">
      <c r="A11" s="228" t="s">
        <v>412</v>
      </c>
      <c r="B11" s="228">
        <v>4</v>
      </c>
    </row>
    <row r="12" spans="1:2" x14ac:dyDescent="0.2">
      <c r="A12" s="228" t="s">
        <v>408</v>
      </c>
      <c r="B12" s="228">
        <v>0.5</v>
      </c>
    </row>
    <row r="13" spans="1:2" x14ac:dyDescent="0.2">
      <c r="A13" s="228" t="s">
        <v>413</v>
      </c>
      <c r="B13" s="228">
        <v>0.7</v>
      </c>
    </row>
    <row r="14" spans="1:2" x14ac:dyDescent="0.2">
      <c r="A14" s="228" t="s">
        <v>408</v>
      </c>
      <c r="B14" s="228">
        <v>0.9</v>
      </c>
    </row>
    <row r="15" spans="1:2" x14ac:dyDescent="0.2">
      <c r="A15" s="228" t="s">
        <v>414</v>
      </c>
      <c r="B15" s="228">
        <v>0.6</v>
      </c>
    </row>
    <row r="16" spans="1:2" x14ac:dyDescent="0.2">
      <c r="A16" s="228" t="s">
        <v>408</v>
      </c>
      <c r="B16" s="228">
        <v>3.7</v>
      </c>
    </row>
    <row r="17" spans="1:2" x14ac:dyDescent="0.2">
      <c r="A17" s="229" t="s">
        <v>415</v>
      </c>
      <c r="B17" s="228">
        <v>7.1</v>
      </c>
    </row>
    <row r="18" spans="1:2" x14ac:dyDescent="0.2">
      <c r="A18" s="228" t="s">
        <v>408</v>
      </c>
      <c r="B18" s="228">
        <v>1.4</v>
      </c>
    </row>
    <row r="19" spans="1:2" x14ac:dyDescent="0.2">
      <c r="A19" s="229" t="s">
        <v>416</v>
      </c>
      <c r="B19" s="228">
        <v>1</v>
      </c>
    </row>
    <row r="20" spans="1:2" x14ac:dyDescent="0.2">
      <c r="A20" s="228" t="s">
        <v>408</v>
      </c>
      <c r="B20" s="228">
        <v>5.5</v>
      </c>
    </row>
    <row r="21" spans="1:2" x14ac:dyDescent="0.2">
      <c r="A21" s="229" t="s">
        <v>417</v>
      </c>
      <c r="B21" s="228">
        <v>4.7</v>
      </c>
    </row>
    <row r="22" spans="1:2" x14ac:dyDescent="0.2">
      <c r="A22" s="228" t="s">
        <v>408</v>
      </c>
      <c r="B22" s="227">
        <v>12</v>
      </c>
    </row>
    <row r="23" spans="1:2" x14ac:dyDescent="0.2">
      <c r="A23" s="229" t="s">
        <v>418</v>
      </c>
      <c r="B23" s="227">
        <v>19.100000000000001</v>
      </c>
    </row>
  </sheetData>
  <pageMargins left="0.74803149606299213" right="0.74803149606299213" top="0.98425196850393704" bottom="0.98425196850393704" header="0.51181102362204722" footer="0.51181102362204722"/>
  <pageSetup paperSize="9" scale="85" firstPageNumber="0" fitToWidth="0" fitToHeight="0" pageOrder="overThenDown" orientation="landscape" horizontalDpi="300" verticalDpi="30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5">
    <pageSetUpPr fitToPage="1"/>
  </sheetPr>
  <dimension ref="A1:E17"/>
  <sheetViews>
    <sheetView workbookViewId="0">
      <selection activeCell="G19" sqref="G19"/>
    </sheetView>
  </sheetViews>
  <sheetFormatPr defaultRowHeight="12.75" x14ac:dyDescent="0.2"/>
  <cols>
    <col min="1" max="1" width="38.28515625" style="10" bestFit="1" customWidth="1"/>
    <col min="2" max="255" width="9.140625" style="14"/>
    <col min="256" max="256" width="38.28515625" style="14" bestFit="1" customWidth="1"/>
    <col min="257" max="257" width="0" style="14" hidden="1" customWidth="1"/>
    <col min="258" max="511" width="9.140625" style="14"/>
    <col min="512" max="512" width="38.28515625" style="14" bestFit="1" customWidth="1"/>
    <col min="513" max="513" width="0" style="14" hidden="1" customWidth="1"/>
    <col min="514" max="767" width="9.140625" style="14"/>
    <col min="768" max="768" width="38.28515625" style="14" bestFit="1" customWidth="1"/>
    <col min="769" max="769" width="0" style="14" hidden="1" customWidth="1"/>
    <col min="770" max="1023" width="9.140625" style="14"/>
    <col min="1024" max="1024" width="38.28515625" style="14" bestFit="1" customWidth="1"/>
    <col min="1025" max="1025" width="0" style="14" hidden="1" customWidth="1"/>
    <col min="1026" max="1279" width="9.140625" style="14"/>
    <col min="1280" max="1280" width="38.28515625" style="14" bestFit="1" customWidth="1"/>
    <col min="1281" max="1281" width="0" style="14" hidden="1" customWidth="1"/>
    <col min="1282" max="1535" width="9.140625" style="14"/>
    <col min="1536" max="1536" width="38.28515625" style="14" bestFit="1" customWidth="1"/>
    <col min="1537" max="1537" width="0" style="14" hidden="1" customWidth="1"/>
    <col min="1538" max="1791" width="9.140625" style="14"/>
    <col min="1792" max="1792" width="38.28515625" style="14" bestFit="1" customWidth="1"/>
    <col min="1793" max="1793" width="0" style="14" hidden="1" customWidth="1"/>
    <col min="1794" max="2047" width="9.140625" style="14"/>
    <col min="2048" max="2048" width="38.28515625" style="14" bestFit="1" customWidth="1"/>
    <col min="2049" max="2049" width="0" style="14" hidden="1" customWidth="1"/>
    <col min="2050" max="2303" width="9.140625" style="14"/>
    <col min="2304" max="2304" width="38.28515625" style="14" bestFit="1" customWidth="1"/>
    <col min="2305" max="2305" width="0" style="14" hidden="1" customWidth="1"/>
    <col min="2306" max="2559" width="9.140625" style="14"/>
    <col min="2560" max="2560" width="38.28515625" style="14" bestFit="1" customWidth="1"/>
    <col min="2561" max="2561" width="0" style="14" hidden="1" customWidth="1"/>
    <col min="2562" max="2815" width="9.140625" style="14"/>
    <col min="2816" max="2816" width="38.28515625" style="14" bestFit="1" customWidth="1"/>
    <col min="2817" max="2817" width="0" style="14" hidden="1" customWidth="1"/>
    <col min="2818" max="3071" width="9.140625" style="14"/>
    <col min="3072" max="3072" width="38.28515625" style="14" bestFit="1" customWidth="1"/>
    <col min="3073" max="3073" width="0" style="14" hidden="1" customWidth="1"/>
    <col min="3074" max="3327" width="9.140625" style="14"/>
    <col min="3328" max="3328" width="38.28515625" style="14" bestFit="1" customWidth="1"/>
    <col min="3329" max="3329" width="0" style="14" hidden="1" customWidth="1"/>
    <col min="3330" max="3583" width="9.140625" style="14"/>
    <col min="3584" max="3584" width="38.28515625" style="14" bestFit="1" customWidth="1"/>
    <col min="3585" max="3585" width="0" style="14" hidden="1" customWidth="1"/>
    <col min="3586" max="3839" width="9.140625" style="14"/>
    <col min="3840" max="3840" width="38.28515625" style="14" bestFit="1" customWidth="1"/>
    <col min="3841" max="3841" width="0" style="14" hidden="1" customWidth="1"/>
    <col min="3842" max="4095" width="9.140625" style="14"/>
    <col min="4096" max="4096" width="38.28515625" style="14" bestFit="1" customWidth="1"/>
    <col min="4097" max="4097" width="0" style="14" hidden="1" customWidth="1"/>
    <col min="4098" max="4351" width="9.140625" style="14"/>
    <col min="4352" max="4352" width="38.28515625" style="14" bestFit="1" customWidth="1"/>
    <col min="4353" max="4353" width="0" style="14" hidden="1" customWidth="1"/>
    <col min="4354" max="4607" width="9.140625" style="14"/>
    <col min="4608" max="4608" width="38.28515625" style="14" bestFit="1" customWidth="1"/>
    <col min="4609" max="4609" width="0" style="14" hidden="1" customWidth="1"/>
    <col min="4610" max="4863" width="9.140625" style="14"/>
    <col min="4864" max="4864" width="38.28515625" style="14" bestFit="1" customWidth="1"/>
    <col min="4865" max="4865" width="0" style="14" hidden="1" customWidth="1"/>
    <col min="4866" max="5119" width="9.140625" style="14"/>
    <col min="5120" max="5120" width="38.28515625" style="14" bestFit="1" customWidth="1"/>
    <col min="5121" max="5121" width="0" style="14" hidden="1" customWidth="1"/>
    <col min="5122" max="5375" width="9.140625" style="14"/>
    <col min="5376" max="5376" width="38.28515625" style="14" bestFit="1" customWidth="1"/>
    <col min="5377" max="5377" width="0" style="14" hidden="1" customWidth="1"/>
    <col min="5378" max="5631" width="9.140625" style="14"/>
    <col min="5632" max="5632" width="38.28515625" style="14" bestFit="1" customWidth="1"/>
    <col min="5633" max="5633" width="0" style="14" hidden="1" customWidth="1"/>
    <col min="5634" max="5887" width="9.140625" style="14"/>
    <col min="5888" max="5888" width="38.28515625" style="14" bestFit="1" customWidth="1"/>
    <col min="5889" max="5889" width="0" style="14" hidden="1" customWidth="1"/>
    <col min="5890" max="6143" width="9.140625" style="14"/>
    <col min="6144" max="6144" width="38.28515625" style="14" bestFit="1" customWidth="1"/>
    <col min="6145" max="6145" width="0" style="14" hidden="1" customWidth="1"/>
    <col min="6146" max="6399" width="9.140625" style="14"/>
    <col min="6400" max="6400" width="38.28515625" style="14" bestFit="1" customWidth="1"/>
    <col min="6401" max="6401" width="0" style="14" hidden="1" customWidth="1"/>
    <col min="6402" max="6655" width="9.140625" style="14"/>
    <col min="6656" max="6656" width="38.28515625" style="14" bestFit="1" customWidth="1"/>
    <col min="6657" max="6657" width="0" style="14" hidden="1" customWidth="1"/>
    <col min="6658" max="6911" width="9.140625" style="14"/>
    <col min="6912" max="6912" width="38.28515625" style="14" bestFit="1" customWidth="1"/>
    <col min="6913" max="6913" width="0" style="14" hidden="1" customWidth="1"/>
    <col min="6914" max="7167" width="9.140625" style="14"/>
    <col min="7168" max="7168" width="38.28515625" style="14" bestFit="1" customWidth="1"/>
    <col min="7169" max="7169" width="0" style="14" hidden="1" customWidth="1"/>
    <col min="7170" max="7423" width="9.140625" style="14"/>
    <col min="7424" max="7424" width="38.28515625" style="14" bestFit="1" customWidth="1"/>
    <col min="7425" max="7425" width="0" style="14" hidden="1" customWidth="1"/>
    <col min="7426" max="7679" width="9.140625" style="14"/>
    <col min="7680" max="7680" width="38.28515625" style="14" bestFit="1" customWidth="1"/>
    <col min="7681" max="7681" width="0" style="14" hidden="1" customWidth="1"/>
    <col min="7682" max="7935" width="9.140625" style="14"/>
    <col min="7936" max="7936" width="38.28515625" style="14" bestFit="1" customWidth="1"/>
    <col min="7937" max="7937" width="0" style="14" hidden="1" customWidth="1"/>
    <col min="7938" max="8191" width="9.140625" style="14"/>
    <col min="8192" max="8192" width="38.28515625" style="14" bestFit="1" customWidth="1"/>
    <col min="8193" max="8193" width="0" style="14" hidden="1" customWidth="1"/>
    <col min="8194" max="8447" width="9.140625" style="14"/>
    <col min="8448" max="8448" width="38.28515625" style="14" bestFit="1" customWidth="1"/>
    <col min="8449" max="8449" width="0" style="14" hidden="1" customWidth="1"/>
    <col min="8450" max="8703" width="9.140625" style="14"/>
    <col min="8704" max="8704" width="38.28515625" style="14" bestFit="1" customWidth="1"/>
    <col min="8705" max="8705" width="0" style="14" hidden="1" customWidth="1"/>
    <col min="8706" max="8959" width="9.140625" style="14"/>
    <col min="8960" max="8960" width="38.28515625" style="14" bestFit="1" customWidth="1"/>
    <col min="8961" max="8961" width="0" style="14" hidden="1" customWidth="1"/>
    <col min="8962" max="9215" width="9.140625" style="14"/>
    <col min="9216" max="9216" width="38.28515625" style="14" bestFit="1" customWidth="1"/>
    <col min="9217" max="9217" width="0" style="14" hidden="1" customWidth="1"/>
    <col min="9218" max="9471" width="9.140625" style="14"/>
    <col min="9472" max="9472" width="38.28515625" style="14" bestFit="1" customWidth="1"/>
    <col min="9473" max="9473" width="0" style="14" hidden="1" customWidth="1"/>
    <col min="9474" max="9727" width="9.140625" style="14"/>
    <col min="9728" max="9728" width="38.28515625" style="14" bestFit="1" customWidth="1"/>
    <col min="9729" max="9729" width="0" style="14" hidden="1" customWidth="1"/>
    <col min="9730" max="9983" width="9.140625" style="14"/>
    <col min="9984" max="9984" width="38.28515625" style="14" bestFit="1" customWidth="1"/>
    <col min="9985" max="9985" width="0" style="14" hidden="1" customWidth="1"/>
    <col min="9986" max="10239" width="9.140625" style="14"/>
    <col min="10240" max="10240" width="38.28515625" style="14" bestFit="1" customWidth="1"/>
    <col min="10241" max="10241" width="0" style="14" hidden="1" customWidth="1"/>
    <col min="10242" max="10495" width="9.140625" style="14"/>
    <col min="10496" max="10496" width="38.28515625" style="14" bestFit="1" customWidth="1"/>
    <col min="10497" max="10497" width="0" style="14" hidden="1" customWidth="1"/>
    <col min="10498" max="10751" width="9.140625" style="14"/>
    <col min="10752" max="10752" width="38.28515625" style="14" bestFit="1" customWidth="1"/>
    <col min="10753" max="10753" width="0" style="14" hidden="1" customWidth="1"/>
    <col min="10754" max="11007" width="9.140625" style="14"/>
    <col min="11008" max="11008" width="38.28515625" style="14" bestFit="1" customWidth="1"/>
    <col min="11009" max="11009" width="0" style="14" hidden="1" customWidth="1"/>
    <col min="11010" max="11263" width="9.140625" style="14"/>
    <col min="11264" max="11264" width="38.28515625" style="14" bestFit="1" customWidth="1"/>
    <col min="11265" max="11265" width="0" style="14" hidden="1" customWidth="1"/>
    <col min="11266" max="11519" width="9.140625" style="14"/>
    <col min="11520" max="11520" width="38.28515625" style="14" bestFit="1" customWidth="1"/>
    <col min="11521" max="11521" width="0" style="14" hidden="1" customWidth="1"/>
    <col min="11522" max="11775" width="9.140625" style="14"/>
    <col min="11776" max="11776" width="38.28515625" style="14" bestFit="1" customWidth="1"/>
    <col min="11777" max="11777" width="0" style="14" hidden="1" customWidth="1"/>
    <col min="11778" max="12031" width="9.140625" style="14"/>
    <col min="12032" max="12032" width="38.28515625" style="14" bestFit="1" customWidth="1"/>
    <col min="12033" max="12033" width="0" style="14" hidden="1" customWidth="1"/>
    <col min="12034" max="12287" width="9.140625" style="14"/>
    <col min="12288" max="12288" width="38.28515625" style="14" bestFit="1" customWidth="1"/>
    <col min="12289" max="12289" width="0" style="14" hidden="1" customWidth="1"/>
    <col min="12290" max="12543" width="9.140625" style="14"/>
    <col min="12544" max="12544" width="38.28515625" style="14" bestFit="1" customWidth="1"/>
    <col min="12545" max="12545" width="0" style="14" hidden="1" customWidth="1"/>
    <col min="12546" max="12799" width="9.140625" style="14"/>
    <col min="12800" max="12800" width="38.28515625" style="14" bestFit="1" customWidth="1"/>
    <col min="12801" max="12801" width="0" style="14" hidden="1" customWidth="1"/>
    <col min="12802" max="13055" width="9.140625" style="14"/>
    <col min="13056" max="13056" width="38.28515625" style="14" bestFit="1" customWidth="1"/>
    <col min="13057" max="13057" width="0" style="14" hidden="1" customWidth="1"/>
    <col min="13058" max="13311" width="9.140625" style="14"/>
    <col min="13312" max="13312" width="38.28515625" style="14" bestFit="1" customWidth="1"/>
    <col min="13313" max="13313" width="0" style="14" hidden="1" customWidth="1"/>
    <col min="13314" max="13567" width="9.140625" style="14"/>
    <col min="13568" max="13568" width="38.28515625" style="14" bestFit="1" customWidth="1"/>
    <col min="13569" max="13569" width="0" style="14" hidden="1" customWidth="1"/>
    <col min="13570" max="13823" width="9.140625" style="14"/>
    <col min="13824" max="13824" width="38.28515625" style="14" bestFit="1" customWidth="1"/>
    <col min="13825" max="13825" width="0" style="14" hidden="1" customWidth="1"/>
    <col min="13826" max="14079" width="9.140625" style="14"/>
    <col min="14080" max="14080" width="38.28515625" style="14" bestFit="1" customWidth="1"/>
    <col min="14081" max="14081" width="0" style="14" hidden="1" customWidth="1"/>
    <col min="14082" max="14335" width="9.140625" style="14"/>
    <col min="14336" max="14336" width="38.28515625" style="14" bestFit="1" customWidth="1"/>
    <col min="14337" max="14337" width="0" style="14" hidden="1" customWidth="1"/>
    <col min="14338" max="14591" width="9.140625" style="14"/>
    <col min="14592" max="14592" width="38.28515625" style="14" bestFit="1" customWidth="1"/>
    <col min="14593" max="14593" width="0" style="14" hidden="1" customWidth="1"/>
    <col min="14594" max="14847" width="9.140625" style="14"/>
    <col min="14848" max="14848" width="38.28515625" style="14" bestFit="1" customWidth="1"/>
    <col min="14849" max="14849" width="0" style="14" hidden="1" customWidth="1"/>
    <col min="14850" max="15103" width="9.140625" style="14"/>
    <col min="15104" max="15104" width="38.28515625" style="14" bestFit="1" customWidth="1"/>
    <col min="15105" max="15105" width="0" style="14" hidden="1" customWidth="1"/>
    <col min="15106" max="15359" width="9.140625" style="14"/>
    <col min="15360" max="15360" width="38.28515625" style="14" bestFit="1" customWidth="1"/>
    <col min="15361" max="15361" width="0" style="14" hidden="1" customWidth="1"/>
    <col min="15362" max="15615" width="9.140625" style="14"/>
    <col min="15616" max="15616" width="38.28515625" style="14" bestFit="1" customWidth="1"/>
    <col min="15617" max="15617" width="0" style="14" hidden="1" customWidth="1"/>
    <col min="15618" max="15871" width="9.140625" style="14"/>
    <col min="15872" max="15872" width="38.28515625" style="14" bestFit="1" customWidth="1"/>
    <col min="15873" max="15873" width="0" style="14" hidden="1" customWidth="1"/>
    <col min="15874" max="16127" width="9.140625" style="14"/>
    <col min="16128" max="16128" width="38.28515625" style="14" bestFit="1" customWidth="1"/>
    <col min="16129" max="16129" width="0" style="14" hidden="1" customWidth="1"/>
    <col min="16130" max="16384" width="9.140625" style="14"/>
  </cols>
  <sheetData>
    <row r="1" spans="1:5" s="10" customFormat="1" x14ac:dyDescent="0.2">
      <c r="A1" s="10" t="s">
        <v>48</v>
      </c>
    </row>
    <row r="2" spans="1:5" s="10" customFormat="1" x14ac:dyDescent="0.2">
      <c r="B2" s="10">
        <v>2018</v>
      </c>
      <c r="E2" s="10">
        <v>2018</v>
      </c>
    </row>
    <row r="3" spans="1:5" s="10" customFormat="1" x14ac:dyDescent="0.2">
      <c r="A3" s="11" t="s">
        <v>76</v>
      </c>
      <c r="B3" s="12">
        <v>2612.773694</v>
      </c>
      <c r="D3" s="10" t="s">
        <v>49</v>
      </c>
      <c r="E3" s="13">
        <v>2612.773694</v>
      </c>
    </row>
    <row r="4" spans="1:5" s="10" customFormat="1" x14ac:dyDescent="0.2">
      <c r="A4" s="10" t="s">
        <v>50</v>
      </c>
      <c r="B4" s="12">
        <v>2451.1392759999999</v>
      </c>
      <c r="D4" s="10" t="s">
        <v>51</v>
      </c>
      <c r="E4" s="13">
        <v>2451.1392759999999</v>
      </c>
    </row>
    <row r="5" spans="1:5" s="10" customFormat="1" x14ac:dyDescent="0.2">
      <c r="A5" s="10" t="s">
        <v>52</v>
      </c>
      <c r="B5" s="12">
        <v>1025.0250000000001</v>
      </c>
      <c r="D5" s="10" t="s">
        <v>53</v>
      </c>
      <c r="E5" s="13">
        <v>1025.0250000000001</v>
      </c>
    </row>
    <row r="6" spans="1:5" s="10" customFormat="1" x14ac:dyDescent="0.2">
      <c r="A6" s="10" t="s">
        <v>54</v>
      </c>
      <c r="B6" s="12">
        <v>345.76</v>
      </c>
      <c r="D6" s="10" t="s">
        <v>55</v>
      </c>
      <c r="E6" s="13">
        <v>345.76</v>
      </c>
    </row>
    <row r="7" spans="1:5" s="10" customFormat="1" x14ac:dyDescent="0.2">
      <c r="A7" s="10" t="s">
        <v>56</v>
      </c>
      <c r="B7" s="12">
        <v>232.7</v>
      </c>
      <c r="D7" s="10" t="s">
        <v>57</v>
      </c>
      <c r="E7" s="13">
        <v>232.7</v>
      </c>
    </row>
    <row r="8" spans="1:5" s="10" customFormat="1" x14ac:dyDescent="0.2">
      <c r="A8" s="10" t="s">
        <v>58</v>
      </c>
      <c r="B8" s="12">
        <v>103.5</v>
      </c>
      <c r="D8" s="10" t="s">
        <v>59</v>
      </c>
      <c r="E8" s="13">
        <v>103.5</v>
      </c>
    </row>
    <row r="9" spans="1:5" s="10" customFormat="1" x14ac:dyDescent="0.2">
      <c r="A9" s="10" t="s">
        <v>60</v>
      </c>
      <c r="B9" s="12">
        <v>43.8</v>
      </c>
      <c r="D9" s="10" t="s">
        <v>61</v>
      </c>
      <c r="E9" s="13">
        <v>43.8</v>
      </c>
    </row>
    <row r="10" spans="1:5" s="10" customFormat="1" x14ac:dyDescent="0.2">
      <c r="A10" s="10" t="s">
        <v>62</v>
      </c>
      <c r="B10" s="12">
        <v>32.024999999999999</v>
      </c>
      <c r="D10" s="10" t="s">
        <v>63</v>
      </c>
      <c r="E10" s="13">
        <v>32.024999999999999</v>
      </c>
    </row>
    <row r="11" spans="1:5" s="10" customFormat="1" x14ac:dyDescent="0.2">
      <c r="A11" s="10" t="s">
        <v>64</v>
      </c>
      <c r="B11" s="12">
        <v>31.280249999999999</v>
      </c>
      <c r="D11" s="10" t="s">
        <v>65</v>
      </c>
      <c r="E11" s="13">
        <v>31.280249999999999</v>
      </c>
    </row>
    <row r="12" spans="1:5" s="10" customFormat="1" x14ac:dyDescent="0.2">
      <c r="A12" s="10" t="s">
        <v>66</v>
      </c>
      <c r="B12" s="12">
        <v>23.78</v>
      </c>
      <c r="D12" s="10" t="s">
        <v>67</v>
      </c>
      <c r="E12" s="13">
        <v>23.78</v>
      </c>
    </row>
    <row r="13" spans="1:5" s="10" customFormat="1" x14ac:dyDescent="0.2">
      <c r="A13" s="10" t="s">
        <v>68</v>
      </c>
      <c r="B13" s="12">
        <v>23.1</v>
      </c>
      <c r="D13" s="10" t="s">
        <v>69</v>
      </c>
      <c r="E13" s="13">
        <v>23.1</v>
      </c>
    </row>
    <row r="14" spans="1:5" s="10" customFormat="1" x14ac:dyDescent="0.2">
      <c r="A14" s="10" t="s">
        <v>70</v>
      </c>
      <c r="B14" s="12">
        <v>5.80314</v>
      </c>
      <c r="D14" s="10" t="s">
        <v>71</v>
      </c>
      <c r="E14" s="13">
        <v>5.80314</v>
      </c>
    </row>
    <row r="15" spans="1:5" s="10" customFormat="1" x14ac:dyDescent="0.2">
      <c r="A15" s="10" t="s">
        <v>72</v>
      </c>
      <c r="B15" s="12">
        <v>4.7039999999999997</v>
      </c>
      <c r="D15" s="10" t="s">
        <v>73</v>
      </c>
      <c r="E15" s="13">
        <v>4.7039999999999997</v>
      </c>
    </row>
    <row r="16" spans="1:5" s="10" customFormat="1" x14ac:dyDescent="0.2">
      <c r="A16" s="10" t="s">
        <v>74</v>
      </c>
      <c r="B16" s="12">
        <v>3</v>
      </c>
      <c r="D16" s="10" t="s">
        <v>75</v>
      </c>
      <c r="E16" s="13">
        <v>3</v>
      </c>
    </row>
    <row r="17" s="10" customFormat="1" x14ac:dyDescent="0.2"/>
  </sheetData>
  <pageMargins left="0.70866141732283472" right="0.70866141732283472" top="0.74803149606299213" bottom="0.74803149606299213" header="0.31496062992125984" footer="0.31496062992125984"/>
  <pageSetup paperSize="9" scale="78"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249977111117893"/>
  </sheetPr>
  <dimension ref="A1:XFC47"/>
  <sheetViews>
    <sheetView zoomScale="85" zoomScaleNormal="85" workbookViewId="0">
      <selection activeCell="B3" sqref="B3"/>
    </sheetView>
  </sheetViews>
  <sheetFormatPr defaultRowHeight="15" zeroHeight="1" x14ac:dyDescent="0.25"/>
  <cols>
    <col min="1" max="2" width="8.42578125" customWidth="1"/>
    <col min="3" max="3" width="64.7109375" customWidth="1"/>
    <col min="4" max="6" width="12.85546875" customWidth="1"/>
    <col min="7" max="7" width="12.7109375" customWidth="1"/>
    <col min="8" max="8" width="1.140625" customWidth="1"/>
    <col min="9" max="21" width="9.140625" style="19"/>
    <col min="22" max="22" width="9" style="19" customWidth="1"/>
    <col min="23" max="16383" width="0" hidden="1" customWidth="1"/>
    <col min="16384" max="16384" width="1.140625" hidden="1" customWidth="1"/>
  </cols>
  <sheetData>
    <row r="1" spans="1:9" ht="30.75" customHeight="1" x14ac:dyDescent="0.25">
      <c r="A1" s="271" t="s">
        <v>451</v>
      </c>
      <c r="B1" s="272"/>
      <c r="C1" s="272"/>
      <c r="D1" s="272"/>
      <c r="E1" s="272"/>
      <c r="F1" s="272"/>
      <c r="G1" s="273"/>
      <c r="H1" s="26"/>
      <c r="I1" s="18" t="s">
        <v>454</v>
      </c>
    </row>
    <row r="2" spans="1:9" ht="15.75" x14ac:dyDescent="0.25">
      <c r="A2" s="17" t="s">
        <v>452</v>
      </c>
      <c r="B2" s="17" t="s">
        <v>504</v>
      </c>
      <c r="C2" s="17" t="s">
        <v>453</v>
      </c>
      <c r="D2" s="17">
        <v>2019</v>
      </c>
      <c r="E2" s="17">
        <v>2020</v>
      </c>
      <c r="F2" s="17">
        <v>2021</v>
      </c>
      <c r="G2" s="17">
        <v>2022</v>
      </c>
      <c r="H2" s="27"/>
    </row>
    <row r="3" spans="1:9" ht="15.75" x14ac:dyDescent="0.25">
      <c r="A3" s="20">
        <v>1</v>
      </c>
      <c r="B3" s="223"/>
      <c r="C3" s="15"/>
      <c r="D3" s="16"/>
      <c r="E3" s="16"/>
      <c r="F3" s="16"/>
      <c r="G3" s="16"/>
      <c r="H3" s="28"/>
    </row>
    <row r="4" spans="1:9" ht="15.75" x14ac:dyDescent="0.25">
      <c r="A4" s="20">
        <v>2</v>
      </c>
      <c r="B4" s="223"/>
      <c r="C4" s="15"/>
      <c r="D4" s="16"/>
      <c r="E4" s="16"/>
      <c r="F4" s="16"/>
      <c r="G4" s="16"/>
      <c r="H4" s="28"/>
    </row>
    <row r="5" spans="1:9" ht="15.75" x14ac:dyDescent="0.25">
      <c r="A5" s="20">
        <v>3</v>
      </c>
      <c r="B5" s="223"/>
      <c r="C5" s="15"/>
      <c r="D5" s="16"/>
      <c r="E5" s="16"/>
      <c r="F5" s="16"/>
      <c r="G5" s="16"/>
      <c r="H5" s="28"/>
    </row>
    <row r="6" spans="1:9" ht="15.75" x14ac:dyDescent="0.25">
      <c r="A6" s="20">
        <v>4</v>
      </c>
      <c r="B6" s="223"/>
      <c r="C6" s="15"/>
      <c r="D6" s="16"/>
      <c r="E6" s="16"/>
      <c r="F6" s="16"/>
      <c r="G6" s="16"/>
      <c r="H6" s="28"/>
    </row>
    <row r="7" spans="1:9" ht="15.75" x14ac:dyDescent="0.25">
      <c r="A7" s="20">
        <v>5</v>
      </c>
      <c r="B7" s="223"/>
      <c r="C7" s="15"/>
      <c r="D7" s="16"/>
      <c r="E7" s="16"/>
      <c r="F7" s="16"/>
      <c r="G7" s="16"/>
      <c r="H7" s="28"/>
    </row>
    <row r="8" spans="1:9" ht="15.75" x14ac:dyDescent="0.25">
      <c r="A8" s="20">
        <v>6</v>
      </c>
      <c r="B8" s="223"/>
      <c r="C8" s="15"/>
      <c r="D8" s="16"/>
      <c r="E8" s="16"/>
      <c r="F8" s="16"/>
      <c r="G8" s="16"/>
      <c r="H8" s="28"/>
    </row>
    <row r="9" spans="1:9" ht="15.75" x14ac:dyDescent="0.25">
      <c r="A9" s="20">
        <v>7</v>
      </c>
      <c r="B9" s="223"/>
      <c r="C9" s="15"/>
      <c r="D9" s="16"/>
      <c r="E9" s="16"/>
      <c r="F9" s="16"/>
      <c r="G9" s="16"/>
      <c r="H9" s="28"/>
    </row>
    <row r="10" spans="1:9" ht="15.75" x14ac:dyDescent="0.25">
      <c r="A10" s="20">
        <v>8</v>
      </c>
      <c r="B10" s="223"/>
      <c r="C10" s="15"/>
      <c r="D10" s="16"/>
      <c r="E10" s="16"/>
      <c r="F10" s="16"/>
      <c r="G10" s="16"/>
      <c r="H10" s="28"/>
    </row>
    <row r="11" spans="1:9" ht="15.75" x14ac:dyDescent="0.25">
      <c r="A11" s="20">
        <v>9</v>
      </c>
      <c r="B11" s="223"/>
      <c r="C11" s="15"/>
      <c r="D11" s="16"/>
      <c r="E11" s="16"/>
      <c r="F11" s="16"/>
      <c r="G11" s="16"/>
      <c r="H11" s="28"/>
    </row>
    <row r="12" spans="1:9" ht="15.75" x14ac:dyDescent="0.25">
      <c r="A12" s="20">
        <v>10</v>
      </c>
      <c r="B12" s="223"/>
      <c r="C12" s="15"/>
      <c r="D12" s="16"/>
      <c r="E12" s="16"/>
      <c r="F12" s="16"/>
      <c r="G12" s="16"/>
      <c r="H12" s="28"/>
    </row>
    <row r="13" spans="1:9" ht="15.75" x14ac:dyDescent="0.25">
      <c r="A13" s="20">
        <v>11</v>
      </c>
      <c r="B13" s="223"/>
      <c r="C13" s="15"/>
      <c r="D13" s="16"/>
      <c r="E13" s="16"/>
      <c r="F13" s="16"/>
      <c r="G13" s="16"/>
      <c r="H13" s="28"/>
    </row>
    <row r="14" spans="1:9" ht="15.75" x14ac:dyDescent="0.25">
      <c r="A14" s="20">
        <v>12</v>
      </c>
      <c r="B14" s="223"/>
      <c r="C14" s="15"/>
      <c r="D14" s="16"/>
      <c r="E14" s="16"/>
      <c r="F14" s="16"/>
      <c r="G14" s="16"/>
      <c r="H14" s="28"/>
    </row>
    <row r="15" spans="1:9" ht="15.75" x14ac:dyDescent="0.25">
      <c r="A15" s="20">
        <v>13</v>
      </c>
      <c r="B15" s="223"/>
      <c r="C15" s="15"/>
      <c r="D15" s="16"/>
      <c r="E15" s="16"/>
      <c r="F15" s="16"/>
      <c r="G15" s="16"/>
      <c r="H15" s="28"/>
    </row>
    <row r="16" spans="1:9" ht="15.75" x14ac:dyDescent="0.25">
      <c r="A16" s="20">
        <v>14</v>
      </c>
      <c r="B16" s="223"/>
      <c r="C16" s="15"/>
      <c r="D16" s="16"/>
      <c r="E16" s="16"/>
      <c r="F16" s="16"/>
      <c r="G16" s="16"/>
      <c r="H16" s="28"/>
    </row>
    <row r="17" spans="1:8" ht="15.75" x14ac:dyDescent="0.25">
      <c r="A17" s="20">
        <v>15</v>
      </c>
      <c r="B17" s="223"/>
      <c r="C17" s="15"/>
      <c r="D17" s="16"/>
      <c r="E17" s="16"/>
      <c r="F17" s="16"/>
      <c r="G17" s="16"/>
      <c r="H17" s="28"/>
    </row>
    <row r="18" spans="1:8" ht="15.75" x14ac:dyDescent="0.25">
      <c r="A18" s="20">
        <v>16</v>
      </c>
      <c r="B18" s="223"/>
      <c r="C18" s="15"/>
      <c r="D18" s="16"/>
      <c r="E18" s="16"/>
      <c r="F18" s="16"/>
      <c r="G18" s="16"/>
      <c r="H18" s="28"/>
    </row>
    <row r="19" spans="1:8" ht="15.75" x14ac:dyDescent="0.25">
      <c r="A19" s="20">
        <v>17</v>
      </c>
      <c r="B19" s="223"/>
      <c r="C19" s="15"/>
      <c r="D19" s="16"/>
      <c r="E19" s="16"/>
      <c r="F19" s="16"/>
      <c r="G19" s="16"/>
      <c r="H19" s="28"/>
    </row>
    <row r="20" spans="1:8" ht="15.75" x14ac:dyDescent="0.25">
      <c r="A20" s="20">
        <v>18</v>
      </c>
      <c r="B20" s="223"/>
      <c r="C20" s="15"/>
      <c r="D20" s="16"/>
      <c r="E20" s="16"/>
      <c r="F20" s="16"/>
      <c r="G20" s="16"/>
      <c r="H20" s="28"/>
    </row>
    <row r="21" spans="1:8" ht="15.75" x14ac:dyDescent="0.25">
      <c r="A21" s="20">
        <v>19</v>
      </c>
      <c r="B21" s="223"/>
      <c r="C21" s="15"/>
      <c r="D21" s="16"/>
      <c r="E21" s="16"/>
      <c r="F21" s="16"/>
      <c r="G21" s="16"/>
      <c r="H21" s="28"/>
    </row>
    <row r="22" spans="1:8" ht="15.75" x14ac:dyDescent="0.25">
      <c r="A22" s="20">
        <v>20</v>
      </c>
      <c r="B22" s="223"/>
      <c r="C22" s="15"/>
      <c r="D22" s="16"/>
      <c r="E22" s="16"/>
      <c r="F22" s="16"/>
      <c r="G22" s="16"/>
      <c r="H22" s="28"/>
    </row>
    <row r="23" spans="1:8" ht="15.75" x14ac:dyDescent="0.25">
      <c r="A23" s="20"/>
      <c r="B23" s="20"/>
      <c r="C23" s="21" t="s">
        <v>23</v>
      </c>
      <c r="D23" s="22">
        <f>SUM(D3:D22)</f>
        <v>0</v>
      </c>
      <c r="E23" s="22">
        <f>SUM(E3:E22)</f>
        <v>0</v>
      </c>
      <c r="F23" s="22">
        <f>SUM(F3:F22)</f>
        <v>0</v>
      </c>
      <c r="G23" s="22">
        <f>SUM(G3:G22)</f>
        <v>0</v>
      </c>
      <c r="H23" s="28"/>
    </row>
    <row r="24" spans="1:8" ht="15" hidden="1" customHeight="1" x14ac:dyDescent="0.25">
      <c r="A24" t="s">
        <v>78</v>
      </c>
    </row>
    <row r="25" spans="1:8" ht="15" hidden="1" customHeight="1" x14ac:dyDescent="0.25"/>
    <row r="26" spans="1:8" ht="15" hidden="1" customHeight="1" x14ac:dyDescent="0.25"/>
    <row r="27" spans="1:8" ht="15" hidden="1" customHeight="1" x14ac:dyDescent="0.25"/>
    <row r="28" spans="1:8" ht="15" hidden="1" customHeight="1" x14ac:dyDescent="0.25"/>
    <row r="29" spans="1:8" ht="15" hidden="1" customHeight="1" x14ac:dyDescent="0.25"/>
    <row r="30" spans="1:8" ht="15" hidden="1" customHeight="1" x14ac:dyDescent="0.25"/>
    <row r="31" spans="1:8" ht="15" hidden="1" customHeight="1" x14ac:dyDescent="0.25"/>
    <row r="32" spans="1:8" ht="15" hidden="1" customHeight="1" x14ac:dyDescent="0.25"/>
    <row r="33" spans="6:6" ht="15" hidden="1" customHeight="1" x14ac:dyDescent="0.25"/>
    <row r="34" spans="6:6" ht="15" hidden="1" customHeight="1" x14ac:dyDescent="0.25"/>
    <row r="35" spans="6:6" ht="15" hidden="1" customHeight="1" x14ac:dyDescent="0.25"/>
    <row r="36" spans="6:6" ht="15" hidden="1" customHeight="1" x14ac:dyDescent="0.25"/>
    <row r="37" spans="6:6" ht="15" hidden="1" customHeight="1" x14ac:dyDescent="0.25"/>
    <row r="38" spans="6:6" ht="15" hidden="1" customHeight="1" x14ac:dyDescent="0.25"/>
    <row r="39" spans="6:6" ht="15" hidden="1" customHeight="1" x14ac:dyDescent="0.25"/>
    <row r="40" spans="6:6" ht="15" hidden="1" customHeight="1" x14ac:dyDescent="0.25"/>
    <row r="41" spans="6:6" ht="15" hidden="1" customHeight="1" x14ac:dyDescent="0.25"/>
    <row r="42" spans="6:6" ht="15" hidden="1" customHeight="1" x14ac:dyDescent="0.25"/>
    <row r="43" spans="6:6" ht="15" hidden="1" customHeight="1" x14ac:dyDescent="0.25"/>
    <row r="44" spans="6:6" ht="15" hidden="1" customHeight="1" x14ac:dyDescent="0.25"/>
    <row r="45" spans="6:6" ht="15" hidden="1" customHeight="1" x14ac:dyDescent="0.25"/>
    <row r="46" spans="6:6" ht="15" hidden="1" customHeight="1" x14ac:dyDescent="0.25"/>
    <row r="47" spans="6:6" ht="15" hidden="1" customHeight="1" x14ac:dyDescent="0.25">
      <c r="F47" t="e">
        <f>select</f>
        <v>#NAME?</v>
      </c>
    </row>
  </sheetData>
  <mergeCells count="1">
    <mergeCell ref="A1:G1"/>
  </mergeCells>
  <pageMargins left="0.70866141732283472" right="0.70866141732283472" top="0.74803149606299213" bottom="0.74803149606299213" header="0.31496062992125984" footer="0.31496062992125984"/>
  <pageSetup paperSize="9" scale="98" orientation="landscape" r:id="rId1"/>
  <headerFooter>
    <oddHeader>&amp;LPolitical parties survey on fiscal discipline</oddHeader>
    <oddFooter>&amp;LFiscal discipline council&amp;CPage &amp;P&amp;R&amp;D</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Summary!$B$19:$B$28</xm:f>
          </x14:formula1>
          <xm:sqref>B3:B22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249977111117893"/>
  </sheetPr>
  <dimension ref="A1:XFC47"/>
  <sheetViews>
    <sheetView zoomScaleNormal="100" workbookViewId="0">
      <selection activeCell="A3" sqref="A3"/>
    </sheetView>
  </sheetViews>
  <sheetFormatPr defaultColWidth="0" defaultRowHeight="15" customHeight="1" zeroHeight="1" x14ac:dyDescent="0.25"/>
  <cols>
    <col min="1" max="1" width="8.42578125" customWidth="1"/>
    <col min="2" max="2" width="64.7109375" customWidth="1"/>
    <col min="3" max="5" width="12.85546875" customWidth="1"/>
    <col min="6" max="6" width="12.7109375" customWidth="1"/>
    <col min="7" max="7" width="1.140625" customWidth="1"/>
    <col min="8" max="20" width="9.140625" style="30" hidden="1"/>
    <col min="21" max="21" width="9" style="30" hidden="1"/>
    <col min="22" max="16383" width="0" style="30" hidden="1"/>
    <col min="16384" max="16384" width="1.140625" style="30" hidden="1"/>
  </cols>
  <sheetData>
    <row r="1" spans="1:8" ht="30.75" customHeight="1" x14ac:dyDescent="0.25">
      <c r="A1" s="271" t="s">
        <v>456</v>
      </c>
      <c r="B1" s="272"/>
      <c r="C1" s="272"/>
      <c r="D1" s="272"/>
      <c r="E1" s="272"/>
      <c r="F1" s="273"/>
      <c r="G1" s="26"/>
      <c r="H1" s="29"/>
    </row>
    <row r="2" spans="1:8" ht="15.75" x14ac:dyDescent="0.25">
      <c r="A2" s="17" t="s">
        <v>452</v>
      </c>
      <c r="B2" s="17" t="s">
        <v>455</v>
      </c>
      <c r="C2" s="17">
        <v>2019</v>
      </c>
      <c r="D2" s="17">
        <v>2020</v>
      </c>
      <c r="E2" s="17">
        <v>2021</v>
      </c>
      <c r="F2" s="17">
        <v>2022</v>
      </c>
      <c r="G2" s="27"/>
    </row>
    <row r="3" spans="1:8" ht="15.75" x14ac:dyDescent="0.25">
      <c r="A3" s="20">
        <v>1</v>
      </c>
      <c r="B3" s="15"/>
      <c r="C3" s="16"/>
      <c r="D3" s="16"/>
      <c r="E3" s="16"/>
      <c r="F3" s="16"/>
      <c r="G3" s="28"/>
    </row>
    <row r="4" spans="1:8" ht="15.75" x14ac:dyDescent="0.25">
      <c r="A4" s="20">
        <v>2</v>
      </c>
      <c r="B4" s="15"/>
      <c r="C4" s="16"/>
      <c r="D4" s="16"/>
      <c r="E4" s="16"/>
      <c r="F4" s="16"/>
      <c r="G4" s="28"/>
    </row>
    <row r="5" spans="1:8" ht="15.75" x14ac:dyDescent="0.25">
      <c r="A5" s="20">
        <v>3</v>
      </c>
      <c r="B5" s="15"/>
      <c r="C5" s="16"/>
      <c r="D5" s="16"/>
      <c r="E5" s="16"/>
      <c r="F5" s="16"/>
      <c r="G5" s="28"/>
    </row>
    <row r="6" spans="1:8" ht="15.75" x14ac:dyDescent="0.25">
      <c r="A6" s="20">
        <v>4</v>
      </c>
      <c r="B6" s="15"/>
      <c r="C6" s="16"/>
      <c r="D6" s="16"/>
      <c r="E6" s="16"/>
      <c r="F6" s="16"/>
      <c r="G6" s="28"/>
    </row>
    <row r="7" spans="1:8" ht="15.75" x14ac:dyDescent="0.25">
      <c r="A7" s="20">
        <v>5</v>
      </c>
      <c r="B7" s="15"/>
      <c r="C7" s="16"/>
      <c r="D7" s="16"/>
      <c r="E7" s="16"/>
      <c r="F7" s="16"/>
      <c r="G7" s="28"/>
    </row>
    <row r="8" spans="1:8" ht="15.75" x14ac:dyDescent="0.25">
      <c r="A8" s="20">
        <v>6</v>
      </c>
      <c r="B8" s="15"/>
      <c r="C8" s="16"/>
      <c r="D8" s="16"/>
      <c r="E8" s="16"/>
      <c r="F8" s="16"/>
      <c r="G8" s="28"/>
    </row>
    <row r="9" spans="1:8" ht="15.75" x14ac:dyDescent="0.25">
      <c r="A9" s="20">
        <v>7</v>
      </c>
      <c r="B9" s="15"/>
      <c r="C9" s="16"/>
      <c r="D9" s="16"/>
      <c r="E9" s="16"/>
      <c r="F9" s="16"/>
      <c r="G9" s="28"/>
    </row>
    <row r="10" spans="1:8" ht="15.75" x14ac:dyDescent="0.25">
      <c r="A10" s="20">
        <v>8</v>
      </c>
      <c r="B10" s="15"/>
      <c r="C10" s="16"/>
      <c r="D10" s="16"/>
      <c r="E10" s="16"/>
      <c r="F10" s="16"/>
      <c r="G10" s="28"/>
    </row>
    <row r="11" spans="1:8" ht="15.75" x14ac:dyDescent="0.25">
      <c r="A11" s="20">
        <v>9</v>
      </c>
      <c r="B11" s="15"/>
      <c r="C11" s="16"/>
      <c r="D11" s="16"/>
      <c r="E11" s="16"/>
      <c r="F11" s="16"/>
      <c r="G11" s="28"/>
    </row>
    <row r="12" spans="1:8" ht="15.75" x14ac:dyDescent="0.25">
      <c r="A12" s="20">
        <v>10</v>
      </c>
      <c r="B12" s="15"/>
      <c r="C12" s="16"/>
      <c r="D12" s="16"/>
      <c r="E12" s="16"/>
      <c r="F12" s="16"/>
      <c r="G12" s="28"/>
    </row>
    <row r="13" spans="1:8" ht="15.75" x14ac:dyDescent="0.25">
      <c r="A13" s="20">
        <v>11</v>
      </c>
      <c r="B13" s="15"/>
      <c r="C13" s="16"/>
      <c r="D13" s="16"/>
      <c r="E13" s="16"/>
      <c r="F13" s="16"/>
      <c r="G13" s="28"/>
    </row>
    <row r="14" spans="1:8" ht="15.75" x14ac:dyDescent="0.25">
      <c r="A14" s="20">
        <v>12</v>
      </c>
      <c r="B14" s="15"/>
      <c r="C14" s="16"/>
      <c r="D14" s="16"/>
      <c r="E14" s="16"/>
      <c r="F14" s="16"/>
      <c r="G14" s="28"/>
    </row>
    <row r="15" spans="1:8" ht="15.75" x14ac:dyDescent="0.25">
      <c r="A15" s="20">
        <v>13</v>
      </c>
      <c r="B15" s="15"/>
      <c r="C15" s="16"/>
      <c r="D15" s="16"/>
      <c r="E15" s="16"/>
      <c r="F15" s="16"/>
      <c r="G15" s="28"/>
    </row>
    <row r="16" spans="1:8" ht="15.75" x14ac:dyDescent="0.25">
      <c r="A16" s="20">
        <v>14</v>
      </c>
      <c r="B16" s="15"/>
      <c r="C16" s="16"/>
      <c r="D16" s="16"/>
      <c r="E16" s="16"/>
      <c r="F16" s="16"/>
      <c r="G16" s="28"/>
    </row>
    <row r="17" spans="1:8" ht="15.75" x14ac:dyDescent="0.25">
      <c r="A17" s="20">
        <v>15</v>
      </c>
      <c r="B17" s="15"/>
      <c r="C17" s="16"/>
      <c r="D17" s="16"/>
      <c r="E17" s="16"/>
      <c r="F17" s="16"/>
      <c r="G17" s="28"/>
    </row>
    <row r="18" spans="1:8" ht="15.75" x14ac:dyDescent="0.25">
      <c r="A18" s="20">
        <v>16</v>
      </c>
      <c r="B18" s="15"/>
      <c r="C18" s="16"/>
      <c r="D18" s="16"/>
      <c r="E18" s="16"/>
      <c r="F18" s="16"/>
      <c r="G18" s="28"/>
    </row>
    <row r="19" spans="1:8" ht="15.75" x14ac:dyDescent="0.25">
      <c r="A19" s="20">
        <v>17</v>
      </c>
      <c r="B19" s="15"/>
      <c r="C19" s="16"/>
      <c r="D19" s="16"/>
      <c r="E19" s="16"/>
      <c r="F19" s="16"/>
      <c r="G19" s="28"/>
    </row>
    <row r="20" spans="1:8" ht="15.75" x14ac:dyDescent="0.25">
      <c r="A20" s="20">
        <v>18</v>
      </c>
      <c r="B20" s="15"/>
      <c r="C20" s="16"/>
      <c r="D20" s="16"/>
      <c r="E20" s="16"/>
      <c r="F20" s="16"/>
      <c r="G20" s="28"/>
    </row>
    <row r="21" spans="1:8" ht="15.75" x14ac:dyDescent="0.25">
      <c r="A21" s="20">
        <v>19</v>
      </c>
      <c r="B21" s="15"/>
      <c r="C21" s="16"/>
      <c r="D21" s="16"/>
      <c r="E21" s="16"/>
      <c r="F21" s="16"/>
      <c r="G21" s="28"/>
      <c r="H21" s="31"/>
    </row>
    <row r="22" spans="1:8" ht="15.75" x14ac:dyDescent="0.25">
      <c r="A22" s="20">
        <v>20</v>
      </c>
      <c r="B22" s="15"/>
      <c r="C22" s="16"/>
      <c r="D22" s="16"/>
      <c r="E22" s="16"/>
      <c r="F22" s="16"/>
      <c r="G22" s="28"/>
    </row>
    <row r="23" spans="1:8" ht="15.75" x14ac:dyDescent="0.25">
      <c r="A23" s="20"/>
      <c r="B23" s="21" t="s">
        <v>23</v>
      </c>
      <c r="C23" s="22">
        <f>SUM(C3:C22)</f>
        <v>0</v>
      </c>
      <c r="D23" s="22">
        <f>SUM(D3:D22)</f>
        <v>0</v>
      </c>
      <c r="E23" s="22">
        <f>SUM(E3:E22)</f>
        <v>0</v>
      </c>
      <c r="F23" s="22">
        <f>SUM(F3:F22)</f>
        <v>0</v>
      </c>
      <c r="G23" s="28"/>
    </row>
    <row r="24" spans="1:8" ht="15" hidden="1" customHeight="1" x14ac:dyDescent="0.25">
      <c r="A24" t="s">
        <v>78</v>
      </c>
    </row>
    <row r="25" spans="1:8" ht="15" hidden="1" customHeight="1" x14ac:dyDescent="0.25"/>
    <row r="26" spans="1:8" ht="15" hidden="1" customHeight="1" x14ac:dyDescent="0.25"/>
    <row r="27" spans="1:8" ht="15" hidden="1" customHeight="1" x14ac:dyDescent="0.25"/>
    <row r="28" spans="1:8" ht="15" hidden="1" customHeight="1" x14ac:dyDescent="0.25"/>
    <row r="29" spans="1:8" ht="15" hidden="1" customHeight="1" x14ac:dyDescent="0.25"/>
    <row r="30" spans="1:8" ht="15" hidden="1" customHeight="1" x14ac:dyDescent="0.25"/>
    <row r="31" spans="1:8" ht="15" hidden="1" customHeight="1" x14ac:dyDescent="0.25"/>
    <row r="32" spans="1:8" ht="15" hidden="1" customHeight="1" x14ac:dyDescent="0.25"/>
    <row r="33" spans="5:5" ht="15" hidden="1" customHeight="1" x14ac:dyDescent="0.25"/>
    <row r="34" spans="5:5" ht="15" hidden="1" customHeight="1" x14ac:dyDescent="0.25"/>
    <row r="35" spans="5:5" ht="15" hidden="1" customHeight="1" x14ac:dyDescent="0.25"/>
    <row r="36" spans="5:5" ht="15" hidden="1" customHeight="1" x14ac:dyDescent="0.25"/>
    <row r="37" spans="5:5" ht="15" hidden="1" customHeight="1" x14ac:dyDescent="0.25"/>
    <row r="38" spans="5:5" ht="15" hidden="1" customHeight="1" x14ac:dyDescent="0.25"/>
    <row r="39" spans="5:5" ht="15" hidden="1" customHeight="1" x14ac:dyDescent="0.25"/>
    <row r="40" spans="5:5" ht="15" hidden="1" customHeight="1" x14ac:dyDescent="0.25"/>
    <row r="41" spans="5:5" ht="15" hidden="1" customHeight="1" x14ac:dyDescent="0.25"/>
    <row r="42" spans="5:5" ht="15" hidden="1" customHeight="1" x14ac:dyDescent="0.25"/>
    <row r="43" spans="5:5" ht="15" hidden="1" customHeight="1" x14ac:dyDescent="0.25"/>
    <row r="44" spans="5:5" ht="15" hidden="1" customHeight="1" x14ac:dyDescent="0.25"/>
    <row r="45" spans="5:5" ht="15" hidden="1" customHeight="1" x14ac:dyDescent="0.25"/>
    <row r="46" spans="5:5" ht="15" hidden="1" customHeight="1" x14ac:dyDescent="0.25"/>
    <row r="47" spans="5:5" ht="15" hidden="1" customHeight="1" x14ac:dyDescent="0.25">
      <c r="E47" t="e">
        <f>select</f>
        <v>#NAME?</v>
      </c>
    </row>
  </sheetData>
  <mergeCells count="1">
    <mergeCell ref="A1:F1"/>
  </mergeCells>
  <pageMargins left="0.70866141732283472" right="0.70866141732283472" top="0.74803149606299213" bottom="0.74803149606299213" header="0.31496062992125984" footer="0.31496062992125984"/>
  <pageSetup paperSize="9" scale="97" orientation="landscape" r:id="rId1"/>
  <headerFooter>
    <oddHeader>&amp;LPolitical parties survey on fiscal discipline</oddHeader>
    <oddFooter>&amp;LFiscal discipline council&amp;CPage &amp;P&amp;R&amp;D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249977111117893"/>
    <pageSetUpPr fitToPage="1"/>
  </sheetPr>
  <dimension ref="A1:U50"/>
  <sheetViews>
    <sheetView zoomScaleNormal="100" workbookViewId="0">
      <selection activeCell="A3" sqref="A3"/>
    </sheetView>
  </sheetViews>
  <sheetFormatPr defaultColWidth="0" defaultRowHeight="15" customHeight="1" zeroHeight="1" x14ac:dyDescent="0.25"/>
  <cols>
    <col min="1" max="1" width="8.42578125" customWidth="1"/>
    <col min="2" max="2" width="40.28515625" customWidth="1"/>
    <col min="3" max="7" width="12.85546875" customWidth="1"/>
    <col min="8" max="13" width="12.85546875" style="19" customWidth="1"/>
    <col min="14" max="14" width="2.140625" style="19" customWidth="1"/>
    <col min="15" max="20" width="0" style="30" hidden="1" customWidth="1"/>
    <col min="21" max="21" width="9" style="30" hidden="1" customWidth="1"/>
    <col min="22" max="22" width="0" hidden="1" customWidth="1"/>
  </cols>
  <sheetData>
    <row r="1" spans="1:21" ht="30.75" customHeight="1" x14ac:dyDescent="0.25">
      <c r="A1" s="271" t="s">
        <v>461</v>
      </c>
      <c r="B1" s="272"/>
      <c r="C1" s="272"/>
      <c r="D1" s="272"/>
      <c r="E1" s="272"/>
      <c r="F1" s="273"/>
      <c r="G1" s="99" t="s">
        <v>454</v>
      </c>
      <c r="H1" s="27"/>
      <c r="I1" s="27"/>
      <c r="J1" s="27"/>
      <c r="K1" s="27"/>
      <c r="L1" s="27"/>
    </row>
    <row r="2" spans="1:21" ht="15.75" x14ac:dyDescent="0.25">
      <c r="A2" s="17" t="s">
        <v>452</v>
      </c>
      <c r="B2" s="17" t="s">
        <v>459</v>
      </c>
      <c r="C2" s="17">
        <v>2019</v>
      </c>
      <c r="D2" s="17">
        <v>2020</v>
      </c>
      <c r="E2" s="17">
        <v>2021</v>
      </c>
      <c r="F2" s="17">
        <v>2022</v>
      </c>
      <c r="G2" s="27"/>
      <c r="H2" s="27"/>
      <c r="I2" s="27"/>
      <c r="J2" s="27"/>
      <c r="K2" s="27"/>
      <c r="L2" s="27"/>
    </row>
    <row r="3" spans="1:21" ht="15.75" x14ac:dyDescent="0.25">
      <c r="A3" s="20">
        <v>1</v>
      </c>
      <c r="B3" s="15" t="s">
        <v>462</v>
      </c>
      <c r="C3" s="16">
        <f>C15</f>
        <v>43.545932000000001</v>
      </c>
      <c r="D3" s="16">
        <f t="shared" ref="D3:F3" si="0">D15</f>
        <v>43.545932000000001</v>
      </c>
      <c r="E3" s="16">
        <f t="shared" si="0"/>
        <v>43.545932000000001</v>
      </c>
      <c r="F3" s="16">
        <f t="shared" si="0"/>
        <v>43.545932000000001</v>
      </c>
      <c r="G3" s="28"/>
      <c r="H3" s="27"/>
      <c r="I3" s="27"/>
      <c r="J3" s="27"/>
      <c r="K3" s="27"/>
      <c r="L3" s="27"/>
    </row>
    <row r="4" spans="1:21" ht="15.75" x14ac:dyDescent="0.25">
      <c r="A4" s="20">
        <v>2</v>
      </c>
      <c r="B4" s="15" t="s">
        <v>463</v>
      </c>
      <c r="C4" s="16">
        <f>C16</f>
        <v>14.272179</v>
      </c>
      <c r="D4" s="16">
        <f t="shared" ref="D4:F4" si="1">D16</f>
        <v>14.272179</v>
      </c>
      <c r="E4" s="16">
        <f t="shared" si="1"/>
        <v>14.272179</v>
      </c>
      <c r="F4" s="16">
        <f t="shared" si="1"/>
        <v>14.272179</v>
      </c>
      <c r="G4" s="28"/>
      <c r="H4" s="27"/>
      <c r="I4" s="27"/>
      <c r="J4" s="27"/>
      <c r="K4" s="27"/>
      <c r="L4" s="27"/>
    </row>
    <row r="5" spans="1:21" ht="15.75" x14ac:dyDescent="0.25">
      <c r="A5" s="20">
        <v>3</v>
      </c>
      <c r="B5" s="15" t="s">
        <v>464</v>
      </c>
      <c r="C5" s="16">
        <f>C17</f>
        <v>30.689970331700842</v>
      </c>
      <c r="D5" s="16">
        <f t="shared" ref="D5:F5" si="2">D17</f>
        <v>32.473813188208496</v>
      </c>
      <c r="E5" s="16">
        <f t="shared" si="2"/>
        <v>34.238352573763216</v>
      </c>
      <c r="F5" s="16">
        <f t="shared" si="2"/>
        <v>36.087223612746428</v>
      </c>
      <c r="G5" s="28"/>
      <c r="H5" s="27"/>
      <c r="I5" s="27"/>
      <c r="J5" s="27"/>
      <c r="K5" s="27"/>
      <c r="L5" s="27"/>
    </row>
    <row r="6" spans="1:21" ht="15.75" x14ac:dyDescent="0.25">
      <c r="A6" s="20">
        <v>4</v>
      </c>
      <c r="B6" s="49" t="s">
        <v>465</v>
      </c>
      <c r="C6" s="16"/>
      <c r="D6" s="16"/>
      <c r="E6" s="16"/>
      <c r="F6" s="16"/>
      <c r="G6" s="28"/>
      <c r="H6" s="27"/>
      <c r="I6" s="27"/>
      <c r="J6" s="27"/>
      <c r="K6" s="27"/>
      <c r="L6" s="27"/>
    </row>
    <row r="7" spans="1:21" ht="15.75" x14ac:dyDescent="0.25">
      <c r="A7" s="20">
        <v>5</v>
      </c>
      <c r="B7" s="49" t="s">
        <v>465</v>
      </c>
      <c r="C7" s="16"/>
      <c r="D7" s="16"/>
      <c r="E7" s="16"/>
      <c r="F7" s="16"/>
      <c r="G7" s="28"/>
      <c r="H7" s="27"/>
      <c r="I7" s="27"/>
      <c r="J7" s="27"/>
      <c r="K7" s="27"/>
      <c r="L7" s="27"/>
    </row>
    <row r="8" spans="1:21" ht="15.75" x14ac:dyDescent="0.25">
      <c r="A8" s="20">
        <v>6</v>
      </c>
      <c r="B8" s="49" t="s">
        <v>465</v>
      </c>
      <c r="C8" s="16"/>
      <c r="D8" s="16"/>
      <c r="E8" s="16"/>
      <c r="F8" s="16"/>
      <c r="G8" s="28"/>
      <c r="H8" s="27"/>
      <c r="I8" s="27"/>
      <c r="J8" s="27"/>
      <c r="K8" s="27"/>
      <c r="L8" s="27"/>
    </row>
    <row r="9" spans="1:21" ht="15.75" x14ac:dyDescent="0.25">
      <c r="A9" s="20">
        <v>7</v>
      </c>
      <c r="B9" s="49" t="s">
        <v>465</v>
      </c>
      <c r="C9" s="16"/>
      <c r="D9" s="16"/>
      <c r="E9" s="16"/>
      <c r="F9" s="16"/>
      <c r="G9" s="28"/>
      <c r="H9" s="27"/>
      <c r="I9" s="27"/>
      <c r="J9" s="27"/>
      <c r="K9" s="27"/>
      <c r="L9" s="27"/>
    </row>
    <row r="10" spans="1:21" ht="15.75" x14ac:dyDescent="0.25">
      <c r="A10" s="20"/>
      <c r="B10" s="21" t="s">
        <v>23</v>
      </c>
      <c r="C10" s="22">
        <f>SUM(C3:C9)</f>
        <v>88.508081331700851</v>
      </c>
      <c r="D10" s="22">
        <f>SUM(D3:D9)</f>
        <v>90.291924188208498</v>
      </c>
      <c r="E10" s="22">
        <f>SUM(E3:E9)</f>
        <v>92.05646357376321</v>
      </c>
      <c r="F10" s="22">
        <f>SUM(F3:F9)</f>
        <v>93.905334612746429</v>
      </c>
      <c r="G10" s="28"/>
      <c r="H10" s="27"/>
      <c r="I10" s="27"/>
      <c r="J10" s="27"/>
      <c r="K10" s="27"/>
      <c r="L10" s="27"/>
    </row>
    <row r="11" spans="1:21" s="34" customFormat="1" ht="15.75" x14ac:dyDescent="0.25">
      <c r="A11" s="20"/>
      <c r="B11" s="52" t="s">
        <v>457</v>
      </c>
      <c r="C11" s="53">
        <f>C10/Makro!R6*100</f>
        <v>0.2883941573585605</v>
      </c>
      <c r="D11" s="53">
        <f>D10/Makro!S6*100</f>
        <v>0.2780453396861759</v>
      </c>
      <c r="E11" s="53">
        <f>E10/Makro!T6*100</f>
        <v>0.26886943048862083</v>
      </c>
      <c r="F11" s="53">
        <f>F10/Makro!U6*100</f>
        <v>0.26021767598540879</v>
      </c>
      <c r="G11" s="28"/>
      <c r="H11" s="27"/>
      <c r="I11" s="27"/>
      <c r="J11" s="27"/>
      <c r="K11" s="27"/>
      <c r="L11" s="27"/>
      <c r="M11" s="33"/>
      <c r="N11" s="33"/>
      <c r="O11" s="36"/>
      <c r="P11" s="36"/>
      <c r="Q11" s="36"/>
      <c r="R11" s="36"/>
      <c r="S11" s="36"/>
      <c r="T11" s="36"/>
      <c r="U11" s="36"/>
    </row>
    <row r="12" spans="1:21" s="34" customFormat="1" ht="15.75" x14ac:dyDescent="0.25">
      <c r="A12" s="32"/>
      <c r="B12" s="32"/>
      <c r="C12" s="32"/>
      <c r="D12" s="32"/>
      <c r="E12" s="32"/>
      <c r="F12" s="32"/>
      <c r="G12" s="28"/>
      <c r="H12" s="33"/>
      <c r="I12" s="33"/>
      <c r="J12" s="33"/>
      <c r="K12" s="33"/>
      <c r="L12" s="33"/>
      <c r="M12" s="33"/>
      <c r="N12" s="33"/>
      <c r="O12" s="36"/>
      <c r="P12" s="36"/>
      <c r="Q12" s="36"/>
      <c r="R12" s="36"/>
      <c r="S12" s="36"/>
      <c r="T12" s="36"/>
      <c r="U12" s="36"/>
    </row>
    <row r="13" spans="1:21" s="34" customFormat="1" ht="15.75" x14ac:dyDescent="0.25">
      <c r="A13" s="51" t="s">
        <v>458</v>
      </c>
      <c r="B13" s="51"/>
      <c r="C13" s="19"/>
      <c r="D13" s="19"/>
      <c r="E13" s="19"/>
      <c r="F13" s="28"/>
      <c r="G13" s="28"/>
      <c r="H13" s="33"/>
      <c r="I13" s="33"/>
      <c r="J13" s="33"/>
      <c r="K13" s="33"/>
      <c r="L13" s="33"/>
      <c r="M13" s="33"/>
      <c r="N13" s="33"/>
      <c r="O13" s="36"/>
      <c r="P13" s="36"/>
      <c r="Q13" s="36"/>
      <c r="R13" s="36"/>
      <c r="S13" s="36"/>
      <c r="T13" s="36"/>
      <c r="U13" s="36"/>
    </row>
    <row r="14" spans="1:21" s="34" customFormat="1" ht="15.75" x14ac:dyDescent="0.25">
      <c r="A14" s="17" t="s">
        <v>452</v>
      </c>
      <c r="B14" s="17" t="s">
        <v>459</v>
      </c>
      <c r="C14" s="57" t="s">
        <v>127</v>
      </c>
      <c r="D14" s="57" t="s">
        <v>128</v>
      </c>
      <c r="E14" s="57" t="s">
        <v>374</v>
      </c>
      <c r="F14" s="57" t="s">
        <v>322</v>
      </c>
      <c r="G14" s="28"/>
      <c r="H14" s="33"/>
      <c r="I14" s="33"/>
      <c r="J14" s="33"/>
      <c r="K14" s="33"/>
      <c r="L14" s="33"/>
      <c r="M14" s="33"/>
      <c r="N14" s="33"/>
      <c r="O14" s="36"/>
      <c r="P14" s="36"/>
      <c r="Q14" s="36"/>
      <c r="R14" s="36"/>
      <c r="S14" s="36"/>
      <c r="T14" s="36"/>
      <c r="U14" s="36"/>
    </row>
    <row r="15" spans="1:21" s="34" customFormat="1" ht="15.75" x14ac:dyDescent="0.25">
      <c r="A15" s="20">
        <v>1</v>
      </c>
      <c r="B15" s="54" t="s">
        <v>462</v>
      </c>
      <c r="C15" s="53">
        <f>M22</f>
        <v>43.545932000000001</v>
      </c>
      <c r="D15" s="53">
        <f t="shared" ref="D15:F16" si="3">C15</f>
        <v>43.545932000000001</v>
      </c>
      <c r="E15" s="53">
        <f t="shared" si="3"/>
        <v>43.545932000000001</v>
      </c>
      <c r="F15" s="53">
        <f t="shared" si="3"/>
        <v>43.545932000000001</v>
      </c>
      <c r="G15" s="28"/>
      <c r="H15" s="33"/>
      <c r="I15" s="33"/>
      <c r="J15" s="33"/>
      <c r="K15" s="33"/>
      <c r="L15" s="33"/>
      <c r="M15" s="33"/>
      <c r="N15" s="33"/>
      <c r="O15" s="36"/>
      <c r="P15" s="36"/>
      <c r="Q15" s="36"/>
      <c r="R15" s="36"/>
      <c r="S15" s="36"/>
      <c r="T15" s="36"/>
      <c r="U15" s="36"/>
    </row>
    <row r="16" spans="1:21" s="34" customFormat="1" ht="15.75" x14ac:dyDescent="0.25">
      <c r="A16" s="20">
        <v>2</v>
      </c>
      <c r="B16" s="54" t="s">
        <v>463</v>
      </c>
      <c r="C16" s="53">
        <f>M23</f>
        <v>14.272179</v>
      </c>
      <c r="D16" s="53">
        <f t="shared" si="3"/>
        <v>14.272179</v>
      </c>
      <c r="E16" s="53">
        <f t="shared" si="3"/>
        <v>14.272179</v>
      </c>
      <c r="F16" s="53">
        <f t="shared" si="3"/>
        <v>14.272179</v>
      </c>
      <c r="G16" s="28"/>
      <c r="H16" s="33"/>
      <c r="I16" s="33"/>
      <c r="J16" s="33"/>
      <c r="K16" s="33"/>
      <c r="L16" s="33"/>
      <c r="M16" s="33"/>
      <c r="N16" s="33"/>
      <c r="O16" s="36"/>
      <c r="P16" s="36"/>
      <c r="Q16" s="36"/>
      <c r="R16" s="36"/>
      <c r="S16" s="36"/>
      <c r="T16" s="36"/>
      <c r="U16" s="36"/>
    </row>
    <row r="17" spans="1:21" s="34" customFormat="1" ht="15.75" x14ac:dyDescent="0.25">
      <c r="A17" s="20">
        <v>3</v>
      </c>
      <c r="B17" s="54" t="s">
        <v>464</v>
      </c>
      <c r="C17" s="53">
        <f>Makro!R6/100*0.1</f>
        <v>30.689970331700842</v>
      </c>
      <c r="D17" s="53">
        <f>Makro!S6/100*0.1</f>
        <v>32.473813188208496</v>
      </c>
      <c r="E17" s="53">
        <f>Makro!T6/100*0.1</f>
        <v>34.238352573763216</v>
      </c>
      <c r="F17" s="53">
        <f>Makro!U6/100*0.1</f>
        <v>36.087223612746428</v>
      </c>
      <c r="G17" s="28"/>
      <c r="H17" s="33"/>
      <c r="I17" s="33"/>
      <c r="J17" s="33"/>
      <c r="K17" s="33"/>
      <c r="L17" s="33"/>
      <c r="M17" s="33"/>
      <c r="N17" s="33"/>
      <c r="O17" s="36"/>
      <c r="P17" s="36"/>
      <c r="Q17" s="36"/>
      <c r="R17" s="36"/>
      <c r="S17" s="36"/>
      <c r="T17" s="36"/>
      <c r="U17" s="36"/>
    </row>
    <row r="18" spans="1:21" s="34" customFormat="1" ht="15.75" x14ac:dyDescent="0.25">
      <c r="A18" s="20"/>
      <c r="B18" s="52" t="s">
        <v>457</v>
      </c>
      <c r="C18" s="53">
        <f>(C15+C16+C17)/Makro!R6*100</f>
        <v>0.2883941573585605</v>
      </c>
      <c r="D18" s="53">
        <f>(D15+D16+D17)/Makro!S6*100</f>
        <v>0.2780453396861759</v>
      </c>
      <c r="E18" s="53">
        <f>(E15+E16+E17)/Makro!T6*100</f>
        <v>0.26886943048862083</v>
      </c>
      <c r="F18" s="53">
        <f>(F15+F16+F17)/Makro!U6*100</f>
        <v>0.26021767598540879</v>
      </c>
      <c r="G18" s="28"/>
      <c r="H18" s="33"/>
      <c r="I18" s="33"/>
      <c r="J18" s="33"/>
      <c r="K18" s="33"/>
      <c r="L18" s="33"/>
      <c r="M18" s="33"/>
      <c r="N18" s="33"/>
      <c r="O18" s="36"/>
      <c r="P18" s="36"/>
      <c r="Q18" s="36"/>
      <c r="R18" s="36"/>
      <c r="S18" s="36"/>
      <c r="T18" s="36"/>
      <c r="U18" s="36"/>
    </row>
    <row r="19" spans="1:21" s="34" customFormat="1" ht="15.75" x14ac:dyDescent="0.25">
      <c r="A19" s="32"/>
      <c r="B19" s="32"/>
      <c r="C19" s="32"/>
      <c r="D19" s="32"/>
      <c r="E19" s="32"/>
      <c r="F19" s="32"/>
      <c r="G19" s="28"/>
      <c r="H19" s="33"/>
      <c r="I19" s="33"/>
      <c r="J19" s="33"/>
      <c r="K19" s="33"/>
      <c r="L19" s="33"/>
      <c r="M19" s="33"/>
      <c r="N19" s="33"/>
      <c r="O19" s="36"/>
      <c r="P19" s="36"/>
      <c r="Q19" s="36"/>
      <c r="R19" s="36"/>
      <c r="S19" s="36"/>
      <c r="T19" s="36"/>
      <c r="U19" s="36"/>
    </row>
    <row r="20" spans="1:21" s="34" customFormat="1" ht="15.75" x14ac:dyDescent="0.25">
      <c r="A20" s="50" t="s">
        <v>454</v>
      </c>
      <c r="B20" s="32"/>
      <c r="C20" s="32"/>
      <c r="D20" s="32"/>
      <c r="E20" s="32"/>
      <c r="F20" s="32"/>
      <c r="G20" s="32"/>
      <c r="H20" s="28"/>
      <c r="I20" s="19"/>
      <c r="J20" s="19"/>
      <c r="K20" s="19"/>
      <c r="L20" s="19"/>
      <c r="M20" s="19"/>
      <c r="N20" s="33"/>
      <c r="O20" s="36"/>
      <c r="P20" s="36"/>
      <c r="Q20" s="36"/>
      <c r="R20" s="36"/>
      <c r="S20" s="36"/>
      <c r="T20" s="36"/>
      <c r="U20" s="36"/>
    </row>
    <row r="21" spans="1:21" s="34" customFormat="1" ht="15.75" x14ac:dyDescent="0.25">
      <c r="A21" s="17" t="s">
        <v>452</v>
      </c>
      <c r="B21" s="17" t="s">
        <v>459</v>
      </c>
      <c r="C21" s="17">
        <v>2008</v>
      </c>
      <c r="D21" s="17">
        <v>2009</v>
      </c>
      <c r="E21" s="17">
        <v>2010</v>
      </c>
      <c r="F21" s="17">
        <v>2011</v>
      </c>
      <c r="G21" s="17">
        <v>2012</v>
      </c>
      <c r="H21" s="17">
        <v>2013</v>
      </c>
      <c r="I21" s="17">
        <v>2014</v>
      </c>
      <c r="J21" s="17">
        <v>2015</v>
      </c>
      <c r="K21" s="17">
        <v>2016</v>
      </c>
      <c r="L21" s="57" t="s">
        <v>111</v>
      </c>
      <c r="M21" s="57" t="s">
        <v>112</v>
      </c>
      <c r="N21" s="19"/>
      <c r="O21" s="36"/>
      <c r="P21" s="36"/>
      <c r="Q21" s="36"/>
      <c r="R21" s="36"/>
      <c r="S21" s="36"/>
      <c r="T21" s="36"/>
      <c r="U21" s="36"/>
    </row>
    <row r="22" spans="1:21" s="34" customFormat="1" ht="15.75" x14ac:dyDescent="0.25">
      <c r="A22" s="20">
        <v>1</v>
      </c>
      <c r="B22" s="54" t="s">
        <v>462</v>
      </c>
      <c r="C22" s="53">
        <v>8.3585949999999993</v>
      </c>
      <c r="D22" s="53">
        <v>108.10707600000001</v>
      </c>
      <c r="E22" s="53">
        <v>118.475241</v>
      </c>
      <c r="F22" s="53">
        <v>68.096461000000005</v>
      </c>
      <c r="G22" s="53">
        <v>10.563726000000001</v>
      </c>
      <c r="H22" s="53">
        <v>53.348809000000003</v>
      </c>
      <c r="I22" s="53">
        <v>47.380226</v>
      </c>
      <c r="J22" s="53">
        <v>38.063631999999998</v>
      </c>
      <c r="K22" s="53">
        <v>45.553699999999999</v>
      </c>
      <c r="L22" s="53">
        <v>68.021347000000006</v>
      </c>
      <c r="M22" s="53">
        <v>43.545932000000001</v>
      </c>
      <c r="N22" s="19"/>
      <c r="O22" s="36"/>
      <c r="P22" s="36"/>
      <c r="Q22" s="36"/>
      <c r="R22" s="36"/>
      <c r="S22" s="36"/>
      <c r="T22" s="36"/>
      <c r="U22" s="36"/>
    </row>
    <row r="23" spans="1:21" s="34" customFormat="1" ht="15.75" x14ac:dyDescent="0.25">
      <c r="A23" s="20">
        <v>2</v>
      </c>
      <c r="B23" s="54" t="s">
        <v>463</v>
      </c>
      <c r="C23" s="171" t="s">
        <v>178</v>
      </c>
      <c r="D23" s="171" t="s">
        <v>178</v>
      </c>
      <c r="E23" s="53">
        <v>0.142287</v>
      </c>
      <c r="F23" s="53">
        <v>1.937441</v>
      </c>
      <c r="G23" s="53">
        <v>2.1343079999999999</v>
      </c>
      <c r="H23" s="53">
        <v>3.2209379999999999</v>
      </c>
      <c r="I23" s="53">
        <v>4.2686159999999997</v>
      </c>
      <c r="J23" s="53">
        <v>5</v>
      </c>
      <c r="K23" s="53">
        <v>4.3404990000000003</v>
      </c>
      <c r="L23" s="53">
        <v>15.587272</v>
      </c>
      <c r="M23" s="53">
        <v>14.272179</v>
      </c>
      <c r="N23" s="19"/>
      <c r="O23" s="36"/>
      <c r="P23" s="36"/>
      <c r="Q23" s="36"/>
      <c r="R23" s="36"/>
      <c r="S23" s="36"/>
      <c r="T23" s="36"/>
      <c r="U23" s="36"/>
    </row>
    <row r="24" spans="1:21" s="34" customFormat="1" ht="15.75" x14ac:dyDescent="0.25">
      <c r="A24" s="20">
        <v>3</v>
      </c>
      <c r="B24" s="54" t="s">
        <v>464</v>
      </c>
      <c r="C24" s="171" t="s">
        <v>178</v>
      </c>
      <c r="D24" s="171" t="s">
        <v>178</v>
      </c>
      <c r="E24" s="171" t="s">
        <v>178</v>
      </c>
      <c r="F24" s="171" t="s">
        <v>178</v>
      </c>
      <c r="G24" s="171" t="s">
        <v>178</v>
      </c>
      <c r="H24" s="171" t="s">
        <v>178</v>
      </c>
      <c r="I24" s="171" t="s">
        <v>178</v>
      </c>
      <c r="J24" s="171" t="s">
        <v>178</v>
      </c>
      <c r="K24" s="53">
        <v>0</v>
      </c>
      <c r="L24" s="53">
        <v>22.766999999999999</v>
      </c>
      <c r="M24" s="53">
        <v>23.533999999999999</v>
      </c>
      <c r="N24" s="19"/>
      <c r="O24" s="36"/>
      <c r="P24" s="36"/>
      <c r="Q24" s="36"/>
      <c r="R24" s="36"/>
      <c r="S24" s="36"/>
      <c r="T24" s="36"/>
      <c r="U24" s="36"/>
    </row>
    <row r="25" spans="1:21" s="34" customFormat="1" ht="15.75" x14ac:dyDescent="0.25">
      <c r="A25" s="20"/>
      <c r="B25" s="52" t="s">
        <v>457</v>
      </c>
      <c r="C25" s="53">
        <f>C22/Makro!G6*100</f>
        <v>3.4325137924216161E-2</v>
      </c>
      <c r="D25" s="53">
        <f>D22/Makro!H6*100</f>
        <v>0.5742254147750161</v>
      </c>
      <c r="E25" s="53">
        <f>(E22+E23)/Makro!I6*100</f>
        <v>0.66126830358232913</v>
      </c>
      <c r="F25" s="53">
        <f>(F22+F23)/Makro!J6*100</f>
        <v>0.34494765786054138</v>
      </c>
      <c r="G25" s="53">
        <f>(G22+G23)/Makro!K6*100</f>
        <v>5.8020006110863789E-2</v>
      </c>
      <c r="H25" s="53">
        <f>(H22+H23)/Makro!L6*100</f>
        <v>0.24777016584206912</v>
      </c>
      <c r="I25" s="53">
        <f>(I22+I23)/Makro!M6*100</f>
        <v>0.2180976459198864</v>
      </c>
      <c r="J25" s="53">
        <f>(J22+J23)/Makro!N6*100</f>
        <v>0.17683006971263962</v>
      </c>
      <c r="K25" s="53">
        <f>(K22+K23+K24)/Makro!O6*100</f>
        <v>0.20016377225887369</v>
      </c>
      <c r="L25" s="53">
        <f>(L22+L23+L24)/Makro!P6*100</f>
        <v>0.39593880823954103</v>
      </c>
      <c r="M25" s="53">
        <f>(M22+M23+M24)/Makro!Q6*100</f>
        <v>0.28233230621235811</v>
      </c>
      <c r="N25" s="33"/>
      <c r="O25" s="36"/>
      <c r="P25" s="36"/>
      <c r="Q25" s="36"/>
      <c r="R25" s="36"/>
      <c r="S25" s="36"/>
      <c r="T25" s="36"/>
      <c r="U25" s="36"/>
    </row>
    <row r="26" spans="1:21" s="34" customFormat="1" ht="15.75" x14ac:dyDescent="0.25">
      <c r="A26" s="51" t="s">
        <v>460</v>
      </c>
      <c r="B26" s="35"/>
      <c r="C26" s="28"/>
      <c r="D26" s="28"/>
      <c r="E26" s="28"/>
      <c r="F26" s="28"/>
      <c r="G26" s="28"/>
      <c r="H26" s="33"/>
      <c r="I26" s="33"/>
      <c r="J26" s="33"/>
      <c r="K26" s="33"/>
      <c r="L26" s="33"/>
      <c r="M26" s="33"/>
      <c r="N26" s="33"/>
      <c r="O26" s="36"/>
      <c r="P26" s="36"/>
      <c r="Q26" s="36"/>
      <c r="R26" s="36"/>
      <c r="S26" s="36"/>
      <c r="T26" s="36"/>
      <c r="U26" s="36"/>
    </row>
    <row r="27" spans="1:21" ht="15" hidden="1" customHeight="1" x14ac:dyDescent="0.25">
      <c r="A27" t="s">
        <v>78</v>
      </c>
    </row>
    <row r="28" spans="1:21" ht="15" hidden="1" customHeight="1" x14ac:dyDescent="0.25"/>
    <row r="29" spans="1:21" ht="15" hidden="1" customHeight="1" x14ac:dyDescent="0.25"/>
    <row r="30" spans="1:21" ht="15" hidden="1" customHeight="1" x14ac:dyDescent="0.25"/>
    <row r="31" spans="1:21" ht="15" hidden="1" customHeight="1" x14ac:dyDescent="0.25"/>
    <row r="32" spans="1:21"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row r="40" ht="15" hidden="1" customHeight="1" x14ac:dyDescent="0.25"/>
    <row r="41" ht="15" hidden="1" customHeight="1" x14ac:dyDescent="0.25"/>
    <row r="42" ht="15" hidden="1" customHeight="1" x14ac:dyDescent="0.25"/>
    <row r="43" ht="15" hidden="1" customHeight="1" x14ac:dyDescent="0.25"/>
    <row r="44" ht="15" hidden="1" customHeight="1" x14ac:dyDescent="0.25"/>
    <row r="45" ht="15" hidden="1" customHeight="1" x14ac:dyDescent="0.25"/>
    <row r="46" ht="15" hidden="1" customHeight="1" x14ac:dyDescent="0.25"/>
    <row r="47" ht="15" hidden="1" customHeight="1" x14ac:dyDescent="0.25"/>
    <row r="48" ht="15" hidden="1" customHeight="1" x14ac:dyDescent="0.25"/>
    <row r="49" spans="5:5" ht="15" hidden="1" customHeight="1" x14ac:dyDescent="0.25"/>
    <row r="50" spans="5:5" ht="15" hidden="1" customHeight="1" x14ac:dyDescent="0.25">
      <c r="E50" t="e">
        <f>select</f>
        <v>#NAME?</v>
      </c>
    </row>
  </sheetData>
  <mergeCells count="1">
    <mergeCell ref="A1:F1"/>
  </mergeCells>
  <pageMargins left="0.70866141732283472" right="0.70866141732283472" top="0.74803149606299213" bottom="0.74803149606299213" header="0.31496062992125984" footer="0.31496062992125984"/>
  <pageSetup paperSize="9" scale="68" orientation="landscape" r:id="rId1"/>
  <headerFooter>
    <oddHeader>&amp;LPolitical parties survey on fiscal discipline</oddHeader>
    <oddFooter>&amp;LFiscal discipline council&amp;CPage &amp;P&amp;R&amp;D</oddFooter>
  </headerFooter>
  <ignoredErrors>
    <ignoredError sqref="C10:F10" formulaRange="1"/>
    <ignoredError sqref="E50" evalError="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59999389629810485"/>
    <pageSetUpPr fitToPage="1"/>
  </sheetPr>
  <dimension ref="A1:XFC59"/>
  <sheetViews>
    <sheetView zoomScaleNormal="100" workbookViewId="0">
      <selection activeCell="A3" sqref="A3"/>
    </sheetView>
  </sheetViews>
  <sheetFormatPr defaultRowHeight="15" customHeight="1" zeroHeight="1" x14ac:dyDescent="0.25"/>
  <cols>
    <col min="1" max="1" width="8.42578125" customWidth="1"/>
    <col min="2" max="2" width="42" customWidth="1"/>
    <col min="3" max="3" width="12" customWidth="1"/>
    <col min="4" max="6" width="12.85546875" customWidth="1"/>
    <col min="7" max="8" width="12.7109375" customWidth="1"/>
    <col min="9" max="15" width="12.7109375" style="19" customWidth="1"/>
    <col min="16" max="16" width="2.140625" style="19" customWidth="1"/>
    <col min="17" max="21" width="0" style="30" hidden="1" customWidth="1"/>
    <col min="22" max="22" width="9" style="30" hidden="1" customWidth="1"/>
    <col min="23" max="16383" width="0" hidden="1" customWidth="1"/>
    <col min="16384" max="16384" width="1.140625" hidden="1" customWidth="1"/>
  </cols>
  <sheetData>
    <row r="1" spans="1:13" ht="15.75" x14ac:dyDescent="0.25">
      <c r="A1" s="23" t="s">
        <v>476</v>
      </c>
      <c r="B1" s="24"/>
      <c r="C1" s="24"/>
      <c r="D1" s="24"/>
      <c r="E1" s="24"/>
      <c r="F1" s="24"/>
      <c r="G1" s="25"/>
      <c r="H1" s="26"/>
      <c r="I1" s="51" t="s">
        <v>458</v>
      </c>
    </row>
    <row r="2" spans="1:13" ht="15.75" x14ac:dyDescent="0.25">
      <c r="A2" s="17" t="s">
        <v>452</v>
      </c>
      <c r="B2" s="17" t="s">
        <v>297</v>
      </c>
      <c r="C2" s="17"/>
      <c r="D2" s="17">
        <v>2019</v>
      </c>
      <c r="E2" s="17">
        <v>2020</v>
      </c>
      <c r="F2" s="17">
        <v>2021</v>
      </c>
      <c r="G2" s="17">
        <v>2022</v>
      </c>
      <c r="H2" s="27"/>
      <c r="I2" s="57" t="s">
        <v>127</v>
      </c>
      <c r="J2" s="57" t="s">
        <v>128</v>
      </c>
      <c r="K2" s="57" t="s">
        <v>374</v>
      </c>
      <c r="L2" s="57" t="s">
        <v>322</v>
      </c>
    </row>
    <row r="3" spans="1:13" ht="15.75" x14ac:dyDescent="0.25">
      <c r="A3" s="20">
        <v>1</v>
      </c>
      <c r="B3" s="55" t="s">
        <v>469</v>
      </c>
      <c r="C3" s="54" t="s">
        <v>467</v>
      </c>
      <c r="D3" s="53">
        <f>(I3-I5-I7-I9)+Expenditure!D23+Reserve!C10+Risks!C23</f>
        <v>11385.97899306101</v>
      </c>
      <c r="E3" s="53">
        <f>(J3-J5-J7-J9)+Expenditure!E23+Reserve!D10+Risks!D23</f>
        <v>11950.363253260724</v>
      </c>
      <c r="F3" s="53">
        <f>(K3-K5-K7-K9)+Expenditure!F23+Reserve!E10+Risks!E23</f>
        <v>12223.09186883347</v>
      </c>
      <c r="G3" s="53">
        <f>(L3-L5-L7-L9)+Expenditure!G23+Reserve!F10+Risks!F23</f>
        <v>12883.138829750473</v>
      </c>
      <c r="H3" s="28"/>
      <c r="I3" s="53">
        <f>Makro!R6/100*'Budget revenue and expenditure'!I4</f>
        <v>11385.978993061011</v>
      </c>
      <c r="J3" s="53">
        <f>Makro!S6/100*'Budget revenue and expenditure'!J4</f>
        <v>11950.363253260724</v>
      </c>
      <c r="K3" s="53">
        <f>Makro!T6/100*'Budget revenue and expenditure'!K4</f>
        <v>12223.09186883347</v>
      </c>
      <c r="L3" s="53">
        <f>Makro!U6/100*'Budget revenue and expenditure'!L4</f>
        <v>12883.138829750475</v>
      </c>
    </row>
    <row r="4" spans="1:13" ht="15.75" x14ac:dyDescent="0.25">
      <c r="A4" s="20">
        <v>2</v>
      </c>
      <c r="B4" s="56"/>
      <c r="C4" s="54" t="s">
        <v>468</v>
      </c>
      <c r="D4" s="53">
        <f>D3/Makro!R6*100</f>
        <v>37.099999999999994</v>
      </c>
      <c r="E4" s="53">
        <f>E3/Makro!S6*100</f>
        <v>36.799999999999997</v>
      </c>
      <c r="F4" s="53">
        <f>F3/Makro!T6*100</f>
        <v>35.700000000000003</v>
      </c>
      <c r="G4" s="53">
        <f>G3/Makro!U6*100</f>
        <v>35.699999999999996</v>
      </c>
      <c r="H4" s="28"/>
      <c r="I4" s="53">
        <v>37.1</v>
      </c>
      <c r="J4" s="53">
        <v>36.799999999999997</v>
      </c>
      <c r="K4" s="53">
        <v>35.700000000000003</v>
      </c>
      <c r="L4" s="53">
        <f>K4</f>
        <v>35.700000000000003</v>
      </c>
    </row>
    <row r="5" spans="1:13" ht="15.75" x14ac:dyDescent="0.25">
      <c r="A5" s="20">
        <v>3</v>
      </c>
      <c r="B5" s="168" t="s">
        <v>470</v>
      </c>
      <c r="C5" s="54" t="s">
        <v>467</v>
      </c>
      <c r="D5" s="53">
        <f>Reserve!C3</f>
        <v>43.545932000000001</v>
      </c>
      <c r="E5" s="53">
        <f>Reserve!D3</f>
        <v>43.545932000000001</v>
      </c>
      <c r="F5" s="53">
        <f>Reserve!E3</f>
        <v>43.545932000000001</v>
      </c>
      <c r="G5" s="53">
        <f>Reserve!F3</f>
        <v>43.545932000000001</v>
      </c>
      <c r="H5" s="28"/>
      <c r="I5" s="53">
        <f>Reserve!C15</f>
        <v>43.545932000000001</v>
      </c>
      <c r="J5" s="53">
        <f>Reserve!D15</f>
        <v>43.545932000000001</v>
      </c>
      <c r="K5" s="53">
        <f>Reserve!E15</f>
        <v>43.545932000000001</v>
      </c>
      <c r="L5" s="53">
        <f>Reserve!F15</f>
        <v>43.545932000000001</v>
      </c>
    </row>
    <row r="6" spans="1:13" ht="15.75" x14ac:dyDescent="0.25">
      <c r="A6" s="20">
        <v>4</v>
      </c>
      <c r="B6" s="168"/>
      <c r="C6" s="54" t="s">
        <v>468</v>
      </c>
      <c r="D6" s="53">
        <f>D5/Makro!R6*100</f>
        <v>0.14188978200158031</v>
      </c>
      <c r="E6" s="53">
        <f>E5/Makro!S6*100</f>
        <v>0.13409553028965471</v>
      </c>
      <c r="F6" s="53">
        <f>F5/Makro!T6*100</f>
        <v>0.12718465909299959</v>
      </c>
      <c r="G6" s="53">
        <f>G5/Makro!U6*100</f>
        <v>0.12066855701423113</v>
      </c>
      <c r="H6" s="28"/>
      <c r="I6" s="53">
        <f>Makro!$Q$86</f>
        <v>0.15617239212828926</v>
      </c>
      <c r="J6" s="53">
        <f>Makro!$Q$86</f>
        <v>0.15617239212828926</v>
      </c>
      <c r="K6" s="53">
        <f>Makro!$Q$86</f>
        <v>0.15617239212828926</v>
      </c>
      <c r="L6" s="53">
        <f>Makro!$Q$86</f>
        <v>0.15617239212828926</v>
      </c>
      <c r="M6" s="167"/>
    </row>
    <row r="7" spans="1:13" ht="15.75" x14ac:dyDescent="0.25">
      <c r="A7" s="20">
        <v>5</v>
      </c>
      <c r="B7" s="168" t="s">
        <v>471</v>
      </c>
      <c r="C7" s="54" t="s">
        <v>467</v>
      </c>
      <c r="D7" s="53">
        <f>Reserve!C4</f>
        <v>14.272179</v>
      </c>
      <c r="E7" s="53">
        <f>Reserve!D4</f>
        <v>14.272179</v>
      </c>
      <c r="F7" s="53">
        <f>Reserve!E4</f>
        <v>14.272179</v>
      </c>
      <c r="G7" s="53">
        <f>Reserve!F4</f>
        <v>14.272179</v>
      </c>
      <c r="H7" s="28"/>
      <c r="I7" s="53">
        <f>Reserve!C16</f>
        <v>14.272179</v>
      </c>
      <c r="J7" s="53">
        <f>Reserve!D16</f>
        <v>14.272179</v>
      </c>
      <c r="K7" s="53">
        <f>Reserve!E16</f>
        <v>14.272179</v>
      </c>
      <c r="L7" s="53">
        <f>Reserve!F16</f>
        <v>14.272179</v>
      </c>
    </row>
    <row r="8" spans="1:13" ht="15.75" x14ac:dyDescent="0.25">
      <c r="A8" s="20">
        <v>6</v>
      </c>
      <c r="B8" s="168"/>
      <c r="C8" s="54" t="s">
        <v>468</v>
      </c>
      <c r="D8" s="53">
        <f>D7/Makro!R6*100</f>
        <v>4.6504375356980134E-2</v>
      </c>
      <c r="E8" s="53">
        <f>E7/Makro!S6*100</f>
        <v>4.3949809396521211E-2</v>
      </c>
      <c r="F8" s="53">
        <f>F7/Makro!T6*100</f>
        <v>4.1684771395621247E-2</v>
      </c>
      <c r="G8" s="53">
        <f>G7/Makro!U6*100</f>
        <v>3.9549118971177653E-2</v>
      </c>
      <c r="H8" s="28"/>
      <c r="I8" s="53">
        <f>Makro!$Q$85</f>
        <v>5.2057464042763082E-2</v>
      </c>
      <c r="J8" s="53">
        <f>Makro!$Q$85</f>
        <v>5.2057464042763082E-2</v>
      </c>
      <c r="K8" s="53">
        <f>Makro!$Q$85</f>
        <v>5.2057464042763082E-2</v>
      </c>
      <c r="L8" s="53">
        <f>Makro!$Q$85</f>
        <v>5.2057464042763082E-2</v>
      </c>
    </row>
    <row r="9" spans="1:13" ht="15.75" x14ac:dyDescent="0.25">
      <c r="A9" s="20">
        <v>7</v>
      </c>
      <c r="B9" s="168" t="s">
        <v>472</v>
      </c>
      <c r="C9" s="54" t="s">
        <v>467</v>
      </c>
      <c r="D9" s="53">
        <f>Reserve!C5</f>
        <v>30.689970331700842</v>
      </c>
      <c r="E9" s="53">
        <f>Reserve!D5</f>
        <v>32.473813188208496</v>
      </c>
      <c r="F9" s="53">
        <f>Reserve!E5</f>
        <v>34.238352573763216</v>
      </c>
      <c r="G9" s="53">
        <f>Reserve!F5</f>
        <v>36.087223612746428</v>
      </c>
      <c r="H9" s="28"/>
      <c r="I9" s="53">
        <f>Reserve!C17</f>
        <v>30.689970331700842</v>
      </c>
      <c r="J9" s="53">
        <f>Reserve!D17</f>
        <v>32.473813188208496</v>
      </c>
      <c r="K9" s="53">
        <f>Reserve!E17</f>
        <v>34.238352573763216</v>
      </c>
      <c r="L9" s="53">
        <f>Reserve!F17</f>
        <v>36.087223612746428</v>
      </c>
    </row>
    <row r="10" spans="1:13" ht="15.75" x14ac:dyDescent="0.25">
      <c r="A10" s="20">
        <v>8</v>
      </c>
      <c r="B10" s="168"/>
      <c r="C10" s="54" t="s">
        <v>468</v>
      </c>
      <c r="D10" s="53">
        <f>D9/Makro!R6*100</f>
        <v>0.1</v>
      </c>
      <c r="E10" s="53">
        <f>E9/Makro!S6*100</f>
        <v>0.1</v>
      </c>
      <c r="F10" s="53">
        <f>F9/Makro!T6*100</f>
        <v>0.1</v>
      </c>
      <c r="G10" s="53">
        <f>G9/Makro!U6*100</f>
        <v>0.1</v>
      </c>
      <c r="H10" s="28"/>
      <c r="I10" s="53">
        <v>0.1</v>
      </c>
      <c r="J10" s="53">
        <v>0.1</v>
      </c>
      <c r="K10" s="53">
        <v>0.1</v>
      </c>
      <c r="L10" s="53">
        <v>0.1</v>
      </c>
    </row>
    <row r="11" spans="1:13" ht="15.75" x14ac:dyDescent="0.25">
      <c r="A11" s="20">
        <v>9</v>
      </c>
      <c r="B11" s="55" t="s">
        <v>473</v>
      </c>
      <c r="C11" s="54" t="s">
        <v>467</v>
      </c>
      <c r="D11" s="53">
        <f>I11+Revenue!C23</f>
        <v>11079.079289744004</v>
      </c>
      <c r="E11" s="53">
        <f>J11+Revenue!D23</f>
        <v>11820.468000507892</v>
      </c>
      <c r="F11" s="53">
        <f>K11+Revenue!E23</f>
        <v>12086.138458538415</v>
      </c>
      <c r="G11" s="53">
        <f>L11+Revenue!F23</f>
        <v>12738.789935299486</v>
      </c>
      <c r="H11" s="28"/>
      <c r="I11" s="53">
        <f>Makro!R6/100*'Budget revenue and expenditure'!I12</f>
        <v>11079.079289744004</v>
      </c>
      <c r="J11" s="53">
        <f>Makro!S6/100*'Budget revenue and expenditure'!J12</f>
        <v>11820.468000507892</v>
      </c>
      <c r="K11" s="53">
        <f>Makro!T6/100*'Budget revenue and expenditure'!K12</f>
        <v>12086.138458538415</v>
      </c>
      <c r="L11" s="53">
        <f>Makro!U6/100*'Budget revenue and expenditure'!L12</f>
        <v>12738.789935299486</v>
      </c>
    </row>
    <row r="12" spans="1:13" ht="15.75" x14ac:dyDescent="0.25">
      <c r="A12" s="20">
        <v>10</v>
      </c>
      <c r="B12" s="56"/>
      <c r="C12" s="54" t="s">
        <v>468</v>
      </c>
      <c r="D12" s="53">
        <f>D11/Makro!R6*100</f>
        <v>36.1</v>
      </c>
      <c r="E12" s="53">
        <f>E11/Makro!S6*100</f>
        <v>36.4</v>
      </c>
      <c r="F12" s="53">
        <f>F11/Makro!T6*100</f>
        <v>35.299999999999997</v>
      </c>
      <c r="G12" s="53">
        <f>G11/Makro!U6*100</f>
        <v>35.29999999999999</v>
      </c>
      <c r="H12" s="28"/>
      <c r="I12" s="53">
        <v>36.1</v>
      </c>
      <c r="J12" s="53">
        <v>36.4</v>
      </c>
      <c r="K12" s="53">
        <v>35.299999999999997</v>
      </c>
      <c r="L12" s="53">
        <f>K12</f>
        <v>35.299999999999997</v>
      </c>
    </row>
    <row r="13" spans="1:13" ht="15.75" x14ac:dyDescent="0.25">
      <c r="A13" s="20">
        <v>11</v>
      </c>
      <c r="B13" s="169" t="s">
        <v>474</v>
      </c>
      <c r="C13" s="54" t="s">
        <v>467</v>
      </c>
      <c r="D13" s="53">
        <f>I13+Revenue!C23</f>
        <v>9268.3710401736535</v>
      </c>
      <c r="E13" s="53">
        <f>J13+Revenue!D23</f>
        <v>9904.5130224035911</v>
      </c>
      <c r="F13" s="53">
        <f>K13+Revenue!E23</f>
        <v>10374.220829850256</v>
      </c>
      <c r="G13" s="53">
        <f>L13+Revenue!F23</f>
        <v>10934.428754662167</v>
      </c>
      <c r="H13" s="28"/>
      <c r="I13" s="53">
        <f>Makro!R6/100*'Budget revenue and expenditure'!I14</f>
        <v>9268.3710401736535</v>
      </c>
      <c r="J13" s="53">
        <f>Makro!S6/100*'Budget revenue and expenditure'!J14</f>
        <v>9904.5130224035911</v>
      </c>
      <c r="K13" s="53">
        <f>Makro!T6/100*'Budget revenue and expenditure'!K14</f>
        <v>10374.220829850256</v>
      </c>
      <c r="L13" s="53">
        <f>Makro!U6/100*'Budget revenue and expenditure'!L14</f>
        <v>10934.428754662167</v>
      </c>
    </row>
    <row r="14" spans="1:13" ht="15.75" x14ac:dyDescent="0.25">
      <c r="A14" s="20">
        <v>12</v>
      </c>
      <c r="B14" s="56"/>
      <c r="C14" s="54" t="s">
        <v>468</v>
      </c>
      <c r="D14" s="53">
        <f>D13/Makro!R6*100</f>
        <v>30.2</v>
      </c>
      <c r="E14" s="53">
        <f>E13/Makro!S6*100</f>
        <v>30.500000000000004</v>
      </c>
      <c r="F14" s="53">
        <f>F13/Makro!T6*100</f>
        <v>30.300000000000004</v>
      </c>
      <c r="G14" s="53">
        <f>G13/Makro!U6*100</f>
        <v>30.3</v>
      </c>
      <c r="H14" s="28"/>
      <c r="I14" s="53">
        <v>30.2</v>
      </c>
      <c r="J14" s="53">
        <v>30.5</v>
      </c>
      <c r="K14" s="53">
        <v>30.3</v>
      </c>
      <c r="L14" s="53">
        <f>K14</f>
        <v>30.3</v>
      </c>
    </row>
    <row r="15" spans="1:13" ht="15.75" x14ac:dyDescent="0.25">
      <c r="A15" s="20">
        <v>13</v>
      </c>
      <c r="B15" s="55" t="s">
        <v>475</v>
      </c>
      <c r="C15" s="54" t="s">
        <v>467</v>
      </c>
      <c r="D15" s="53">
        <f>D11-D3</f>
        <v>-306.89970331700533</v>
      </c>
      <c r="E15" s="53">
        <f>E11-E3</f>
        <v>-129.89525275283268</v>
      </c>
      <c r="F15" s="53">
        <f>F11-F3</f>
        <v>-136.95341029505471</v>
      </c>
      <c r="G15" s="53">
        <f>G11-G3</f>
        <v>-144.34889445098634</v>
      </c>
      <c r="H15" s="28"/>
      <c r="I15" s="53">
        <f t="shared" ref="I15:L15" si="0">I11-I3</f>
        <v>-306.89970331700715</v>
      </c>
      <c r="J15" s="53">
        <f t="shared" si="0"/>
        <v>-129.89525275283268</v>
      </c>
      <c r="K15" s="53">
        <f t="shared" si="0"/>
        <v>-136.95341029505471</v>
      </c>
      <c r="L15" s="53">
        <f t="shared" si="0"/>
        <v>-144.34889445098815</v>
      </c>
    </row>
    <row r="16" spans="1:13" ht="15.75" x14ac:dyDescent="0.25">
      <c r="A16" s="20">
        <v>14</v>
      </c>
      <c r="B16" s="56"/>
      <c r="C16" s="54" t="s">
        <v>468</v>
      </c>
      <c r="D16" s="53">
        <f>D15/Makro!R6*100</f>
        <v>-0.99999999999999001</v>
      </c>
      <c r="E16" s="53">
        <f>E15/Makro!S6*100</f>
        <v>-0.39999999999999603</v>
      </c>
      <c r="F16" s="53">
        <f>F15/Makro!T6*100</f>
        <v>-0.40000000000000541</v>
      </c>
      <c r="G16" s="53">
        <f>G15/Makro!U6*100</f>
        <v>-0.40000000000000174</v>
      </c>
      <c r="H16" s="28"/>
      <c r="I16" s="53">
        <f>I15/Makro!R6*100</f>
        <v>-0.999999999999996</v>
      </c>
      <c r="J16" s="53">
        <f>J15/Makro!S6*100</f>
        <v>-0.39999999999999603</v>
      </c>
      <c r="K16" s="53">
        <f>K15/Makro!T6*100</f>
        <v>-0.40000000000000541</v>
      </c>
      <c r="L16" s="53">
        <f>L15/Makro!U6*100</f>
        <v>-0.40000000000000679</v>
      </c>
    </row>
    <row r="17" spans="1:15" ht="15.75" x14ac:dyDescent="0.25">
      <c r="A17" s="32"/>
      <c r="B17" s="32"/>
      <c r="C17" s="32"/>
      <c r="D17" s="28"/>
      <c r="E17" s="28"/>
      <c r="F17" s="28"/>
      <c r="G17" s="28"/>
      <c r="H17" s="28"/>
      <c r="I17" s="167"/>
      <c r="J17" s="167"/>
      <c r="K17" s="167"/>
      <c r="L17" s="167"/>
    </row>
    <row r="18" spans="1:15" ht="15.75" x14ac:dyDescent="0.25">
      <c r="A18" s="32"/>
      <c r="B18" s="32"/>
      <c r="C18" s="32"/>
      <c r="D18" s="28"/>
      <c r="E18" s="28"/>
      <c r="F18" s="28"/>
      <c r="G18" s="28"/>
      <c r="H18" s="28"/>
    </row>
    <row r="19" spans="1:15" ht="15.75" x14ac:dyDescent="0.25">
      <c r="A19" s="50" t="s">
        <v>454</v>
      </c>
      <c r="B19" s="32"/>
      <c r="C19" s="32"/>
      <c r="D19" s="32"/>
      <c r="E19" s="32"/>
      <c r="F19" s="32"/>
      <c r="G19" s="32"/>
      <c r="H19" s="28"/>
    </row>
    <row r="20" spans="1:15" ht="15.75" x14ac:dyDescent="0.25">
      <c r="A20" s="17" t="s">
        <v>452</v>
      </c>
      <c r="B20" s="17" t="s">
        <v>297</v>
      </c>
      <c r="C20" s="17"/>
      <c r="D20" s="17">
        <v>2007</v>
      </c>
      <c r="E20" s="17">
        <v>2008</v>
      </c>
      <c r="F20" s="17">
        <v>2009</v>
      </c>
      <c r="G20" s="17">
        <v>2010</v>
      </c>
      <c r="H20" s="17">
        <v>2011</v>
      </c>
      <c r="I20" s="17">
        <v>2012</v>
      </c>
      <c r="J20" s="17">
        <v>2013</v>
      </c>
      <c r="K20" s="17">
        <v>2014</v>
      </c>
      <c r="L20" s="17">
        <v>2015</v>
      </c>
      <c r="M20" s="17">
        <v>2016</v>
      </c>
      <c r="N20" s="57" t="s">
        <v>111</v>
      </c>
      <c r="O20" s="57" t="s">
        <v>112</v>
      </c>
    </row>
    <row r="21" spans="1:15" ht="15.75" x14ac:dyDescent="0.25">
      <c r="A21" s="20">
        <v>1</v>
      </c>
      <c r="B21" s="55" t="s">
        <v>469</v>
      </c>
      <c r="C21" s="54" t="s">
        <v>467</v>
      </c>
      <c r="D21" s="53">
        <v>7678.9</v>
      </c>
      <c r="E21" s="53">
        <v>9167.2999999999993</v>
      </c>
      <c r="F21" s="53">
        <v>8316.2999999999993</v>
      </c>
      <c r="G21" s="53">
        <v>8162.3</v>
      </c>
      <c r="H21" s="53">
        <v>8216.7000000000007</v>
      </c>
      <c r="I21" s="53">
        <v>8309.2999999999993</v>
      </c>
      <c r="J21" s="53">
        <v>8596.5</v>
      </c>
      <c r="K21" s="53">
        <v>9045.2999999999993</v>
      </c>
      <c r="L21" s="53">
        <v>9353.1</v>
      </c>
      <c r="M21" s="53">
        <v>9309.7999999999993</v>
      </c>
      <c r="N21" s="53">
        <v>10089.9</v>
      </c>
      <c r="O21" s="53">
        <f>Makro!Q6/100*'Budget revenue and expenditure'!O22</f>
        <v>10891.809857165392</v>
      </c>
    </row>
    <row r="22" spans="1:15" ht="15.75" x14ac:dyDescent="0.25">
      <c r="A22" s="20">
        <v>2</v>
      </c>
      <c r="B22" s="56"/>
      <c r="C22" s="54" t="s">
        <v>468</v>
      </c>
      <c r="D22" s="53">
        <v>34</v>
      </c>
      <c r="E22" s="53">
        <v>37.6</v>
      </c>
      <c r="F22" s="53">
        <v>44.2</v>
      </c>
      <c r="G22" s="53">
        <v>45.5</v>
      </c>
      <c r="H22" s="53">
        <v>40.5</v>
      </c>
      <c r="I22" s="53">
        <v>38</v>
      </c>
      <c r="J22" s="53">
        <v>37.700000000000003</v>
      </c>
      <c r="K22" s="53">
        <v>38.200000000000003</v>
      </c>
      <c r="L22" s="53">
        <v>38.4</v>
      </c>
      <c r="M22" s="53">
        <v>37.299999999999997</v>
      </c>
      <c r="N22" s="53">
        <v>37.6</v>
      </c>
      <c r="O22" s="53">
        <v>37.799999999999997</v>
      </c>
    </row>
    <row r="23" spans="1:15" ht="15.75" x14ac:dyDescent="0.25">
      <c r="A23" s="20">
        <v>3</v>
      </c>
      <c r="B23" s="168" t="s">
        <v>470</v>
      </c>
      <c r="C23" s="54" t="s">
        <v>467</v>
      </c>
      <c r="D23" s="171" t="s">
        <v>178</v>
      </c>
      <c r="E23" s="53">
        <f>Reserve!C22</f>
        <v>8.3585949999999993</v>
      </c>
      <c r="F23" s="53">
        <f>Reserve!D22</f>
        <v>108.10707600000001</v>
      </c>
      <c r="G23" s="53">
        <f>Reserve!E22</f>
        <v>118.475241</v>
      </c>
      <c r="H23" s="53">
        <f>Reserve!F22</f>
        <v>68.096461000000005</v>
      </c>
      <c r="I23" s="53">
        <f>Reserve!G22</f>
        <v>10.563726000000001</v>
      </c>
      <c r="J23" s="53">
        <f>Reserve!H22</f>
        <v>53.348809000000003</v>
      </c>
      <c r="K23" s="53">
        <f>Reserve!I22</f>
        <v>47.380226</v>
      </c>
      <c r="L23" s="53">
        <f>Reserve!J22</f>
        <v>38.063631999999998</v>
      </c>
      <c r="M23" s="53">
        <f>Reserve!K22</f>
        <v>45.553699999999999</v>
      </c>
      <c r="N23" s="53">
        <f>Reserve!L22</f>
        <v>68.021347000000006</v>
      </c>
      <c r="O23" s="53">
        <f>Reserve!M22</f>
        <v>43.545932000000001</v>
      </c>
    </row>
    <row r="24" spans="1:15" ht="15.75" x14ac:dyDescent="0.25">
      <c r="A24" s="20">
        <v>4</v>
      </c>
      <c r="B24" s="168"/>
      <c r="C24" s="54" t="s">
        <v>468</v>
      </c>
      <c r="D24" s="171" t="s">
        <v>178</v>
      </c>
      <c r="E24" s="53">
        <f>E23/Makro!G6*100</f>
        <v>3.4325137924216161E-2</v>
      </c>
      <c r="F24" s="53">
        <f>F23/Makro!H6*100</f>
        <v>0.5742254147750161</v>
      </c>
      <c r="G24" s="53">
        <f>G23/Makro!I6*100</f>
        <v>0.66047508284422873</v>
      </c>
      <c r="H24" s="53">
        <f>H23/Makro!J6*100</f>
        <v>0.33540491190311938</v>
      </c>
      <c r="I24" s="53">
        <f>I23/Makro!K6*100</f>
        <v>4.8267900926512772E-2</v>
      </c>
      <c r="J24" s="53">
        <f>J23/Makro!L6*100</f>
        <v>0.23366276065202962</v>
      </c>
      <c r="K24" s="53">
        <f>K23/Makro!M6*100</f>
        <v>0.20007255445828187</v>
      </c>
      <c r="L24" s="53">
        <f>L23/Makro!N6*100</f>
        <v>0.15629881613506869</v>
      </c>
      <c r="M24" s="53">
        <f>M23/Makro!O6*100</f>
        <v>0.18275071281030195</v>
      </c>
      <c r="N24" s="53">
        <f>N23/Makro!P6*100</f>
        <v>0.25318105144025793</v>
      </c>
      <c r="O24" s="53">
        <f>O23/Makro!Q6*100</f>
        <v>0.15112605261990708</v>
      </c>
    </row>
    <row r="25" spans="1:15" ht="15.75" x14ac:dyDescent="0.25">
      <c r="A25" s="20">
        <v>5</v>
      </c>
      <c r="B25" s="168" t="s">
        <v>471</v>
      </c>
      <c r="C25" s="54" t="s">
        <v>467</v>
      </c>
      <c r="D25" s="171" t="s">
        <v>178</v>
      </c>
      <c r="E25" s="171" t="s">
        <v>178</v>
      </c>
      <c r="F25" s="171" t="s">
        <v>178</v>
      </c>
      <c r="G25" s="53">
        <f>Reserve!E23</f>
        <v>0.142287</v>
      </c>
      <c r="H25" s="53">
        <f>Reserve!F23</f>
        <v>1.937441</v>
      </c>
      <c r="I25" s="53">
        <f>Reserve!G23</f>
        <v>2.1343079999999999</v>
      </c>
      <c r="J25" s="53">
        <f>Reserve!H23</f>
        <v>3.2209379999999999</v>
      </c>
      <c r="K25" s="53">
        <f>Reserve!I23</f>
        <v>4.2686159999999997</v>
      </c>
      <c r="L25" s="53">
        <f>Reserve!J23</f>
        <v>5</v>
      </c>
      <c r="M25" s="53">
        <f>Reserve!K23</f>
        <v>4.3404990000000003</v>
      </c>
      <c r="N25" s="53">
        <f>Reserve!L23</f>
        <v>15.587272</v>
      </c>
      <c r="O25" s="53">
        <f>Reserve!M23</f>
        <v>14.272179</v>
      </c>
    </row>
    <row r="26" spans="1:15" ht="15.75" x14ac:dyDescent="0.25">
      <c r="A26" s="20">
        <v>6</v>
      </c>
      <c r="B26" s="168"/>
      <c r="C26" s="54" t="s">
        <v>468</v>
      </c>
      <c r="D26" s="171" t="s">
        <v>178</v>
      </c>
      <c r="E26" s="171" t="s">
        <v>178</v>
      </c>
      <c r="F26" s="171" t="s">
        <v>178</v>
      </c>
      <c r="G26" s="53">
        <f>G25/Makro!I6*100</f>
        <v>7.9322073810051818E-4</v>
      </c>
      <c r="H26" s="53">
        <f>H25/Makro!J6*100</f>
        <v>9.5427459574219491E-3</v>
      </c>
      <c r="I26" s="53">
        <f>I25/Makro!K6*100</f>
        <v>9.7521051843510141E-3</v>
      </c>
      <c r="J26" s="53">
        <f>J25/Makro!L6*100</f>
        <v>1.4107405190039519E-2</v>
      </c>
      <c r="K26" s="53">
        <f>K25/Makro!M6*100</f>
        <v>1.8025091461604536E-2</v>
      </c>
      <c r="L26" s="53">
        <f>L25/Makro!N6*100</f>
        <v>2.0531253577570935E-2</v>
      </c>
      <c r="M26" s="53">
        <f>M25/Makro!O6*100</f>
        <v>1.7413059448571747E-2</v>
      </c>
      <c r="N26" s="53">
        <f>N25/Makro!P6*100</f>
        <v>5.8017109159059901E-2</v>
      </c>
      <c r="O26" s="53">
        <f>O25/Makro!Q6*100</f>
        <v>4.9531563006958559E-2</v>
      </c>
    </row>
    <row r="27" spans="1:15" ht="15.75" x14ac:dyDescent="0.25">
      <c r="A27" s="20">
        <v>7</v>
      </c>
      <c r="B27" s="168" t="s">
        <v>472</v>
      </c>
      <c r="C27" s="54" t="s">
        <v>467</v>
      </c>
      <c r="D27" s="171" t="s">
        <v>178</v>
      </c>
      <c r="E27" s="171" t="s">
        <v>178</v>
      </c>
      <c r="F27" s="171" t="s">
        <v>178</v>
      </c>
      <c r="G27" s="171" t="s">
        <v>178</v>
      </c>
      <c r="H27" s="171" t="s">
        <v>178</v>
      </c>
      <c r="I27" s="171" t="s">
        <v>178</v>
      </c>
      <c r="J27" s="171" t="s">
        <v>178</v>
      </c>
      <c r="K27" s="171" t="s">
        <v>178</v>
      </c>
      <c r="L27" s="171" t="s">
        <v>178</v>
      </c>
      <c r="M27" s="53">
        <f>Reserve!K24</f>
        <v>0</v>
      </c>
      <c r="N27" s="53">
        <f>Reserve!L24</f>
        <v>22.766999999999999</v>
      </c>
      <c r="O27" s="53">
        <f>Reserve!M24</f>
        <v>23.533999999999999</v>
      </c>
    </row>
    <row r="28" spans="1:15" ht="15.75" x14ac:dyDescent="0.25">
      <c r="A28" s="20">
        <v>8</v>
      </c>
      <c r="B28" s="168"/>
      <c r="C28" s="54" t="s">
        <v>468</v>
      </c>
      <c r="D28" s="171" t="s">
        <v>178</v>
      </c>
      <c r="E28" s="171" t="s">
        <v>178</v>
      </c>
      <c r="F28" s="171" t="s">
        <v>178</v>
      </c>
      <c r="G28" s="171" t="s">
        <v>178</v>
      </c>
      <c r="H28" s="171" t="s">
        <v>178</v>
      </c>
      <c r="I28" s="171" t="s">
        <v>178</v>
      </c>
      <c r="J28" s="171" t="s">
        <v>178</v>
      </c>
      <c r="K28" s="171" t="s">
        <v>178</v>
      </c>
      <c r="L28" s="171" t="s">
        <v>178</v>
      </c>
      <c r="M28" s="53">
        <f>M27/Makro!O6*100</f>
        <v>0</v>
      </c>
      <c r="N28" s="53">
        <f>N27/Makro!P6*100</f>
        <v>8.4740647640223182E-2</v>
      </c>
      <c r="O28" s="53">
        <f>O27/Makro!Q6*100</f>
        <v>8.1674690585492427E-2</v>
      </c>
    </row>
    <row r="29" spans="1:15" ht="15.75" x14ac:dyDescent="0.25">
      <c r="A29" s="20">
        <v>9</v>
      </c>
      <c r="B29" s="55" t="s">
        <v>473</v>
      </c>
      <c r="C29" s="54" t="s">
        <v>467</v>
      </c>
      <c r="D29" s="53">
        <v>7563.1</v>
      </c>
      <c r="E29" s="53">
        <v>8143.5</v>
      </c>
      <c r="F29" s="53">
        <v>6598.1</v>
      </c>
      <c r="G29" s="53">
        <v>6604.3</v>
      </c>
      <c r="H29" s="53">
        <v>7342.4</v>
      </c>
      <c r="I29" s="53">
        <v>8045.4</v>
      </c>
      <c r="J29" s="53">
        <v>8377.2999999999993</v>
      </c>
      <c r="K29" s="53">
        <v>8757</v>
      </c>
      <c r="L29" s="53">
        <v>9055.1</v>
      </c>
      <c r="M29" s="53">
        <v>9319.2999999999993</v>
      </c>
      <c r="N29" s="53">
        <v>9964.7000000000007</v>
      </c>
      <c r="O29" s="53">
        <f>Makro!Q6/100*'Budget revenue and expenditure'!O30</f>
        <v>10603.666739250964</v>
      </c>
    </row>
    <row r="30" spans="1:15" ht="15.75" x14ac:dyDescent="0.25">
      <c r="A30" s="20">
        <v>10</v>
      </c>
      <c r="B30" s="56"/>
      <c r="C30" s="54" t="s">
        <v>468</v>
      </c>
      <c r="D30" s="53">
        <v>33.5</v>
      </c>
      <c r="E30" s="53">
        <v>33.4</v>
      </c>
      <c r="F30" s="53">
        <v>35</v>
      </c>
      <c r="G30" s="53">
        <v>36.799999999999997</v>
      </c>
      <c r="H30" s="53">
        <v>36.200000000000003</v>
      </c>
      <c r="I30" s="53">
        <v>36.799999999999997</v>
      </c>
      <c r="J30" s="53">
        <v>36.700000000000003</v>
      </c>
      <c r="K30" s="53">
        <v>37</v>
      </c>
      <c r="L30" s="53">
        <v>37.200000000000003</v>
      </c>
      <c r="M30" s="53">
        <v>37.4</v>
      </c>
      <c r="N30" s="53">
        <v>37.1</v>
      </c>
      <c r="O30" s="53">
        <v>36.799999999999997</v>
      </c>
    </row>
    <row r="31" spans="1:15" ht="15.75" x14ac:dyDescent="0.25">
      <c r="A31" s="20">
        <v>11</v>
      </c>
      <c r="B31" s="169" t="s">
        <v>474</v>
      </c>
      <c r="C31" s="54" t="s">
        <v>467</v>
      </c>
      <c r="D31" s="53">
        <v>6414.1</v>
      </c>
      <c r="E31" s="53">
        <v>6885</v>
      </c>
      <c r="F31" s="53">
        <v>5245.2</v>
      </c>
      <c r="G31" s="53">
        <v>5120.3</v>
      </c>
      <c r="H31" s="53">
        <v>5757.3</v>
      </c>
      <c r="I31" s="53">
        <v>6385.9</v>
      </c>
      <c r="J31" s="53">
        <v>6754.8</v>
      </c>
      <c r="K31" s="53">
        <v>7102.7</v>
      </c>
      <c r="L31" s="53">
        <v>7372.7</v>
      </c>
      <c r="M31" s="53">
        <v>7803.6</v>
      </c>
      <c r="N31" s="53">
        <f>Makro!P6/100*'Budget revenue and expenditure'!N32</f>
        <v>8409.2713454995173</v>
      </c>
      <c r="O31" s="53">
        <f>Makro!Q6/100*'Budget revenue and expenditure'!O32</f>
        <v>8845.993719972952</v>
      </c>
    </row>
    <row r="32" spans="1:15" ht="15.75" x14ac:dyDescent="0.25">
      <c r="A32" s="20">
        <v>12</v>
      </c>
      <c r="B32" s="56"/>
      <c r="C32" s="54" t="s">
        <v>468</v>
      </c>
      <c r="D32" s="53">
        <v>28.4</v>
      </c>
      <c r="E32" s="53">
        <v>28.3</v>
      </c>
      <c r="F32" s="53">
        <v>27.9</v>
      </c>
      <c r="G32" s="53">
        <v>28.5</v>
      </c>
      <c r="H32" s="53">
        <v>28.4</v>
      </c>
      <c r="I32" s="53">
        <v>29.2</v>
      </c>
      <c r="J32" s="53">
        <v>29.6</v>
      </c>
      <c r="K32" s="53">
        <v>30.1</v>
      </c>
      <c r="L32" s="53">
        <v>30.4</v>
      </c>
      <c r="M32" s="53">
        <v>31.4</v>
      </c>
      <c r="N32" s="53">
        <v>31.3</v>
      </c>
      <c r="O32" s="53">
        <v>30.7</v>
      </c>
    </row>
    <row r="33" spans="1:15" ht="15.75" x14ac:dyDescent="0.25">
      <c r="A33" s="20">
        <v>13</v>
      </c>
      <c r="B33" s="55" t="s">
        <v>475</v>
      </c>
      <c r="C33" s="54" t="s">
        <v>467</v>
      </c>
      <c r="D33" s="53">
        <v>-115.8</v>
      </c>
      <c r="E33" s="53">
        <v>-1023.8</v>
      </c>
      <c r="F33" s="53">
        <v>-1718.3</v>
      </c>
      <c r="G33" s="53">
        <v>-1558.1</v>
      </c>
      <c r="H33" s="53">
        <v>-874.4</v>
      </c>
      <c r="I33" s="53">
        <v>-263.89999999999998</v>
      </c>
      <c r="J33" s="53">
        <v>-219.2</v>
      </c>
      <c r="K33" s="53">
        <v>-288.3</v>
      </c>
      <c r="L33" s="53">
        <v>-298</v>
      </c>
      <c r="M33" s="53">
        <v>9.5</v>
      </c>
      <c r="N33" s="53">
        <f>N29-N21</f>
        <v>-125.19999999999891</v>
      </c>
      <c r="O33" s="53">
        <f>O29-O21</f>
        <v>-288.14311791442742</v>
      </c>
    </row>
    <row r="34" spans="1:15" ht="15.75" x14ac:dyDescent="0.25">
      <c r="A34" s="20">
        <v>14</v>
      </c>
      <c r="B34" s="56"/>
      <c r="C34" s="54" t="s">
        <v>468</v>
      </c>
      <c r="D34" s="53">
        <v>-0.5</v>
      </c>
      <c r="E34" s="53">
        <v>-4.2</v>
      </c>
      <c r="F34" s="53">
        <v>-9.1</v>
      </c>
      <c r="G34" s="53">
        <v>-8.6999999999999993</v>
      </c>
      <c r="H34" s="53">
        <v>-4.3</v>
      </c>
      <c r="I34" s="53">
        <v>-1.2</v>
      </c>
      <c r="J34" s="53">
        <v>-1</v>
      </c>
      <c r="K34" s="53">
        <v>-1.2</v>
      </c>
      <c r="L34" s="53">
        <v>-1.2</v>
      </c>
      <c r="M34" s="53">
        <v>0</v>
      </c>
      <c r="N34" s="53">
        <v>-0.5</v>
      </c>
      <c r="O34" s="53">
        <v>-0.9</v>
      </c>
    </row>
    <row r="35" spans="1:15" ht="15.75" x14ac:dyDescent="0.25">
      <c r="A35" s="51" t="s">
        <v>460</v>
      </c>
      <c r="B35" s="19"/>
      <c r="C35" s="19"/>
      <c r="D35" s="19"/>
      <c r="E35" s="19"/>
      <c r="F35" s="19"/>
      <c r="G35" s="19"/>
      <c r="H35" s="28"/>
    </row>
    <row r="36" spans="1:15" ht="15" hidden="1" customHeight="1" x14ac:dyDescent="0.25">
      <c r="A36" t="s">
        <v>78</v>
      </c>
    </row>
    <row r="37" spans="1:15" ht="15" hidden="1" customHeight="1" x14ac:dyDescent="0.25"/>
    <row r="38" spans="1:15" ht="15" hidden="1" customHeight="1" x14ac:dyDescent="0.25"/>
    <row r="39" spans="1:15" ht="15" hidden="1" customHeight="1" x14ac:dyDescent="0.25"/>
    <row r="40" spans="1:15" ht="15" hidden="1" customHeight="1" x14ac:dyDescent="0.25"/>
    <row r="41" spans="1:15" ht="15" hidden="1" customHeight="1" x14ac:dyDescent="0.25"/>
    <row r="42" spans="1:15" ht="15" hidden="1" customHeight="1" x14ac:dyDescent="0.25"/>
    <row r="43" spans="1:15" ht="15" hidden="1" customHeight="1" x14ac:dyDescent="0.25"/>
    <row r="44" spans="1:15" ht="15" hidden="1" customHeight="1" x14ac:dyDescent="0.25"/>
    <row r="45" spans="1:15" ht="15" hidden="1" customHeight="1" x14ac:dyDescent="0.25"/>
    <row r="46" spans="1:15" ht="15" hidden="1" customHeight="1" x14ac:dyDescent="0.25"/>
    <row r="47" spans="1:15" ht="15" hidden="1" customHeight="1" x14ac:dyDescent="0.25"/>
    <row r="48" spans="1:15" ht="15" hidden="1" customHeight="1" x14ac:dyDescent="0.25"/>
    <row r="49" spans="6:6" ht="15" hidden="1" customHeight="1" x14ac:dyDescent="0.25"/>
    <row r="50" spans="6:6" ht="15" hidden="1" customHeight="1" x14ac:dyDescent="0.25"/>
    <row r="51" spans="6:6" ht="15" hidden="1" customHeight="1" x14ac:dyDescent="0.25"/>
    <row r="52" spans="6:6" ht="15" hidden="1" customHeight="1" x14ac:dyDescent="0.25"/>
    <row r="53" spans="6:6" ht="15" hidden="1" customHeight="1" x14ac:dyDescent="0.25"/>
    <row r="54" spans="6:6" ht="15" hidden="1" customHeight="1" x14ac:dyDescent="0.25"/>
    <row r="55" spans="6:6" ht="15" hidden="1" customHeight="1" x14ac:dyDescent="0.25"/>
    <row r="56" spans="6:6" ht="15" hidden="1" customHeight="1" x14ac:dyDescent="0.25"/>
    <row r="57" spans="6:6" ht="15" hidden="1" customHeight="1" x14ac:dyDescent="0.25"/>
    <row r="58" spans="6:6" ht="15" hidden="1" customHeight="1" x14ac:dyDescent="0.25"/>
    <row r="59" spans="6:6" ht="15" hidden="1" customHeight="1" x14ac:dyDescent="0.25">
      <c r="F59" t="e">
        <f>select</f>
        <v>#NAME?</v>
      </c>
    </row>
  </sheetData>
  <pageMargins left="0.70866141732283472" right="0.70866141732283472" top="0.74803149606299213" bottom="0.74803149606299213" header="0.31496062992125984" footer="0.31496062992125984"/>
  <pageSetup paperSize="9" scale="60" orientation="landscape" r:id="rId1"/>
  <headerFooter>
    <oddHeader>&amp;LPolitical parties survey on fiscal discipline</oddHeader>
    <oddFooter>&amp;LFiscal discipline council&amp;CPage &amp;P&amp;R&amp;D</oddFooter>
  </headerFooter>
  <ignoredErrors>
    <ignoredError sqref="D11:G13 F15:G15 D15:E15 D7:G7 D9:G9 D5:G5"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59999389629810485"/>
    <pageSetUpPr fitToPage="1"/>
  </sheetPr>
  <dimension ref="A1:XFC47"/>
  <sheetViews>
    <sheetView zoomScale="115" zoomScaleNormal="115" workbookViewId="0">
      <selection activeCell="A3" sqref="A3"/>
    </sheetView>
  </sheetViews>
  <sheetFormatPr defaultRowHeight="15" customHeight="1" zeroHeight="1" x14ac:dyDescent="0.25"/>
  <cols>
    <col min="1" max="1" width="8.42578125" customWidth="1"/>
    <col min="2" max="2" width="42" customWidth="1"/>
    <col min="3" max="3" width="12" customWidth="1"/>
    <col min="4" max="6" width="12.85546875" customWidth="1"/>
    <col min="7" max="8" width="12.7109375" customWidth="1"/>
    <col min="9" max="15" width="12.7109375" style="19" customWidth="1"/>
    <col min="16" max="16" width="2.140625" style="19" customWidth="1"/>
    <col min="17" max="21" width="0" style="30" hidden="1" customWidth="1"/>
    <col min="22" max="22" width="9" style="30" hidden="1" customWidth="1"/>
    <col min="23" max="16383" width="0" hidden="1" customWidth="1"/>
    <col min="16384" max="16384" width="1.140625" hidden="1" customWidth="1"/>
  </cols>
  <sheetData>
    <row r="1" spans="1:15" ht="64.5" customHeight="1" x14ac:dyDescent="0.25">
      <c r="A1" s="271" t="s">
        <v>503</v>
      </c>
      <c r="B1" s="272"/>
      <c r="C1" s="272"/>
      <c r="D1" s="272"/>
      <c r="E1" s="272"/>
      <c r="F1" s="272"/>
      <c r="G1" s="273"/>
      <c r="H1" s="99" t="s">
        <v>454</v>
      </c>
    </row>
    <row r="2" spans="1:15" ht="15.75" x14ac:dyDescent="0.25">
      <c r="A2" s="17" t="s">
        <v>452</v>
      </c>
      <c r="B2" s="17" t="s">
        <v>297</v>
      </c>
      <c r="C2" s="17"/>
      <c r="D2" s="17">
        <v>2019</v>
      </c>
      <c r="E2" s="17">
        <v>2020</v>
      </c>
      <c r="F2" s="17">
        <v>2021</v>
      </c>
      <c r="G2" s="17">
        <v>2022</v>
      </c>
      <c r="H2" s="27"/>
    </row>
    <row r="3" spans="1:15" ht="15.75" x14ac:dyDescent="0.25">
      <c r="A3" s="20">
        <v>1</v>
      </c>
      <c r="B3" s="55" t="s">
        <v>469</v>
      </c>
      <c r="C3" s="54" t="s">
        <v>467</v>
      </c>
      <c r="D3" s="53">
        <f>'Budget revenue and expenditure'!D3</f>
        <v>11385.97899306101</v>
      </c>
      <c r="E3" s="53">
        <f>'Budget revenue and expenditure'!E3</f>
        <v>11950.363253260724</v>
      </c>
      <c r="F3" s="53">
        <f>'Budget revenue and expenditure'!F3</f>
        <v>12223.09186883347</v>
      </c>
      <c r="G3" s="53">
        <f>'Budget revenue and expenditure'!G3</f>
        <v>12883.138829750473</v>
      </c>
      <c r="H3" s="28"/>
    </row>
    <row r="4" spans="1:15" ht="15.75" x14ac:dyDescent="0.25">
      <c r="A4" s="20">
        <v>2</v>
      </c>
      <c r="B4" s="56"/>
      <c r="C4" s="54" t="s">
        <v>468</v>
      </c>
      <c r="D4" s="53">
        <f>'Budget revenue and expenditure'!D4</f>
        <v>37.099999999999994</v>
      </c>
      <c r="E4" s="53">
        <f>'Budget revenue and expenditure'!E4</f>
        <v>36.799999999999997</v>
      </c>
      <c r="F4" s="53">
        <f>'Budget revenue and expenditure'!F4</f>
        <v>35.700000000000003</v>
      </c>
      <c r="G4" s="53">
        <f>'Budget revenue and expenditure'!G4</f>
        <v>35.699999999999996</v>
      </c>
      <c r="H4" s="28"/>
    </row>
    <row r="5" spans="1:15" ht="15.75" x14ac:dyDescent="0.25">
      <c r="A5" s="20">
        <v>3</v>
      </c>
      <c r="B5" s="55" t="s">
        <v>475</v>
      </c>
      <c r="C5" s="54" t="s">
        <v>467</v>
      </c>
      <c r="D5" s="53">
        <f>'Budget revenue and expenditure'!D15</f>
        <v>-306.89970331700533</v>
      </c>
      <c r="E5" s="53">
        <f>'Budget revenue and expenditure'!E15</f>
        <v>-129.89525275283268</v>
      </c>
      <c r="F5" s="53">
        <f>'Budget revenue and expenditure'!F15</f>
        <v>-136.95341029505471</v>
      </c>
      <c r="G5" s="53">
        <f>'Budget revenue and expenditure'!G15</f>
        <v>-144.34889445098634</v>
      </c>
      <c r="H5" s="28"/>
    </row>
    <row r="6" spans="1:15" ht="15.75" x14ac:dyDescent="0.25">
      <c r="A6" s="20">
        <v>4</v>
      </c>
      <c r="B6" s="56"/>
      <c r="C6" s="54" t="s">
        <v>468</v>
      </c>
      <c r="D6" s="53">
        <f>'Budget revenue and expenditure'!D16</f>
        <v>-0.99999999999999001</v>
      </c>
      <c r="E6" s="53">
        <f>'Budget revenue and expenditure'!E16</f>
        <v>-0.39999999999999603</v>
      </c>
      <c r="F6" s="53">
        <f>'Budget revenue and expenditure'!F16</f>
        <v>-0.40000000000000541</v>
      </c>
      <c r="G6" s="53">
        <f>'Budget revenue and expenditure'!G16</f>
        <v>-0.40000000000000174</v>
      </c>
      <c r="H6" s="28"/>
    </row>
    <row r="7" spans="1:15" ht="15.75" x14ac:dyDescent="0.25">
      <c r="A7" s="20">
        <v>5</v>
      </c>
      <c r="B7" s="55" t="s">
        <v>477</v>
      </c>
      <c r="C7" s="54" t="s">
        <v>467</v>
      </c>
      <c r="D7" s="53">
        <v>24486.645827823522</v>
      </c>
      <c r="E7" s="53">
        <v>25219.98765904102</v>
      </c>
      <c r="F7" s="53">
        <v>25949.427033761942</v>
      </c>
      <c r="G7" s="53">
        <v>26701.960417741037</v>
      </c>
      <c r="H7" s="28"/>
    </row>
    <row r="8" spans="1:15" ht="15.75" x14ac:dyDescent="0.25">
      <c r="A8" s="20">
        <v>6</v>
      </c>
      <c r="B8" s="56"/>
      <c r="C8" s="54" t="s">
        <v>478</v>
      </c>
      <c r="D8" s="53">
        <v>3.3668989970053964</v>
      </c>
      <c r="E8" s="53">
        <v>2.9948643696402932</v>
      </c>
      <c r="F8" s="53">
        <v>2.8923066283080834</v>
      </c>
      <c r="G8" s="53">
        <v>2.8999999999999937</v>
      </c>
      <c r="H8" s="28"/>
    </row>
    <row r="9" spans="1:15" ht="15.75" x14ac:dyDescent="0.25">
      <c r="A9" s="20">
        <v>7</v>
      </c>
      <c r="B9" s="55" t="s">
        <v>497</v>
      </c>
      <c r="C9" s="54" t="s">
        <v>478</v>
      </c>
      <c r="D9" s="53">
        <v>3.4499899999999881</v>
      </c>
      <c r="E9" s="53">
        <v>3.3499999900000028</v>
      </c>
      <c r="F9" s="53">
        <v>3.2500000000000022</v>
      </c>
      <c r="G9" s="53">
        <v>2.934411884860344</v>
      </c>
      <c r="H9" s="28"/>
    </row>
    <row r="10" spans="1:15" ht="15.75" x14ac:dyDescent="0.25">
      <c r="A10" s="20">
        <v>8</v>
      </c>
      <c r="B10" s="56"/>
      <c r="C10" s="54" t="s">
        <v>498</v>
      </c>
      <c r="D10" s="53">
        <v>3.0553301774860353</v>
      </c>
      <c r="E10" s="53">
        <v>3.1003301774860352</v>
      </c>
      <c r="F10" s="53">
        <v>3.0914401774860369</v>
      </c>
      <c r="G10" s="53">
        <v>3</v>
      </c>
      <c r="H10" s="28"/>
    </row>
    <row r="11" spans="1:15" ht="15.75" x14ac:dyDescent="0.25">
      <c r="A11" s="32"/>
      <c r="B11" s="32"/>
      <c r="C11" s="32"/>
      <c r="D11" s="28"/>
      <c r="E11" s="28"/>
      <c r="F11" s="28"/>
      <c r="G11" s="28"/>
      <c r="H11" s="28"/>
    </row>
    <row r="12" spans="1:15" ht="15.75" x14ac:dyDescent="0.25">
      <c r="A12" s="32"/>
      <c r="B12" s="32"/>
      <c r="C12" s="32"/>
      <c r="D12" s="28"/>
      <c r="E12" s="28"/>
      <c r="F12" s="28"/>
      <c r="G12" s="28"/>
      <c r="H12" s="28"/>
    </row>
    <row r="13" spans="1:15" ht="15.75" x14ac:dyDescent="0.25">
      <c r="A13" s="50" t="s">
        <v>454</v>
      </c>
      <c r="B13" s="32"/>
      <c r="C13" s="32"/>
      <c r="D13" s="32"/>
      <c r="E13" s="32"/>
      <c r="F13" s="32"/>
      <c r="G13" s="32"/>
      <c r="H13" s="28"/>
    </row>
    <row r="14" spans="1:15" ht="15.75" x14ac:dyDescent="0.25">
      <c r="A14" s="17" t="s">
        <v>452</v>
      </c>
      <c r="B14" s="17" t="s">
        <v>297</v>
      </c>
      <c r="C14" s="17"/>
      <c r="D14" s="17">
        <v>2007</v>
      </c>
      <c r="E14" s="17">
        <v>2008</v>
      </c>
      <c r="F14" s="17">
        <v>2009</v>
      </c>
      <c r="G14" s="17">
        <v>2010</v>
      </c>
      <c r="H14" s="17">
        <v>2011</v>
      </c>
      <c r="I14" s="17">
        <v>2012</v>
      </c>
      <c r="J14" s="17">
        <v>2013</v>
      </c>
      <c r="K14" s="17">
        <v>2014</v>
      </c>
      <c r="L14" s="17">
        <v>2015</v>
      </c>
      <c r="M14" s="17">
        <v>2016</v>
      </c>
      <c r="N14" s="57" t="s">
        <v>111</v>
      </c>
      <c r="O14" s="57" t="s">
        <v>112</v>
      </c>
    </row>
    <row r="15" spans="1:15" ht="15.75" x14ac:dyDescent="0.25">
      <c r="A15" s="20">
        <v>1</v>
      </c>
      <c r="B15" s="55" t="s">
        <v>469</v>
      </c>
      <c r="C15" s="54" t="s">
        <v>467</v>
      </c>
      <c r="D15" s="53">
        <v>7678.9</v>
      </c>
      <c r="E15" s="53">
        <v>9167.2999999999993</v>
      </c>
      <c r="F15" s="53">
        <v>8316.2999999999993</v>
      </c>
      <c r="G15" s="53">
        <v>8162.3</v>
      </c>
      <c r="H15" s="53">
        <v>8216.7000000000007</v>
      </c>
      <c r="I15" s="53">
        <v>8309.2999999999993</v>
      </c>
      <c r="J15" s="53">
        <v>8596.5</v>
      </c>
      <c r="K15" s="53">
        <v>9045.2999999999993</v>
      </c>
      <c r="L15" s="53">
        <v>9353.1</v>
      </c>
      <c r="M15" s="53">
        <v>9309.7999999999993</v>
      </c>
      <c r="N15" s="53">
        <v>10089.9</v>
      </c>
      <c r="O15" s="53">
        <f>Makro!Q6/100*'Budget balance'!O16</f>
        <v>10891.809857165392</v>
      </c>
    </row>
    <row r="16" spans="1:15" ht="15.75" x14ac:dyDescent="0.25">
      <c r="A16" s="20">
        <v>2</v>
      </c>
      <c r="B16" s="56"/>
      <c r="C16" s="54" t="s">
        <v>468</v>
      </c>
      <c r="D16" s="53">
        <v>34</v>
      </c>
      <c r="E16" s="53">
        <v>37.6</v>
      </c>
      <c r="F16" s="53">
        <v>44.2</v>
      </c>
      <c r="G16" s="53">
        <v>45.5</v>
      </c>
      <c r="H16" s="53">
        <v>40.5</v>
      </c>
      <c r="I16" s="53">
        <v>38</v>
      </c>
      <c r="J16" s="53">
        <v>37.700000000000003</v>
      </c>
      <c r="K16" s="53">
        <v>38.200000000000003</v>
      </c>
      <c r="L16" s="53">
        <v>38.4</v>
      </c>
      <c r="M16" s="53">
        <v>37.299999999999997</v>
      </c>
      <c r="N16" s="53">
        <f>'Budget revenue and expenditure'!N22</f>
        <v>37.6</v>
      </c>
      <c r="O16" s="53">
        <f>'Budget revenue and expenditure'!O22</f>
        <v>37.799999999999997</v>
      </c>
    </row>
    <row r="17" spans="1:15" ht="15.75" x14ac:dyDescent="0.25">
      <c r="A17" s="20">
        <v>3</v>
      </c>
      <c r="B17" s="55" t="s">
        <v>475</v>
      </c>
      <c r="C17" s="54" t="s">
        <v>467</v>
      </c>
      <c r="D17" s="53">
        <v>-115.8</v>
      </c>
      <c r="E17" s="53">
        <v>-1023.8</v>
      </c>
      <c r="F17" s="53">
        <v>-1718.3</v>
      </c>
      <c r="G17" s="53">
        <v>-1558.1</v>
      </c>
      <c r="H17" s="53">
        <v>-874.4</v>
      </c>
      <c r="I17" s="53">
        <v>-263.89999999999998</v>
      </c>
      <c r="J17" s="53">
        <v>-219.2</v>
      </c>
      <c r="K17" s="53">
        <v>-288.3</v>
      </c>
      <c r="L17" s="53">
        <v>-298</v>
      </c>
      <c r="M17" s="53">
        <v>9.5</v>
      </c>
      <c r="N17" s="53">
        <f>'Budget revenue and expenditure'!N33</f>
        <v>-125.19999999999891</v>
      </c>
      <c r="O17" s="53">
        <f>'Budget revenue and expenditure'!O33</f>
        <v>-288.14311791442742</v>
      </c>
    </row>
    <row r="18" spans="1:15" ht="15.75" x14ac:dyDescent="0.25">
      <c r="A18" s="20">
        <v>4</v>
      </c>
      <c r="B18" s="56"/>
      <c r="C18" s="54" t="s">
        <v>468</v>
      </c>
      <c r="D18" s="53">
        <v>-0.5</v>
      </c>
      <c r="E18" s="53">
        <v>-4.2</v>
      </c>
      <c r="F18" s="53">
        <v>-9.1</v>
      </c>
      <c r="G18" s="53">
        <v>-8.6999999999999993</v>
      </c>
      <c r="H18" s="53">
        <v>-4.3</v>
      </c>
      <c r="I18" s="53">
        <v>-1.2</v>
      </c>
      <c r="J18" s="53">
        <v>-1</v>
      </c>
      <c r="K18" s="53">
        <v>-1.2</v>
      </c>
      <c r="L18" s="53">
        <v>-1.2</v>
      </c>
      <c r="M18" s="53">
        <v>0</v>
      </c>
      <c r="N18" s="53">
        <f>'Budget revenue and expenditure'!N34</f>
        <v>-0.5</v>
      </c>
      <c r="O18" s="53">
        <f>'Budget revenue and expenditure'!O34</f>
        <v>-0.9</v>
      </c>
    </row>
    <row r="19" spans="1:15" ht="15.75" x14ac:dyDescent="0.25">
      <c r="A19" s="20">
        <v>5</v>
      </c>
      <c r="B19" s="55" t="s">
        <v>477</v>
      </c>
      <c r="C19" s="54" t="s">
        <v>467</v>
      </c>
      <c r="D19" s="53">
        <v>22617.967000000001</v>
      </c>
      <c r="E19" s="53">
        <v>21815.562000000002</v>
      </c>
      <c r="F19" s="53">
        <v>18673.752</v>
      </c>
      <c r="G19" s="53">
        <v>17937.881000000001</v>
      </c>
      <c r="H19" s="53">
        <v>19082.501</v>
      </c>
      <c r="I19" s="53">
        <v>19852.409</v>
      </c>
      <c r="J19" s="53">
        <v>20364.539000000001</v>
      </c>
      <c r="K19" s="53">
        <v>20754.021000000001</v>
      </c>
      <c r="L19" s="53">
        <v>21342.748</v>
      </c>
      <c r="M19" s="53">
        <v>21785.745999999999</v>
      </c>
      <c r="N19" s="53">
        <v>22770.726694647747</v>
      </c>
      <c r="O19" s="53">
        <v>23689.059133459075</v>
      </c>
    </row>
    <row r="20" spans="1:15" ht="15.75" x14ac:dyDescent="0.25">
      <c r="A20" s="20">
        <v>6</v>
      </c>
      <c r="B20" s="56"/>
      <c r="C20" s="54" t="s">
        <v>478</v>
      </c>
      <c r="D20" s="53">
        <v>9.9792693296943877</v>
      </c>
      <c r="E20" s="53">
        <v>-3.5476442246113402</v>
      </c>
      <c r="F20" s="53">
        <v>-14.401691783140866</v>
      </c>
      <c r="G20" s="53">
        <v>-3.9406703055711518</v>
      </c>
      <c r="H20" s="53">
        <v>6.3810212588655197</v>
      </c>
      <c r="I20" s="53">
        <v>4.0346283749703424</v>
      </c>
      <c r="J20" s="53">
        <v>2.5796869286744961</v>
      </c>
      <c r="K20" s="53">
        <v>1.9125500459401534</v>
      </c>
      <c r="L20" s="53">
        <v>2.8366888517651567</v>
      </c>
      <c r="M20" s="53">
        <v>2.0756371203933144</v>
      </c>
      <c r="N20" s="53">
        <v>4.5212162789731725</v>
      </c>
      <c r="O20" s="53">
        <v>4.0329518294520694</v>
      </c>
    </row>
    <row r="21" spans="1:15" ht="15.75" x14ac:dyDescent="0.25">
      <c r="A21" s="20">
        <v>7</v>
      </c>
      <c r="B21" s="55" t="s">
        <v>497</v>
      </c>
      <c r="C21" s="54" t="s">
        <v>478</v>
      </c>
      <c r="D21" s="53">
        <v>3.8542568401399535</v>
      </c>
      <c r="E21" s="53">
        <v>2.6060532837544059</v>
      </c>
      <c r="F21" s="53">
        <v>-1.5403684449900652</v>
      </c>
      <c r="G21" s="53">
        <v>-1.7342876358195838</v>
      </c>
      <c r="H21" s="53">
        <v>-0.30806956724346435</v>
      </c>
      <c r="I21" s="53">
        <v>1.2898112159920601</v>
      </c>
      <c r="J21" s="53">
        <v>2.1099999999999888</v>
      </c>
      <c r="K21" s="53">
        <v>2.3900000000000041</v>
      </c>
      <c r="L21" s="53">
        <v>2.8888999999999854</v>
      </c>
      <c r="M21" s="53">
        <v>2.5400000000000169</v>
      </c>
      <c r="N21" s="53">
        <v>3.3499998999999994</v>
      </c>
      <c r="O21" s="53">
        <v>3.4000000000000008</v>
      </c>
    </row>
    <row r="22" spans="1:15" ht="15.75" x14ac:dyDescent="0.25">
      <c r="A22" s="20">
        <v>8</v>
      </c>
      <c r="B22" s="56"/>
      <c r="C22" s="54" t="s">
        <v>498</v>
      </c>
      <c r="D22" s="53" t="s">
        <v>266</v>
      </c>
      <c r="E22" s="53" t="s">
        <v>266</v>
      </c>
      <c r="F22" s="53" t="s">
        <v>266</v>
      </c>
      <c r="G22" s="53" t="s">
        <v>266</v>
      </c>
      <c r="H22" s="53" t="s">
        <v>266</v>
      </c>
      <c r="I22" s="53">
        <v>1.40962956918333</v>
      </c>
      <c r="J22" s="53">
        <v>1.3592038751693347</v>
      </c>
      <c r="K22" s="53">
        <v>1.4385985467938942</v>
      </c>
      <c r="L22" s="53">
        <v>1.9376343912928995</v>
      </c>
      <c r="M22" s="53">
        <v>2.4460631538748587</v>
      </c>
      <c r="N22" s="53">
        <v>2.8018701105992054</v>
      </c>
      <c r="O22" s="53">
        <v>2.9663301774860336</v>
      </c>
    </row>
    <row r="23" spans="1:15" ht="15.75" x14ac:dyDescent="0.25">
      <c r="A23" s="51" t="s">
        <v>492</v>
      </c>
      <c r="B23" s="19"/>
      <c r="C23" s="19"/>
      <c r="D23" s="19"/>
      <c r="E23" s="19"/>
      <c r="F23" s="19"/>
      <c r="G23" s="19"/>
      <c r="H23" s="28"/>
    </row>
    <row r="24" spans="1:15" ht="15" hidden="1" customHeight="1" x14ac:dyDescent="0.25">
      <c r="A24" t="s">
        <v>78</v>
      </c>
    </row>
    <row r="25" spans="1:15" ht="15" hidden="1" customHeight="1" x14ac:dyDescent="0.25"/>
    <row r="26" spans="1:15" ht="15" hidden="1" customHeight="1" x14ac:dyDescent="0.25"/>
    <row r="27" spans="1:15" ht="15" hidden="1" customHeight="1" x14ac:dyDescent="0.25"/>
    <row r="28" spans="1:15" ht="15" hidden="1" customHeight="1" x14ac:dyDescent="0.25"/>
    <row r="29" spans="1:15" ht="15" hidden="1" customHeight="1" x14ac:dyDescent="0.25"/>
    <row r="30" spans="1:15" ht="15" hidden="1" customHeight="1" x14ac:dyDescent="0.25"/>
    <row r="31" spans="1:15" ht="15" hidden="1" customHeight="1" x14ac:dyDescent="0.25"/>
    <row r="32" spans="1:15" ht="15" hidden="1" customHeight="1" x14ac:dyDescent="0.25"/>
    <row r="33" spans="6:6" ht="15" hidden="1" customHeight="1" x14ac:dyDescent="0.25"/>
    <row r="34" spans="6:6" ht="15" hidden="1" customHeight="1" x14ac:dyDescent="0.25"/>
    <row r="35" spans="6:6" ht="15" hidden="1" customHeight="1" x14ac:dyDescent="0.25"/>
    <row r="36" spans="6:6" ht="15" hidden="1" customHeight="1" x14ac:dyDescent="0.25"/>
    <row r="37" spans="6:6" ht="15" hidden="1" customHeight="1" x14ac:dyDescent="0.25"/>
    <row r="38" spans="6:6" ht="15" hidden="1" customHeight="1" x14ac:dyDescent="0.25"/>
    <row r="39" spans="6:6" ht="15" hidden="1" customHeight="1" x14ac:dyDescent="0.25"/>
    <row r="40" spans="6:6" ht="15" hidden="1" customHeight="1" x14ac:dyDescent="0.25"/>
    <row r="41" spans="6:6" ht="15" hidden="1" customHeight="1" x14ac:dyDescent="0.25"/>
    <row r="42" spans="6:6" ht="15" hidden="1" customHeight="1" x14ac:dyDescent="0.25"/>
    <row r="43" spans="6:6" ht="15" hidden="1" customHeight="1" x14ac:dyDescent="0.25"/>
    <row r="44" spans="6:6" ht="15" hidden="1" customHeight="1" x14ac:dyDescent="0.25"/>
    <row r="45" spans="6:6" ht="15" hidden="1" customHeight="1" x14ac:dyDescent="0.25"/>
    <row r="46" spans="6:6" ht="15" hidden="1" customHeight="1" x14ac:dyDescent="0.25"/>
    <row r="47" spans="6:6" ht="15" hidden="1" customHeight="1" x14ac:dyDescent="0.25">
      <c r="F47" t="e">
        <f>select</f>
        <v>#NAME?</v>
      </c>
    </row>
  </sheetData>
  <mergeCells count="1">
    <mergeCell ref="A1:G1"/>
  </mergeCells>
  <pageMargins left="0.70866141732283472" right="0.70866141732283472" top="0.74803149606299213" bottom="0.74803149606299213" header="0.31496062992125984" footer="0.31496062992125984"/>
  <pageSetup paperSize="9" scale="60" orientation="landscape" r:id="rId1"/>
  <headerFooter>
    <oddHeader>&amp;LPolitical parties survey on fiscal discipline</oddHeader>
    <oddFooter>&amp;LFiscal discipline council&amp;CPage &amp;P&amp;R&amp;D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7" tint="0.59999389629810485"/>
    <pageSetUpPr fitToPage="1"/>
  </sheetPr>
  <dimension ref="A1:XFC47"/>
  <sheetViews>
    <sheetView zoomScaleNormal="100" workbookViewId="0">
      <selection activeCell="A3" sqref="A3"/>
    </sheetView>
  </sheetViews>
  <sheetFormatPr defaultRowHeight="15" customHeight="1" zeroHeight="1" x14ac:dyDescent="0.25"/>
  <cols>
    <col min="1" max="1" width="8.42578125" customWidth="1"/>
    <col min="2" max="2" width="42" customWidth="1"/>
    <col min="3" max="3" width="12" customWidth="1"/>
    <col min="4" max="6" width="12.85546875" customWidth="1"/>
    <col min="7" max="8" width="12.7109375" customWidth="1"/>
    <col min="9" max="15" width="12.7109375" style="19" customWidth="1"/>
    <col min="16" max="16" width="1.28515625" style="19" customWidth="1"/>
    <col min="17" max="21" width="0" style="30" hidden="1" customWidth="1"/>
    <col min="22" max="22" width="9" style="30" hidden="1" customWidth="1"/>
    <col min="23" max="16383" width="0" hidden="1" customWidth="1"/>
    <col min="16384" max="16384" width="1.140625" hidden="1" customWidth="1"/>
  </cols>
  <sheetData>
    <row r="1" spans="1:15" ht="33.75" customHeight="1" x14ac:dyDescent="0.25">
      <c r="A1" s="271" t="s">
        <v>502</v>
      </c>
      <c r="B1" s="272"/>
      <c r="C1" s="272"/>
      <c r="D1" s="272"/>
      <c r="E1" s="272"/>
      <c r="F1" s="272"/>
      <c r="G1" s="273"/>
      <c r="H1" s="99" t="s">
        <v>454</v>
      </c>
    </row>
    <row r="2" spans="1:15" ht="14.25" customHeight="1" x14ac:dyDescent="0.25">
      <c r="A2" s="17" t="s">
        <v>452</v>
      </c>
      <c r="B2" s="17" t="s">
        <v>297</v>
      </c>
      <c r="C2" s="17"/>
      <c r="D2" s="17">
        <v>2019</v>
      </c>
      <c r="E2" s="17">
        <v>2020</v>
      </c>
      <c r="F2" s="17">
        <v>2021</v>
      </c>
      <c r="G2" s="17">
        <v>2022</v>
      </c>
      <c r="H2" s="27"/>
    </row>
    <row r="3" spans="1:15" ht="15.75" x14ac:dyDescent="0.25">
      <c r="A3" s="20">
        <v>1</v>
      </c>
      <c r="B3" s="55" t="s">
        <v>491</v>
      </c>
      <c r="C3" s="54" t="s">
        <v>467</v>
      </c>
      <c r="D3" s="53">
        <f>D8+('Budget revenue and expenditure'!I15-'Budget revenue and expenditure'!D15)</f>
        <v>11478.048904056111</v>
      </c>
      <c r="E3" s="53">
        <f>E8+('Budget revenue and expenditure'!J15-'Budget revenue and expenditure'!E15)</f>
        <v>12340.049011519228</v>
      </c>
      <c r="F3" s="53">
        <f>F8+('Budget revenue and expenditure'!K15-'Budget revenue and expenditure'!F15)</f>
        <v>12188.853516259705</v>
      </c>
      <c r="G3" s="53">
        <f>G8+('Budget revenue and expenditure'!L15-'Budget revenue and expenditure'!G15)</f>
        <v>12847.051606137726</v>
      </c>
      <c r="H3" s="28"/>
    </row>
    <row r="4" spans="1:15" ht="15.75" x14ac:dyDescent="0.25">
      <c r="A4" s="20">
        <v>2</v>
      </c>
      <c r="B4" s="56"/>
      <c r="C4" s="54" t="s">
        <v>468</v>
      </c>
      <c r="D4" s="53">
        <f>D3/Makro!R6*100</f>
        <v>37.399999999999991</v>
      </c>
      <c r="E4" s="53">
        <f>E3/Makro!S6*100</f>
        <v>38</v>
      </c>
      <c r="F4" s="53">
        <f>F3/Makro!T6*100</f>
        <v>35.6</v>
      </c>
      <c r="G4" s="53">
        <f>G3/Makro!U6*100</f>
        <v>35.599999999999994</v>
      </c>
      <c r="H4" s="28"/>
    </row>
    <row r="5" spans="1:15" ht="15.75" x14ac:dyDescent="0.25">
      <c r="A5" s="19"/>
      <c r="B5" s="19"/>
      <c r="C5" s="19"/>
      <c r="D5" s="167"/>
      <c r="E5" s="19"/>
      <c r="F5" s="19"/>
      <c r="G5" s="19"/>
      <c r="H5" s="28"/>
    </row>
    <row r="6" spans="1:15" ht="15.75" x14ac:dyDescent="0.25">
      <c r="A6" s="51" t="s">
        <v>466</v>
      </c>
      <c r="B6" s="19"/>
      <c r="C6" s="19"/>
      <c r="D6" s="19"/>
      <c r="E6" s="19"/>
      <c r="F6" s="19"/>
      <c r="G6" s="19"/>
      <c r="H6" s="28"/>
    </row>
    <row r="7" spans="1:15" ht="15.75" x14ac:dyDescent="0.25">
      <c r="A7" s="17" t="s">
        <v>452</v>
      </c>
      <c r="B7" s="17" t="s">
        <v>297</v>
      </c>
      <c r="C7" s="17"/>
      <c r="D7" s="57" t="s">
        <v>127</v>
      </c>
      <c r="E7" s="57" t="s">
        <v>128</v>
      </c>
      <c r="F7" s="57" t="s">
        <v>374</v>
      </c>
      <c r="G7" s="57" t="s">
        <v>322</v>
      </c>
      <c r="H7" s="28"/>
    </row>
    <row r="8" spans="1:15" ht="15.75" x14ac:dyDescent="0.25">
      <c r="A8" s="20">
        <v>1</v>
      </c>
      <c r="B8" s="55" t="s">
        <v>491</v>
      </c>
      <c r="C8" s="54" t="s">
        <v>467</v>
      </c>
      <c r="D8" s="53">
        <f>Makro!R6/100*'State debt'!D9</f>
        <v>11478.048904056113</v>
      </c>
      <c r="E8" s="53">
        <f>Makro!S6/100*'State debt'!E9</f>
        <v>12340.049011519228</v>
      </c>
      <c r="F8" s="53">
        <f>Makro!T6/100*'State debt'!F9</f>
        <v>12188.853516259705</v>
      </c>
      <c r="G8" s="53">
        <f>Makro!U6/100*'State debt'!G9</f>
        <v>12847.051606137728</v>
      </c>
      <c r="H8" s="28"/>
    </row>
    <row r="9" spans="1:15" ht="15.75" x14ac:dyDescent="0.25">
      <c r="A9" s="20">
        <v>2</v>
      </c>
      <c r="B9" s="56"/>
      <c r="C9" s="54" t="s">
        <v>468</v>
      </c>
      <c r="D9" s="53">
        <v>37.4</v>
      </c>
      <c r="E9" s="53">
        <v>38</v>
      </c>
      <c r="F9" s="53">
        <v>35.6</v>
      </c>
      <c r="G9" s="53">
        <f>F9</f>
        <v>35.6</v>
      </c>
      <c r="H9" s="28"/>
    </row>
    <row r="10" spans="1:15" ht="15.75" x14ac:dyDescent="0.25">
      <c r="A10" s="19"/>
      <c r="B10" s="19"/>
      <c r="C10" s="19"/>
      <c r="D10" s="19"/>
      <c r="E10" s="19"/>
      <c r="F10" s="19"/>
      <c r="G10" s="19"/>
      <c r="H10" s="28"/>
    </row>
    <row r="11" spans="1:15" ht="15.75" x14ac:dyDescent="0.25">
      <c r="A11" s="32"/>
      <c r="B11" s="32"/>
      <c r="C11" s="32"/>
      <c r="D11" s="28"/>
      <c r="E11" s="28"/>
      <c r="F11" s="28"/>
      <c r="G11" s="28"/>
      <c r="H11" s="28"/>
    </row>
    <row r="12" spans="1:15" ht="15.75" x14ac:dyDescent="0.25">
      <c r="A12" s="32"/>
      <c r="B12" s="32"/>
      <c r="C12" s="32"/>
      <c r="D12" s="28"/>
      <c r="E12" s="28"/>
      <c r="F12" s="28"/>
      <c r="G12" s="28"/>
      <c r="H12" s="28"/>
    </row>
    <row r="13" spans="1:15" ht="15.75" x14ac:dyDescent="0.25">
      <c r="A13" s="50" t="s">
        <v>454</v>
      </c>
      <c r="B13" s="32"/>
      <c r="C13" s="32"/>
      <c r="D13" s="32"/>
      <c r="E13" s="32"/>
      <c r="F13" s="32"/>
      <c r="G13" s="32"/>
      <c r="H13" s="28"/>
    </row>
    <row r="14" spans="1:15" ht="15.75" x14ac:dyDescent="0.25">
      <c r="A14" s="17" t="s">
        <v>452</v>
      </c>
      <c r="B14" s="17" t="s">
        <v>297</v>
      </c>
      <c r="C14" s="17"/>
      <c r="D14" s="17">
        <v>2007</v>
      </c>
      <c r="E14" s="17">
        <v>2008</v>
      </c>
      <c r="F14" s="17">
        <v>2009</v>
      </c>
      <c r="G14" s="17">
        <v>2010</v>
      </c>
      <c r="H14" s="17">
        <v>2011</v>
      </c>
      <c r="I14" s="17">
        <v>2012</v>
      </c>
      <c r="J14" s="17">
        <v>2013</v>
      </c>
      <c r="K14" s="17">
        <v>2014</v>
      </c>
      <c r="L14" s="17">
        <v>2015</v>
      </c>
      <c r="M14" s="17">
        <v>2016</v>
      </c>
      <c r="N14" s="57" t="s">
        <v>111</v>
      </c>
      <c r="O14" s="57" t="s">
        <v>112</v>
      </c>
    </row>
    <row r="15" spans="1:15" ht="15.75" x14ac:dyDescent="0.25">
      <c r="A15" s="20">
        <v>1</v>
      </c>
      <c r="B15" s="55" t="s">
        <v>491</v>
      </c>
      <c r="C15" s="54" t="s">
        <v>467</v>
      </c>
      <c r="D15" s="53">
        <v>1817.9</v>
      </c>
      <c r="E15" s="53">
        <v>4426.8</v>
      </c>
      <c r="F15" s="53">
        <v>6738.7</v>
      </c>
      <c r="G15" s="53">
        <v>8401.5</v>
      </c>
      <c r="H15" s="53">
        <v>8662.7999999999993</v>
      </c>
      <c r="I15" s="53">
        <v>9020</v>
      </c>
      <c r="J15" s="53">
        <v>8892.7000000000007</v>
      </c>
      <c r="K15" s="53">
        <v>9668.5</v>
      </c>
      <c r="L15" s="53">
        <v>8953.2999999999993</v>
      </c>
      <c r="M15" s="53">
        <v>10091.6</v>
      </c>
      <c r="N15" s="53">
        <f>Makro!P6/100*'State debt'!N16</f>
        <v>10800.406009235801</v>
      </c>
      <c r="O15" s="53">
        <f>Makro!Q6/100*'State debt'!O16</f>
        <v>11064.69572791405</v>
      </c>
    </row>
    <row r="16" spans="1:15" ht="15.75" x14ac:dyDescent="0.25">
      <c r="A16" s="20">
        <v>2</v>
      </c>
      <c r="B16" s="56"/>
      <c r="C16" s="54" t="s">
        <v>468</v>
      </c>
      <c r="D16" s="53">
        <v>8</v>
      </c>
      <c r="E16" s="53">
        <v>18.2</v>
      </c>
      <c r="F16" s="53">
        <v>35.799999999999997</v>
      </c>
      <c r="G16" s="53">
        <v>46.8</v>
      </c>
      <c r="H16" s="53">
        <v>42.7</v>
      </c>
      <c r="I16" s="53">
        <v>41.2</v>
      </c>
      <c r="J16" s="53">
        <v>39</v>
      </c>
      <c r="K16" s="53">
        <v>40.9</v>
      </c>
      <c r="L16" s="53">
        <v>36.9</v>
      </c>
      <c r="M16" s="53">
        <v>40.6</v>
      </c>
      <c r="N16" s="53">
        <v>40.200000000000003</v>
      </c>
      <c r="O16" s="53">
        <v>38.4</v>
      </c>
    </row>
    <row r="17" spans="1:16" ht="15.75" x14ac:dyDescent="0.25">
      <c r="A17" s="51" t="s">
        <v>460</v>
      </c>
      <c r="B17" s="19"/>
      <c r="C17" s="19"/>
      <c r="D17" s="19"/>
      <c r="E17" s="19"/>
      <c r="F17" s="19"/>
      <c r="G17" s="19"/>
      <c r="H17" s="28"/>
    </row>
    <row r="18" spans="1:16" ht="15.75" hidden="1" x14ac:dyDescent="0.25">
      <c r="A18" s="147"/>
      <c r="B18" s="147"/>
      <c r="C18" s="147"/>
      <c r="D18" s="146"/>
      <c r="E18" s="146"/>
      <c r="F18" s="146"/>
      <c r="G18" s="146"/>
      <c r="H18" s="146"/>
      <c r="I18" s="146"/>
      <c r="J18" s="146"/>
      <c r="K18" s="146"/>
      <c r="L18" s="146"/>
      <c r="M18" s="146"/>
      <c r="N18" s="146"/>
      <c r="O18" s="146"/>
      <c r="P18" s="36"/>
    </row>
    <row r="19" spans="1:16" ht="15.75" hidden="1" x14ac:dyDescent="0.25">
      <c r="A19" s="147"/>
      <c r="B19" s="147"/>
      <c r="C19" s="147"/>
      <c r="D19" s="146"/>
      <c r="E19" s="146"/>
      <c r="F19" s="146"/>
      <c r="G19" s="146"/>
      <c r="H19" s="146"/>
      <c r="I19" s="146"/>
      <c r="J19" s="146"/>
      <c r="K19" s="146"/>
      <c r="L19" s="146"/>
      <c r="M19" s="146"/>
      <c r="N19" s="146"/>
      <c r="O19" s="146"/>
      <c r="P19" s="36"/>
    </row>
    <row r="20" spans="1:16" ht="15.75" hidden="1" x14ac:dyDescent="0.25">
      <c r="A20" s="147"/>
      <c r="B20" s="147"/>
      <c r="C20" s="147"/>
      <c r="D20" s="146"/>
      <c r="E20" s="146"/>
      <c r="F20" s="146"/>
      <c r="G20" s="146"/>
      <c r="H20" s="146"/>
      <c r="I20" s="146"/>
      <c r="J20" s="146"/>
      <c r="K20" s="146"/>
      <c r="L20" s="146"/>
      <c r="M20" s="146"/>
      <c r="N20" s="146"/>
      <c r="O20" s="146"/>
      <c r="P20" s="36"/>
    </row>
    <row r="21" spans="1:16" ht="15.75" hidden="1" x14ac:dyDescent="0.25">
      <c r="A21" s="147"/>
      <c r="B21" s="147"/>
      <c r="C21" s="147"/>
      <c r="D21" s="146"/>
      <c r="E21" s="146"/>
      <c r="F21" s="146"/>
      <c r="G21" s="146"/>
      <c r="H21" s="146"/>
      <c r="I21" s="146"/>
      <c r="J21" s="146"/>
      <c r="K21" s="146"/>
      <c r="L21" s="146"/>
      <c r="M21" s="146"/>
      <c r="N21" s="146"/>
      <c r="O21" s="146"/>
      <c r="P21" s="36"/>
    </row>
    <row r="22" spans="1:16" ht="15.75" hidden="1" x14ac:dyDescent="0.25">
      <c r="A22" s="147"/>
      <c r="B22" s="147"/>
      <c r="C22" s="147"/>
      <c r="D22" s="146"/>
      <c r="E22" s="146"/>
      <c r="F22" s="146"/>
      <c r="G22" s="146"/>
      <c r="H22" s="146"/>
      <c r="I22" s="146"/>
      <c r="J22" s="146"/>
      <c r="K22" s="146"/>
      <c r="L22" s="146"/>
      <c r="M22" s="146"/>
      <c r="N22" s="146"/>
      <c r="O22" s="146"/>
      <c r="P22" s="36"/>
    </row>
    <row r="23" spans="1:16" ht="15.75" hidden="1" x14ac:dyDescent="0.25">
      <c r="A23" s="148"/>
      <c r="B23" s="36"/>
      <c r="C23" s="36"/>
      <c r="D23" s="36"/>
      <c r="E23" s="36"/>
      <c r="F23" s="36"/>
      <c r="G23" s="36"/>
      <c r="H23" s="146"/>
      <c r="I23" s="36"/>
      <c r="J23" s="36"/>
      <c r="K23" s="36"/>
      <c r="L23" s="36"/>
      <c r="M23" s="36"/>
      <c r="N23" s="36"/>
      <c r="O23" s="36"/>
      <c r="P23" s="36"/>
    </row>
    <row r="24" spans="1:16" ht="15" hidden="1" customHeight="1" x14ac:dyDescent="0.25">
      <c r="A24" t="s">
        <v>78</v>
      </c>
    </row>
    <row r="25" spans="1:16" ht="15" hidden="1" customHeight="1" x14ac:dyDescent="0.25"/>
    <row r="26" spans="1:16" ht="15" hidden="1" customHeight="1" x14ac:dyDescent="0.25"/>
    <row r="27" spans="1:16" ht="15" hidden="1" customHeight="1" x14ac:dyDescent="0.25"/>
    <row r="28" spans="1:16" ht="15" hidden="1" customHeight="1" x14ac:dyDescent="0.25"/>
    <row r="29" spans="1:16" ht="15" hidden="1" customHeight="1" x14ac:dyDescent="0.25"/>
    <row r="30" spans="1:16" ht="15" hidden="1" customHeight="1" x14ac:dyDescent="0.25"/>
    <row r="31" spans="1:16" ht="15" hidden="1" customHeight="1" x14ac:dyDescent="0.25"/>
    <row r="32" spans="1:16" ht="15" hidden="1" customHeight="1" x14ac:dyDescent="0.25"/>
    <row r="33" spans="6:6" ht="15" hidden="1" customHeight="1" x14ac:dyDescent="0.25"/>
    <row r="34" spans="6:6" ht="15" hidden="1" customHeight="1" x14ac:dyDescent="0.25"/>
    <row r="35" spans="6:6" ht="15" hidden="1" customHeight="1" x14ac:dyDescent="0.25"/>
    <row r="36" spans="6:6" ht="15" hidden="1" customHeight="1" x14ac:dyDescent="0.25"/>
    <row r="37" spans="6:6" ht="15" hidden="1" customHeight="1" x14ac:dyDescent="0.25"/>
    <row r="38" spans="6:6" ht="15" hidden="1" customHeight="1" x14ac:dyDescent="0.25"/>
    <row r="39" spans="6:6" ht="15" hidden="1" customHeight="1" x14ac:dyDescent="0.25"/>
    <row r="40" spans="6:6" ht="15" hidden="1" customHeight="1" x14ac:dyDescent="0.25"/>
    <row r="41" spans="6:6" ht="15" hidden="1" customHeight="1" x14ac:dyDescent="0.25"/>
    <row r="42" spans="6:6" ht="15" hidden="1" customHeight="1" x14ac:dyDescent="0.25"/>
    <row r="43" spans="6:6" ht="15" hidden="1" customHeight="1" x14ac:dyDescent="0.25"/>
    <row r="44" spans="6:6" ht="15" hidden="1" customHeight="1" x14ac:dyDescent="0.25"/>
    <row r="45" spans="6:6" ht="15" hidden="1" customHeight="1" x14ac:dyDescent="0.25"/>
    <row r="46" spans="6:6" ht="15" hidden="1" customHeight="1" x14ac:dyDescent="0.25"/>
    <row r="47" spans="6:6" ht="15" hidden="1" customHeight="1" x14ac:dyDescent="0.25">
      <c r="F47" t="e">
        <f>select</f>
        <v>#NAME?</v>
      </c>
    </row>
  </sheetData>
  <mergeCells count="1">
    <mergeCell ref="A1:G1"/>
  </mergeCells>
  <pageMargins left="0.70866141732283472" right="0.70866141732283472" top="0.74803149606299213" bottom="0.74803149606299213" header="0.31496062992125984" footer="0.31496062992125984"/>
  <pageSetup paperSize="9" scale="60" orientation="landscape" r:id="rId1"/>
  <headerFooter>
    <oddHeader>&amp;LPolitical parties survey on fiscal discipline</oddHeader>
    <oddFooter>&amp;LFiscal discipline council&amp;CPage &amp;P&amp;R&amp;D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9" tint="-0.249977111117893"/>
  </sheetPr>
  <dimension ref="A1:XFC47"/>
  <sheetViews>
    <sheetView zoomScaleNormal="100" workbookViewId="0">
      <selection activeCell="A3" sqref="A3"/>
    </sheetView>
  </sheetViews>
  <sheetFormatPr defaultColWidth="0" defaultRowHeight="15" customHeight="1" zeroHeight="1" x14ac:dyDescent="0.25"/>
  <cols>
    <col min="1" max="1" width="8.42578125" customWidth="1"/>
    <col min="2" max="2" width="64.7109375" customWidth="1"/>
    <col min="3" max="5" width="12.85546875" customWidth="1"/>
    <col min="6" max="6" width="12.7109375" customWidth="1"/>
    <col min="7" max="7" width="1.140625" customWidth="1"/>
    <col min="8" max="20" width="9.140625" style="30" hidden="1"/>
    <col min="21" max="21" width="9" style="30" hidden="1"/>
    <col min="22" max="16382" width="0" style="30" hidden="1"/>
    <col min="16383" max="16383" width="1.140625" style="30" hidden="1"/>
    <col min="16384" max="16384" width="9.140625" style="30" hidden="1"/>
  </cols>
  <sheetData>
    <row r="1" spans="1:8" ht="33" customHeight="1" x14ac:dyDescent="0.25">
      <c r="A1" s="271" t="s">
        <v>501</v>
      </c>
      <c r="B1" s="272"/>
      <c r="C1" s="272"/>
      <c r="D1" s="272"/>
      <c r="E1" s="272"/>
      <c r="F1" s="273"/>
      <c r="G1" s="26"/>
      <c r="H1" s="29"/>
    </row>
    <row r="2" spans="1:8" ht="15.75" x14ac:dyDescent="0.25">
      <c r="A2" s="17" t="s">
        <v>452</v>
      </c>
      <c r="B2" s="17" t="s">
        <v>479</v>
      </c>
      <c r="C2" s="17">
        <v>2019</v>
      </c>
      <c r="D2" s="17">
        <v>2020</v>
      </c>
      <c r="E2" s="17">
        <v>2021</v>
      </c>
      <c r="F2" s="17">
        <v>2022</v>
      </c>
      <c r="G2" s="27"/>
    </row>
    <row r="3" spans="1:8" ht="15.75" x14ac:dyDescent="0.25">
      <c r="A3" s="20">
        <v>1</v>
      </c>
      <c r="B3" s="15"/>
      <c r="C3" s="16"/>
      <c r="D3" s="16"/>
      <c r="E3" s="16"/>
      <c r="F3" s="16"/>
      <c r="G3" s="28"/>
    </row>
    <row r="4" spans="1:8" ht="15.75" x14ac:dyDescent="0.25">
      <c r="A4" s="20">
        <v>2</v>
      </c>
      <c r="B4" s="15"/>
      <c r="C4" s="16"/>
      <c r="D4" s="16"/>
      <c r="E4" s="16"/>
      <c r="F4" s="16"/>
      <c r="G4" s="28"/>
    </row>
    <row r="5" spans="1:8" ht="15.75" x14ac:dyDescent="0.25">
      <c r="A5" s="20">
        <v>3</v>
      </c>
      <c r="B5" s="15"/>
      <c r="C5" s="16"/>
      <c r="D5" s="16"/>
      <c r="E5" s="16"/>
      <c r="F5" s="16"/>
      <c r="G5" s="28"/>
    </row>
    <row r="6" spans="1:8" ht="15.75" x14ac:dyDescent="0.25">
      <c r="A6" s="20">
        <v>4</v>
      </c>
      <c r="B6" s="15"/>
      <c r="C6" s="16"/>
      <c r="D6" s="16"/>
      <c r="E6" s="16"/>
      <c r="F6" s="16"/>
      <c r="G6" s="28"/>
    </row>
    <row r="7" spans="1:8" ht="15.75" x14ac:dyDescent="0.25">
      <c r="A7" s="20">
        <v>5</v>
      </c>
      <c r="B7" s="15"/>
      <c r="C7" s="16"/>
      <c r="D7" s="16"/>
      <c r="E7" s="16"/>
      <c r="F7" s="16"/>
      <c r="G7" s="28"/>
    </row>
    <row r="8" spans="1:8" ht="15.75" x14ac:dyDescent="0.25">
      <c r="A8" s="20">
        <v>6</v>
      </c>
      <c r="B8" s="15"/>
      <c r="C8" s="16"/>
      <c r="D8" s="16"/>
      <c r="E8" s="16"/>
      <c r="F8" s="16"/>
      <c r="G8" s="28"/>
    </row>
    <row r="9" spans="1:8" ht="15.75" x14ac:dyDescent="0.25">
      <c r="A9" s="20">
        <v>7</v>
      </c>
      <c r="B9" s="15"/>
      <c r="C9" s="16"/>
      <c r="D9" s="16"/>
      <c r="E9" s="16"/>
      <c r="F9" s="16"/>
      <c r="G9" s="28"/>
    </row>
    <row r="10" spans="1:8" ht="15.75" x14ac:dyDescent="0.25">
      <c r="A10" s="20">
        <v>8</v>
      </c>
      <c r="B10" s="15"/>
      <c r="C10" s="16"/>
      <c r="D10" s="16"/>
      <c r="E10" s="16"/>
      <c r="F10" s="16"/>
      <c r="G10" s="28"/>
    </row>
    <row r="11" spans="1:8" ht="15.75" x14ac:dyDescent="0.25">
      <c r="A11" s="20">
        <v>9</v>
      </c>
      <c r="B11" s="15"/>
      <c r="C11" s="16"/>
      <c r="D11" s="16"/>
      <c r="E11" s="16"/>
      <c r="F11" s="16"/>
      <c r="G11" s="28"/>
    </row>
    <row r="12" spans="1:8" ht="15.75" x14ac:dyDescent="0.25">
      <c r="A12" s="20">
        <v>10</v>
      </c>
      <c r="B12" s="15"/>
      <c r="C12" s="16"/>
      <c r="D12" s="16"/>
      <c r="E12" s="16"/>
      <c r="F12" s="16"/>
      <c r="G12" s="28"/>
    </row>
    <row r="13" spans="1:8" ht="15.75" x14ac:dyDescent="0.25">
      <c r="A13" s="20">
        <v>11</v>
      </c>
      <c r="B13" s="15"/>
      <c r="C13" s="16"/>
      <c r="D13" s="16"/>
      <c r="E13" s="16"/>
      <c r="F13" s="16"/>
      <c r="G13" s="28"/>
    </row>
    <row r="14" spans="1:8" ht="15.75" x14ac:dyDescent="0.25">
      <c r="A14" s="20">
        <v>12</v>
      </c>
      <c r="B14" s="15"/>
      <c r="C14" s="16"/>
      <c r="D14" s="16"/>
      <c r="E14" s="16"/>
      <c r="F14" s="16"/>
      <c r="G14" s="28"/>
    </row>
    <row r="15" spans="1:8" ht="15.75" x14ac:dyDescent="0.25">
      <c r="A15" s="20">
        <v>13</v>
      </c>
      <c r="B15" s="15"/>
      <c r="C15" s="16"/>
      <c r="D15" s="16"/>
      <c r="E15" s="16"/>
      <c r="F15" s="16"/>
      <c r="G15" s="28"/>
    </row>
    <row r="16" spans="1:8" ht="15.75" x14ac:dyDescent="0.25">
      <c r="A16" s="20">
        <v>14</v>
      </c>
      <c r="B16" s="15"/>
      <c r="C16" s="16"/>
      <c r="D16" s="16"/>
      <c r="E16" s="16"/>
      <c r="F16" s="16"/>
      <c r="G16" s="28"/>
    </row>
    <row r="17" spans="1:8" ht="15.75" x14ac:dyDescent="0.25">
      <c r="A17" s="20">
        <v>15</v>
      </c>
      <c r="B17" s="15"/>
      <c r="C17" s="16"/>
      <c r="D17" s="16"/>
      <c r="E17" s="16"/>
      <c r="F17" s="16"/>
      <c r="G17" s="28"/>
    </row>
    <row r="18" spans="1:8" ht="15.75" x14ac:dyDescent="0.25">
      <c r="A18" s="20">
        <v>16</v>
      </c>
      <c r="B18" s="15"/>
      <c r="C18" s="16"/>
      <c r="D18" s="16"/>
      <c r="E18" s="16"/>
      <c r="F18" s="16"/>
      <c r="G18" s="28"/>
    </row>
    <row r="19" spans="1:8" ht="15.75" x14ac:dyDescent="0.25">
      <c r="A19" s="20">
        <v>17</v>
      </c>
      <c r="B19" s="15"/>
      <c r="C19" s="16"/>
      <c r="D19" s="16"/>
      <c r="E19" s="16"/>
      <c r="F19" s="16"/>
      <c r="G19" s="28"/>
    </row>
    <row r="20" spans="1:8" ht="15.75" x14ac:dyDescent="0.25">
      <c r="A20" s="20">
        <v>18</v>
      </c>
      <c r="B20" s="15"/>
      <c r="C20" s="16"/>
      <c r="D20" s="16"/>
      <c r="E20" s="16"/>
      <c r="F20" s="16"/>
      <c r="G20" s="28"/>
    </row>
    <row r="21" spans="1:8" ht="15.75" x14ac:dyDescent="0.25">
      <c r="A21" s="20">
        <v>19</v>
      </c>
      <c r="B21" s="15"/>
      <c r="C21" s="16"/>
      <c r="D21" s="16"/>
      <c r="E21" s="16"/>
      <c r="F21" s="16"/>
      <c r="G21" s="28"/>
      <c r="H21" s="31"/>
    </row>
    <row r="22" spans="1:8" ht="15.75" x14ac:dyDescent="0.25">
      <c r="A22" s="20">
        <v>20</v>
      </c>
      <c r="B22" s="15"/>
      <c r="C22" s="16"/>
      <c r="D22" s="16"/>
      <c r="E22" s="16"/>
      <c r="F22" s="16"/>
      <c r="G22" s="28"/>
    </row>
    <row r="23" spans="1:8" ht="15.75" x14ac:dyDescent="0.25">
      <c r="A23" s="20"/>
      <c r="B23" s="21" t="s">
        <v>23</v>
      </c>
      <c r="C23" s="22">
        <f>SUM(C3:C22)</f>
        <v>0</v>
      </c>
      <c r="D23" s="22">
        <f>SUM(D3:D22)</f>
        <v>0</v>
      </c>
      <c r="E23" s="22">
        <f>SUM(E3:E22)</f>
        <v>0</v>
      </c>
      <c r="F23" s="22">
        <f>SUM(F3:F22)</f>
        <v>0</v>
      </c>
      <c r="G23" s="28"/>
    </row>
    <row r="24" spans="1:8" ht="15" hidden="1" customHeight="1" x14ac:dyDescent="0.25">
      <c r="A24" t="s">
        <v>78</v>
      </c>
    </row>
    <row r="25" spans="1:8" ht="15" hidden="1" customHeight="1" x14ac:dyDescent="0.25"/>
    <row r="26" spans="1:8" ht="15" hidden="1" customHeight="1" x14ac:dyDescent="0.25"/>
    <row r="27" spans="1:8" ht="15" hidden="1" customHeight="1" x14ac:dyDescent="0.25"/>
    <row r="28" spans="1:8" ht="15" hidden="1" customHeight="1" x14ac:dyDescent="0.25"/>
    <row r="29" spans="1:8" ht="15" hidden="1" customHeight="1" x14ac:dyDescent="0.25"/>
    <row r="30" spans="1:8" ht="15" hidden="1" customHeight="1" x14ac:dyDescent="0.25"/>
    <row r="31" spans="1:8" ht="15" hidden="1" customHeight="1" x14ac:dyDescent="0.25"/>
    <row r="32" spans="1:8" ht="15" hidden="1" customHeight="1" x14ac:dyDescent="0.25"/>
    <row r="33" spans="5:5" ht="15" hidden="1" customHeight="1" x14ac:dyDescent="0.25"/>
    <row r="34" spans="5:5" ht="15" hidden="1" customHeight="1" x14ac:dyDescent="0.25"/>
    <row r="35" spans="5:5" ht="15" hidden="1" customHeight="1" x14ac:dyDescent="0.25"/>
    <row r="36" spans="5:5" ht="15" hidden="1" customHeight="1" x14ac:dyDescent="0.25"/>
    <row r="37" spans="5:5" ht="15" hidden="1" customHeight="1" x14ac:dyDescent="0.25"/>
    <row r="38" spans="5:5" ht="15" hidden="1" customHeight="1" x14ac:dyDescent="0.25"/>
    <row r="39" spans="5:5" ht="15" hidden="1" customHeight="1" x14ac:dyDescent="0.25"/>
    <row r="40" spans="5:5" ht="15" hidden="1" customHeight="1" x14ac:dyDescent="0.25"/>
    <row r="41" spans="5:5" ht="15" hidden="1" customHeight="1" x14ac:dyDescent="0.25"/>
    <row r="42" spans="5:5" ht="15" hidden="1" customHeight="1" x14ac:dyDescent="0.25"/>
    <row r="43" spans="5:5" ht="15" hidden="1" customHeight="1" x14ac:dyDescent="0.25"/>
    <row r="44" spans="5:5" ht="15" hidden="1" customHeight="1" x14ac:dyDescent="0.25"/>
    <row r="45" spans="5:5" ht="15" hidden="1" customHeight="1" x14ac:dyDescent="0.25"/>
    <row r="46" spans="5:5" ht="15" hidden="1" customHeight="1" x14ac:dyDescent="0.25"/>
    <row r="47" spans="5:5" ht="15" hidden="1" customHeight="1" x14ac:dyDescent="0.25">
      <c r="E47" t="e">
        <f>select</f>
        <v>#NAME?</v>
      </c>
    </row>
  </sheetData>
  <mergeCells count="1">
    <mergeCell ref="A1:F1"/>
  </mergeCells>
  <pageMargins left="0.70866141732283472" right="0.70866141732283472" top="0.74803149606299213" bottom="0.74803149606299213" header="0.31496062992125984" footer="0.31496062992125984"/>
  <pageSetup paperSize="9" orientation="landscape" r:id="rId1"/>
  <headerFooter>
    <oddHeader>&amp;LPolitical parties survey on fiscal discipline</oddHeader>
    <oddFooter>&amp;LFiscal discipline council&amp;CPage &amp;P&amp;R&amp;D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8cde31a-aed2-49ce-b570-e812b29b6342">
      <UserInfo>
        <DisplayName>Jānis Platais</DisplayName>
        <AccountId>12</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F58CCBB6005E9C4F91FE64D77491D1CF" ma:contentTypeVersion="7" ma:contentTypeDescription="Izveidot jaunu dokumentu." ma:contentTypeScope="" ma:versionID="5e512ce049bad84bd051459d684809da">
  <xsd:schema xmlns:xsd="http://www.w3.org/2001/XMLSchema" xmlns:xs="http://www.w3.org/2001/XMLSchema" xmlns:p="http://schemas.microsoft.com/office/2006/metadata/properties" xmlns:ns2="9c5f4703-e5b5-4a71-bd00-8c265978af61" xmlns:ns3="18cde31a-aed2-49ce-b570-e812b29b6342" targetNamespace="http://schemas.microsoft.com/office/2006/metadata/properties" ma:root="true" ma:fieldsID="fdd91807b70de961407cdf1faa21e3a0" ns2:_="" ns3:_="">
    <xsd:import namespace="9c5f4703-e5b5-4a71-bd00-8c265978af61"/>
    <xsd:import namespace="18cde31a-aed2-49ce-b570-e812b29b63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5f4703-e5b5-4a71-bd00-8c265978af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cde31a-aed2-49ce-b570-e812b29b6342"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87A5A9-0A14-4E99-A310-B6620E3627F9}">
  <ds:schemaRefs>
    <ds:schemaRef ds:uri="9c5f4703-e5b5-4a71-bd00-8c265978af61"/>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18cde31a-aed2-49ce-b570-e812b29b6342"/>
    <ds:schemaRef ds:uri="http://www.w3.org/XML/1998/namespace"/>
    <ds:schemaRef ds:uri="http://purl.org/dc/dcmitype/"/>
  </ds:schemaRefs>
</ds:datastoreItem>
</file>

<file path=customXml/itemProps2.xml><?xml version="1.0" encoding="utf-8"?>
<ds:datastoreItem xmlns:ds="http://schemas.openxmlformats.org/officeDocument/2006/customXml" ds:itemID="{5AC76F5D-01CD-4CDB-A0CB-0E0EF6AA68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5f4703-e5b5-4a71-bd00-8c265978af61"/>
    <ds:schemaRef ds:uri="18cde31a-aed2-49ce-b570-e812b29b63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8FE1F7-83F8-4D7E-9391-9DB6088EAD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10</vt:i4>
      </vt:variant>
    </vt:vector>
  </HeadingPairs>
  <TitlesOfParts>
    <vt:vector size="38" baseType="lpstr">
      <vt:lpstr>About Survey</vt:lpstr>
      <vt:lpstr>About Party</vt:lpstr>
      <vt:lpstr>Expenditure</vt:lpstr>
      <vt:lpstr>Revenue</vt:lpstr>
      <vt:lpstr>Reserve</vt:lpstr>
      <vt:lpstr>Budget revenue and expenditure</vt:lpstr>
      <vt:lpstr>Budget balance</vt:lpstr>
      <vt:lpstr>State debt</vt:lpstr>
      <vt:lpstr>Risks</vt:lpstr>
      <vt:lpstr>Outcome</vt:lpstr>
      <vt:lpstr>Summary</vt:lpstr>
      <vt:lpstr>Makro</vt:lpstr>
      <vt:lpstr>Kopa_rezerves</vt:lpstr>
      <vt:lpstr>LNG_2008-2018</vt:lpstr>
      <vt:lpstr>Apro_rezerve_2010-2018</vt:lpstr>
      <vt:lpstr>Parads_1902</vt:lpstr>
      <vt:lpstr>Parads_2605</vt:lpstr>
      <vt:lpstr>Deficits_0103</vt:lpstr>
      <vt:lpstr>Deficits_2004</vt:lpstr>
      <vt:lpstr>Izdevumi_potencials</vt:lpstr>
      <vt:lpstr>Tax_2_GDP_0103</vt:lpstr>
      <vt:lpstr>Tax_2_GDP_2605</vt:lpstr>
      <vt:lpstr>GG_TE_TR_0103</vt:lpstr>
      <vt:lpstr>GG_TE_TR_2605</vt:lpstr>
      <vt:lpstr>LNG</vt:lpstr>
      <vt:lpstr>COFOG</vt:lpstr>
      <vt:lpstr>COFOG_2016</vt:lpstr>
      <vt:lpstr>Ienemumi</vt:lpstr>
      <vt:lpstr>'Apro_rezerve_2010-2018'!Print_Titles</vt:lpstr>
      <vt:lpstr>'Budget balance'!Print_Titles</vt:lpstr>
      <vt:lpstr>'Budget revenue and expenditure'!Print_Titles</vt:lpstr>
      <vt:lpstr>Expenditure!Print_Titles</vt:lpstr>
      <vt:lpstr>'LNG_2008-2018'!Print_Titles</vt:lpstr>
      <vt:lpstr>Makro!Print_Titles</vt:lpstr>
      <vt:lpstr>Reserve!Print_Titles</vt:lpstr>
      <vt:lpstr>Revenue!Print_Titles</vt:lpstr>
      <vt:lpstr>Risks!Print_Titles</vt:lpstr>
      <vt:lpstr>'State debt'!Print_Titles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Fiscal discipline council</dc:creator>
  <cp:lastModifiedBy>Dace Kalsone</cp:lastModifiedBy>
  <cp:lastPrinted>2019-01-03T21:16:02Z</cp:lastPrinted>
  <dcterms:created xsi:type="dcterms:W3CDTF">2018-03-01T12:32:15Z</dcterms:created>
  <dcterms:modified xsi:type="dcterms:W3CDTF">2019-01-04T19:59:13Z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0x010100F58CCBB6005E9C4F91FE64D77491D1CF</vt:lpwstr>
  </property>
</Properties>
</file>