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asmens4\fdp_dokumenti\9_Lietvediba\2022\FDP_2022_1_08\"/>
    </mc:Choice>
  </mc:AlternateContent>
  <xr:revisionPtr revIDLastSave="0" documentId="13_ncr:1_{CFB565E0-0E2E-4283-8EA4-C77732A50259}" xr6:coauthVersionLast="47" xr6:coauthVersionMax="47" xr10:uidLastSave="{00000000-0000-0000-0000-000000000000}"/>
  <bookViews>
    <workbookView xWindow="28680" yWindow="-120" windowWidth="29040" windowHeight="15840" xr2:uid="{B3B9295A-8E61-424B-826B-2C84817B8AB8}"/>
  </bookViews>
  <sheets>
    <sheet name="SP_2022_2025" sheetId="3" r:id="rId1"/>
    <sheet name="VTBI_2021_2024" sheetId="5" r:id="rId2"/>
    <sheet name="Izmaiņas" sheetId="4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8" i="3" l="1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N61" i="3"/>
  <c r="M61" i="3"/>
  <c r="L61" i="3"/>
  <c r="K61" i="3"/>
  <c r="J61" i="3"/>
  <c r="I61" i="3"/>
  <c r="H61" i="3"/>
  <c r="G61" i="3"/>
  <c r="F61" i="3"/>
  <c r="R60" i="3"/>
  <c r="Q60" i="3"/>
  <c r="Q61" i="3" s="1"/>
  <c r="P60" i="3"/>
  <c r="O60" i="3"/>
  <c r="O61" i="3" s="1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P61" i="3" l="1"/>
  <c r="R61" i="3"/>
  <c r="E80" i="3"/>
  <c r="G80" i="3"/>
  <c r="I80" i="3"/>
  <c r="K80" i="3"/>
  <c r="M80" i="3"/>
  <c r="O80" i="3"/>
  <c r="Q80" i="3"/>
  <c r="S80" i="3"/>
  <c r="F80" i="3"/>
  <c r="H80" i="3"/>
  <c r="J80" i="3"/>
  <c r="L80" i="3"/>
  <c r="N80" i="3"/>
  <c r="P80" i="3"/>
  <c r="R80" i="3"/>
  <c r="T80" i="3"/>
  <c r="E79" i="3"/>
  <c r="G79" i="3"/>
  <c r="I79" i="3"/>
  <c r="K79" i="3"/>
  <c r="M79" i="3"/>
  <c r="O79" i="3"/>
  <c r="Q79" i="3"/>
  <c r="S79" i="3"/>
  <c r="F79" i="3"/>
  <c r="H79" i="3"/>
  <c r="J79" i="3"/>
  <c r="L79" i="3"/>
  <c r="N79" i="3"/>
  <c r="P79" i="3"/>
  <c r="R79" i="3"/>
  <c r="T79" i="3"/>
  <c r="E77" i="4" l="1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F76" i="4"/>
  <c r="G76" i="4"/>
  <c r="H76" i="4"/>
  <c r="I76" i="4"/>
  <c r="J76" i="4"/>
  <c r="K76" i="4"/>
  <c r="L76" i="4"/>
  <c r="M76" i="4"/>
  <c r="N76" i="4"/>
  <c r="O76" i="4"/>
  <c r="P76" i="4"/>
  <c r="Q76" i="4"/>
  <c r="E76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E74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F70" i="4"/>
  <c r="G70" i="4"/>
  <c r="H70" i="4"/>
  <c r="I70" i="4"/>
  <c r="J70" i="4"/>
  <c r="K70" i="4"/>
  <c r="L70" i="4"/>
  <c r="M70" i="4"/>
  <c r="N70" i="4"/>
  <c r="O70" i="4"/>
  <c r="P70" i="4"/>
  <c r="Q70" i="4"/>
  <c r="E70" i="4"/>
  <c r="E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F60" i="4"/>
  <c r="G60" i="4"/>
  <c r="H60" i="4"/>
  <c r="I60" i="4"/>
  <c r="J60" i="4"/>
  <c r="K60" i="4"/>
  <c r="L60" i="4"/>
  <c r="M60" i="4"/>
  <c r="N60" i="4"/>
  <c r="O60" i="4"/>
  <c r="P60" i="4"/>
  <c r="Q60" i="4"/>
  <c r="E60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F53" i="4"/>
  <c r="G53" i="4"/>
  <c r="H53" i="4"/>
  <c r="I53" i="4"/>
  <c r="J53" i="4"/>
  <c r="K53" i="4"/>
  <c r="L53" i="4"/>
  <c r="M53" i="4"/>
  <c r="N53" i="4"/>
  <c r="O53" i="4"/>
  <c r="P53" i="4"/>
  <c r="Q53" i="4"/>
  <c r="E53" i="4"/>
  <c r="F51" i="4"/>
  <c r="G51" i="4"/>
  <c r="H51" i="4"/>
  <c r="I51" i="4"/>
  <c r="J51" i="4"/>
  <c r="K51" i="4"/>
  <c r="L51" i="4"/>
  <c r="M51" i="4"/>
  <c r="N51" i="4"/>
  <c r="O51" i="4"/>
  <c r="P51" i="4"/>
  <c r="Q51" i="4"/>
  <c r="E51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F43" i="4"/>
  <c r="G43" i="4"/>
  <c r="H43" i="4"/>
  <c r="I43" i="4"/>
  <c r="J43" i="4"/>
  <c r="K43" i="4"/>
  <c r="L43" i="4"/>
  <c r="M43" i="4"/>
  <c r="N43" i="4"/>
  <c r="O43" i="4"/>
  <c r="P43" i="4"/>
  <c r="Q43" i="4"/>
  <c r="E43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F34" i="4"/>
  <c r="G34" i="4"/>
  <c r="H34" i="4"/>
  <c r="I34" i="4"/>
  <c r="J34" i="4"/>
  <c r="K34" i="4"/>
  <c r="L34" i="4"/>
  <c r="M34" i="4"/>
  <c r="N34" i="4"/>
  <c r="O34" i="4"/>
  <c r="P34" i="4"/>
  <c r="Q34" i="4"/>
  <c r="E3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F26" i="4"/>
  <c r="G26" i="4"/>
  <c r="H26" i="4"/>
  <c r="I26" i="4"/>
  <c r="J26" i="4"/>
  <c r="K26" i="4"/>
  <c r="L26" i="4"/>
  <c r="M26" i="4"/>
  <c r="N26" i="4"/>
  <c r="O26" i="4"/>
  <c r="P26" i="4"/>
  <c r="Q26" i="4"/>
  <c r="E26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F18" i="4"/>
  <c r="G18" i="4"/>
  <c r="H18" i="4"/>
  <c r="I18" i="4"/>
  <c r="J18" i="4"/>
  <c r="K18" i="4"/>
  <c r="L18" i="4"/>
  <c r="M18" i="4"/>
  <c r="N18" i="4"/>
  <c r="O18" i="4"/>
  <c r="P18" i="4"/>
  <c r="Q18" i="4"/>
  <c r="E18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F10" i="4"/>
  <c r="G10" i="4"/>
  <c r="H10" i="4"/>
  <c r="I10" i="4"/>
  <c r="J10" i="4"/>
  <c r="K10" i="4"/>
  <c r="L10" i="4"/>
  <c r="M10" i="4"/>
  <c r="N10" i="4"/>
  <c r="O10" i="4"/>
  <c r="P10" i="4"/>
  <c r="Q10" i="4"/>
  <c r="E10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E5" i="4"/>
  <c r="A79" i="5"/>
  <c r="A80" i="5" s="1"/>
  <c r="A78" i="5"/>
  <c r="A11" i="5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1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72" i="5" s="1"/>
  <c r="A74" i="5" s="1"/>
  <c r="A10" i="5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E79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E80" i="4"/>
  <c r="F66" i="4"/>
  <c r="G66" i="4"/>
  <c r="H66" i="4"/>
  <c r="I66" i="4"/>
  <c r="J66" i="4"/>
  <c r="K66" i="4"/>
  <c r="L66" i="4"/>
  <c r="M66" i="4"/>
  <c r="N66" i="4"/>
  <c r="O66" i="4"/>
  <c r="P66" i="4"/>
  <c r="Q66" i="4"/>
  <c r="E66" i="4"/>
  <c r="G61" i="4"/>
  <c r="H61" i="4"/>
  <c r="I61" i="4"/>
  <c r="J61" i="4"/>
  <c r="K61" i="4"/>
  <c r="L61" i="4"/>
  <c r="M61" i="4"/>
  <c r="N61" i="4"/>
  <c r="F61" i="4"/>
  <c r="A79" i="3"/>
  <c r="A80" i="3" s="1"/>
  <c r="A78" i="3"/>
  <c r="A11" i="3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A10" i="3"/>
  <c r="A79" i="4"/>
  <c r="A80" i="4" s="1"/>
  <c r="A78" i="4"/>
  <c r="A11" i="4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  <c r="A10" i="4"/>
</calcChain>
</file>

<file path=xl/sharedStrings.xml><?xml version="1.0" encoding="utf-8"?>
<sst xmlns="http://schemas.openxmlformats.org/spreadsheetml/2006/main" count="789" uniqueCount="141">
  <si>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</si>
  <si>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</si>
  <si>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</si>
  <si>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</si>
  <si>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</si>
  <si>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</si>
  <si>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</si>
  <si>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</si>
  <si>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</si>
  <si>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</si>
  <si>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</si>
  <si>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</si>
  <si>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</si>
  <si>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</si>
  <si>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</si>
  <si>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</si>
  <si>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</si>
  <si>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</si>
  <si>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</si>
  <si>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</si>
  <si>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</si>
  <si>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</si>
  <si>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</si>
  <si>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</si>
  <si>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t-9</t>
  </si>
  <si>
    <t>t-8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</si>
  <si>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</si>
  <si>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</si>
  <si>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</si>
  <si>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</si>
  <si>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</si>
  <si>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</si>
  <si>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</si>
  <si>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</si>
  <si>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</si>
  <si>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</si>
  <si>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</si>
  <si>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</si>
  <si>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</si>
  <si>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</si>
  <si>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</si>
  <si>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</si>
  <si>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</si>
  <si>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</si>
  <si>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</si>
  <si>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</si>
  <si>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</si>
  <si>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</si>
  <si>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</si>
  <si>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</si>
  <si>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</si>
  <si>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</si>
  <si>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</si>
  <si>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</si>
  <si>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</si>
  <si>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sal_IKP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</si>
  <si>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</si>
  <si>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</si>
  <si>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</si>
  <si>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</si>
  <si>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</si>
  <si>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</si>
  <si>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</si>
  <si>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</si>
  <si>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</si>
  <si>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</si>
  <si>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</si>
  <si>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</si>
  <si>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</si>
  <si>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</si>
  <si>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</si>
  <si>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</si>
  <si>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</si>
  <si>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</si>
  <si>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</si>
  <si>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</si>
  <si>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</si>
  <si>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</si>
  <si>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</si>
  <si>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</si>
  <si>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</si>
  <si>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</si>
  <si>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</si>
  <si>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</si>
  <si>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</si>
  <si>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</si>
  <si>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</si>
  <si>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</si>
  <si>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</si>
  <si>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</si>
  <si>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</si>
  <si>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</si>
  <si>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</si>
  <si>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</si>
  <si>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</si>
  <si>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</si>
  <si>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</si>
  <si>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</si>
  <si>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</si>
  <si>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</si>
  <si>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</si>
  <si>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r>
      <t>Iedzīvotāju kopskaits (</t>
    </r>
    <r>
      <rPr>
        <i/>
        <sz val="11"/>
        <rFont val="Times New Roman"/>
        <family val="1"/>
      </rPr>
      <t>ISG010</t>
    </r>
    <r>
      <rPr>
        <sz val="11"/>
        <rFont val="Times New Roman"/>
        <family val="1"/>
        <charset val="204"/>
      </rPr>
      <t>)</t>
    </r>
  </si>
  <si>
    <t>Total population</t>
  </si>
  <si>
    <t>tūkst. / thsd.</t>
  </si>
  <si>
    <t>Iedzīvotāju kopskaita pieaugums</t>
  </si>
  <si>
    <t>Population growth</t>
  </si>
  <si>
    <t>Iedzīvotaji darbspējas vecumā (15-74)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</si>
  <si>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</si>
  <si>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</si>
  <si>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</si>
  <si>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</si>
  <si>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</si>
  <si>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</si>
  <si>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</si>
  <si>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</si>
  <si>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</si>
  <si>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</si>
  <si>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</si>
  <si>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</si>
  <si>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</si>
  <si>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</si>
  <si>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</si>
  <si>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</si>
  <si>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</si>
  <si>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</si>
  <si>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</si>
  <si>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</si>
  <si>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</si>
  <si>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</si>
  <si>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</si>
  <si>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</si>
  <si>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</si>
  <si>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</si>
  <si>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</si>
  <si>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</si>
  <si>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</si>
  <si>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</si>
  <si>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</si>
  <si>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</si>
  <si>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</t>
    </r>
    <r>
      <rPr>
        <sz val="11"/>
        <color rgb="FFFF0000"/>
        <rFont val="Times New Roman"/>
        <family val="1"/>
        <charset val="186"/>
      </rPr>
      <t>(15-74</t>
    </r>
    <r>
      <rPr>
        <sz val="11"/>
        <rFont val="Times New Roman"/>
        <family val="1"/>
        <charset val="204"/>
      </rPr>
      <t xml:space="preserve">) </t>
    </r>
    <r>
      <rPr>
        <b/>
        <sz val="11"/>
        <rFont val="Times New Roman"/>
        <family val="1"/>
        <charset val="186"/>
      </rPr>
      <t>IRD010</t>
    </r>
  </si>
  <si>
    <t>t-10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</si>
</sst>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21" x14ac:knownFonts="1">
    <font>
      <sz val="11"/>
      <color rgb="FF000000"/>
      <name val="Calibri"/>
      <family val="2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i/>
      <sz val="1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 Light"/>
      <family val="2"/>
      <scheme val="major"/>
    </font>
    <font>
      <sz val="11"/>
      <color theme="9"/>
      <name val="Calibri"/>
      <family val="2"/>
      <charset val="204"/>
    </font>
    <font>
      <b/>
      <i/>
      <sz val="11"/>
      <color rgb="FF9C5700"/>
      <name val="Calibri"/>
      <family val="2"/>
      <charset val="186"/>
      <scheme val="minor"/>
    </font>
    <font>
      <b/>
      <i/>
      <sz val="11"/>
      <name val="Calibri"/>
      <family val="2"/>
      <charset val="186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Border="0" applyAlignment="0"/>
    <xf numFmtId="0" fontId="3" fillId="3" borderId="0" applyNumberFormat="0" applyBorder="0" applyAlignment="0" applyProtection="0"/>
    <xf numFmtId="164" fontId="20" fillId="2" borderId="0"/>
    <xf numFmtId="1" fontId="19" fillId="5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0" xfId="0" applyFont="1" applyFill="1" applyAlignment="1">
      <alignment horizontal="right" indent="1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right" indent="1"/>
    </xf>
    <xf numFmtId="165" fontId="8" fillId="0" borderId="1" xfId="0" applyNumberFormat="1" applyFont="1" applyBorder="1" applyAlignment="1">
      <alignment horizontal="right" indent="1"/>
    </xf>
    <xf numFmtId="0" fontId="6" fillId="4" borderId="0" xfId="0" applyFont="1" applyFill="1" applyAlignment="1">
      <alignment horizontal="right" vertical="center" wrapText="1" inden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right" indent="1"/>
    </xf>
    <xf numFmtId="165" fontId="1" fillId="0" borderId="1" xfId="0" applyNumberFormat="1" applyFont="1" applyBorder="1" applyAlignment="1">
      <alignment horizontal="right" indent="1"/>
    </xf>
    <xf numFmtId="1" fontId="1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wrapText="1"/>
    </xf>
    <xf numFmtId="165" fontId="7" fillId="0" borderId="1" xfId="0" applyNumberFormat="1" applyFont="1" applyBorder="1" applyAlignment="1">
      <alignment horizontal="right" indent="1"/>
    </xf>
    <xf numFmtId="0" fontId="10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165" fontId="7" fillId="0" borderId="0" xfId="0" applyNumberFormat="1" applyFont="1" applyAlignment="1">
      <alignment horizontal="right" indent="1"/>
    </xf>
    <xf numFmtId="4" fontId="8" fillId="0" borderId="1" xfId="0" applyNumberFormat="1" applyFont="1" applyBorder="1" applyAlignment="1">
      <alignment horizontal="right" indent="1"/>
    </xf>
    <xf numFmtId="1" fontId="0" fillId="0" borderId="0" xfId="0" applyNumberFormat="1" applyAlignment="1"/>
    <xf numFmtId="1" fontId="2" fillId="0" borderId="0" xfId="0" applyNumberFormat="1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1" applyFill="1" applyAlignment="1">
      <alignment horizontal="center" vertical="center"/>
    </xf>
    <xf numFmtId="165" fontId="2" fillId="0" borderId="0" xfId="0" applyNumberFormat="1" applyFont="1" applyFill="1"/>
    <xf numFmtId="166" fontId="2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4" fontId="12" fillId="0" borderId="0" xfId="0" applyNumberFormat="1" applyFont="1" applyFill="1"/>
    <xf numFmtId="0" fontId="16" fillId="0" borderId="0" xfId="1" applyFont="1" applyFill="1" applyAlignment="1">
      <alignment horizontal="center" vertical="center"/>
    </xf>
    <xf numFmtId="0" fontId="17" fillId="0" borderId="0" xfId="0" applyFont="1" applyFill="1"/>
    <xf numFmtId="0" fontId="18" fillId="0" borderId="0" xfId="1" applyFont="1" applyFill="1"/>
    <xf numFmtId="165" fontId="18" fillId="0" borderId="0" xfId="1" applyNumberFormat="1" applyFont="1" applyFill="1"/>
    <xf numFmtId="0" fontId="18" fillId="0" borderId="0" xfId="1" applyFont="1" applyFill="1" applyAlignment="1">
      <alignment horizontal="center" vertical="center"/>
    </xf>
    <xf numFmtId="0" fontId="17" fillId="0" borderId="0" xfId="0" applyFont="1"/>
    <xf numFmtId="0" fontId="7" fillId="0" borderId="0" xfId="0" applyFont="1" applyAlignment="1"/>
    <xf numFmtId="165" fontId="0" fillId="0" borderId="0" xfId="0" applyNumberFormat="1"/>
    <xf numFmtId="0" fontId="0" fillId="0" borderId="0" xfId="0" applyAlignment="1">
      <alignment horizontal="center" vertical="center"/>
    </xf>
  </cellXfs>
  <cellStyles count="4">
    <cellStyle name="Aprēķins" xfId="3" xr:uid="{F919A356-6D3F-4768-9974-3D8E32D676B6}"/>
    <cellStyle name="Neitrāls" xfId="1" builtinId="28"/>
    <cellStyle name="Parasts" xfId="0" builtinId="0"/>
    <cellStyle name="Pieņēmumi" xfId="2" xr:uid="{D3B41C00-1D9E-4593-9924-2FA1B6A4B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elikums_SP2022_24_makro_prog_Parmainas_publicesanai_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mlv-my.sharepoint.com/personal/dainis_stikuts_fm_gov_lv/Documents/AutoSave/MACRO_MODELIS%202022-2024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/>
      <sheetData sheetId="1"/>
      <sheetData sheetId="2"/>
      <sheetData sheetId="3">
        <row r="6">
          <cell r="E6">
            <v>13227.014999999999</v>
          </cell>
          <cell r="F6">
            <v>14142.786</v>
          </cell>
          <cell r="G6">
            <v>14430.174000000001</v>
          </cell>
          <cell r="H6">
            <v>14644.602000000001</v>
          </cell>
          <cell r="I6">
            <v>15314.95</v>
          </cell>
          <cell r="J6">
            <v>16279.441999999999</v>
          </cell>
          <cell r="K6">
            <v>17272.241999999998</v>
          </cell>
          <cell r="L6">
            <v>17821.215</v>
          </cell>
          <cell r="M6">
            <v>16596.994999999999</v>
          </cell>
          <cell r="N6">
            <v>18049.869450943261</v>
          </cell>
          <cell r="O6">
            <v>20182.666561865088</v>
          </cell>
          <cell r="P6">
            <v>22100.783548330262</v>
          </cell>
          <cell r="Q6">
            <v>23559.435262520059</v>
          </cell>
          <cell r="R6">
            <v>24991.848926481278</v>
          </cell>
        </row>
        <row r="7">
          <cell r="E7">
            <v>3837.2930000000001</v>
          </cell>
          <cell r="F7">
            <v>4062.558</v>
          </cell>
          <cell r="G7">
            <v>4246.6049999999996</v>
          </cell>
          <cell r="H7">
            <v>4513.0249999999996</v>
          </cell>
          <cell r="I7">
            <v>4601.4459999999999</v>
          </cell>
          <cell r="J7">
            <v>4935.5259999999998</v>
          </cell>
          <cell r="K7">
            <v>5302.2640000000001</v>
          </cell>
          <cell r="L7">
            <v>5914.9530000000004</v>
          </cell>
          <cell r="M7">
            <v>5970.7060000000001</v>
          </cell>
          <cell r="N7">
            <v>6204.7</v>
          </cell>
          <cell r="O7">
            <v>6422.8219267242112</v>
          </cell>
          <cell r="P7">
            <v>6551.2783652586959</v>
          </cell>
          <cell r="Q7">
            <v>6682.3039325638701</v>
          </cell>
          <cell r="R7">
            <v>6815.9500112151472</v>
          </cell>
        </row>
        <row r="8">
          <cell r="E8">
            <v>6031.1179999999986</v>
          </cell>
          <cell r="F8">
            <v>5537.230999999997</v>
          </cell>
          <cell r="G8">
            <v>5643.9810000000025</v>
          </cell>
          <cell r="H8">
            <v>5838.0049999999992</v>
          </cell>
          <cell r="I8">
            <v>5373.7930000000015</v>
          </cell>
          <cell r="J8">
            <v>5943.5909999999994</v>
          </cell>
          <cell r="K8">
            <v>6782.9560000000101</v>
          </cell>
          <cell r="L8">
            <v>7127.1609999999973</v>
          </cell>
          <cell r="M8">
            <v>6597.2609999999986</v>
          </cell>
          <cell r="N8">
            <v>9004.5299634690928</v>
          </cell>
          <cell r="O8">
            <v>10602.499626070829</v>
          </cell>
          <cell r="P8">
            <v>11537.077152117181</v>
          </cell>
          <cell r="Q8">
            <v>12655.8315476976</v>
          </cell>
          <cell r="R8">
            <v>13441.527112585767</v>
          </cell>
        </row>
        <row r="9">
          <cell r="E9">
            <v>5706</v>
          </cell>
          <cell r="F9">
            <v>5522.674</v>
          </cell>
          <cell r="G9">
            <v>5385.8620000000001</v>
          </cell>
          <cell r="H9">
            <v>5372.2070000000003</v>
          </cell>
          <cell r="I9">
            <v>4898.6980000000003</v>
          </cell>
          <cell r="J9">
            <v>5558.5929999999998</v>
          </cell>
          <cell r="K9">
            <v>6448.4939999999997</v>
          </cell>
          <cell r="L9">
            <v>7101.5119999999997</v>
          </cell>
          <cell r="M9">
            <v>7217.018</v>
          </cell>
          <cell r="N9">
            <v>7863.8216190667672</v>
          </cell>
          <cell r="O9">
            <v>9016.0283501775884</v>
          </cell>
          <cell r="P9">
            <v>9858.5338017334761</v>
          </cell>
          <cell r="Q9">
            <v>10713.761609033854</v>
          </cell>
          <cell r="R9">
            <v>11366.229691024018</v>
          </cell>
        </row>
        <row r="12">
          <cell r="E12">
            <v>325.11799999999857</v>
          </cell>
          <cell r="F12">
            <v>14.556999999997061</v>
          </cell>
          <cell r="G12">
            <v>258.11900000000242</v>
          </cell>
          <cell r="H12">
            <v>465.79799999999886</v>
          </cell>
          <cell r="I12">
            <v>475.09500000000116</v>
          </cell>
          <cell r="J12">
            <v>384.99799999999959</v>
          </cell>
          <cell r="K12">
            <v>334.46200000001045</v>
          </cell>
          <cell r="L12">
            <v>25.648999999997613</v>
          </cell>
          <cell r="M12">
            <v>-619.75700000000143</v>
          </cell>
          <cell r="N12">
            <v>1140.7083444023256</v>
          </cell>
          <cell r="O12">
            <v>1586.4712758932401</v>
          </cell>
          <cell r="P12">
            <v>1678.5433503837048</v>
          </cell>
          <cell r="Q12">
            <v>1942.0699386637461</v>
          </cell>
          <cell r="R12">
            <v>2075.2974215617487</v>
          </cell>
        </row>
        <row r="13">
          <cell r="E13">
            <v>13471.208000000001</v>
          </cell>
          <cell r="F13">
            <v>13739.304</v>
          </cell>
          <cell r="G13">
            <v>14443.552</v>
          </cell>
          <cell r="H13">
            <v>14805.204</v>
          </cell>
          <cell r="I13">
            <v>15115.556</v>
          </cell>
          <cell r="J13">
            <v>16615.345000000001</v>
          </cell>
          <cell r="K13">
            <v>17923.012999999999</v>
          </cell>
          <cell r="L13">
            <v>18338.37</v>
          </cell>
          <cell r="M13">
            <v>17803.155999999999</v>
          </cell>
          <cell r="N13">
            <v>20605.64096758395</v>
          </cell>
          <cell r="O13">
            <v>22706.398082656913</v>
          </cell>
          <cell r="P13">
            <v>24314.068842899331</v>
          </cell>
          <cell r="Q13">
            <v>26078.411596186139</v>
          </cell>
          <cell r="R13">
            <v>28212.60566030983</v>
          </cell>
        </row>
        <row r="14">
          <cell r="E14">
            <v>14642.179</v>
          </cell>
          <cell r="F14">
            <v>14732.869000000001</v>
          </cell>
          <cell r="G14">
            <v>15138.51</v>
          </cell>
          <cell r="H14">
            <v>15228.71</v>
          </cell>
          <cell r="I14">
            <v>15034.421</v>
          </cell>
          <cell r="J14">
            <v>16789.471000000001</v>
          </cell>
          <cell r="K14">
            <v>18126.919000000002</v>
          </cell>
          <cell r="L14">
            <v>18554.476999999999</v>
          </cell>
          <cell r="M14">
            <v>17457.143</v>
          </cell>
          <cell r="N14">
            <v>21479.977295709097</v>
          </cell>
          <cell r="O14">
            <v>24019.633377387516</v>
          </cell>
          <cell r="P14">
            <v>25890.324352737349</v>
          </cell>
          <cell r="Q14">
            <v>27933.845283866147</v>
          </cell>
          <cell r="R14">
            <v>30040.902336436946</v>
          </cell>
        </row>
        <row r="20">
          <cell r="E20">
            <v>13383.191000000001</v>
          </cell>
          <cell r="F20">
            <v>14246.075000000001</v>
          </cell>
          <cell r="G20">
            <v>14350.089</v>
          </cell>
          <cell r="H20">
            <v>14644.602000000001</v>
          </cell>
          <cell r="I20">
            <v>15135.323</v>
          </cell>
          <cell r="J20">
            <v>15580.984</v>
          </cell>
          <cell r="K20">
            <v>16045.790999999999</v>
          </cell>
          <cell r="L20">
            <v>16072.055</v>
          </cell>
          <cell r="M20">
            <v>14858.482</v>
          </cell>
          <cell r="N20">
            <v>15612.724442374305</v>
          </cell>
          <cell r="O20">
            <v>16438.366465237214</v>
          </cell>
          <cell r="P20">
            <v>17459.392111833484</v>
          </cell>
          <cell r="Q20">
            <v>18157.767796306824</v>
          </cell>
          <cell r="R20">
            <v>18884.078508159098</v>
          </cell>
        </row>
        <row r="21">
          <cell r="E21">
            <v>4174.6030000000001</v>
          </cell>
          <cell r="F21">
            <v>4245.6090000000004</v>
          </cell>
          <cell r="G21">
            <v>4392.9170000000004</v>
          </cell>
          <cell r="H21">
            <v>4513.0249999999996</v>
          </cell>
          <cell r="I21">
            <v>4617.4610000000002</v>
          </cell>
          <cell r="J21">
            <v>4770.2269999999999</v>
          </cell>
          <cell r="K21">
            <v>4851.8149999999996</v>
          </cell>
          <cell r="L21">
            <v>5017.9889999999996</v>
          </cell>
          <cell r="M21">
            <v>5148.2860000000001</v>
          </cell>
          <cell r="N21">
            <v>5326.8983663937915</v>
          </cell>
          <cell r="O21">
            <v>5441.8446369311087</v>
          </cell>
          <cell r="P21">
            <v>5474.4738073781427</v>
          </cell>
          <cell r="Q21">
            <v>5501.8461764150325</v>
          </cell>
          <cell r="R21">
            <v>5529.3554072971074</v>
          </cell>
        </row>
        <row r="22">
          <cell r="E22">
            <v>6324.6220000000012</v>
          </cell>
          <cell r="F22">
            <v>5741.0580000000009</v>
          </cell>
          <cell r="G22">
            <v>5513.0219999999963</v>
          </cell>
          <cell r="H22">
            <v>5838.0049999999992</v>
          </cell>
          <cell r="I22">
            <v>5783.947000000001</v>
          </cell>
          <cell r="J22">
            <v>6386.2809999999981</v>
          </cell>
          <cell r="K22">
            <v>7247.485999999999</v>
          </cell>
          <cell r="L22">
            <v>7917.3609999999999</v>
          </cell>
          <cell r="M22">
            <v>7911.7169999999996</v>
          </cell>
          <cell r="N22">
            <v>9906.987795401843</v>
          </cell>
          <cell r="O22">
            <v>10731.472132590265</v>
          </cell>
          <cell r="P22">
            <v>11100.207401046697</v>
          </cell>
          <cell r="Q22">
            <v>11487.356966495636</v>
          </cell>
          <cell r="R22">
            <v>11731.261192728469</v>
          </cell>
        </row>
        <row r="23">
          <cell r="E23">
            <v>5967.3860000000004</v>
          </cell>
          <cell r="F23">
            <v>5703.0020000000004</v>
          </cell>
          <cell r="G23">
            <v>5481.8810000000003</v>
          </cell>
          <cell r="H23">
            <v>5372.2070000000003</v>
          </cell>
          <cell r="I23">
            <v>4929.4939999999997</v>
          </cell>
          <cell r="J23">
            <v>5492.0039999999999</v>
          </cell>
          <cell r="K23">
            <v>6138.5079999999998</v>
          </cell>
          <cell r="L23">
            <v>6563.9880000000003</v>
          </cell>
          <cell r="M23">
            <v>6578.5940000000001</v>
          </cell>
          <cell r="N23">
            <v>6892.4815197302387</v>
          </cell>
          <cell r="O23">
            <v>7371.6115209329746</v>
          </cell>
          <cell r="P23">
            <v>7742.9913089787924</v>
          </cell>
          <cell r="Q23">
            <v>8130.1408744277323</v>
          </cell>
          <cell r="R23">
            <v>8374.0451006605654</v>
          </cell>
        </row>
        <row r="24">
          <cell r="E24">
            <v>357.23600000000079</v>
          </cell>
          <cell r="F24">
            <v>38.056000000000495</v>
          </cell>
          <cell r="G24">
            <v>31.140999999995984</v>
          </cell>
          <cell r="H24">
            <v>465.79799999999886</v>
          </cell>
          <cell r="I24">
            <v>854.45300000000134</v>
          </cell>
          <cell r="J24">
            <v>894.27699999999822</v>
          </cell>
          <cell r="K24">
            <v>1108.9779999999992</v>
          </cell>
          <cell r="L24">
            <v>1353.3729999999996</v>
          </cell>
          <cell r="M24">
            <v>1333.1229999999996</v>
          </cell>
          <cell r="N24">
            <v>3014.5062756716043</v>
          </cell>
          <cell r="O24">
            <v>3359.8606116572905</v>
          </cell>
          <cell r="P24">
            <v>3357.2160920679039</v>
          </cell>
          <cell r="Q24">
            <v>3357.2160920679039</v>
          </cell>
          <cell r="R24">
            <v>3357.2160920679039</v>
          </cell>
        </row>
        <row r="25">
          <cell r="E25">
            <v>13446.055</v>
          </cell>
          <cell r="F25">
            <v>13534.706</v>
          </cell>
          <cell r="G25">
            <v>14378.75</v>
          </cell>
          <cell r="H25">
            <v>14805.204</v>
          </cell>
          <cell r="I25">
            <v>15388.94</v>
          </cell>
          <cell r="J25">
            <v>16370.290999999999</v>
          </cell>
          <cell r="K25">
            <v>17101.034</v>
          </cell>
          <cell r="L25">
            <v>17458.699000000001</v>
          </cell>
          <cell r="M25">
            <v>17082.756000000001</v>
          </cell>
          <cell r="N25">
            <v>18056.474113614964</v>
          </cell>
          <cell r="O25">
            <v>18771.077529340568</v>
          </cell>
          <cell r="P25">
            <v>19519.625770294162</v>
          </cell>
          <cell r="Q25">
            <v>20319.930426876221</v>
          </cell>
          <cell r="R25">
            <v>21335.926948220033</v>
          </cell>
        </row>
        <row r="26">
          <cell r="E26">
            <v>14573.868</v>
          </cell>
          <cell r="F26">
            <v>14555.308000000001</v>
          </cell>
          <cell r="G26">
            <v>14981.584999999999</v>
          </cell>
          <cell r="H26">
            <v>15228.71</v>
          </cell>
          <cell r="I26">
            <v>15771.772999999999</v>
          </cell>
          <cell r="J26">
            <v>17120.513999999999</v>
          </cell>
          <cell r="K26">
            <v>18222.099999999999</v>
          </cell>
          <cell r="L26">
            <v>18770.713</v>
          </cell>
          <cell r="M26">
            <v>18308.026000000002</v>
          </cell>
          <cell r="N26">
            <v>20955.291418093289</v>
          </cell>
          <cell r="O26">
            <v>22317.059023080867</v>
          </cell>
          <cell r="P26">
            <v>23354.515083259117</v>
          </cell>
          <cell r="Q26">
            <v>24228.735404691499</v>
          </cell>
          <cell r="R26">
            <v>25175.183649245017</v>
          </cell>
        </row>
        <row r="45">
          <cell r="E45">
            <v>5.6164200214244602</v>
          </cell>
          <cell r="F45">
            <v>6.4475206249391448</v>
          </cell>
          <cell r="G45">
            <v>0.73012391132294852</v>
          </cell>
          <cell r="H45">
            <v>2.0523426718817035</v>
          </cell>
          <cell r="I45">
            <v>3.3508660733832158</v>
          </cell>
          <cell r="J45">
            <v>2.9445093441349002</v>
          </cell>
          <cell r="K45">
            <v>2.9831684571397972</v>
          </cell>
          <cell r="L45">
            <v>0.16368155362363268</v>
          </cell>
          <cell r="M45">
            <v>-7.5508265744486351</v>
          </cell>
          <cell r="N45">
            <v>5.0761742846564317</v>
          </cell>
          <cell r="O45">
            <v>5.2882635949305694</v>
          </cell>
          <cell r="P45">
            <v>6.211235457948149</v>
          </cell>
          <cell r="Q45">
            <v>4</v>
          </cell>
          <cell r="R45">
            <v>4</v>
          </cell>
        </row>
        <row r="46">
          <cell r="E46">
            <v>0.77285039517576593</v>
          </cell>
          <cell r="F46">
            <v>1.7009042536499948</v>
          </cell>
          <cell r="G46">
            <v>3.4696553545086317</v>
          </cell>
          <cell r="H46">
            <v>2.7341285983777794</v>
          </cell>
          <cell r="I46">
            <v>2.3141019604367585</v>
          </cell>
          <cell r="J46">
            <v>3.308441587270579</v>
          </cell>
          <cell r="K46">
            <v>1.710358857136157</v>
          </cell>
          <cell r="L46">
            <v>3.4249863195525734</v>
          </cell>
          <cell r="M46">
            <v>2.59659795986002</v>
          </cell>
          <cell r="N46">
            <v>3.4693559447511575</v>
          </cell>
          <cell r="O46">
            <v>2.1578461354263396</v>
          </cell>
          <cell r="P46">
            <v>0.59959761117758603</v>
          </cell>
          <cell r="Q46">
            <v>0.5</v>
          </cell>
          <cell r="R46">
            <v>0.5</v>
          </cell>
        </row>
        <row r="47">
          <cell r="E47">
            <v>5.1992493065167196</v>
          </cell>
          <cell r="F47">
            <v>-9.2268597237906107</v>
          </cell>
          <cell r="G47">
            <v>-3.9720204882097505</v>
          </cell>
          <cell r="H47">
            <v>5.8948250161164424</v>
          </cell>
          <cell r="I47">
            <v>-0.92596700413922406</v>
          </cell>
          <cell r="J47">
            <v>10.413892105166184</v>
          </cell>
          <cell r="K47">
            <v>13.485234990442805</v>
          </cell>
          <cell r="L47">
            <v>9.2428602138727882</v>
          </cell>
          <cell r="M47">
            <v>-7.1286379388297405E-2</v>
          </cell>
          <cell r="N47">
            <v>25.219188140852907</v>
          </cell>
          <cell r="O47">
            <v>8.3222504581169687</v>
          </cell>
          <cell r="P47">
            <v>3.4360175742955619</v>
          </cell>
          <cell r="Q47">
            <v>3.4877687547751037</v>
          </cell>
          <cell r="R47">
            <v>2.1232405934995597</v>
          </cell>
        </row>
        <row r="48">
          <cell r="E48">
            <v>17.659587305180196</v>
          </cell>
          <cell r="F48">
            <v>-4.4304826267313757</v>
          </cell>
          <cell r="G48">
            <v>-3.8772737586274815</v>
          </cell>
          <cell r="H48">
            <v>-2.0006636408196385</v>
          </cell>
          <cell r="I48">
            <v>-8.2408030814896165</v>
          </cell>
          <cell r="J48">
            <v>11.411110349256944</v>
          </cell>
          <cell r="K48">
            <v>11.771732140034857</v>
          </cell>
          <cell r="L48">
            <v>6.9313259834474508</v>
          </cell>
          <cell r="M48">
            <v>0.22251716486989892</v>
          </cell>
          <cell r="N48">
            <v>4.7713465784670461</v>
          </cell>
          <cell r="O48">
            <v>6.9514876439086777</v>
          </cell>
          <cell r="P48">
            <v>5.0379728637519889</v>
          </cell>
          <cell r="Q48">
            <v>5</v>
          </cell>
          <cell r="R48">
            <v>3</v>
          </cell>
        </row>
        <row r="50">
          <cell r="E50">
            <v>9.4979515839596473</v>
          </cell>
          <cell r="F50">
            <v>0.65930862249187783</v>
          </cell>
          <cell r="G50">
            <v>6.2361458017632572</v>
          </cell>
          <cell r="H50">
            <v>2.9658628183951947</v>
          </cell>
          <cell r="I50">
            <v>3.9427757969427546</v>
          </cell>
          <cell r="J50">
            <v>6.376988928412203</v>
          </cell>
          <cell r="K50">
            <v>4.4638363484192212</v>
          </cell>
          <cell r="L50">
            <v>2.0914817197603526</v>
          </cell>
          <cell r="M50">
            <v>-2.1533276906830139</v>
          </cell>
          <cell r="N50">
            <v>5.700005980387246</v>
          </cell>
          <cell r="O50">
            <v>3.9576021942555144</v>
          </cell>
          <cell r="P50">
            <v>3.9877744886171769</v>
          </cell>
          <cell r="Q50">
            <v>4.0999999999999996</v>
          </cell>
          <cell r="R50">
            <v>5</v>
          </cell>
        </row>
        <row r="51">
          <cell r="E51">
            <v>5.2470316226359301</v>
          </cell>
          <cell r="F51">
            <v>-0.12735122892563311</v>
          </cell>
          <cell r="G51">
            <v>2.9286704204404259</v>
          </cell>
          <cell r="H51">
            <v>1.6495250669405124</v>
          </cell>
          <cell r="I51">
            <v>3.5660472883126744</v>
          </cell>
          <cell r="J51">
            <v>8.5516130621458899</v>
          </cell>
          <cell r="K51">
            <v>6.4343044840826593</v>
          </cell>
          <cell r="L51">
            <v>3.010701291289152</v>
          </cell>
          <cell r="M51">
            <v>-2.464940996114521</v>
          </cell>
          <cell r="N51">
            <v>14.459589570679469</v>
          </cell>
          <cell r="O51">
            <v>6.4984426979230392</v>
          </cell>
          <cell r="P51">
            <v>4.6487131620043982</v>
          </cell>
          <cell r="Q51">
            <v>3.7432604287255629</v>
          </cell>
          <cell r="R51">
            <v>3.9063047606283874</v>
          </cell>
        </row>
        <row r="72">
          <cell r="E72">
            <v>8752.6319999999996</v>
          </cell>
          <cell r="F72">
            <v>9449.235999999999</v>
          </cell>
          <cell r="G72">
            <v>10095.545</v>
          </cell>
          <cell r="H72">
            <v>10893.712</v>
          </cell>
          <cell r="I72">
            <v>11609.1</v>
          </cell>
          <cell r="J72">
            <v>12525.649000000001</v>
          </cell>
          <cell r="K72">
            <v>13909.814</v>
          </cell>
          <cell r="L72">
            <v>14970.795</v>
          </cell>
          <cell r="M72">
            <v>15218.056</v>
          </cell>
          <cell r="N72">
            <v>16708.429774</v>
          </cell>
          <cell r="O72">
            <v>18080.109300238808</v>
          </cell>
          <cell r="P72">
            <v>19222.410605827892</v>
          </cell>
          <cell r="Q72">
            <v>20241.198367936777</v>
          </cell>
          <cell r="R72">
            <v>21246.372587354388</v>
          </cell>
        </row>
        <row r="73">
          <cell r="E73">
            <v>7264.473</v>
          </cell>
          <cell r="F73">
            <v>7823.6949999999997</v>
          </cell>
          <cell r="G73">
            <v>8406.5249999999996</v>
          </cell>
          <cell r="H73">
            <v>9073.8649999999998</v>
          </cell>
          <cell r="I73">
            <v>9629.9770000000008</v>
          </cell>
          <cell r="J73">
            <v>10391.066000000001</v>
          </cell>
          <cell r="K73">
            <v>11462.378000000001</v>
          </cell>
          <cell r="L73">
            <v>12257.846</v>
          </cell>
          <cell r="M73">
            <v>12503.231</v>
          </cell>
          <cell r="N73">
            <v>13803.567024000002</v>
          </cell>
          <cell r="O73">
            <v>14936.067162526897</v>
          </cell>
          <cell r="P73">
            <v>15879.727885855344</v>
          </cell>
          <cell r="Q73">
            <v>16721.353463805681</v>
          </cell>
          <cell r="R73">
            <v>17551.732827223783</v>
          </cell>
        </row>
        <row r="74">
          <cell r="E74">
            <v>1488.1590000000001</v>
          </cell>
          <cell r="F74">
            <v>1625.5409999999999</v>
          </cell>
          <cell r="G74">
            <v>1689.02</v>
          </cell>
          <cell r="H74">
            <v>1819.847</v>
          </cell>
          <cell r="I74">
            <v>1979.123</v>
          </cell>
          <cell r="J74">
            <v>2134.5830000000001</v>
          </cell>
          <cell r="K74">
            <v>2447.4360000000001</v>
          </cell>
          <cell r="L74">
            <v>2712.9490000000001</v>
          </cell>
          <cell r="M74">
            <v>2714.8249999999998</v>
          </cell>
          <cell r="N74">
            <v>2904.8627499999998</v>
          </cell>
          <cell r="O74">
            <v>3144.0421377119119</v>
          </cell>
          <cell r="P74">
            <v>3342.6827199725499</v>
          </cell>
          <cell r="Q74">
            <v>3519.844904131096</v>
          </cell>
          <cell r="R74">
            <v>3694.6397601306066</v>
          </cell>
        </row>
        <row r="75">
          <cell r="E75">
            <v>11032.314</v>
          </cell>
          <cell r="F75">
            <v>10993.129000000001</v>
          </cell>
          <cell r="G75">
            <v>11067.019</v>
          </cell>
          <cell r="H75">
            <v>10890.208000000001</v>
          </cell>
          <cell r="I75">
            <v>10844.79</v>
          </cell>
          <cell r="J75">
            <v>11417.504000000001</v>
          </cell>
          <cell r="K75">
            <v>11763.843999999999</v>
          </cell>
          <cell r="L75">
            <v>12039.68</v>
          </cell>
          <cell r="M75">
            <v>10917.773999999999</v>
          </cell>
          <cell r="N75">
            <v>12315.249072000001</v>
          </cell>
          <cell r="O75">
            <v>14171.246247794397</v>
          </cell>
          <cell r="P75">
            <v>15552.324259869645</v>
          </cell>
          <cell r="Q75">
            <v>16784.838817769672</v>
          </cell>
          <cell r="R75">
            <v>17925.774956782323</v>
          </cell>
        </row>
        <row r="77">
          <cell r="E77">
            <v>650.83799999999997</v>
          </cell>
          <cell r="F77">
            <v>676.14499999999998</v>
          </cell>
          <cell r="G77">
            <v>721.27099999999996</v>
          </cell>
          <cell r="H77">
            <v>574.44000000000005</v>
          </cell>
          <cell r="I77">
            <v>692.54600000000005</v>
          </cell>
          <cell r="J77">
            <v>770.01599999999996</v>
          </cell>
          <cell r="K77">
            <v>737.52300000000002</v>
          </cell>
          <cell r="L77">
            <v>695.65700000000004</v>
          </cell>
          <cell r="M77">
            <v>847.59799999999996</v>
          </cell>
          <cell r="N77">
            <v>1288.1558027127903</v>
          </cell>
          <cell r="O77">
            <v>1396.3539744484804</v>
          </cell>
          <cell r="P77">
            <v>1470.9936298696434</v>
          </cell>
          <cell r="Q77">
            <v>1539.1944923681172</v>
          </cell>
          <cell r="R77">
            <v>1628.4095824719325</v>
          </cell>
        </row>
        <row r="98">
          <cell r="E98">
            <v>3.6387727994732728</v>
          </cell>
          <cell r="F98">
            <v>1.7156495131985849</v>
          </cell>
          <cell r="G98">
            <v>1.9176647713844375</v>
          </cell>
          <cell r="H98">
            <v>0.11593680502359405</v>
          </cell>
          <cell r="I98">
            <v>0.86438292784680471</v>
          </cell>
          <cell r="J98">
            <v>2.9472664212386803</v>
          </cell>
          <cell r="K98">
            <v>3.8936083573335907</v>
          </cell>
          <cell r="L98">
            <v>2.5751423095483688</v>
          </cell>
          <cell r="M98">
            <v>-9.2277179139543364E-2</v>
          </cell>
          <cell r="N98">
            <v>4.8118841137113435</v>
          </cell>
          <cell r="O98">
            <v>6.5753954084091646</v>
          </cell>
          <cell r="P98">
            <v>3.5349248720293076</v>
          </cell>
          <cell r="Q98">
            <v>2.7560523706154214</v>
          </cell>
          <cell r="R98">
            <v>2.3010373278328444</v>
          </cell>
        </row>
        <row r="99">
          <cell r="E99">
            <v>3.2428724435887375</v>
          </cell>
          <cell r="F99">
            <v>0.44713950350700316</v>
          </cell>
          <cell r="G99">
            <v>1.2924859253322012</v>
          </cell>
          <cell r="H99">
            <v>-0.55498291288796509</v>
          </cell>
          <cell r="I99">
            <v>1.1868065187640866</v>
          </cell>
          <cell r="J99">
            <v>3.2572949330020009</v>
          </cell>
          <cell r="K99">
            <v>3.0250775098995035</v>
          </cell>
          <cell r="L99">
            <v>3.0097460790962032</v>
          </cell>
          <cell r="M99">
            <v>0.73702498834032326</v>
          </cell>
          <cell r="N99">
            <v>3.5</v>
          </cell>
          <cell r="O99">
            <v>6.2</v>
          </cell>
          <cell r="P99">
            <v>3.1</v>
          </cell>
          <cell r="Q99">
            <v>2.5</v>
          </cell>
          <cell r="R99">
            <v>2</v>
          </cell>
        </row>
        <row r="100">
          <cell r="E100">
            <v>2.4549963187959492</v>
          </cell>
          <cell r="F100">
            <v>4.0997768456447119</v>
          </cell>
          <cell r="G100">
            <v>1.0251002142529728</v>
          </cell>
          <cell r="H100">
            <v>3.4453875507611542</v>
          </cell>
          <cell r="I100">
            <v>-0.34683563109683746</v>
          </cell>
          <cell r="J100">
            <v>3.8253261590573544</v>
          </cell>
          <cell r="K100">
            <v>5.6240259063272475</v>
          </cell>
          <cell r="L100">
            <v>7.8610089631738163</v>
          </cell>
          <cell r="M100">
            <v>-1.6121594333256155</v>
          </cell>
          <cell r="N100">
            <v>0.43460025591579665</v>
          </cell>
          <cell r="O100">
            <v>1.3289087280195844</v>
          </cell>
          <cell r="P100">
            <v>1.3920556563606254</v>
          </cell>
          <cell r="Q100">
            <v>1.4925373134328623</v>
          </cell>
          <cell r="R100">
            <v>1.4925373134328339</v>
          </cell>
        </row>
        <row r="101">
          <cell r="E101">
            <v>12.65381584464518</v>
          </cell>
          <cell r="F101">
            <v>1.1433784228994455</v>
          </cell>
          <cell r="G101">
            <v>6.1439170193098249</v>
          </cell>
          <cell r="H101">
            <v>-2.3203302775116867</v>
          </cell>
          <cell r="I101">
            <v>-7.0912475511964317</v>
          </cell>
          <cell r="J101">
            <v>0.17152005601650444</v>
          </cell>
          <cell r="K101">
            <v>0.56126368486373224</v>
          </cell>
          <cell r="L101">
            <v>-3.8156294529323276</v>
          </cell>
          <cell r="M101">
            <v>-7.3689046247301633</v>
          </cell>
          <cell r="N101">
            <v>9</v>
          </cell>
          <cell r="O101">
            <v>8.6999999999999993</v>
          </cell>
          <cell r="P101">
            <v>5.2</v>
          </cell>
          <cell r="Q101">
            <v>6</v>
          </cell>
          <cell r="R101">
            <v>4</v>
          </cell>
        </row>
        <row r="102">
          <cell r="E102">
            <v>6.687306919359699</v>
          </cell>
          <cell r="F102">
            <v>1.274066258679369</v>
          </cell>
          <cell r="G102">
            <v>1.456466744476586</v>
          </cell>
          <cell r="H102">
            <v>1.7827972569664894</v>
          </cell>
          <cell r="I102">
            <v>-0.6247294347046477</v>
          </cell>
          <cell r="J102">
            <v>1.8487509304046199</v>
          </cell>
          <cell r="K102">
            <v>3.7914173502920079</v>
          </cell>
          <cell r="L102">
            <v>2.9882249429126233</v>
          </cell>
          <cell r="M102">
            <v>1.4008643663841838</v>
          </cell>
          <cell r="N102">
            <v>4</v>
          </cell>
          <cell r="O102">
            <v>7.2</v>
          </cell>
          <cell r="P102">
            <v>4.0999999999999996</v>
          </cell>
          <cell r="Q102">
            <v>3.5</v>
          </cell>
          <cell r="R102">
            <v>3</v>
          </cell>
        </row>
        <row r="104">
          <cell r="E104">
            <v>4.1295758149646673</v>
          </cell>
          <cell r="F104">
            <v>1.3221153078390842</v>
          </cell>
          <cell r="G104">
            <v>-1.0451761505876362</v>
          </cell>
          <cell r="H104">
            <v>-0.44865695086637913</v>
          </cell>
          <cell r="I104">
            <v>-1.7764966267982061</v>
          </cell>
          <cell r="J104">
            <v>3.3326443990302437</v>
          </cell>
          <cell r="K104">
            <v>3.2608475903496412</v>
          </cell>
          <cell r="L104">
            <v>0.22133975425407471</v>
          </cell>
          <cell r="M104">
            <v>-0.7820599082518811</v>
          </cell>
          <cell r="N104">
            <v>9.5</v>
          </cell>
          <cell r="O104">
            <v>6</v>
          </cell>
          <cell r="P104">
            <v>2.9738880119847626</v>
          </cell>
          <cell r="Q104">
            <v>3.0321503624232418</v>
          </cell>
          <cell r="R104">
            <v>3.0321503624232418</v>
          </cell>
        </row>
        <row r="105">
          <cell r="E105">
            <v>7.1246435048604866</v>
          </cell>
          <cell r="F105">
            <v>0.74767843267855483</v>
          </cell>
          <cell r="G105">
            <v>-0.17037448357187657</v>
          </cell>
          <cell r="H105">
            <v>-1.0365947507383453</v>
          </cell>
          <cell r="I105">
            <v>-4.6751370312012313</v>
          </cell>
          <cell r="J105">
            <v>2.8759891343652839</v>
          </cell>
          <cell r="K105">
            <v>1.4390924236995914</v>
          </cell>
          <cell r="L105">
            <v>-0.63295397652825613</v>
          </cell>
          <cell r="M105">
            <v>-3.5363476986187976</v>
          </cell>
          <cell r="N105">
            <v>7.5</v>
          </cell>
          <cell r="O105">
            <v>5</v>
          </cell>
          <cell r="P105">
            <v>3</v>
          </cell>
          <cell r="Q105">
            <v>4</v>
          </cell>
          <cell r="R105">
            <v>3.5</v>
          </cell>
        </row>
        <row r="109">
          <cell r="E109">
            <v>3.3477557521507881</v>
          </cell>
          <cell r="F109">
            <v>3.7921294429966519</v>
          </cell>
          <cell r="G109">
            <v>0.44810172607954607</v>
          </cell>
          <cell r="H109">
            <v>1.2451299915406873</v>
          </cell>
          <cell r="I109">
            <v>1.9970636647394691</v>
          </cell>
          <cell r="J109">
            <v>1.7717373267554741</v>
          </cell>
          <cell r="K109">
            <v>1.788595023201548</v>
          </cell>
          <cell r="L109">
            <v>9.7187591515790511E-2</v>
          </cell>
          <cell r="M109">
            <v>-4.3818590609535013</v>
          </cell>
          <cell r="N109">
            <v>2.8255961013849573</v>
          </cell>
          <cell r="O109">
            <v>2.9542297454733841</v>
          </cell>
          <cell r="P109">
            <v>3.5128195276131011</v>
          </cell>
          <cell r="Q109">
            <v>2.312564751102796</v>
          </cell>
          <cell r="R109">
            <v>2.3250747587092673</v>
          </cell>
        </row>
        <row r="110">
          <cell r="E110">
            <v>0.15060279219157219</v>
          </cell>
          <cell r="F110">
            <v>0.31205114850828336</v>
          </cell>
          <cell r="G110">
            <v>0.63461619652475121</v>
          </cell>
          <cell r="H110">
            <v>0.50778768008192054</v>
          </cell>
          <cell r="I110">
            <v>0.42501816896104561</v>
          </cell>
          <cell r="J110">
            <v>0.60732535370859797</v>
          </cell>
          <cell r="K110">
            <v>0.31395372865074966</v>
          </cell>
          <cell r="L110">
            <v>0.61491207860738317</v>
          </cell>
          <cell r="M110">
            <v>0.47046456213598936</v>
          </cell>
          <cell r="N110">
            <v>0.66913021302900966</v>
          </cell>
          <cell r="O110">
            <v>0.41128925387674736</v>
          </cell>
          <cell r="P110">
            <v>0.11226004704021082</v>
          </cell>
          <cell r="Q110">
            <v>9.0639432609437548E-2</v>
          </cell>
          <cell r="R110">
            <v>8.8062887290071667E-2</v>
          </cell>
        </row>
        <row r="111">
          <cell r="E111">
            <v>1.4703764176047629</v>
          </cell>
          <cell r="F111">
            <v>-2.564597589331707</v>
          </cell>
          <cell r="G111">
            <v>-0.98239972703940681</v>
          </cell>
          <cell r="H111">
            <v>1.3739498088059519</v>
          </cell>
          <cell r="I111">
            <v>-0.21999724403170529</v>
          </cell>
          <cell r="J111">
            <v>2.3945950643514435</v>
          </cell>
          <cell r="K111">
            <v>3.3139496112500333</v>
          </cell>
          <cell r="L111">
            <v>2.4788127424092927</v>
          </cell>
          <cell r="M111">
            <v>-2.0378842096871269E-2</v>
          </cell>
          <cell r="N111">
            <v>7.4748238284591917</v>
          </cell>
          <cell r="O111">
            <v>2.9500874303286038</v>
          </cell>
          <cell r="P111">
            <v>1.268626753766152</v>
          </cell>
          <cell r="Q111">
            <v>1.2819868422783882</v>
          </cell>
          <cell r="R111">
            <v>0.7807892004101723</v>
          </cell>
        </row>
        <row r="112">
          <cell r="E112">
            <v>4.2131149931533498</v>
          </cell>
          <cell r="F112">
            <v>-1.1618923872238087</v>
          </cell>
          <cell r="G112">
            <v>-0.95260928117786836</v>
          </cell>
          <cell r="H112">
            <v>-0.46367524249263098</v>
          </cell>
          <cell r="I112">
            <v>-1.8016878148842346</v>
          </cell>
          <cell r="J112">
            <v>2.2362736781392689</v>
          </cell>
          <cell r="K112">
            <v>2.4877719932787086</v>
          </cell>
          <cell r="L112">
            <v>1.5744508238705825</v>
          </cell>
          <cell r="M112">
            <v>5.2738016950186338E-2</v>
          </cell>
          <cell r="N112">
            <v>1.1759075095683993</v>
          </cell>
          <cell r="O112">
            <v>1.7143750709220518</v>
          </cell>
          <cell r="P112">
            <v>1.2777251736596384</v>
          </cell>
          <cell r="Q112">
            <v>1.281986842278386</v>
          </cell>
          <cell r="R112">
            <v>0.78078920041016275</v>
          </cell>
        </row>
        <row r="113">
          <cell r="E113">
            <v>-2.7427385755485862</v>
          </cell>
          <cell r="F113">
            <v>-1.4027052021079001</v>
          </cell>
          <cell r="G113">
            <v>-2.9790445861538464E-2</v>
          </cell>
          <cell r="H113">
            <v>1.8376250512985832</v>
          </cell>
          <cell r="I113">
            <v>1.5816905708525284</v>
          </cell>
          <cell r="J113">
            <v>0.1583213862121764</v>
          </cell>
          <cell r="K113">
            <v>0.82617761797132694</v>
          </cell>
          <cell r="L113">
            <v>0.90436191853871239</v>
          </cell>
          <cell r="M113">
            <v>-7.3116859047052091E-2</v>
          </cell>
          <cell r="N113">
            <v>6.2989163188907913</v>
          </cell>
          <cell r="O113">
            <v>1.2357123594065564</v>
          </cell>
          <cell r="P113">
            <v>-9.0984198934869996E-3</v>
          </cell>
          <cell r="Q113">
            <v>0</v>
          </cell>
          <cell r="R113">
            <v>0</v>
          </cell>
        </row>
        <row r="114">
          <cell r="E114">
            <v>5.4863662043119543</v>
          </cell>
          <cell r="F114">
            <v>0.38959589846502818</v>
          </cell>
          <cell r="G114">
            <v>3.6362179445755527</v>
          </cell>
          <cell r="H114">
            <v>1.802944744077466</v>
          </cell>
          <cell r="I114">
            <v>2.3756023390080312</v>
          </cell>
          <cell r="J114">
            <v>3.9013873714523166</v>
          </cell>
          <cell r="K114">
            <v>2.8119268708073952</v>
          </cell>
          <cell r="L114">
            <v>1.323507459621311</v>
          </cell>
          <cell r="M114">
            <v>-1.3574208069494251</v>
          </cell>
          <cell r="N114">
            <v>3.6478113019168399</v>
          </cell>
          <cell r="O114">
            <v>2.5569225021192992</v>
          </cell>
          <cell r="P114">
            <v>2.5753661398693275</v>
          </cell>
          <cell r="Q114">
            <v>2.6500870235062641</v>
          </cell>
          <cell r="R114">
            <v>3.2524205249411038</v>
          </cell>
        </row>
        <row r="115">
          <cell r="E115">
            <v>-3.4177839807663464</v>
          </cell>
          <cell r="F115">
            <v>8.1565914377849574E-2</v>
          </cell>
          <cell r="G115">
            <v>-1.8364398973985121</v>
          </cell>
          <cell r="H115">
            <v>-1.0447849472162163</v>
          </cell>
          <cell r="I115">
            <v>-2.2100773860593139</v>
          </cell>
          <cell r="J115">
            <v>-5.3619562264266101</v>
          </cell>
          <cell r="K115">
            <v>-4.2389448464169108</v>
          </cell>
          <cell r="L115">
            <v>-2.0300935175240009</v>
          </cell>
          <cell r="M115">
            <v>1.6706281561433738</v>
          </cell>
          <cell r="N115">
            <v>-9.9173719542336354</v>
          </cell>
          <cell r="O115">
            <v>-4.8725407061122166</v>
          </cell>
          <cell r="P115">
            <v>-3.5693480564213078</v>
          </cell>
          <cell r="Q115">
            <v>-2.894847493962915</v>
          </cell>
          <cell r="R115">
            <v>-3.0297817282965598</v>
          </cell>
        </row>
      </sheetData>
      <sheetData sheetId="4">
        <row r="4">
          <cell r="E4">
            <v>21924.455000000002</v>
          </cell>
          <cell r="F4">
            <v>22749.01</v>
          </cell>
          <cell r="G4">
            <v>23625.802</v>
          </cell>
          <cell r="H4">
            <v>24572.126</v>
          </cell>
          <cell r="I4">
            <v>25371.324000000001</v>
          </cell>
          <cell r="J4">
            <v>26984.433000000001</v>
          </cell>
          <cell r="K4">
            <v>29153.556</v>
          </cell>
          <cell r="L4">
            <v>30647.222000000002</v>
          </cell>
          <cell r="M4">
            <v>29510.974999999999</v>
          </cell>
          <cell r="N4">
            <v>32384.76308628721</v>
          </cell>
          <cell r="O4">
            <v>35894.752819929527</v>
          </cell>
          <cell r="P4">
            <v>38612.883555868124</v>
          </cell>
          <cell r="Q4">
            <v>41042.137055101528</v>
          </cell>
          <cell r="R4">
            <v>43421.02937415507</v>
          </cell>
        </row>
        <row r="5">
          <cell r="E5">
            <v>10.932161968524341</v>
          </cell>
          <cell r="F5">
            <v>3.7608916618451644</v>
          </cell>
          <cell r="G5">
            <v>3.8541984903958593</v>
          </cell>
          <cell r="H5">
            <v>4.0054682588129822</v>
          </cell>
          <cell r="I5">
            <v>3.2524576831487906</v>
          </cell>
          <cell r="J5">
            <v>6.3580008674360045</v>
          </cell>
          <cell r="K5">
            <v>8.0384234866079964</v>
          </cell>
          <cell r="L5">
            <v>5.1234436032434587</v>
          </cell>
          <cell r="M5">
            <v>-3.7075040602375111</v>
          </cell>
          <cell r="N5">
            <v>9.7380316519098784</v>
          </cell>
          <cell r="O5">
            <v>10.838398676223647</v>
          </cell>
          <cell r="P5">
            <v>7.572501612072486</v>
          </cell>
          <cell r="Q5">
            <v>6.2913029940345524</v>
          </cell>
          <cell r="R5">
            <v>5.7962194216634799</v>
          </cell>
        </row>
        <row r="6">
          <cell r="E6">
            <v>7.037317185492725</v>
          </cell>
          <cell r="F6">
            <v>2.0107448150161105</v>
          </cell>
          <cell r="G6">
            <v>1.9000962427419381</v>
          </cell>
          <cell r="H6">
            <v>3.8850272772897938</v>
          </cell>
          <cell r="I6">
            <v>2.3676095426175152</v>
          </cell>
          <cell r="J6">
            <v>3.3130888898412536</v>
          </cell>
          <cell r="K6">
            <v>3.9894803874928328</v>
          </cell>
          <cell r="L6">
            <v>2.4843263546297578</v>
          </cell>
          <cell r="M6">
            <v>-3.6185659917204305</v>
          </cell>
          <cell r="N6">
            <v>4.6999894905563622</v>
          </cell>
          <cell r="O6">
            <v>3.9999882256858115</v>
          </cell>
          <cell r="P6">
            <v>3.8997244118674814</v>
          </cell>
          <cell r="Q6">
            <v>3.4404305555339647</v>
          </cell>
          <cell r="R6">
            <v>3.4165656430540565</v>
          </cell>
          <cell r="S6">
            <v>3.327080601917686</v>
          </cell>
          <cell r="T6">
            <v>3.3471172990076781</v>
          </cell>
        </row>
        <row r="9">
          <cell r="E9">
            <v>2.2675736961451207</v>
          </cell>
          <cell r="F9">
            <v>-5.5432372505535454E-2</v>
          </cell>
          <cell r="G9">
            <v>0.61009428729894921</v>
          </cell>
          <cell r="H9">
            <v>0.16538037486218116</v>
          </cell>
          <cell r="I9">
            <v>0.1651073197578512</v>
          </cell>
          <cell r="J9">
            <v>2.9120879120879266</v>
          </cell>
          <cell r="K9">
            <v>2.5627335824879793</v>
          </cell>
          <cell r="L9">
            <v>2.8110359187922995</v>
          </cell>
          <cell r="M9">
            <v>0.20253164556962133</v>
          </cell>
          <cell r="N9">
            <v>3.3</v>
          </cell>
          <cell r="O9">
            <v>6.2</v>
          </cell>
          <cell r="P9">
            <v>3.1</v>
          </cell>
          <cell r="Q9">
            <v>2.5</v>
          </cell>
          <cell r="R9">
            <v>2</v>
          </cell>
        </row>
        <row r="11">
          <cell r="E11">
            <v>685</v>
          </cell>
          <cell r="F11">
            <v>716</v>
          </cell>
          <cell r="G11">
            <v>765</v>
          </cell>
          <cell r="H11">
            <v>818</v>
          </cell>
          <cell r="I11">
            <v>859</v>
          </cell>
          <cell r="J11">
            <v>926</v>
          </cell>
          <cell r="K11">
            <v>1004</v>
          </cell>
          <cell r="L11">
            <v>1076</v>
          </cell>
          <cell r="M11">
            <v>1143</v>
          </cell>
          <cell r="N11">
            <v>1257.3000000000002</v>
          </cell>
          <cell r="O11">
            <v>1351.5975000000001</v>
          </cell>
          <cell r="P11">
            <v>1432.6933500000002</v>
          </cell>
          <cell r="Q11">
            <v>1508.6260975500002</v>
          </cell>
          <cell r="R11">
            <v>1584.0574024275002</v>
          </cell>
        </row>
        <row r="12">
          <cell r="E12">
            <v>3.7878787878787818</v>
          </cell>
          <cell r="F12">
            <v>4.5255474452554836</v>
          </cell>
          <cell r="G12">
            <v>6.8435754189944049</v>
          </cell>
          <cell r="H12">
            <v>6.9281045751634025</v>
          </cell>
          <cell r="I12">
            <v>5.012224938875292</v>
          </cell>
          <cell r="J12">
            <v>7.7997671711292185</v>
          </cell>
          <cell r="K12">
            <v>8.4233261339092849</v>
          </cell>
          <cell r="L12">
            <v>7.1713147410358431</v>
          </cell>
          <cell r="M12">
            <v>6.2267657992564978</v>
          </cell>
          <cell r="N12">
            <v>10</v>
          </cell>
          <cell r="O12">
            <v>7.5</v>
          </cell>
          <cell r="P12">
            <v>6</v>
          </cell>
          <cell r="Q12">
            <v>5.3</v>
          </cell>
          <cell r="R12">
            <v>5</v>
          </cell>
        </row>
        <row r="16">
          <cell r="E16">
            <v>1.6248839368616359</v>
          </cell>
          <cell r="F16">
            <v>2.0899954317039544</v>
          </cell>
          <cell r="G16">
            <v>-1.0403848305179508</v>
          </cell>
          <cell r="H16">
            <v>1.300022609088856</v>
          </cell>
          <cell r="I16">
            <v>-0.31246512665997273</v>
          </cell>
          <cell r="J16">
            <v>0.16791671331020552</v>
          </cell>
          <cell r="K16">
            <v>1.6316495306213596</v>
          </cell>
          <cell r="L16">
            <v>6.5977567627001577E-2</v>
          </cell>
          <cell r="M16">
            <v>-1.8681318681318686</v>
          </cell>
          <cell r="N16">
            <v>-2.8891377379619172</v>
          </cell>
          <cell r="O16">
            <v>1.671977513837632</v>
          </cell>
          <cell r="P16">
            <v>0.3</v>
          </cell>
          <cell r="Q16">
            <v>0</v>
          </cell>
          <cell r="R16">
            <v>-3.2398321643029249E-2</v>
          </cell>
        </row>
        <row r="17">
          <cell r="E17">
            <v>15.048025613660618</v>
          </cell>
          <cell r="F17">
            <v>11.870255348516219</v>
          </cell>
          <cell r="G17">
            <v>10.843494910813261</v>
          </cell>
          <cell r="H17">
            <v>9.8772882719774699</v>
          </cell>
          <cell r="I17">
            <v>9.6398948007283014</v>
          </cell>
          <cell r="J17">
            <v>8.7116188921758653</v>
          </cell>
          <cell r="K17">
            <v>7.411932396660557</v>
          </cell>
          <cell r="L17">
            <v>6.3111294141871719</v>
          </cell>
          <cell r="M17">
            <v>8.1</v>
          </cell>
          <cell r="N17">
            <v>7.5676827968450224</v>
          </cell>
          <cell r="O17">
            <v>6.8659598553939718</v>
          </cell>
          <cell r="P17">
            <v>6.4798371238197916</v>
          </cell>
          <cell r="Q17">
            <v>6.0752010754173513</v>
          </cell>
          <cell r="R17">
            <v>5.8705718838605154</v>
          </cell>
        </row>
        <row r="19">
          <cell r="E19">
            <v>22754.602999999999</v>
          </cell>
          <cell r="F19">
            <v>23212.14</v>
          </cell>
          <cell r="G19">
            <v>23653.192999999999</v>
          </cell>
          <cell r="H19">
            <v>24572.126</v>
          </cell>
          <cell r="I19">
            <v>25153.898000000001</v>
          </cell>
          <cell r="J19">
            <v>25987.269</v>
          </cell>
          <cell r="K19">
            <v>27024.026000000002</v>
          </cell>
          <cell r="L19">
            <v>27695.391</v>
          </cell>
          <cell r="M19">
            <v>26693.215</v>
          </cell>
          <cell r="N19">
            <v>27947.793299691617</v>
          </cell>
          <cell r="O19">
            <v>29065.701741018289</v>
          </cell>
          <cell r="P19">
            <v>30199.18400729337</v>
          </cell>
          <cell r="Q19">
            <v>31238.165961402214</v>
          </cell>
          <cell r="R19">
            <v>32305.438407159691</v>
          </cell>
          <cell r="S19">
            <v>33380.266381768764</v>
          </cell>
          <cell r="T19">
            <v>34497.543052287787</v>
          </cell>
        </row>
        <row r="20">
          <cell r="E20">
            <v>23101.267924561176</v>
          </cell>
          <cell r="F20">
            <v>23465.9714290921</v>
          </cell>
          <cell r="G20">
            <v>23925.639669434699</v>
          </cell>
          <cell r="H20">
            <v>24460.227354117698</v>
          </cell>
          <cell r="I20">
            <v>24988.883950310312</v>
          </cell>
          <cell r="J20">
            <v>25603.836122285749</v>
          </cell>
          <cell r="K20">
            <v>26286.508133132927</v>
          </cell>
          <cell r="L20">
            <v>26985.148208785809</v>
          </cell>
          <cell r="M20">
            <v>27659.115960524734</v>
          </cell>
          <cell r="N20">
            <v>28395.530845742578</v>
          </cell>
          <cell r="O20">
            <v>29249.431128951412</v>
          </cell>
          <cell r="P20">
            <v>30189.310116108969</v>
          </cell>
          <cell r="Q20">
            <v>31200.35011189746</v>
          </cell>
          <cell r="R20">
            <v>32245.249837144907</v>
          </cell>
          <cell r="S20">
            <v>33325.18351433771</v>
          </cell>
          <cell r="T20">
            <v>34441.243910232879</v>
          </cell>
        </row>
        <row r="21">
          <cell r="E21">
            <v>1.0287257226031556</v>
          </cell>
          <cell r="F21">
            <v>1.5787163965280513</v>
          </cell>
          <cell r="G21">
            <v>1.9588715588936765</v>
          </cell>
          <cell r="H21">
            <v>2.234371544790676</v>
          </cell>
          <cell r="I21">
            <v>2.1612906067433499</v>
          </cell>
          <cell r="J21">
            <v>2.4609029086623195</v>
          </cell>
          <cell r="K21">
            <v>2.6662880030425384</v>
          </cell>
          <cell r="L21">
            <v>2.6577895858761025</v>
          </cell>
          <cell r="M21">
            <v>2.4975601352734031</v>
          </cell>
          <cell r="N21">
            <v>2.6625092856093602</v>
          </cell>
          <cell r="O21">
            <v>3.0072528408683326</v>
          </cell>
          <cell r="P21">
            <v>3.213473257819885</v>
          </cell>
          <cell r="Q21">
            <v>3.3490000000000002</v>
          </cell>
          <cell r="R21">
            <v>3.3490000000000002</v>
          </cell>
          <cell r="S21">
            <v>3.3491248560548286</v>
          </cell>
          <cell r="T21">
            <v>3.3490000000000038</v>
          </cell>
        </row>
        <row r="22">
          <cell r="E22">
            <v>-0.76179107824802728</v>
          </cell>
          <cell r="F22">
            <v>-0.2167566146729456</v>
          </cell>
          <cell r="G22">
            <v>0.10368710956473848</v>
          </cell>
          <cell r="H22">
            <v>0.27421808731835567</v>
          </cell>
          <cell r="I22">
            <v>0.29936024116735355</v>
          </cell>
          <cell r="J22">
            <v>0.24340825087505849</v>
          </cell>
          <cell r="K22">
            <v>0.11968971706886222</v>
          </cell>
          <cell r="L22">
            <v>-7.2759704126780636E-2</v>
          </cell>
          <cell r="M22">
            <v>-0.24234766822821285</v>
          </cell>
          <cell r="N22">
            <v>-0.28568101038298721</v>
          </cell>
          <cell r="O22">
            <v>-0.19607793695053105</v>
          </cell>
          <cell r="P22">
            <v>-0.12699822616798073</v>
          </cell>
          <cell r="Q22">
            <v>-0.10827373992477973</v>
          </cell>
          <cell r="R22">
            <v>-0.13751921283754884</v>
          </cell>
        </row>
        <row r="23">
          <cell r="E23">
            <v>1.4363192701635903</v>
          </cell>
          <cell r="F23">
            <v>1.2726834259706072</v>
          </cell>
          <cell r="G23">
            <v>1.1022373266929257</v>
          </cell>
          <cell r="H23">
            <v>0.97497831293849513</v>
          </cell>
          <cell r="I23">
            <v>0.68142590887829968</v>
          </cell>
          <cell r="J23">
            <v>0.87708741083791031</v>
          </cell>
          <cell r="K23">
            <v>1.0698797915506175</v>
          </cell>
          <cell r="L23">
            <v>1.1197158242513765</v>
          </cell>
          <cell r="M23">
            <v>0.97946119146322697</v>
          </cell>
          <cell r="N23">
            <v>1.0085271171976373</v>
          </cell>
          <cell r="O23">
            <v>1.1018670633214249</v>
          </cell>
          <cell r="P23">
            <v>1.1020821830512721</v>
          </cell>
          <cell r="Q23">
            <v>1.128506069873866</v>
          </cell>
          <cell r="R23">
            <v>1.1214906310782728</v>
          </cell>
        </row>
        <row r="24">
          <cell r="E24">
            <v>0.35419753068759263</v>
          </cell>
          <cell r="F24">
            <v>0.52278958523038965</v>
          </cell>
          <cell r="G24">
            <v>0.75294712263601227</v>
          </cell>
          <cell r="H24">
            <v>0.98517514453382515</v>
          </cell>
          <cell r="I24">
            <v>1.1805044566976968</v>
          </cell>
          <cell r="J24">
            <v>1.3404072469493507</v>
          </cell>
          <cell r="K24">
            <v>1.4767184944230587</v>
          </cell>
          <cell r="L24">
            <v>1.6108334657515064</v>
          </cell>
          <cell r="M24">
            <v>1.760446612038389</v>
          </cell>
          <cell r="N24">
            <v>1.9396631787947101</v>
          </cell>
          <cell r="O24">
            <v>2.1014637144974389</v>
          </cell>
          <cell r="P24">
            <v>2.2383893009365936</v>
          </cell>
          <cell r="Q24">
            <v>2.3287676700509139</v>
          </cell>
          <cell r="R24">
            <v>2.365028581759276</v>
          </cell>
        </row>
        <row r="26">
          <cell r="E26">
            <v>14.194271564768437</v>
          </cell>
          <cell r="F26">
            <v>13.137111366558905</v>
          </cell>
          <cell r="G26">
            <v>11.893462204871673</v>
          </cell>
          <cell r="H26">
            <v>10.678805787425421</v>
          </cell>
          <cell r="I26">
            <v>9.6036270925329923</v>
          </cell>
          <cell r="J26">
            <v>8.698259346962427</v>
          </cell>
          <cell r="K26">
            <v>7.9574494543553271</v>
          </cell>
          <cell r="L26">
            <v>7.4627982909461519</v>
          </cell>
          <cell r="M26">
            <v>7.1780295881710332</v>
          </cell>
          <cell r="N26">
            <v>6.9682675214814918</v>
          </cell>
          <cell r="O26">
            <v>6.7907540649473681</v>
          </cell>
          <cell r="P26">
            <v>6.6626727201748528</v>
          </cell>
          <cell r="Q26">
            <v>6.6087275678147979</v>
          </cell>
          <cell r="R26">
            <v>6.6353391288825474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korekcija"/>
      <sheetName val="External"/>
      <sheetName val="BOP"/>
      <sheetName val="Darbaspēks"/>
      <sheetName val="Cenas"/>
      <sheetName val="NACE_Q_Modelis"/>
      <sheetName val="EXP_Q_Modelis"/>
      <sheetName val="IKP_Y_Modelis"/>
      <sheetName val="OutputSUMMARY"/>
      <sheetName val="OutputDETAIL"/>
      <sheetName val="OutputTAX"/>
      <sheetName val="Iepriekšējā Prognoze 1"/>
      <sheetName val="Iepriekšējā Prognoze 2"/>
      <sheetName val="exp_manuf"/>
      <sheetName val="CITU PROGNOZES"/>
      <sheetName val="Jaunais IKP"/>
      <sheetName val="IKP030-revizija"/>
      <sheetName val="NACE_sezizl%"/>
      <sheetName val="NACE_neizl"/>
      <sheetName val="Izlietojums"/>
      <sheetName val="IKP_Valdība"/>
    </sheetNames>
    <sheetDataSet>
      <sheetData sheetId="0" refreshError="1"/>
      <sheetData sheetId="1" refreshError="1"/>
      <sheetData sheetId="2" refreshError="1"/>
      <sheetData sheetId="3" refreshError="1">
        <row r="3">
          <cell r="AC3">
            <v>1890436</v>
          </cell>
          <cell r="AD3">
            <v>1879921</v>
          </cell>
          <cell r="AE3">
            <v>1869258</v>
          </cell>
          <cell r="AF3">
            <v>1858469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EE40-5B86-44D9-85B6-03F5BCD6C20C}">
  <dimension ref="A1:V85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5" x14ac:dyDescent="0.25"/>
  <cols>
    <col min="1" max="1" width="4.42578125" customWidth="1"/>
    <col min="2" max="2" width="24.140625" customWidth="1"/>
    <col min="3" max="3" width="0" hidden="1" customWidth="1"/>
    <col min="4" max="4" width="15.28515625" customWidth="1"/>
  </cols>
  <sheetData>
    <row r="1" spans="1:22" ht="20.25" x14ac:dyDescent="0.3">
      <c r="A1" s="38" t="s">
        <v>23</v>
      </c>
      <c r="B1" s="39"/>
      <c r="C1" s="39"/>
      <c r="D1" s="40"/>
      <c r="E1" s="59" t="s">
        <v>140</v>
      </c>
      <c r="F1" s="56" t="s">
        <v>24</v>
      </c>
      <c r="G1" s="56" t="s">
        <v>25</v>
      </c>
      <c r="H1" s="57" t="s">
        <v>26</v>
      </c>
      <c r="I1" s="58" t="s">
        <v>27</v>
      </c>
      <c r="J1" s="58" t="s">
        <v>28</v>
      </c>
      <c r="K1" s="58" t="s">
        <v>29</v>
      </c>
      <c r="L1" s="58" t="s">
        <v>30</v>
      </c>
      <c r="M1" s="58" t="s">
        <v>31</v>
      </c>
      <c r="N1" s="58" t="s">
        <v>32</v>
      </c>
      <c r="O1" s="58" t="s">
        <v>33</v>
      </c>
      <c r="P1" s="58" t="s">
        <v>34</v>
      </c>
      <c r="Q1" s="58" t="s">
        <v>35</v>
      </c>
      <c r="R1" s="58" t="s">
        <v>36</v>
      </c>
      <c r="S1" s="58" t="s">
        <v>37</v>
      </c>
      <c r="T1" s="58" t="s">
        <v>38</v>
      </c>
      <c r="U1" s="41"/>
    </row>
    <row r="2" spans="1:22" x14ac:dyDescent="0.25">
      <c r="A2" s="39"/>
      <c r="B2" s="39"/>
      <c r="C2" s="39"/>
      <c r="D2" s="40"/>
      <c r="E2" s="42"/>
      <c r="F2" s="42"/>
      <c r="G2" s="42"/>
      <c r="H2" s="42"/>
      <c r="I2" s="42"/>
      <c r="J2" s="42"/>
      <c r="K2" s="42"/>
      <c r="L2" s="42"/>
      <c r="M2" s="43"/>
      <c r="N2" s="42"/>
      <c r="O2" s="42"/>
      <c r="P2" s="42"/>
      <c r="Q2" s="42"/>
      <c r="R2" s="42"/>
      <c r="S2" s="42"/>
      <c r="T2" s="42"/>
      <c r="U2" s="44"/>
    </row>
    <row r="3" spans="1:22" ht="54.75" customHeight="1" x14ac:dyDescent="0.25">
      <c r="A3" s="45" t="s">
        <v>40</v>
      </c>
      <c r="B3" s="45" t="s">
        <v>41</v>
      </c>
      <c r="C3" s="45" t="s">
        <v>42</v>
      </c>
      <c r="D3" s="46" t="s">
        <v>43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  <c r="R3" s="49"/>
      <c r="S3" s="49"/>
      <c r="T3" s="49"/>
      <c r="U3" s="44"/>
    </row>
    <row r="4" spans="1:22" x14ac:dyDescent="0.25">
      <c r="A4" s="11"/>
      <c r="B4" s="12" t="s">
        <v>44</v>
      </c>
      <c r="C4" s="12" t="s">
        <v>45</v>
      </c>
      <c r="D4" s="13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3">
        <v>2024</v>
      </c>
      <c r="R4" s="13">
        <v>2025</v>
      </c>
      <c r="S4" s="13">
        <v>2026</v>
      </c>
      <c r="T4" s="13">
        <v>2027</v>
      </c>
      <c r="U4" s="44"/>
    </row>
    <row r="5" spans="1:22" x14ac:dyDescent="0.25">
      <c r="A5" s="14">
        <v>1</v>
      </c>
      <c r="B5" s="15" t="s">
        <v>46</v>
      </c>
      <c r="C5" s="15" t="s">
        <v>1</v>
      </c>
      <c r="D5" s="16" t="s">
        <v>47</v>
      </c>
      <c r="E5" s="17">
        <f>[1]OutputSUMMARY!E19</f>
        <v>22754.602999999999</v>
      </c>
      <c r="F5" s="17">
        <f>[1]OutputSUMMARY!F19</f>
        <v>23212.14</v>
      </c>
      <c r="G5" s="17">
        <f>[1]OutputSUMMARY!G19</f>
        <v>23653.192999999999</v>
      </c>
      <c r="H5" s="17">
        <f>[1]OutputSUMMARY!H19</f>
        <v>24572.126</v>
      </c>
      <c r="I5" s="17">
        <f>[1]OutputSUMMARY!I19</f>
        <v>25153.898000000001</v>
      </c>
      <c r="J5" s="17">
        <f>[1]OutputSUMMARY!J19</f>
        <v>25987.269</v>
      </c>
      <c r="K5" s="17">
        <f>[1]OutputSUMMARY!K19</f>
        <v>27024.026000000002</v>
      </c>
      <c r="L5" s="17">
        <f>[1]OutputSUMMARY!L19</f>
        <v>27695.391</v>
      </c>
      <c r="M5" s="17">
        <f>[1]OutputSUMMARY!M19</f>
        <v>26693.215</v>
      </c>
      <c r="N5" s="17">
        <f>[1]OutputSUMMARY!N19</f>
        <v>27947.793299691617</v>
      </c>
      <c r="O5" s="17">
        <f>[1]OutputSUMMARY!O19</f>
        <v>29065.701741018289</v>
      </c>
      <c r="P5" s="17">
        <f>[1]OutputSUMMARY!P19</f>
        <v>30199.18400729337</v>
      </c>
      <c r="Q5" s="17">
        <f>[1]OutputSUMMARY!Q19</f>
        <v>31238.165961402214</v>
      </c>
      <c r="R5" s="17">
        <f>[1]OutputSUMMARY!R19</f>
        <v>32305.438407159691</v>
      </c>
      <c r="S5" s="17">
        <f>[1]OutputSUMMARY!S19</f>
        <v>33380.266381768764</v>
      </c>
      <c r="T5" s="17">
        <f>[1]OutputSUMMARY!T19</f>
        <v>34497.543052287787</v>
      </c>
      <c r="U5" s="44"/>
    </row>
    <row r="6" spans="1:22" x14ac:dyDescent="0.25">
      <c r="A6" s="14">
        <v>2</v>
      </c>
      <c r="B6" s="15" t="s">
        <v>48</v>
      </c>
      <c r="C6" s="15" t="s">
        <v>49</v>
      </c>
      <c r="D6" s="16" t="s">
        <v>47</v>
      </c>
      <c r="E6" s="17">
        <f>[1]OutputSUMMARY!E4</f>
        <v>21924.455000000002</v>
      </c>
      <c r="F6" s="17">
        <f>[1]OutputSUMMARY!F4</f>
        <v>22749.01</v>
      </c>
      <c r="G6" s="17">
        <f>[1]OutputSUMMARY!G4</f>
        <v>23625.802</v>
      </c>
      <c r="H6" s="17">
        <f>[1]OutputSUMMARY!H4</f>
        <v>24572.126</v>
      </c>
      <c r="I6" s="17">
        <f>[1]OutputSUMMARY!I4</f>
        <v>25371.324000000001</v>
      </c>
      <c r="J6" s="17">
        <f>[1]OutputSUMMARY!J4</f>
        <v>26984.433000000001</v>
      </c>
      <c r="K6" s="17">
        <f>[1]OutputSUMMARY!K4</f>
        <v>29153.556</v>
      </c>
      <c r="L6" s="17">
        <f>[1]OutputSUMMARY!L4</f>
        <v>30647.222000000002</v>
      </c>
      <c r="M6" s="17">
        <f>[1]OutputSUMMARY!M4</f>
        <v>29510.974999999999</v>
      </c>
      <c r="N6" s="17">
        <f>[1]OutputSUMMARY!N4</f>
        <v>32384.76308628721</v>
      </c>
      <c r="O6" s="17">
        <f>[1]OutputSUMMARY!O4</f>
        <v>35894.752819929527</v>
      </c>
      <c r="P6" s="17">
        <f>[1]OutputSUMMARY!P4</f>
        <v>38612.883555868124</v>
      </c>
      <c r="Q6" s="17">
        <f>[1]OutputSUMMARY!Q4</f>
        <v>41042.137055101528</v>
      </c>
      <c r="R6" s="17">
        <f>[1]OutputSUMMARY!R4</f>
        <v>43421.02937415507</v>
      </c>
      <c r="S6" s="17">
        <f>[1]OutputSUMMARY!S4</f>
        <v>0</v>
      </c>
      <c r="T6" s="17">
        <f>[1]OutputSUMMARY!T4</f>
        <v>0</v>
      </c>
      <c r="U6" s="44"/>
    </row>
    <row r="7" spans="1:22" x14ac:dyDescent="0.25">
      <c r="A7" s="14">
        <v>3</v>
      </c>
      <c r="B7" s="15" t="s">
        <v>50</v>
      </c>
      <c r="C7" s="15" t="s">
        <v>51</v>
      </c>
      <c r="D7" s="16" t="s">
        <v>52</v>
      </c>
      <c r="E7" s="18">
        <f>[1]OutputSUMMARY!E6</f>
        <v>7.037317185492725</v>
      </c>
      <c r="F7" s="18">
        <f>[1]OutputSUMMARY!F6</f>
        <v>2.0107448150161105</v>
      </c>
      <c r="G7" s="18">
        <f>[1]OutputSUMMARY!G6</f>
        <v>1.9000962427419381</v>
      </c>
      <c r="H7" s="18">
        <f>[1]OutputSUMMARY!H6</f>
        <v>3.8850272772897938</v>
      </c>
      <c r="I7" s="18">
        <f>[1]OutputSUMMARY!I6</f>
        <v>2.3676095426175152</v>
      </c>
      <c r="J7" s="18">
        <f>[1]OutputSUMMARY!J6</f>
        <v>3.3130888898412536</v>
      </c>
      <c r="K7" s="18">
        <f>[1]OutputSUMMARY!K6</f>
        <v>3.9894803874928328</v>
      </c>
      <c r="L7" s="18">
        <f>[1]OutputSUMMARY!L6</f>
        <v>2.4843263546297578</v>
      </c>
      <c r="M7" s="18">
        <f>[1]OutputSUMMARY!M6</f>
        <v>-3.6185659917204305</v>
      </c>
      <c r="N7" s="18">
        <f>[1]OutputSUMMARY!N6</f>
        <v>4.6999894905563622</v>
      </c>
      <c r="O7" s="18">
        <f>[1]OutputSUMMARY!O6</f>
        <v>3.9999882256858115</v>
      </c>
      <c r="P7" s="18">
        <f>[1]OutputSUMMARY!P6</f>
        <v>3.8997244118674814</v>
      </c>
      <c r="Q7" s="18">
        <f>[1]OutputSUMMARY!Q6</f>
        <v>3.4404305555339647</v>
      </c>
      <c r="R7" s="18">
        <f>[1]OutputSUMMARY!R6</f>
        <v>3.4165656430540565</v>
      </c>
      <c r="S7" s="18">
        <f>[1]OutputSUMMARY!S6</f>
        <v>3.327080601917686</v>
      </c>
      <c r="T7" s="18">
        <f>[1]OutputSUMMARY!T6</f>
        <v>3.3471172990076781</v>
      </c>
      <c r="U7" s="44"/>
    </row>
    <row r="8" spans="1:22" x14ac:dyDescent="0.25">
      <c r="A8" s="14">
        <v>4</v>
      </c>
      <c r="B8" s="15" t="s">
        <v>53</v>
      </c>
      <c r="C8" s="15" t="s">
        <v>54</v>
      </c>
      <c r="D8" s="16" t="s">
        <v>52</v>
      </c>
      <c r="E8" s="18">
        <f>[1]OutputSUMMARY!E5</f>
        <v>10.932161968524341</v>
      </c>
      <c r="F8" s="18">
        <f>[1]OutputSUMMARY!F5</f>
        <v>3.7608916618451644</v>
      </c>
      <c r="G8" s="18">
        <f>[1]OutputSUMMARY!G5</f>
        <v>3.8541984903958593</v>
      </c>
      <c r="H8" s="18">
        <f>[1]OutputSUMMARY!H5</f>
        <v>4.0054682588129822</v>
      </c>
      <c r="I8" s="18">
        <f>[1]OutputSUMMARY!I5</f>
        <v>3.2524576831487906</v>
      </c>
      <c r="J8" s="18">
        <f>[1]OutputSUMMARY!J5</f>
        <v>6.3580008674360045</v>
      </c>
      <c r="K8" s="18">
        <f>[1]OutputSUMMARY!K5</f>
        <v>8.0384234866079964</v>
      </c>
      <c r="L8" s="18">
        <f>[1]OutputSUMMARY!L5</f>
        <v>5.1234436032434587</v>
      </c>
      <c r="M8" s="18">
        <f>[1]OutputSUMMARY!M5</f>
        <v>-3.7075040602375111</v>
      </c>
      <c r="N8" s="18">
        <f>[1]OutputSUMMARY!N5</f>
        <v>9.7380316519098784</v>
      </c>
      <c r="O8" s="18">
        <f>[1]OutputSUMMARY!O5</f>
        <v>10.838398676223647</v>
      </c>
      <c r="P8" s="18">
        <f>[1]OutputSUMMARY!P5</f>
        <v>7.572501612072486</v>
      </c>
      <c r="Q8" s="18">
        <f>[1]OutputSUMMARY!Q5</f>
        <v>6.2913029940345524</v>
      </c>
      <c r="R8" s="18">
        <f>[1]OutputSUMMARY!R5</f>
        <v>5.7962194216634799</v>
      </c>
      <c r="S8" s="18">
        <f>[1]OutputSUMMARY!S5</f>
        <v>0</v>
      </c>
      <c r="T8" s="18">
        <f>[1]OutputSUMMARY!T5</f>
        <v>0</v>
      </c>
      <c r="U8" s="44"/>
    </row>
    <row r="9" spans="1:22" x14ac:dyDescent="0.25">
      <c r="A9" s="19"/>
      <c r="B9" s="20" t="s">
        <v>55</v>
      </c>
      <c r="C9" s="20" t="s">
        <v>56</v>
      </c>
      <c r="D9" s="21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3">
        <v>2022</v>
      </c>
      <c r="P9" s="13">
        <v>2023</v>
      </c>
      <c r="Q9" s="13">
        <v>2024</v>
      </c>
      <c r="R9" s="13">
        <v>2025</v>
      </c>
      <c r="S9" s="50"/>
      <c r="T9" s="50"/>
      <c r="U9" s="44"/>
      <c r="V9" s="44"/>
    </row>
    <row r="10" spans="1:22" x14ac:dyDescent="0.25">
      <c r="A10" s="14">
        <f>A8+1</f>
        <v>5</v>
      </c>
      <c r="B10" s="15" t="s">
        <v>5</v>
      </c>
      <c r="C10" s="15" t="s">
        <v>6</v>
      </c>
      <c r="D10" s="16" t="s">
        <v>47</v>
      </c>
      <c r="E10" s="17">
        <f>[1]OutputDETAIL!E20</f>
        <v>13383.191000000001</v>
      </c>
      <c r="F10" s="17">
        <f>[1]OutputDETAIL!F20</f>
        <v>14246.075000000001</v>
      </c>
      <c r="G10" s="17">
        <f>[1]OutputDETAIL!G20</f>
        <v>14350.089</v>
      </c>
      <c r="H10" s="17">
        <f>[1]OutputDETAIL!H20</f>
        <v>14644.602000000001</v>
      </c>
      <c r="I10" s="17">
        <f>[1]OutputDETAIL!I20</f>
        <v>15135.323</v>
      </c>
      <c r="J10" s="17">
        <f>[1]OutputDETAIL!J20</f>
        <v>15580.984</v>
      </c>
      <c r="K10" s="17">
        <f>[1]OutputDETAIL!K20</f>
        <v>16045.790999999999</v>
      </c>
      <c r="L10" s="17">
        <f>[1]OutputDETAIL!L20</f>
        <v>16072.055</v>
      </c>
      <c r="M10" s="17">
        <f>[1]OutputDETAIL!M20</f>
        <v>14858.482</v>
      </c>
      <c r="N10" s="17">
        <f>[1]OutputDETAIL!N20</f>
        <v>15612.724442374305</v>
      </c>
      <c r="O10" s="17">
        <f>[1]OutputDETAIL!O20</f>
        <v>16438.366465237214</v>
      </c>
      <c r="P10" s="17">
        <f>[1]OutputDETAIL!P20</f>
        <v>17459.392111833484</v>
      </c>
      <c r="Q10" s="17">
        <f>[1]OutputDETAIL!Q20</f>
        <v>18157.767796306824</v>
      </c>
      <c r="R10" s="17">
        <f>[1]OutputDETAIL!R20</f>
        <v>18884.078508159098</v>
      </c>
      <c r="S10" s="39"/>
      <c r="T10" s="39"/>
      <c r="U10" s="44"/>
      <c r="V10" s="44"/>
    </row>
    <row r="11" spans="1:22" x14ac:dyDescent="0.25">
      <c r="A11" s="14">
        <f t="shared" ref="A11:A16" si="0">A10+1</f>
        <v>6</v>
      </c>
      <c r="B11" s="15" t="s">
        <v>57</v>
      </c>
      <c r="C11" s="15" t="s">
        <v>7</v>
      </c>
      <c r="D11" s="16" t="s">
        <v>47</v>
      </c>
      <c r="E11" s="17">
        <f>[1]OutputDETAIL!E21</f>
        <v>4174.6030000000001</v>
      </c>
      <c r="F11" s="17">
        <f>[1]OutputDETAIL!F21</f>
        <v>4245.6090000000004</v>
      </c>
      <c r="G11" s="17">
        <f>[1]OutputDETAIL!G21</f>
        <v>4392.9170000000004</v>
      </c>
      <c r="H11" s="17">
        <f>[1]OutputDETAIL!H21</f>
        <v>4513.0249999999996</v>
      </c>
      <c r="I11" s="17">
        <f>[1]OutputDETAIL!I21</f>
        <v>4617.4610000000002</v>
      </c>
      <c r="J11" s="17">
        <f>[1]OutputDETAIL!J21</f>
        <v>4770.2269999999999</v>
      </c>
      <c r="K11" s="17">
        <f>[1]OutputDETAIL!K21</f>
        <v>4851.8149999999996</v>
      </c>
      <c r="L11" s="17">
        <f>[1]OutputDETAIL!L21</f>
        <v>5017.9889999999996</v>
      </c>
      <c r="M11" s="17">
        <f>[1]OutputDETAIL!M21</f>
        <v>5148.2860000000001</v>
      </c>
      <c r="N11" s="17">
        <f>[1]OutputDETAIL!N21</f>
        <v>5326.8983663937915</v>
      </c>
      <c r="O11" s="17">
        <f>[1]OutputDETAIL!O21</f>
        <v>5441.8446369311087</v>
      </c>
      <c r="P11" s="17">
        <f>[1]OutputDETAIL!P21</f>
        <v>5474.4738073781427</v>
      </c>
      <c r="Q11" s="17">
        <f>[1]OutputDETAIL!Q21</f>
        <v>5501.8461764150325</v>
      </c>
      <c r="R11" s="17">
        <f>[1]OutputDETAIL!R21</f>
        <v>5529.3554072971074</v>
      </c>
      <c r="S11" s="39"/>
      <c r="T11" s="39"/>
      <c r="U11" s="44"/>
      <c r="V11" s="44"/>
    </row>
    <row r="12" spans="1:22" x14ac:dyDescent="0.25">
      <c r="A12" s="14">
        <f t="shared" si="0"/>
        <v>7</v>
      </c>
      <c r="B12" s="15" t="s">
        <v>58</v>
      </c>
      <c r="C12" s="15" t="s">
        <v>8</v>
      </c>
      <c r="D12" s="16" t="s">
        <v>47</v>
      </c>
      <c r="E12" s="17">
        <f>[1]OutputDETAIL!E22</f>
        <v>6324.6220000000012</v>
      </c>
      <c r="F12" s="17">
        <f>[1]OutputDETAIL!F22</f>
        <v>5741.0580000000009</v>
      </c>
      <c r="G12" s="17">
        <f>[1]OutputDETAIL!G22</f>
        <v>5513.0219999999963</v>
      </c>
      <c r="H12" s="17">
        <f>[1]OutputDETAIL!H22</f>
        <v>5838.0049999999992</v>
      </c>
      <c r="I12" s="17">
        <f>[1]OutputDETAIL!I22</f>
        <v>5783.947000000001</v>
      </c>
      <c r="J12" s="17">
        <f>[1]OutputDETAIL!J22</f>
        <v>6386.2809999999981</v>
      </c>
      <c r="K12" s="17">
        <f>[1]OutputDETAIL!K22</f>
        <v>7247.485999999999</v>
      </c>
      <c r="L12" s="17">
        <f>[1]OutputDETAIL!L22</f>
        <v>7917.3609999999999</v>
      </c>
      <c r="M12" s="17">
        <f>[1]OutputDETAIL!M22</f>
        <v>7911.7169999999996</v>
      </c>
      <c r="N12" s="17">
        <f>[1]OutputDETAIL!N22</f>
        <v>9906.987795401843</v>
      </c>
      <c r="O12" s="17">
        <f>[1]OutputDETAIL!O22</f>
        <v>10731.472132590265</v>
      </c>
      <c r="P12" s="17">
        <f>[1]OutputDETAIL!P22</f>
        <v>11100.207401046697</v>
      </c>
      <c r="Q12" s="17">
        <f>[1]OutputDETAIL!Q22</f>
        <v>11487.356966495636</v>
      </c>
      <c r="R12" s="17">
        <f>[1]OutputDETAIL!R22</f>
        <v>11731.261192728469</v>
      </c>
      <c r="S12" s="39"/>
      <c r="T12" s="39"/>
      <c r="U12" s="44"/>
      <c r="V12" s="44"/>
    </row>
    <row r="13" spans="1:22" x14ac:dyDescent="0.25">
      <c r="A13" s="14">
        <f t="shared" si="0"/>
        <v>8</v>
      </c>
      <c r="B13" s="15" t="s">
        <v>59</v>
      </c>
      <c r="C13" s="15" t="s">
        <v>9</v>
      </c>
      <c r="D13" s="16" t="s">
        <v>47</v>
      </c>
      <c r="E13" s="17">
        <f>[1]OutputDETAIL!E23</f>
        <v>5967.3860000000004</v>
      </c>
      <c r="F13" s="17">
        <f>[1]OutputDETAIL!F23</f>
        <v>5703.0020000000004</v>
      </c>
      <c r="G13" s="17">
        <f>[1]OutputDETAIL!G23</f>
        <v>5481.8810000000003</v>
      </c>
      <c r="H13" s="17">
        <f>[1]OutputDETAIL!H23</f>
        <v>5372.2070000000003</v>
      </c>
      <c r="I13" s="17">
        <f>[1]OutputDETAIL!I23</f>
        <v>4929.4939999999997</v>
      </c>
      <c r="J13" s="17">
        <f>[1]OutputDETAIL!J23</f>
        <v>5492.0039999999999</v>
      </c>
      <c r="K13" s="17">
        <f>[1]OutputDETAIL!K23</f>
        <v>6138.5079999999998</v>
      </c>
      <c r="L13" s="17">
        <f>[1]OutputDETAIL!L23</f>
        <v>6563.9880000000003</v>
      </c>
      <c r="M13" s="17">
        <f>[1]OutputDETAIL!M23</f>
        <v>6578.5940000000001</v>
      </c>
      <c r="N13" s="17">
        <f>[1]OutputDETAIL!N23</f>
        <v>6892.4815197302387</v>
      </c>
      <c r="O13" s="17">
        <f>[1]OutputDETAIL!O23</f>
        <v>7371.6115209329746</v>
      </c>
      <c r="P13" s="17">
        <f>[1]OutputDETAIL!P23</f>
        <v>7742.9913089787924</v>
      </c>
      <c r="Q13" s="17">
        <f>[1]OutputDETAIL!Q23</f>
        <v>8130.1408744277323</v>
      </c>
      <c r="R13" s="17">
        <f>[1]OutputDETAIL!R23</f>
        <v>8374.0451006605654</v>
      </c>
      <c r="S13" s="39"/>
      <c r="T13" s="39"/>
      <c r="U13" s="44"/>
      <c r="V13" s="44"/>
    </row>
    <row r="14" spans="1:22" x14ac:dyDescent="0.25">
      <c r="A14" s="14">
        <f t="shared" si="0"/>
        <v>9</v>
      </c>
      <c r="B14" s="15" t="s">
        <v>60</v>
      </c>
      <c r="C14" s="15" t="s">
        <v>10</v>
      </c>
      <c r="D14" s="16" t="s">
        <v>47</v>
      </c>
      <c r="E14" s="17">
        <f>[1]OutputDETAIL!E24</f>
        <v>357.23600000000079</v>
      </c>
      <c r="F14" s="17">
        <f>[1]OutputDETAIL!F24</f>
        <v>38.056000000000495</v>
      </c>
      <c r="G14" s="17">
        <f>[1]OutputDETAIL!G24</f>
        <v>31.140999999995984</v>
      </c>
      <c r="H14" s="17">
        <f>[1]OutputDETAIL!H24</f>
        <v>465.79799999999886</v>
      </c>
      <c r="I14" s="17">
        <f>[1]OutputDETAIL!I24</f>
        <v>854.45300000000134</v>
      </c>
      <c r="J14" s="17">
        <f>[1]OutputDETAIL!J24</f>
        <v>894.27699999999822</v>
      </c>
      <c r="K14" s="17">
        <f>[1]OutputDETAIL!K24</f>
        <v>1108.9779999999992</v>
      </c>
      <c r="L14" s="17">
        <f>[1]OutputDETAIL!L24</f>
        <v>1353.3729999999996</v>
      </c>
      <c r="M14" s="17">
        <f>[1]OutputDETAIL!M24</f>
        <v>1333.1229999999996</v>
      </c>
      <c r="N14" s="17">
        <f>[1]OutputDETAIL!N24</f>
        <v>3014.5062756716043</v>
      </c>
      <c r="O14" s="17">
        <f>[1]OutputDETAIL!O24</f>
        <v>3359.8606116572905</v>
      </c>
      <c r="P14" s="17">
        <f>[1]OutputDETAIL!P24</f>
        <v>3357.2160920679039</v>
      </c>
      <c r="Q14" s="17">
        <f>[1]OutputDETAIL!Q24</f>
        <v>3357.2160920679039</v>
      </c>
      <c r="R14" s="17">
        <f>[1]OutputDETAIL!R24</f>
        <v>3357.2160920679039</v>
      </c>
      <c r="S14" s="39"/>
      <c r="T14" s="39"/>
      <c r="U14" s="44"/>
      <c r="V14" s="44"/>
    </row>
    <row r="15" spans="1:22" x14ac:dyDescent="0.25">
      <c r="A15" s="14">
        <f t="shared" si="0"/>
        <v>10</v>
      </c>
      <c r="B15" s="15" t="s">
        <v>11</v>
      </c>
      <c r="C15" s="15" t="s">
        <v>12</v>
      </c>
      <c r="D15" s="16" t="s">
        <v>47</v>
      </c>
      <c r="E15" s="17">
        <f>[1]OutputDETAIL!E25</f>
        <v>13446.055</v>
      </c>
      <c r="F15" s="17">
        <f>[1]OutputDETAIL!F25</f>
        <v>13534.706</v>
      </c>
      <c r="G15" s="17">
        <f>[1]OutputDETAIL!G25</f>
        <v>14378.75</v>
      </c>
      <c r="H15" s="17">
        <f>[1]OutputDETAIL!H25</f>
        <v>14805.204</v>
      </c>
      <c r="I15" s="17">
        <f>[1]OutputDETAIL!I25</f>
        <v>15388.94</v>
      </c>
      <c r="J15" s="17">
        <f>[1]OutputDETAIL!J25</f>
        <v>16370.290999999999</v>
      </c>
      <c r="K15" s="17">
        <f>[1]OutputDETAIL!K25</f>
        <v>17101.034</v>
      </c>
      <c r="L15" s="17">
        <f>[1]OutputDETAIL!L25</f>
        <v>17458.699000000001</v>
      </c>
      <c r="M15" s="17">
        <f>[1]OutputDETAIL!M25</f>
        <v>17082.756000000001</v>
      </c>
      <c r="N15" s="17">
        <f>[1]OutputDETAIL!N25</f>
        <v>18056.474113614964</v>
      </c>
      <c r="O15" s="17">
        <f>[1]OutputDETAIL!O25</f>
        <v>18771.077529340568</v>
      </c>
      <c r="P15" s="17">
        <f>[1]OutputDETAIL!P25</f>
        <v>19519.625770294162</v>
      </c>
      <c r="Q15" s="17">
        <f>[1]OutputDETAIL!Q25</f>
        <v>20319.930426876221</v>
      </c>
      <c r="R15" s="17">
        <f>[1]OutputDETAIL!R25</f>
        <v>21335.926948220033</v>
      </c>
      <c r="S15" s="39"/>
      <c r="T15" s="39"/>
      <c r="U15" s="44"/>
      <c r="V15" s="44"/>
    </row>
    <row r="16" spans="1:22" x14ac:dyDescent="0.25">
      <c r="A16" s="14">
        <f t="shared" si="0"/>
        <v>11</v>
      </c>
      <c r="B16" s="15" t="s">
        <v>13</v>
      </c>
      <c r="C16" s="15" t="s">
        <v>14</v>
      </c>
      <c r="D16" s="16" t="s">
        <v>47</v>
      </c>
      <c r="E16" s="17">
        <f>[1]OutputDETAIL!E26</f>
        <v>14573.868</v>
      </c>
      <c r="F16" s="17">
        <f>[1]OutputDETAIL!F26</f>
        <v>14555.308000000001</v>
      </c>
      <c r="G16" s="17">
        <f>[1]OutputDETAIL!G26</f>
        <v>14981.584999999999</v>
      </c>
      <c r="H16" s="17">
        <f>[1]OutputDETAIL!H26</f>
        <v>15228.71</v>
      </c>
      <c r="I16" s="17">
        <f>[1]OutputDETAIL!I26</f>
        <v>15771.772999999999</v>
      </c>
      <c r="J16" s="17">
        <f>[1]OutputDETAIL!J26</f>
        <v>17120.513999999999</v>
      </c>
      <c r="K16" s="17">
        <f>[1]OutputDETAIL!K26</f>
        <v>18222.099999999999</v>
      </c>
      <c r="L16" s="17">
        <f>[1]OutputDETAIL!L26</f>
        <v>18770.713</v>
      </c>
      <c r="M16" s="17">
        <f>[1]OutputDETAIL!M26</f>
        <v>18308.026000000002</v>
      </c>
      <c r="N16" s="17">
        <f>[1]OutputDETAIL!N26</f>
        <v>20955.291418093289</v>
      </c>
      <c r="O16" s="17">
        <f>[1]OutputDETAIL!O26</f>
        <v>22317.059023080867</v>
      </c>
      <c r="P16" s="17">
        <f>[1]OutputDETAIL!P26</f>
        <v>23354.515083259117</v>
      </c>
      <c r="Q16" s="17">
        <f>[1]OutputDETAIL!Q26</f>
        <v>24228.735404691499</v>
      </c>
      <c r="R16" s="17">
        <f>[1]OutputDETAIL!R26</f>
        <v>25175.183649245017</v>
      </c>
      <c r="S16" s="39"/>
      <c r="T16" s="39"/>
      <c r="U16" s="44"/>
      <c r="V16" s="44"/>
    </row>
    <row r="17" spans="1:22" x14ac:dyDescent="0.25">
      <c r="A17" s="19"/>
      <c r="B17" s="20" t="s">
        <v>61</v>
      </c>
      <c r="C17" s="20" t="s">
        <v>62</v>
      </c>
      <c r="D17" s="21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3">
        <v>2022</v>
      </c>
      <c r="P17" s="13">
        <v>2023</v>
      </c>
      <c r="Q17" s="13">
        <v>2024</v>
      </c>
      <c r="R17" s="13">
        <v>2025</v>
      </c>
      <c r="S17" s="50"/>
      <c r="T17" s="50"/>
      <c r="U17" s="44"/>
      <c r="V17" s="44"/>
    </row>
    <row r="18" spans="1:22" x14ac:dyDescent="0.25">
      <c r="A18" s="14">
        <f>A16+1</f>
        <v>12</v>
      </c>
      <c r="B18" s="1" t="s">
        <v>5</v>
      </c>
      <c r="C18" s="1" t="s">
        <v>6</v>
      </c>
      <c r="D18" s="3" t="s">
        <v>52</v>
      </c>
      <c r="E18" s="18">
        <f>[1]OutputDETAIL!E45</f>
        <v>5.6164200214244602</v>
      </c>
      <c r="F18" s="18">
        <f>[1]OutputDETAIL!F45</f>
        <v>6.4475206249391448</v>
      </c>
      <c r="G18" s="18">
        <f>[1]OutputDETAIL!G45</f>
        <v>0.73012391132294852</v>
      </c>
      <c r="H18" s="18">
        <f>[1]OutputDETAIL!H45</f>
        <v>2.0523426718817035</v>
      </c>
      <c r="I18" s="18">
        <f>[1]OutputDETAIL!I45</f>
        <v>3.3508660733832158</v>
      </c>
      <c r="J18" s="18">
        <f>[1]OutputDETAIL!J45</f>
        <v>2.9445093441349002</v>
      </c>
      <c r="K18" s="18">
        <f>[1]OutputDETAIL!K45</f>
        <v>2.9831684571397972</v>
      </c>
      <c r="L18" s="18">
        <f>[1]OutputDETAIL!L45</f>
        <v>0.16368155362363268</v>
      </c>
      <c r="M18" s="18">
        <f>[1]OutputDETAIL!M45</f>
        <v>-7.5508265744486351</v>
      </c>
      <c r="N18" s="18">
        <f>[1]OutputDETAIL!N45</f>
        <v>5.0761742846564317</v>
      </c>
      <c r="O18" s="18">
        <f>[1]OutputDETAIL!O45</f>
        <v>5.2882635949305694</v>
      </c>
      <c r="P18" s="18">
        <f>[1]OutputDETAIL!P45</f>
        <v>6.211235457948149</v>
      </c>
      <c r="Q18" s="18">
        <f>[1]OutputDETAIL!Q45</f>
        <v>4</v>
      </c>
      <c r="R18" s="18">
        <f>[1]OutputDETAIL!R45</f>
        <v>4</v>
      </c>
      <c r="S18" s="39"/>
      <c r="T18" s="39"/>
      <c r="U18" s="44"/>
      <c r="V18" s="44"/>
    </row>
    <row r="19" spans="1:22" x14ac:dyDescent="0.25">
      <c r="A19" s="14">
        <f t="shared" ref="A19:A24" si="1">A18+1</f>
        <v>13</v>
      </c>
      <c r="B19" s="1" t="s">
        <v>57</v>
      </c>
      <c r="C19" s="1" t="s">
        <v>7</v>
      </c>
      <c r="D19" s="3" t="s">
        <v>52</v>
      </c>
      <c r="E19" s="18">
        <f>[1]OutputDETAIL!E46</f>
        <v>0.77285039517576593</v>
      </c>
      <c r="F19" s="18">
        <f>[1]OutputDETAIL!F46</f>
        <v>1.7009042536499948</v>
      </c>
      <c r="G19" s="18">
        <f>[1]OutputDETAIL!G46</f>
        <v>3.4696553545086317</v>
      </c>
      <c r="H19" s="18">
        <f>[1]OutputDETAIL!H46</f>
        <v>2.7341285983777794</v>
      </c>
      <c r="I19" s="18">
        <f>[1]OutputDETAIL!I46</f>
        <v>2.3141019604367585</v>
      </c>
      <c r="J19" s="18">
        <f>[1]OutputDETAIL!J46</f>
        <v>3.308441587270579</v>
      </c>
      <c r="K19" s="18">
        <f>[1]OutputDETAIL!K46</f>
        <v>1.710358857136157</v>
      </c>
      <c r="L19" s="18">
        <f>[1]OutputDETAIL!L46</f>
        <v>3.4249863195525734</v>
      </c>
      <c r="M19" s="18">
        <f>[1]OutputDETAIL!M46</f>
        <v>2.59659795986002</v>
      </c>
      <c r="N19" s="18">
        <f>[1]OutputDETAIL!N46</f>
        <v>3.4693559447511575</v>
      </c>
      <c r="O19" s="18">
        <f>[1]OutputDETAIL!O46</f>
        <v>2.1578461354263396</v>
      </c>
      <c r="P19" s="18">
        <f>[1]OutputDETAIL!P46</f>
        <v>0.59959761117758603</v>
      </c>
      <c r="Q19" s="18">
        <f>[1]OutputDETAIL!Q46</f>
        <v>0.5</v>
      </c>
      <c r="R19" s="18">
        <f>[1]OutputDETAIL!R46</f>
        <v>0.5</v>
      </c>
      <c r="S19" s="39"/>
      <c r="T19" s="39"/>
      <c r="U19" s="44"/>
      <c r="V19" s="44"/>
    </row>
    <row r="20" spans="1:22" x14ac:dyDescent="0.25">
      <c r="A20" s="14">
        <f t="shared" si="1"/>
        <v>14</v>
      </c>
      <c r="B20" s="1" t="s">
        <v>58</v>
      </c>
      <c r="C20" s="1" t="s">
        <v>8</v>
      </c>
      <c r="D20" s="3" t="s">
        <v>52</v>
      </c>
      <c r="E20" s="18">
        <f>[1]OutputDETAIL!E47</f>
        <v>5.1992493065167196</v>
      </c>
      <c r="F20" s="18">
        <f>[1]OutputDETAIL!F47</f>
        <v>-9.2268597237906107</v>
      </c>
      <c r="G20" s="18">
        <f>[1]OutputDETAIL!G47</f>
        <v>-3.9720204882097505</v>
      </c>
      <c r="H20" s="18">
        <f>[1]OutputDETAIL!H47</f>
        <v>5.8948250161164424</v>
      </c>
      <c r="I20" s="18">
        <f>[1]OutputDETAIL!I47</f>
        <v>-0.92596700413922406</v>
      </c>
      <c r="J20" s="18">
        <f>[1]OutputDETAIL!J47</f>
        <v>10.413892105166184</v>
      </c>
      <c r="K20" s="18">
        <f>[1]OutputDETAIL!K47</f>
        <v>13.485234990442805</v>
      </c>
      <c r="L20" s="18">
        <f>[1]OutputDETAIL!L47</f>
        <v>9.2428602138727882</v>
      </c>
      <c r="M20" s="18">
        <f>[1]OutputDETAIL!M47</f>
        <v>-7.1286379388297405E-2</v>
      </c>
      <c r="N20" s="18">
        <f>[1]OutputDETAIL!N47</f>
        <v>25.219188140852907</v>
      </c>
      <c r="O20" s="18">
        <f>[1]OutputDETAIL!O47</f>
        <v>8.3222504581169687</v>
      </c>
      <c r="P20" s="18">
        <f>[1]OutputDETAIL!P47</f>
        <v>3.4360175742955619</v>
      </c>
      <c r="Q20" s="18">
        <f>[1]OutputDETAIL!Q47</f>
        <v>3.4877687547751037</v>
      </c>
      <c r="R20" s="18">
        <f>[1]OutputDETAIL!R47</f>
        <v>2.1232405934995597</v>
      </c>
      <c r="S20" s="39"/>
      <c r="T20" s="39"/>
      <c r="U20" s="44"/>
      <c r="V20" s="44"/>
    </row>
    <row r="21" spans="1:22" x14ac:dyDescent="0.25">
      <c r="A21" s="14">
        <f t="shared" si="1"/>
        <v>15</v>
      </c>
      <c r="B21" s="1" t="s">
        <v>59</v>
      </c>
      <c r="C21" s="1" t="s">
        <v>9</v>
      </c>
      <c r="D21" s="3" t="s">
        <v>52</v>
      </c>
      <c r="E21" s="18">
        <f>[1]OutputDETAIL!E48</f>
        <v>17.659587305180196</v>
      </c>
      <c r="F21" s="18">
        <f>[1]OutputDETAIL!F48</f>
        <v>-4.4304826267313757</v>
      </c>
      <c r="G21" s="18">
        <f>[1]OutputDETAIL!G48</f>
        <v>-3.8772737586274815</v>
      </c>
      <c r="H21" s="18">
        <f>[1]OutputDETAIL!H48</f>
        <v>-2.0006636408196385</v>
      </c>
      <c r="I21" s="18">
        <f>[1]OutputDETAIL!I48</f>
        <v>-8.2408030814896165</v>
      </c>
      <c r="J21" s="18">
        <f>[1]OutputDETAIL!J48</f>
        <v>11.411110349256944</v>
      </c>
      <c r="K21" s="18">
        <f>[1]OutputDETAIL!K48</f>
        <v>11.771732140034857</v>
      </c>
      <c r="L21" s="18">
        <f>[1]OutputDETAIL!L48</f>
        <v>6.9313259834474508</v>
      </c>
      <c r="M21" s="18">
        <f>[1]OutputDETAIL!M48</f>
        <v>0.22251716486989892</v>
      </c>
      <c r="N21" s="18">
        <f>[1]OutputDETAIL!N48</f>
        <v>4.7713465784670461</v>
      </c>
      <c r="O21" s="18">
        <f>[1]OutputDETAIL!O48</f>
        <v>6.9514876439086777</v>
      </c>
      <c r="P21" s="18">
        <f>[1]OutputDETAIL!P48</f>
        <v>5.0379728637519889</v>
      </c>
      <c r="Q21" s="18">
        <f>[1]OutputDETAIL!Q48</f>
        <v>5</v>
      </c>
      <c r="R21" s="18">
        <f>[1]OutputDETAIL!R48</f>
        <v>3</v>
      </c>
      <c r="S21" s="39"/>
      <c r="T21" s="39"/>
      <c r="U21" s="44"/>
      <c r="V21" s="44"/>
    </row>
    <row r="22" spans="1:22" x14ac:dyDescent="0.25">
      <c r="A22" s="14">
        <f t="shared" si="1"/>
        <v>16</v>
      </c>
      <c r="B22" s="1" t="s">
        <v>60</v>
      </c>
      <c r="C22" s="1" t="s">
        <v>63</v>
      </c>
      <c r="D22" s="3" t="s">
        <v>64</v>
      </c>
      <c r="E22" s="3" t="s">
        <v>64</v>
      </c>
      <c r="F22" s="3" t="s">
        <v>64</v>
      </c>
      <c r="G22" s="3" t="s">
        <v>64</v>
      </c>
      <c r="H22" s="3" t="s">
        <v>64</v>
      </c>
      <c r="I22" s="3" t="s">
        <v>64</v>
      </c>
      <c r="J22" s="3" t="s">
        <v>64</v>
      </c>
      <c r="K22" s="3" t="s">
        <v>64</v>
      </c>
      <c r="L22" s="3" t="s">
        <v>64</v>
      </c>
      <c r="M22" s="3" t="s">
        <v>64</v>
      </c>
      <c r="N22" s="3" t="s">
        <v>64</v>
      </c>
      <c r="O22" s="3" t="s">
        <v>64</v>
      </c>
      <c r="P22" s="3" t="s">
        <v>64</v>
      </c>
      <c r="Q22" s="3" t="s">
        <v>64</v>
      </c>
      <c r="R22" s="3" t="s">
        <v>64</v>
      </c>
      <c r="S22" s="39"/>
      <c r="T22" s="39"/>
      <c r="U22" s="44"/>
      <c r="V22" s="44"/>
    </row>
    <row r="23" spans="1:22" x14ac:dyDescent="0.25">
      <c r="A23" s="14">
        <f t="shared" si="1"/>
        <v>17</v>
      </c>
      <c r="B23" s="1" t="s">
        <v>11</v>
      </c>
      <c r="C23" s="1" t="s">
        <v>12</v>
      </c>
      <c r="D23" s="3" t="s">
        <v>52</v>
      </c>
      <c r="E23" s="18">
        <f>[1]OutputDETAIL!E50</f>
        <v>9.4979515839596473</v>
      </c>
      <c r="F23" s="18">
        <f>[1]OutputDETAIL!F50</f>
        <v>0.65930862249187783</v>
      </c>
      <c r="G23" s="18">
        <f>[1]OutputDETAIL!G50</f>
        <v>6.2361458017632572</v>
      </c>
      <c r="H23" s="18">
        <f>[1]OutputDETAIL!H50</f>
        <v>2.9658628183951947</v>
      </c>
      <c r="I23" s="18">
        <f>[1]OutputDETAIL!I50</f>
        <v>3.9427757969427546</v>
      </c>
      <c r="J23" s="18">
        <f>[1]OutputDETAIL!J50</f>
        <v>6.376988928412203</v>
      </c>
      <c r="K23" s="18">
        <f>[1]OutputDETAIL!K50</f>
        <v>4.4638363484192212</v>
      </c>
      <c r="L23" s="18">
        <f>[1]OutputDETAIL!L50</f>
        <v>2.0914817197603526</v>
      </c>
      <c r="M23" s="18">
        <f>[1]OutputDETAIL!M50</f>
        <v>-2.1533276906830139</v>
      </c>
      <c r="N23" s="18">
        <f>[1]OutputDETAIL!N50</f>
        <v>5.700005980387246</v>
      </c>
      <c r="O23" s="18">
        <f>[1]OutputDETAIL!O50</f>
        <v>3.9576021942555144</v>
      </c>
      <c r="P23" s="18">
        <f>[1]OutputDETAIL!P50</f>
        <v>3.9877744886171769</v>
      </c>
      <c r="Q23" s="18">
        <f>[1]OutputDETAIL!Q50</f>
        <v>4.0999999999999996</v>
      </c>
      <c r="R23" s="18">
        <f>[1]OutputDETAIL!R50</f>
        <v>5</v>
      </c>
      <c r="S23" s="39"/>
      <c r="T23" s="39"/>
      <c r="U23" s="44"/>
      <c r="V23" s="44"/>
    </row>
    <row r="24" spans="1:22" x14ac:dyDescent="0.25">
      <c r="A24" s="14">
        <f t="shared" si="1"/>
        <v>18</v>
      </c>
      <c r="B24" s="1" t="s">
        <v>13</v>
      </c>
      <c r="C24" s="1" t="s">
        <v>14</v>
      </c>
      <c r="D24" s="3" t="s">
        <v>52</v>
      </c>
      <c r="E24" s="18">
        <f>[1]OutputDETAIL!E51</f>
        <v>5.2470316226359301</v>
      </c>
      <c r="F24" s="18">
        <f>[1]OutputDETAIL!F51</f>
        <v>-0.12735122892563311</v>
      </c>
      <c r="G24" s="18">
        <f>[1]OutputDETAIL!G51</f>
        <v>2.9286704204404259</v>
      </c>
      <c r="H24" s="18">
        <f>[1]OutputDETAIL!H51</f>
        <v>1.6495250669405124</v>
      </c>
      <c r="I24" s="18">
        <f>[1]OutputDETAIL!I51</f>
        <v>3.5660472883126744</v>
      </c>
      <c r="J24" s="18">
        <f>[1]OutputDETAIL!J51</f>
        <v>8.5516130621458899</v>
      </c>
      <c r="K24" s="18">
        <f>[1]OutputDETAIL!K51</f>
        <v>6.4343044840826593</v>
      </c>
      <c r="L24" s="18">
        <f>[1]OutputDETAIL!L51</f>
        <v>3.010701291289152</v>
      </c>
      <c r="M24" s="18">
        <f>[1]OutputDETAIL!M51</f>
        <v>-2.464940996114521</v>
      </c>
      <c r="N24" s="18">
        <f>[1]OutputDETAIL!N51</f>
        <v>14.459589570679469</v>
      </c>
      <c r="O24" s="18">
        <f>[1]OutputDETAIL!O51</f>
        <v>6.4984426979230392</v>
      </c>
      <c r="P24" s="18">
        <f>[1]OutputDETAIL!P51</f>
        <v>4.6487131620043982</v>
      </c>
      <c r="Q24" s="18">
        <f>[1]OutputDETAIL!Q51</f>
        <v>3.7432604287255629</v>
      </c>
      <c r="R24" s="18">
        <f>[1]OutputDETAIL!R51</f>
        <v>3.9063047606283874</v>
      </c>
      <c r="S24" s="39"/>
      <c r="T24" s="39"/>
      <c r="U24" s="44"/>
      <c r="V24" s="44"/>
    </row>
    <row r="25" spans="1:22" x14ac:dyDescent="0.25">
      <c r="A25" s="19"/>
      <c r="B25" s="20" t="s">
        <v>65</v>
      </c>
      <c r="C25" s="20" t="s">
        <v>66</v>
      </c>
      <c r="D25" s="21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3">
        <v>2022</v>
      </c>
      <c r="P25" s="13">
        <v>2023</v>
      </c>
      <c r="Q25" s="13">
        <v>2024</v>
      </c>
      <c r="R25" s="13">
        <v>2025</v>
      </c>
      <c r="S25" s="50"/>
      <c r="T25" s="50"/>
      <c r="U25" s="44"/>
      <c r="V25" s="44"/>
    </row>
    <row r="26" spans="1:22" x14ac:dyDescent="0.25">
      <c r="A26" s="14">
        <f>A24+1</f>
        <v>19</v>
      </c>
      <c r="B26" s="1" t="s">
        <v>5</v>
      </c>
      <c r="C26" s="1" t="s">
        <v>6</v>
      </c>
      <c r="D26" s="3" t="s">
        <v>47</v>
      </c>
      <c r="E26" s="23">
        <f>[1]OutputDETAIL!E6</f>
        <v>13227.014999999999</v>
      </c>
      <c r="F26" s="23">
        <f>[1]OutputDETAIL!F6</f>
        <v>14142.786</v>
      </c>
      <c r="G26" s="23">
        <f>[1]OutputDETAIL!G6</f>
        <v>14430.174000000001</v>
      </c>
      <c r="H26" s="23">
        <f>[1]OutputDETAIL!H6</f>
        <v>14644.602000000001</v>
      </c>
      <c r="I26" s="23">
        <f>[1]OutputDETAIL!I6</f>
        <v>15314.95</v>
      </c>
      <c r="J26" s="23">
        <f>[1]OutputDETAIL!J6</f>
        <v>16279.441999999999</v>
      </c>
      <c r="K26" s="23">
        <f>[1]OutputDETAIL!K6</f>
        <v>17272.241999999998</v>
      </c>
      <c r="L26" s="23">
        <f>[1]OutputDETAIL!L6</f>
        <v>17821.215</v>
      </c>
      <c r="M26" s="23">
        <f>[1]OutputDETAIL!M6</f>
        <v>16596.994999999999</v>
      </c>
      <c r="N26" s="23">
        <f>[1]OutputDETAIL!N6</f>
        <v>18049.869450943261</v>
      </c>
      <c r="O26" s="23">
        <f>[1]OutputDETAIL!O6</f>
        <v>20182.666561865088</v>
      </c>
      <c r="P26" s="23">
        <f>[1]OutputDETAIL!P6</f>
        <v>22100.783548330262</v>
      </c>
      <c r="Q26" s="23">
        <f>[1]OutputDETAIL!Q6</f>
        <v>23559.435262520059</v>
      </c>
      <c r="R26" s="23">
        <f>[1]OutputDETAIL!R6</f>
        <v>24991.848926481278</v>
      </c>
      <c r="S26" s="39"/>
      <c r="T26" s="39"/>
      <c r="U26" s="44"/>
      <c r="V26" s="44"/>
    </row>
    <row r="27" spans="1:22" x14ac:dyDescent="0.25">
      <c r="A27" s="14">
        <f t="shared" ref="A27:A32" si="2">A26+1</f>
        <v>20</v>
      </c>
      <c r="B27" s="1" t="s">
        <v>57</v>
      </c>
      <c r="C27" s="1" t="s">
        <v>7</v>
      </c>
      <c r="D27" s="3" t="s">
        <v>47</v>
      </c>
      <c r="E27" s="23">
        <f>[1]OutputDETAIL!E7</f>
        <v>3837.2930000000001</v>
      </c>
      <c r="F27" s="23">
        <f>[1]OutputDETAIL!F7</f>
        <v>4062.558</v>
      </c>
      <c r="G27" s="23">
        <f>[1]OutputDETAIL!G7</f>
        <v>4246.6049999999996</v>
      </c>
      <c r="H27" s="23">
        <f>[1]OutputDETAIL!H7</f>
        <v>4513.0249999999996</v>
      </c>
      <c r="I27" s="23">
        <f>[1]OutputDETAIL!I7</f>
        <v>4601.4459999999999</v>
      </c>
      <c r="J27" s="23">
        <f>[1]OutputDETAIL!J7</f>
        <v>4935.5259999999998</v>
      </c>
      <c r="K27" s="23">
        <f>[1]OutputDETAIL!K7</f>
        <v>5302.2640000000001</v>
      </c>
      <c r="L27" s="23">
        <f>[1]OutputDETAIL!L7</f>
        <v>5914.9530000000004</v>
      </c>
      <c r="M27" s="23">
        <f>[1]OutputDETAIL!M7</f>
        <v>5970.7060000000001</v>
      </c>
      <c r="N27" s="23">
        <f>[1]OutputDETAIL!N7</f>
        <v>6204.7</v>
      </c>
      <c r="O27" s="23">
        <f>[1]OutputDETAIL!O7</f>
        <v>6422.8219267242112</v>
      </c>
      <c r="P27" s="23">
        <f>[1]OutputDETAIL!P7</f>
        <v>6551.2783652586959</v>
      </c>
      <c r="Q27" s="23">
        <f>[1]OutputDETAIL!Q7</f>
        <v>6682.3039325638701</v>
      </c>
      <c r="R27" s="23">
        <f>[1]OutputDETAIL!R7</f>
        <v>6815.9500112151472</v>
      </c>
      <c r="S27" s="39"/>
      <c r="T27" s="39"/>
      <c r="U27" s="44"/>
      <c r="V27" s="44"/>
    </row>
    <row r="28" spans="1:22" x14ac:dyDescent="0.25">
      <c r="A28" s="14">
        <f t="shared" si="2"/>
        <v>21</v>
      </c>
      <c r="B28" s="1" t="s">
        <v>58</v>
      </c>
      <c r="C28" s="1" t="s">
        <v>8</v>
      </c>
      <c r="D28" s="3" t="s">
        <v>47</v>
      </c>
      <c r="E28" s="23">
        <f>[1]OutputDETAIL!E8</f>
        <v>6031.1179999999986</v>
      </c>
      <c r="F28" s="23">
        <f>[1]OutputDETAIL!F8</f>
        <v>5537.230999999997</v>
      </c>
      <c r="G28" s="23">
        <f>[1]OutputDETAIL!G8</f>
        <v>5643.9810000000025</v>
      </c>
      <c r="H28" s="23">
        <f>[1]OutputDETAIL!H8</f>
        <v>5838.0049999999992</v>
      </c>
      <c r="I28" s="23">
        <f>[1]OutputDETAIL!I8</f>
        <v>5373.7930000000015</v>
      </c>
      <c r="J28" s="23">
        <f>[1]OutputDETAIL!J8</f>
        <v>5943.5909999999994</v>
      </c>
      <c r="K28" s="23">
        <f>[1]OutputDETAIL!K8</f>
        <v>6782.9560000000101</v>
      </c>
      <c r="L28" s="23">
        <f>[1]OutputDETAIL!L8</f>
        <v>7127.1609999999973</v>
      </c>
      <c r="M28" s="23">
        <f>[1]OutputDETAIL!M8</f>
        <v>6597.2609999999986</v>
      </c>
      <c r="N28" s="23">
        <f>[1]OutputDETAIL!N8</f>
        <v>9004.5299634690928</v>
      </c>
      <c r="O28" s="23">
        <f>[1]OutputDETAIL!O8</f>
        <v>10602.499626070829</v>
      </c>
      <c r="P28" s="23">
        <f>[1]OutputDETAIL!P8</f>
        <v>11537.077152117181</v>
      </c>
      <c r="Q28" s="23">
        <f>[1]OutputDETAIL!Q8</f>
        <v>12655.8315476976</v>
      </c>
      <c r="R28" s="23">
        <f>[1]OutputDETAIL!R8</f>
        <v>13441.527112585767</v>
      </c>
      <c r="S28" s="39"/>
      <c r="T28" s="39"/>
      <c r="U28" s="44"/>
      <c r="V28" s="44"/>
    </row>
    <row r="29" spans="1:22" x14ac:dyDescent="0.25">
      <c r="A29" s="14">
        <f t="shared" si="2"/>
        <v>22</v>
      </c>
      <c r="B29" s="1" t="s">
        <v>59</v>
      </c>
      <c r="C29" s="1" t="s">
        <v>9</v>
      </c>
      <c r="D29" s="3" t="s">
        <v>47</v>
      </c>
      <c r="E29" s="23">
        <f>[1]OutputDETAIL!E9</f>
        <v>5706</v>
      </c>
      <c r="F29" s="23">
        <f>[1]OutputDETAIL!F9</f>
        <v>5522.674</v>
      </c>
      <c r="G29" s="23">
        <f>[1]OutputDETAIL!G9</f>
        <v>5385.8620000000001</v>
      </c>
      <c r="H29" s="23">
        <f>[1]OutputDETAIL!H9</f>
        <v>5372.2070000000003</v>
      </c>
      <c r="I29" s="23">
        <f>[1]OutputDETAIL!I9</f>
        <v>4898.6980000000003</v>
      </c>
      <c r="J29" s="23">
        <f>[1]OutputDETAIL!J9</f>
        <v>5558.5929999999998</v>
      </c>
      <c r="K29" s="23">
        <f>[1]OutputDETAIL!K9</f>
        <v>6448.4939999999997</v>
      </c>
      <c r="L29" s="23">
        <f>[1]OutputDETAIL!L9</f>
        <v>7101.5119999999997</v>
      </c>
      <c r="M29" s="23">
        <f>[1]OutputDETAIL!M9</f>
        <v>7217.018</v>
      </c>
      <c r="N29" s="23">
        <f>[1]OutputDETAIL!N9</f>
        <v>7863.8216190667672</v>
      </c>
      <c r="O29" s="23">
        <f>[1]OutputDETAIL!O9</f>
        <v>9016.0283501775884</v>
      </c>
      <c r="P29" s="23">
        <f>[1]OutputDETAIL!P9</f>
        <v>9858.5338017334761</v>
      </c>
      <c r="Q29" s="23">
        <f>[1]OutputDETAIL!Q9</f>
        <v>10713.761609033854</v>
      </c>
      <c r="R29" s="23">
        <f>[1]OutputDETAIL!R9</f>
        <v>11366.229691024018</v>
      </c>
      <c r="S29" s="39"/>
      <c r="T29" s="39"/>
      <c r="U29" s="44"/>
      <c r="V29" s="44"/>
    </row>
    <row r="30" spans="1:22" x14ac:dyDescent="0.25">
      <c r="A30" s="14">
        <f t="shared" si="2"/>
        <v>23</v>
      </c>
      <c r="B30" s="1" t="s">
        <v>60</v>
      </c>
      <c r="C30" s="1" t="s">
        <v>63</v>
      </c>
      <c r="D30" s="3" t="s">
        <v>47</v>
      </c>
      <c r="E30" s="23">
        <f>[1]OutputDETAIL!E12</f>
        <v>325.11799999999857</v>
      </c>
      <c r="F30" s="23">
        <f>[1]OutputDETAIL!F12</f>
        <v>14.556999999997061</v>
      </c>
      <c r="G30" s="23">
        <f>[1]OutputDETAIL!G12</f>
        <v>258.11900000000242</v>
      </c>
      <c r="H30" s="23">
        <f>[1]OutputDETAIL!H12</f>
        <v>465.79799999999886</v>
      </c>
      <c r="I30" s="23">
        <f>[1]OutputDETAIL!I12</f>
        <v>475.09500000000116</v>
      </c>
      <c r="J30" s="23">
        <f>[1]OutputDETAIL!J12</f>
        <v>384.99799999999959</v>
      </c>
      <c r="K30" s="23">
        <f>[1]OutputDETAIL!K12</f>
        <v>334.46200000001045</v>
      </c>
      <c r="L30" s="23">
        <f>[1]OutputDETAIL!L12</f>
        <v>25.648999999997613</v>
      </c>
      <c r="M30" s="23">
        <f>[1]OutputDETAIL!M12</f>
        <v>-619.75700000000143</v>
      </c>
      <c r="N30" s="23">
        <f>[1]OutputDETAIL!N12</f>
        <v>1140.7083444023256</v>
      </c>
      <c r="O30" s="23">
        <f>[1]OutputDETAIL!O12</f>
        <v>1586.4712758932401</v>
      </c>
      <c r="P30" s="23">
        <f>[1]OutputDETAIL!P12</f>
        <v>1678.5433503837048</v>
      </c>
      <c r="Q30" s="23">
        <f>[1]OutputDETAIL!Q12</f>
        <v>1942.0699386637461</v>
      </c>
      <c r="R30" s="23">
        <f>[1]OutputDETAIL!R12</f>
        <v>2075.2974215617487</v>
      </c>
      <c r="S30" s="39"/>
      <c r="T30" s="39"/>
      <c r="U30" s="44"/>
      <c r="V30" s="44"/>
    </row>
    <row r="31" spans="1:22" x14ac:dyDescent="0.25">
      <c r="A31" s="14">
        <f t="shared" si="2"/>
        <v>24</v>
      </c>
      <c r="B31" s="1" t="s">
        <v>11</v>
      </c>
      <c r="C31" s="1" t="s">
        <v>12</v>
      </c>
      <c r="D31" s="3" t="s">
        <v>47</v>
      </c>
      <c r="E31" s="23">
        <f>[1]OutputDETAIL!E13</f>
        <v>13471.208000000001</v>
      </c>
      <c r="F31" s="23">
        <f>[1]OutputDETAIL!F13</f>
        <v>13739.304</v>
      </c>
      <c r="G31" s="23">
        <f>[1]OutputDETAIL!G13</f>
        <v>14443.552</v>
      </c>
      <c r="H31" s="23">
        <f>[1]OutputDETAIL!H13</f>
        <v>14805.204</v>
      </c>
      <c r="I31" s="23">
        <f>[1]OutputDETAIL!I13</f>
        <v>15115.556</v>
      </c>
      <c r="J31" s="23">
        <f>[1]OutputDETAIL!J13</f>
        <v>16615.345000000001</v>
      </c>
      <c r="K31" s="23">
        <f>[1]OutputDETAIL!K13</f>
        <v>17923.012999999999</v>
      </c>
      <c r="L31" s="23">
        <f>[1]OutputDETAIL!L13</f>
        <v>18338.37</v>
      </c>
      <c r="M31" s="23">
        <f>[1]OutputDETAIL!M13</f>
        <v>17803.155999999999</v>
      </c>
      <c r="N31" s="23">
        <f>[1]OutputDETAIL!N13</f>
        <v>20605.64096758395</v>
      </c>
      <c r="O31" s="23">
        <f>[1]OutputDETAIL!O13</f>
        <v>22706.398082656913</v>
      </c>
      <c r="P31" s="23">
        <f>[1]OutputDETAIL!P13</f>
        <v>24314.068842899331</v>
      </c>
      <c r="Q31" s="23">
        <f>[1]OutputDETAIL!Q13</f>
        <v>26078.411596186139</v>
      </c>
      <c r="R31" s="23">
        <f>[1]OutputDETAIL!R13</f>
        <v>28212.60566030983</v>
      </c>
      <c r="S31" s="39"/>
      <c r="T31" s="39"/>
      <c r="U31" s="44"/>
      <c r="V31" s="44"/>
    </row>
    <row r="32" spans="1:22" x14ac:dyDescent="0.25">
      <c r="A32" s="14">
        <f t="shared" si="2"/>
        <v>25</v>
      </c>
      <c r="B32" s="1" t="s">
        <v>13</v>
      </c>
      <c r="C32" s="1" t="s">
        <v>14</v>
      </c>
      <c r="D32" s="3" t="s">
        <v>47</v>
      </c>
      <c r="E32" s="23">
        <f>[1]OutputDETAIL!E14</f>
        <v>14642.179</v>
      </c>
      <c r="F32" s="23">
        <f>[1]OutputDETAIL!F14</f>
        <v>14732.869000000001</v>
      </c>
      <c r="G32" s="23">
        <f>[1]OutputDETAIL!G14</f>
        <v>15138.51</v>
      </c>
      <c r="H32" s="23">
        <f>[1]OutputDETAIL!H14</f>
        <v>15228.71</v>
      </c>
      <c r="I32" s="23">
        <f>[1]OutputDETAIL!I14</f>
        <v>15034.421</v>
      </c>
      <c r="J32" s="23">
        <f>[1]OutputDETAIL!J14</f>
        <v>16789.471000000001</v>
      </c>
      <c r="K32" s="23">
        <f>[1]OutputDETAIL!K14</f>
        <v>18126.919000000002</v>
      </c>
      <c r="L32" s="23">
        <f>[1]OutputDETAIL!L14</f>
        <v>18554.476999999999</v>
      </c>
      <c r="M32" s="23">
        <f>[1]OutputDETAIL!M14</f>
        <v>17457.143</v>
      </c>
      <c r="N32" s="23">
        <f>[1]OutputDETAIL!N14</f>
        <v>21479.977295709097</v>
      </c>
      <c r="O32" s="23">
        <f>[1]OutputDETAIL!O14</f>
        <v>24019.633377387516</v>
      </c>
      <c r="P32" s="23">
        <f>[1]OutputDETAIL!P14</f>
        <v>25890.324352737349</v>
      </c>
      <c r="Q32" s="23">
        <f>[1]OutputDETAIL!Q14</f>
        <v>27933.845283866147</v>
      </c>
      <c r="R32" s="23">
        <f>[1]OutputDETAIL!R14</f>
        <v>30040.902336436946</v>
      </c>
      <c r="S32" s="39"/>
      <c r="T32" s="39"/>
      <c r="U32" s="44"/>
      <c r="V32" s="44"/>
    </row>
    <row r="33" spans="1:22" x14ac:dyDescent="0.25">
      <c r="A33" s="11"/>
      <c r="B33" s="12" t="s">
        <v>67</v>
      </c>
      <c r="C33" s="12" t="s">
        <v>68</v>
      </c>
      <c r="D33" s="13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>
        <v>2022</v>
      </c>
      <c r="P33" s="13">
        <v>2023</v>
      </c>
      <c r="Q33" s="13">
        <v>2024</v>
      </c>
      <c r="R33" s="13">
        <v>2025</v>
      </c>
      <c r="S33" s="39"/>
      <c r="T33" s="39"/>
      <c r="U33" s="44"/>
      <c r="V33" s="44"/>
    </row>
    <row r="34" spans="1:22" x14ac:dyDescent="0.25">
      <c r="A34" s="14">
        <f>A32+1</f>
        <v>26</v>
      </c>
      <c r="B34" s="1" t="s">
        <v>69</v>
      </c>
      <c r="C34" s="1" t="s">
        <v>70</v>
      </c>
      <c r="D34" s="3" t="s">
        <v>52</v>
      </c>
      <c r="E34" s="18">
        <f>[1]OutputDETAIL!E98</f>
        <v>3.6387727994732728</v>
      </c>
      <c r="F34" s="18">
        <f>[1]OutputDETAIL!F98</f>
        <v>1.7156495131985849</v>
      </c>
      <c r="G34" s="18">
        <f>[1]OutputDETAIL!G98</f>
        <v>1.9176647713844375</v>
      </c>
      <c r="H34" s="18">
        <f>[1]OutputDETAIL!H98</f>
        <v>0.11593680502359405</v>
      </c>
      <c r="I34" s="18">
        <f>[1]OutputDETAIL!I98</f>
        <v>0.86438292784680471</v>
      </c>
      <c r="J34" s="18">
        <f>[1]OutputDETAIL!J98</f>
        <v>2.9472664212386803</v>
      </c>
      <c r="K34" s="18">
        <f>[1]OutputDETAIL!K98</f>
        <v>3.8936083573335907</v>
      </c>
      <c r="L34" s="18">
        <f>[1]OutputDETAIL!L98</f>
        <v>2.5751423095483688</v>
      </c>
      <c r="M34" s="18">
        <f>[1]OutputDETAIL!M98</f>
        <v>-9.2277179139543364E-2</v>
      </c>
      <c r="N34" s="18">
        <f>[1]OutputDETAIL!N98</f>
        <v>4.8118841137113435</v>
      </c>
      <c r="O34" s="18">
        <f>[1]OutputDETAIL!O98</f>
        <v>6.5753954084091646</v>
      </c>
      <c r="P34" s="18">
        <f>[1]OutputDETAIL!P98</f>
        <v>3.5349248720293076</v>
      </c>
      <c r="Q34" s="18">
        <f>[1]OutputDETAIL!Q98</f>
        <v>2.7560523706154214</v>
      </c>
      <c r="R34" s="18">
        <f>[1]OutputDETAIL!R98</f>
        <v>2.3010373278328444</v>
      </c>
      <c r="S34" s="39"/>
      <c r="T34" s="39"/>
      <c r="U34" s="44"/>
      <c r="V34" s="44"/>
    </row>
    <row r="35" spans="1:22" x14ac:dyDescent="0.25">
      <c r="A35" s="14">
        <f>A34+1</f>
        <v>27</v>
      </c>
      <c r="B35" s="1" t="s">
        <v>71</v>
      </c>
      <c r="C35" s="1" t="s">
        <v>72</v>
      </c>
      <c r="D35" s="3" t="s">
        <v>52</v>
      </c>
      <c r="E35" s="18">
        <f>[1]OutputDETAIL!E99</f>
        <v>3.2428724435887375</v>
      </c>
      <c r="F35" s="18">
        <f>[1]OutputDETAIL!F99</f>
        <v>0.44713950350700316</v>
      </c>
      <c r="G35" s="18">
        <f>[1]OutputDETAIL!G99</f>
        <v>1.2924859253322012</v>
      </c>
      <c r="H35" s="18">
        <f>[1]OutputDETAIL!H99</f>
        <v>-0.55498291288796509</v>
      </c>
      <c r="I35" s="18">
        <f>[1]OutputDETAIL!I99</f>
        <v>1.1868065187640866</v>
      </c>
      <c r="J35" s="18">
        <f>[1]OutputDETAIL!J99</f>
        <v>3.2572949330020009</v>
      </c>
      <c r="K35" s="18">
        <f>[1]OutputDETAIL!K99</f>
        <v>3.0250775098995035</v>
      </c>
      <c r="L35" s="18">
        <f>[1]OutputDETAIL!L99</f>
        <v>3.0097460790962032</v>
      </c>
      <c r="M35" s="18">
        <f>[1]OutputDETAIL!M99</f>
        <v>0.73702498834032326</v>
      </c>
      <c r="N35" s="18">
        <f>[1]OutputDETAIL!N99</f>
        <v>3.5</v>
      </c>
      <c r="O35" s="18">
        <f>[1]OutputDETAIL!O99</f>
        <v>6.2</v>
      </c>
      <c r="P35" s="18">
        <f>[1]OutputDETAIL!P99</f>
        <v>3.1</v>
      </c>
      <c r="Q35" s="18">
        <f>[1]OutputDETAIL!Q99</f>
        <v>2.5</v>
      </c>
      <c r="R35" s="18">
        <f>[1]OutputDETAIL!R99</f>
        <v>2</v>
      </c>
      <c r="S35" s="39"/>
      <c r="T35" s="39"/>
      <c r="U35" s="44"/>
      <c r="V35" s="44"/>
    </row>
    <row r="36" spans="1:22" x14ac:dyDescent="0.25">
      <c r="A36" s="14">
        <f t="shared" ref="A36:A41" si="3">A35+1</f>
        <v>28</v>
      </c>
      <c r="B36" s="1" t="s">
        <v>73</v>
      </c>
      <c r="C36" s="1" t="s">
        <v>74</v>
      </c>
      <c r="D36" s="3" t="s">
        <v>52</v>
      </c>
      <c r="E36" s="18">
        <f>[1]OutputDETAIL!E100</f>
        <v>2.4549963187959492</v>
      </c>
      <c r="F36" s="18">
        <f>[1]OutputDETAIL!F100</f>
        <v>4.0997768456447119</v>
      </c>
      <c r="G36" s="18">
        <f>[1]OutputDETAIL!G100</f>
        <v>1.0251002142529728</v>
      </c>
      <c r="H36" s="18">
        <f>[1]OutputDETAIL!H100</f>
        <v>3.4453875507611542</v>
      </c>
      <c r="I36" s="18">
        <f>[1]OutputDETAIL!I100</f>
        <v>-0.34683563109683746</v>
      </c>
      <c r="J36" s="18">
        <f>[1]OutputDETAIL!J100</f>
        <v>3.8253261590573544</v>
      </c>
      <c r="K36" s="18">
        <f>[1]OutputDETAIL!K100</f>
        <v>5.6240259063272475</v>
      </c>
      <c r="L36" s="18">
        <f>[1]OutputDETAIL!L100</f>
        <v>7.8610089631738163</v>
      </c>
      <c r="M36" s="18">
        <f>[1]OutputDETAIL!M100</f>
        <v>-1.6121594333256155</v>
      </c>
      <c r="N36" s="18">
        <f>[1]OutputDETAIL!N100</f>
        <v>0.43460025591579665</v>
      </c>
      <c r="O36" s="18">
        <f>[1]OutputDETAIL!O100</f>
        <v>1.3289087280195844</v>
      </c>
      <c r="P36" s="18">
        <f>[1]OutputDETAIL!P100</f>
        <v>1.3920556563606254</v>
      </c>
      <c r="Q36" s="18">
        <f>[1]OutputDETAIL!Q100</f>
        <v>1.4925373134328623</v>
      </c>
      <c r="R36" s="18">
        <f>[1]OutputDETAIL!R100</f>
        <v>1.4925373134328339</v>
      </c>
      <c r="S36" s="39"/>
      <c r="T36" s="39"/>
      <c r="U36" s="44"/>
      <c r="V36" s="44"/>
    </row>
    <row r="37" spans="1:22" x14ac:dyDescent="0.25">
      <c r="A37" s="14">
        <f t="shared" si="3"/>
        <v>29</v>
      </c>
      <c r="B37" s="1" t="s">
        <v>75</v>
      </c>
      <c r="C37" s="1" t="s">
        <v>76</v>
      </c>
      <c r="D37" s="3" t="s">
        <v>52</v>
      </c>
      <c r="E37" s="18">
        <f>[1]OutputDETAIL!E101</f>
        <v>12.65381584464518</v>
      </c>
      <c r="F37" s="18">
        <f>[1]OutputDETAIL!F101</f>
        <v>1.1433784228994455</v>
      </c>
      <c r="G37" s="18">
        <f>[1]OutputDETAIL!G101</f>
        <v>6.1439170193098249</v>
      </c>
      <c r="H37" s="18">
        <f>[1]OutputDETAIL!H101</f>
        <v>-2.3203302775116867</v>
      </c>
      <c r="I37" s="18">
        <f>[1]OutputDETAIL!I101</f>
        <v>-7.0912475511964317</v>
      </c>
      <c r="J37" s="18">
        <f>[1]OutputDETAIL!J101</f>
        <v>0.17152005601650444</v>
      </c>
      <c r="K37" s="18">
        <f>[1]OutputDETAIL!K101</f>
        <v>0.56126368486373224</v>
      </c>
      <c r="L37" s="18">
        <f>[1]OutputDETAIL!L101</f>
        <v>-3.8156294529323276</v>
      </c>
      <c r="M37" s="18">
        <f>[1]OutputDETAIL!M101</f>
        <v>-7.3689046247301633</v>
      </c>
      <c r="N37" s="18">
        <f>[1]OutputDETAIL!N101</f>
        <v>9</v>
      </c>
      <c r="O37" s="18">
        <f>[1]OutputDETAIL!O101</f>
        <v>8.6999999999999993</v>
      </c>
      <c r="P37" s="18">
        <f>[1]OutputDETAIL!P101</f>
        <v>5.2</v>
      </c>
      <c r="Q37" s="18">
        <f>[1]OutputDETAIL!Q101</f>
        <v>6</v>
      </c>
      <c r="R37" s="18">
        <f>[1]OutputDETAIL!R101</f>
        <v>4</v>
      </c>
      <c r="S37" s="39"/>
      <c r="T37" s="39"/>
      <c r="U37" s="44"/>
      <c r="V37" s="44"/>
    </row>
    <row r="38" spans="1:22" x14ac:dyDescent="0.25">
      <c r="A38" s="14">
        <f t="shared" si="3"/>
        <v>30</v>
      </c>
      <c r="B38" s="1" t="s">
        <v>77</v>
      </c>
      <c r="C38" s="1" t="s">
        <v>78</v>
      </c>
      <c r="D38" s="3" t="s">
        <v>52</v>
      </c>
      <c r="E38" s="18">
        <f>[1]OutputDETAIL!E102</f>
        <v>6.687306919359699</v>
      </c>
      <c r="F38" s="18">
        <f>[1]OutputDETAIL!F102</f>
        <v>1.274066258679369</v>
      </c>
      <c r="G38" s="18">
        <f>[1]OutputDETAIL!G102</f>
        <v>1.456466744476586</v>
      </c>
      <c r="H38" s="18">
        <f>[1]OutputDETAIL!H102</f>
        <v>1.7827972569664894</v>
      </c>
      <c r="I38" s="18">
        <f>[1]OutputDETAIL!I102</f>
        <v>-0.6247294347046477</v>
      </c>
      <c r="J38" s="18">
        <f>[1]OutputDETAIL!J102</f>
        <v>1.8487509304046199</v>
      </c>
      <c r="K38" s="18">
        <f>[1]OutputDETAIL!K102</f>
        <v>3.7914173502920079</v>
      </c>
      <c r="L38" s="18">
        <f>[1]OutputDETAIL!L102</f>
        <v>2.9882249429126233</v>
      </c>
      <c r="M38" s="18">
        <f>[1]OutputDETAIL!M102</f>
        <v>1.4008643663841838</v>
      </c>
      <c r="N38" s="18">
        <f>[1]OutputDETAIL!N102</f>
        <v>4</v>
      </c>
      <c r="O38" s="18">
        <f>[1]OutputDETAIL!O102</f>
        <v>7.2</v>
      </c>
      <c r="P38" s="18">
        <f>[1]OutputDETAIL!P102</f>
        <v>4.0999999999999996</v>
      </c>
      <c r="Q38" s="18">
        <f>[1]OutputDETAIL!Q102</f>
        <v>3.5</v>
      </c>
      <c r="R38" s="18">
        <f>[1]OutputDETAIL!R102</f>
        <v>3</v>
      </c>
      <c r="S38" s="39"/>
      <c r="T38" s="39"/>
      <c r="U38" s="44"/>
      <c r="V38" s="44"/>
    </row>
    <row r="39" spans="1:22" x14ac:dyDescent="0.25">
      <c r="A39" s="14">
        <f t="shared" si="3"/>
        <v>31</v>
      </c>
      <c r="B39" s="1" t="s">
        <v>79</v>
      </c>
      <c r="C39" s="1" t="s">
        <v>80</v>
      </c>
      <c r="D39" s="3" t="s">
        <v>64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9"/>
      <c r="T39" s="39"/>
      <c r="U39" s="44"/>
      <c r="V39" s="44"/>
    </row>
    <row r="40" spans="1:22" x14ac:dyDescent="0.25">
      <c r="A40" s="14">
        <f t="shared" si="3"/>
        <v>32</v>
      </c>
      <c r="B40" s="1" t="s">
        <v>81</v>
      </c>
      <c r="C40" s="1" t="s">
        <v>82</v>
      </c>
      <c r="D40" s="3" t="s">
        <v>52</v>
      </c>
      <c r="E40" s="18">
        <f>[1]OutputDETAIL!E104</f>
        <v>4.1295758149646673</v>
      </c>
      <c r="F40" s="18">
        <f>[1]OutputDETAIL!F104</f>
        <v>1.3221153078390842</v>
      </c>
      <c r="G40" s="18">
        <f>[1]OutputDETAIL!G104</f>
        <v>-1.0451761505876362</v>
      </c>
      <c r="H40" s="18">
        <f>[1]OutputDETAIL!H104</f>
        <v>-0.44865695086637913</v>
      </c>
      <c r="I40" s="18">
        <f>[1]OutputDETAIL!I104</f>
        <v>-1.7764966267982061</v>
      </c>
      <c r="J40" s="18">
        <f>[1]OutputDETAIL!J104</f>
        <v>3.3326443990302437</v>
      </c>
      <c r="K40" s="18">
        <f>[1]OutputDETAIL!K104</f>
        <v>3.2608475903496412</v>
      </c>
      <c r="L40" s="18">
        <f>[1]OutputDETAIL!L104</f>
        <v>0.22133975425407471</v>
      </c>
      <c r="M40" s="18">
        <f>[1]OutputDETAIL!M104</f>
        <v>-0.7820599082518811</v>
      </c>
      <c r="N40" s="18">
        <f>[1]OutputDETAIL!N104</f>
        <v>9.5</v>
      </c>
      <c r="O40" s="18">
        <f>[1]OutputDETAIL!O104</f>
        <v>6</v>
      </c>
      <c r="P40" s="18">
        <f>[1]OutputDETAIL!P104</f>
        <v>2.9738880119847626</v>
      </c>
      <c r="Q40" s="18">
        <f>[1]OutputDETAIL!Q104</f>
        <v>3.0321503624232418</v>
      </c>
      <c r="R40" s="18">
        <f>[1]OutputDETAIL!R104</f>
        <v>3.0321503624232418</v>
      </c>
      <c r="S40" s="39"/>
      <c r="T40" s="39"/>
      <c r="U40" s="44"/>
      <c r="V40" s="44"/>
    </row>
    <row r="41" spans="1:22" x14ac:dyDescent="0.25">
      <c r="A41" s="14">
        <f t="shared" si="3"/>
        <v>33</v>
      </c>
      <c r="B41" s="1" t="s">
        <v>83</v>
      </c>
      <c r="C41" s="1" t="s">
        <v>84</v>
      </c>
      <c r="D41" s="3" t="s">
        <v>52</v>
      </c>
      <c r="E41" s="18">
        <f>[1]OutputDETAIL!E105</f>
        <v>7.1246435048604866</v>
      </c>
      <c r="F41" s="18">
        <f>[1]OutputDETAIL!F105</f>
        <v>0.74767843267855483</v>
      </c>
      <c r="G41" s="18">
        <f>[1]OutputDETAIL!G105</f>
        <v>-0.17037448357187657</v>
      </c>
      <c r="H41" s="18">
        <f>[1]OutputDETAIL!H105</f>
        <v>-1.0365947507383453</v>
      </c>
      <c r="I41" s="18">
        <f>[1]OutputDETAIL!I105</f>
        <v>-4.6751370312012313</v>
      </c>
      <c r="J41" s="18">
        <f>[1]OutputDETAIL!J105</f>
        <v>2.8759891343652839</v>
      </c>
      <c r="K41" s="18">
        <f>[1]OutputDETAIL!K105</f>
        <v>1.4390924236995914</v>
      </c>
      <c r="L41" s="18">
        <f>[1]OutputDETAIL!L105</f>
        <v>-0.63295397652825613</v>
      </c>
      <c r="M41" s="18">
        <f>[1]OutputDETAIL!M105</f>
        <v>-3.5363476986187976</v>
      </c>
      <c r="N41" s="18">
        <f>[1]OutputDETAIL!N105</f>
        <v>7.5</v>
      </c>
      <c r="O41" s="18">
        <f>[1]OutputDETAIL!O105</f>
        <v>5</v>
      </c>
      <c r="P41" s="18">
        <f>[1]OutputDETAIL!P105</f>
        <v>3</v>
      </c>
      <c r="Q41" s="18">
        <f>[1]OutputDETAIL!Q105</f>
        <v>4</v>
      </c>
      <c r="R41" s="18">
        <f>[1]OutputDETAIL!R105</f>
        <v>3.5</v>
      </c>
      <c r="S41" s="39"/>
      <c r="T41" s="39"/>
      <c r="U41" s="44"/>
      <c r="V41" s="44"/>
    </row>
    <row r="42" spans="1:22" x14ac:dyDescent="0.25">
      <c r="A42" s="11"/>
      <c r="B42" s="12" t="s">
        <v>85</v>
      </c>
      <c r="C42" s="12" t="s">
        <v>86</v>
      </c>
      <c r="D42" s="13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3">
        <v>2022</v>
      </c>
      <c r="P42" s="13">
        <v>2023</v>
      </c>
      <c r="Q42" s="13">
        <v>2024</v>
      </c>
      <c r="R42" s="13">
        <v>2025</v>
      </c>
      <c r="S42" s="39"/>
      <c r="T42" s="39"/>
      <c r="U42" s="44"/>
      <c r="V42" s="44"/>
    </row>
    <row r="43" spans="1:22" x14ac:dyDescent="0.25">
      <c r="A43" s="14">
        <f>A41+1</f>
        <v>34</v>
      </c>
      <c r="B43" s="1" t="s">
        <v>5</v>
      </c>
      <c r="C43" s="1" t="s">
        <v>6</v>
      </c>
      <c r="D43" s="3" t="s">
        <v>52</v>
      </c>
      <c r="E43" s="24">
        <f>[1]OutputDETAIL!E109</f>
        <v>3.3477557521507881</v>
      </c>
      <c r="F43" s="24">
        <f>[1]OutputDETAIL!F109</f>
        <v>3.7921294429966519</v>
      </c>
      <c r="G43" s="24">
        <f>[1]OutputDETAIL!G109</f>
        <v>0.44810172607954607</v>
      </c>
      <c r="H43" s="24">
        <f>[1]OutputDETAIL!H109</f>
        <v>1.2451299915406873</v>
      </c>
      <c r="I43" s="24">
        <f>[1]OutputDETAIL!I109</f>
        <v>1.9970636647394691</v>
      </c>
      <c r="J43" s="24">
        <f>[1]OutputDETAIL!J109</f>
        <v>1.7717373267554741</v>
      </c>
      <c r="K43" s="24">
        <f>[1]OutputDETAIL!K109</f>
        <v>1.788595023201548</v>
      </c>
      <c r="L43" s="24">
        <f>[1]OutputDETAIL!L109</f>
        <v>9.7187591515790511E-2</v>
      </c>
      <c r="M43" s="24">
        <f>[1]OutputDETAIL!M109</f>
        <v>-4.3818590609535013</v>
      </c>
      <c r="N43" s="24">
        <f>[1]OutputDETAIL!N109</f>
        <v>2.8255961013849573</v>
      </c>
      <c r="O43" s="24">
        <f>[1]OutputDETAIL!O109</f>
        <v>2.9542297454733841</v>
      </c>
      <c r="P43" s="24">
        <f>[1]OutputDETAIL!P109</f>
        <v>3.5128195276131011</v>
      </c>
      <c r="Q43" s="24">
        <f>[1]OutputDETAIL!Q109</f>
        <v>2.312564751102796</v>
      </c>
      <c r="R43" s="24">
        <f>[1]OutputDETAIL!R109</f>
        <v>2.3250747587092673</v>
      </c>
      <c r="S43" s="39"/>
      <c r="T43" s="39"/>
      <c r="U43" s="44"/>
      <c r="V43" s="44"/>
    </row>
    <row r="44" spans="1:22" x14ac:dyDescent="0.25">
      <c r="A44" s="14">
        <f t="shared" ref="A44:A49" si="4">A43+1</f>
        <v>35</v>
      </c>
      <c r="B44" s="1" t="s">
        <v>57</v>
      </c>
      <c r="C44" s="1" t="s">
        <v>7</v>
      </c>
      <c r="D44" s="3" t="s">
        <v>52</v>
      </c>
      <c r="E44" s="24">
        <f>[1]OutputDETAIL!E110</f>
        <v>0.15060279219157219</v>
      </c>
      <c r="F44" s="24">
        <f>[1]OutputDETAIL!F110</f>
        <v>0.31205114850828336</v>
      </c>
      <c r="G44" s="24">
        <f>[1]OutputDETAIL!G110</f>
        <v>0.63461619652475121</v>
      </c>
      <c r="H44" s="24">
        <f>[1]OutputDETAIL!H110</f>
        <v>0.50778768008192054</v>
      </c>
      <c r="I44" s="24">
        <f>[1]OutputDETAIL!I110</f>
        <v>0.42501816896104561</v>
      </c>
      <c r="J44" s="24">
        <f>[1]OutputDETAIL!J110</f>
        <v>0.60732535370859797</v>
      </c>
      <c r="K44" s="24">
        <f>[1]OutputDETAIL!K110</f>
        <v>0.31395372865074966</v>
      </c>
      <c r="L44" s="24">
        <f>[1]OutputDETAIL!L110</f>
        <v>0.61491207860738317</v>
      </c>
      <c r="M44" s="24">
        <f>[1]OutputDETAIL!M110</f>
        <v>0.47046456213598936</v>
      </c>
      <c r="N44" s="24">
        <f>[1]OutputDETAIL!N110</f>
        <v>0.66913021302900966</v>
      </c>
      <c r="O44" s="24">
        <f>[1]OutputDETAIL!O110</f>
        <v>0.41128925387674736</v>
      </c>
      <c r="P44" s="24">
        <f>[1]OutputDETAIL!P110</f>
        <v>0.11226004704021082</v>
      </c>
      <c r="Q44" s="24">
        <f>[1]OutputDETAIL!Q110</f>
        <v>9.0639432609437548E-2</v>
      </c>
      <c r="R44" s="24">
        <f>[1]OutputDETAIL!R110</f>
        <v>8.8062887290071667E-2</v>
      </c>
      <c r="S44" s="39"/>
      <c r="T44" s="39"/>
      <c r="U44" s="44"/>
      <c r="V44" s="44"/>
    </row>
    <row r="45" spans="1:22" x14ac:dyDescent="0.25">
      <c r="A45" s="14">
        <f t="shared" si="4"/>
        <v>36</v>
      </c>
      <c r="B45" s="1" t="s">
        <v>58</v>
      </c>
      <c r="C45" s="1" t="s">
        <v>8</v>
      </c>
      <c r="D45" s="3" t="s">
        <v>52</v>
      </c>
      <c r="E45" s="24">
        <f>[1]OutputDETAIL!E111</f>
        <v>1.4703764176047629</v>
      </c>
      <c r="F45" s="24">
        <f>[1]OutputDETAIL!F111</f>
        <v>-2.564597589331707</v>
      </c>
      <c r="G45" s="24">
        <f>[1]OutputDETAIL!G111</f>
        <v>-0.98239972703940681</v>
      </c>
      <c r="H45" s="24">
        <f>[1]OutputDETAIL!H111</f>
        <v>1.3739498088059519</v>
      </c>
      <c r="I45" s="24">
        <f>[1]OutputDETAIL!I111</f>
        <v>-0.21999724403170529</v>
      </c>
      <c r="J45" s="24">
        <f>[1]OutputDETAIL!J111</f>
        <v>2.3945950643514435</v>
      </c>
      <c r="K45" s="24">
        <f>[1]OutputDETAIL!K111</f>
        <v>3.3139496112500333</v>
      </c>
      <c r="L45" s="24">
        <f>[1]OutputDETAIL!L111</f>
        <v>2.4788127424092927</v>
      </c>
      <c r="M45" s="24">
        <f>[1]OutputDETAIL!M111</f>
        <v>-2.0378842096871269E-2</v>
      </c>
      <c r="N45" s="24">
        <f>[1]OutputDETAIL!N111</f>
        <v>7.4748238284591917</v>
      </c>
      <c r="O45" s="24">
        <f>[1]OutputDETAIL!O111</f>
        <v>2.9500874303286038</v>
      </c>
      <c r="P45" s="24">
        <f>[1]OutputDETAIL!P111</f>
        <v>1.268626753766152</v>
      </c>
      <c r="Q45" s="24">
        <f>[1]OutputDETAIL!Q111</f>
        <v>1.2819868422783882</v>
      </c>
      <c r="R45" s="24">
        <f>[1]OutputDETAIL!R111</f>
        <v>0.7807892004101723</v>
      </c>
      <c r="S45" s="39"/>
      <c r="T45" s="39"/>
      <c r="U45" s="44"/>
      <c r="V45" s="44"/>
    </row>
    <row r="46" spans="1:22" x14ac:dyDescent="0.25">
      <c r="A46" s="14">
        <f t="shared" si="4"/>
        <v>37</v>
      </c>
      <c r="B46" s="1" t="s">
        <v>59</v>
      </c>
      <c r="C46" s="1" t="s">
        <v>9</v>
      </c>
      <c r="D46" s="3" t="s">
        <v>52</v>
      </c>
      <c r="E46" s="24">
        <f>[1]OutputDETAIL!E112</f>
        <v>4.2131149931533498</v>
      </c>
      <c r="F46" s="24">
        <f>[1]OutputDETAIL!F112</f>
        <v>-1.1618923872238087</v>
      </c>
      <c r="G46" s="24">
        <f>[1]OutputDETAIL!G112</f>
        <v>-0.95260928117786836</v>
      </c>
      <c r="H46" s="24">
        <f>[1]OutputDETAIL!H112</f>
        <v>-0.46367524249263098</v>
      </c>
      <c r="I46" s="24">
        <f>[1]OutputDETAIL!I112</f>
        <v>-1.8016878148842346</v>
      </c>
      <c r="J46" s="24">
        <f>[1]OutputDETAIL!J112</f>
        <v>2.2362736781392689</v>
      </c>
      <c r="K46" s="24">
        <f>[1]OutputDETAIL!K112</f>
        <v>2.4877719932787086</v>
      </c>
      <c r="L46" s="24">
        <f>[1]OutputDETAIL!L112</f>
        <v>1.5744508238705825</v>
      </c>
      <c r="M46" s="24">
        <f>[1]OutputDETAIL!M112</f>
        <v>5.2738016950186338E-2</v>
      </c>
      <c r="N46" s="24">
        <f>[1]OutputDETAIL!N112</f>
        <v>1.1759075095683993</v>
      </c>
      <c r="O46" s="24">
        <f>[1]OutputDETAIL!O112</f>
        <v>1.7143750709220518</v>
      </c>
      <c r="P46" s="24">
        <f>[1]OutputDETAIL!P112</f>
        <v>1.2777251736596384</v>
      </c>
      <c r="Q46" s="24">
        <f>[1]OutputDETAIL!Q112</f>
        <v>1.281986842278386</v>
      </c>
      <c r="R46" s="24">
        <f>[1]OutputDETAIL!R112</f>
        <v>0.78078920041016275</v>
      </c>
      <c r="S46" s="39"/>
      <c r="T46" s="39"/>
      <c r="U46" s="44"/>
      <c r="V46" s="44"/>
    </row>
    <row r="47" spans="1:22" x14ac:dyDescent="0.25">
      <c r="A47" s="14">
        <f t="shared" si="4"/>
        <v>38</v>
      </c>
      <c r="B47" s="1" t="s">
        <v>60</v>
      </c>
      <c r="C47" s="1" t="s">
        <v>63</v>
      </c>
      <c r="D47" s="3" t="s">
        <v>52</v>
      </c>
      <c r="E47" s="24">
        <f>[1]OutputDETAIL!E113</f>
        <v>-2.7427385755485862</v>
      </c>
      <c r="F47" s="24">
        <f>[1]OutputDETAIL!F113</f>
        <v>-1.4027052021079001</v>
      </c>
      <c r="G47" s="24">
        <f>[1]OutputDETAIL!G113</f>
        <v>-2.9790445861538464E-2</v>
      </c>
      <c r="H47" s="24">
        <f>[1]OutputDETAIL!H113</f>
        <v>1.8376250512985832</v>
      </c>
      <c r="I47" s="24">
        <f>[1]OutputDETAIL!I113</f>
        <v>1.5816905708525284</v>
      </c>
      <c r="J47" s="24">
        <f>[1]OutputDETAIL!J113</f>
        <v>0.1583213862121764</v>
      </c>
      <c r="K47" s="24">
        <f>[1]OutputDETAIL!K113</f>
        <v>0.82617761797132694</v>
      </c>
      <c r="L47" s="24">
        <f>[1]OutputDETAIL!L113</f>
        <v>0.90436191853871239</v>
      </c>
      <c r="M47" s="24">
        <f>[1]OutputDETAIL!M113</f>
        <v>-7.3116859047052091E-2</v>
      </c>
      <c r="N47" s="24">
        <f>[1]OutputDETAIL!N113</f>
        <v>6.2989163188907913</v>
      </c>
      <c r="O47" s="24">
        <f>[1]OutputDETAIL!O113</f>
        <v>1.2357123594065564</v>
      </c>
      <c r="P47" s="24">
        <f>[1]OutputDETAIL!P113</f>
        <v>-9.0984198934869996E-3</v>
      </c>
      <c r="Q47" s="24">
        <f>[1]OutputDETAIL!Q113</f>
        <v>0</v>
      </c>
      <c r="R47" s="24">
        <f>[1]OutputDETAIL!R113</f>
        <v>0</v>
      </c>
      <c r="S47" s="39"/>
      <c r="T47" s="39"/>
      <c r="U47" s="44"/>
      <c r="V47" s="44"/>
    </row>
    <row r="48" spans="1:22" x14ac:dyDescent="0.25">
      <c r="A48" s="14">
        <f t="shared" si="4"/>
        <v>39</v>
      </c>
      <c r="B48" s="1" t="s">
        <v>11</v>
      </c>
      <c r="C48" s="1" t="s">
        <v>12</v>
      </c>
      <c r="D48" s="3" t="s">
        <v>52</v>
      </c>
      <c r="E48" s="24">
        <f>[1]OutputDETAIL!E114</f>
        <v>5.4863662043119543</v>
      </c>
      <c r="F48" s="24">
        <f>[1]OutputDETAIL!F114</f>
        <v>0.38959589846502818</v>
      </c>
      <c r="G48" s="24">
        <f>[1]OutputDETAIL!G114</f>
        <v>3.6362179445755527</v>
      </c>
      <c r="H48" s="24">
        <f>[1]OutputDETAIL!H114</f>
        <v>1.802944744077466</v>
      </c>
      <c r="I48" s="24">
        <f>[1]OutputDETAIL!I114</f>
        <v>2.3756023390080312</v>
      </c>
      <c r="J48" s="24">
        <f>[1]OutputDETAIL!J114</f>
        <v>3.9013873714523166</v>
      </c>
      <c r="K48" s="24">
        <f>[1]OutputDETAIL!K114</f>
        <v>2.8119268708073952</v>
      </c>
      <c r="L48" s="24">
        <f>[1]OutputDETAIL!L114</f>
        <v>1.323507459621311</v>
      </c>
      <c r="M48" s="24">
        <f>[1]OutputDETAIL!M114</f>
        <v>-1.3574208069494251</v>
      </c>
      <c r="N48" s="24">
        <f>[1]OutputDETAIL!N114</f>
        <v>3.6478113019168399</v>
      </c>
      <c r="O48" s="24">
        <f>[1]OutputDETAIL!O114</f>
        <v>2.5569225021192992</v>
      </c>
      <c r="P48" s="24">
        <f>[1]OutputDETAIL!P114</f>
        <v>2.5753661398693275</v>
      </c>
      <c r="Q48" s="24">
        <f>[1]OutputDETAIL!Q114</f>
        <v>2.6500870235062641</v>
      </c>
      <c r="R48" s="24">
        <f>[1]OutputDETAIL!R114</f>
        <v>3.2524205249411038</v>
      </c>
      <c r="S48" s="39"/>
      <c r="T48" s="39"/>
      <c r="U48" s="44"/>
      <c r="V48" s="44"/>
    </row>
    <row r="49" spans="1:22" x14ac:dyDescent="0.25">
      <c r="A49" s="14">
        <f t="shared" si="4"/>
        <v>40</v>
      </c>
      <c r="B49" s="1" t="s">
        <v>13</v>
      </c>
      <c r="C49" s="1" t="s">
        <v>14</v>
      </c>
      <c r="D49" s="3" t="s">
        <v>52</v>
      </c>
      <c r="E49" s="24">
        <f>[1]OutputDETAIL!E115</f>
        <v>-3.4177839807663464</v>
      </c>
      <c r="F49" s="24">
        <f>[1]OutputDETAIL!F115</f>
        <v>8.1565914377849574E-2</v>
      </c>
      <c r="G49" s="24">
        <f>[1]OutputDETAIL!G115</f>
        <v>-1.8364398973985121</v>
      </c>
      <c r="H49" s="24">
        <f>[1]OutputDETAIL!H115</f>
        <v>-1.0447849472162163</v>
      </c>
      <c r="I49" s="24">
        <f>[1]OutputDETAIL!I115</f>
        <v>-2.2100773860593139</v>
      </c>
      <c r="J49" s="24">
        <f>[1]OutputDETAIL!J115</f>
        <v>-5.3619562264266101</v>
      </c>
      <c r="K49" s="24">
        <f>[1]OutputDETAIL!K115</f>
        <v>-4.2389448464169108</v>
      </c>
      <c r="L49" s="24">
        <f>[1]OutputDETAIL!L115</f>
        <v>-2.0300935175240009</v>
      </c>
      <c r="M49" s="24">
        <f>[1]OutputDETAIL!M115</f>
        <v>1.6706281561433738</v>
      </c>
      <c r="N49" s="24">
        <f>[1]OutputDETAIL!N115</f>
        <v>-9.9173719542336354</v>
      </c>
      <c r="O49" s="24">
        <f>[1]OutputDETAIL!O115</f>
        <v>-4.8725407061122166</v>
      </c>
      <c r="P49" s="24">
        <f>[1]OutputDETAIL!P115</f>
        <v>-3.5693480564213078</v>
      </c>
      <c r="Q49" s="24">
        <f>[1]OutputDETAIL!Q115</f>
        <v>-2.894847493962915</v>
      </c>
      <c r="R49" s="24">
        <f>[1]OutputDETAIL!R115</f>
        <v>-3.0297817282965598</v>
      </c>
      <c r="S49" s="39"/>
      <c r="T49" s="39"/>
      <c r="U49" s="44"/>
      <c r="V49" s="44"/>
    </row>
    <row r="50" spans="1:22" x14ac:dyDescent="0.25">
      <c r="A50" s="11"/>
      <c r="B50" s="12" t="s">
        <v>87</v>
      </c>
      <c r="C50" s="12" t="s">
        <v>88</v>
      </c>
      <c r="D50" s="13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3">
        <v>2022</v>
      </c>
      <c r="P50" s="13">
        <v>2023</v>
      </c>
      <c r="Q50" s="13">
        <v>2024</v>
      </c>
      <c r="R50" s="13">
        <v>2025</v>
      </c>
      <c r="S50" s="39"/>
      <c r="T50" s="39"/>
      <c r="U50" s="44"/>
      <c r="V50" s="44"/>
    </row>
    <row r="51" spans="1:22" x14ac:dyDescent="0.25">
      <c r="A51" s="14">
        <f>A49+1</f>
        <v>41</v>
      </c>
      <c r="B51" s="1" t="s">
        <v>89</v>
      </c>
      <c r="C51" s="1" t="s">
        <v>90</v>
      </c>
      <c r="D51" s="3" t="s">
        <v>52</v>
      </c>
      <c r="E51" s="24">
        <f>[1]OutputSUMMARY!E9</f>
        <v>2.2675736961451207</v>
      </c>
      <c r="F51" s="24">
        <f>[1]OutputSUMMARY!F9</f>
        <v>-5.5432372505535454E-2</v>
      </c>
      <c r="G51" s="24">
        <f>[1]OutputSUMMARY!G9</f>
        <v>0.61009428729894921</v>
      </c>
      <c r="H51" s="24">
        <f>[1]OutputSUMMARY!H9</f>
        <v>0.16538037486218116</v>
      </c>
      <c r="I51" s="24">
        <f>[1]OutputSUMMARY!I9</f>
        <v>0.1651073197578512</v>
      </c>
      <c r="J51" s="24">
        <f>[1]OutputSUMMARY!J9</f>
        <v>2.9120879120879266</v>
      </c>
      <c r="K51" s="24">
        <f>[1]OutputSUMMARY!K9</f>
        <v>2.5627335824879793</v>
      </c>
      <c r="L51" s="24">
        <f>[1]OutputSUMMARY!L9</f>
        <v>2.8110359187922995</v>
      </c>
      <c r="M51" s="24">
        <f>[1]OutputSUMMARY!M9</f>
        <v>0.20253164556962133</v>
      </c>
      <c r="N51" s="24">
        <f>[1]OutputSUMMARY!N9</f>
        <v>3.3</v>
      </c>
      <c r="O51" s="24">
        <f>[1]OutputSUMMARY!O9</f>
        <v>6.2</v>
      </c>
      <c r="P51" s="24">
        <f>[1]OutputSUMMARY!P9</f>
        <v>3.1</v>
      </c>
      <c r="Q51" s="24">
        <f>[1]OutputSUMMARY!Q9</f>
        <v>2.5</v>
      </c>
      <c r="R51" s="24">
        <f>[1]OutputSUMMARY!R9</f>
        <v>2</v>
      </c>
      <c r="S51" s="39"/>
      <c r="T51" s="39"/>
      <c r="U51" s="44"/>
      <c r="V51" s="44"/>
    </row>
    <row r="52" spans="1:22" x14ac:dyDescent="0.25">
      <c r="A52" s="11"/>
      <c r="B52" s="12" t="s">
        <v>91</v>
      </c>
      <c r="C52" s="12" t="s">
        <v>92</v>
      </c>
      <c r="D52" s="13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3">
        <v>2022</v>
      </c>
      <c r="P52" s="13">
        <v>2023</v>
      </c>
      <c r="Q52" s="13">
        <v>2024</v>
      </c>
      <c r="R52" s="13">
        <v>2025</v>
      </c>
      <c r="S52" s="39"/>
      <c r="T52" s="39"/>
      <c r="U52" s="44"/>
      <c r="V52" s="44"/>
    </row>
    <row r="53" spans="1:22" x14ac:dyDescent="0.25">
      <c r="A53" s="14">
        <f>A51+1</f>
        <v>42</v>
      </c>
      <c r="B53" s="1" t="s">
        <v>93</v>
      </c>
      <c r="C53" s="1" t="s">
        <v>17</v>
      </c>
      <c r="D53" s="3" t="s">
        <v>47</v>
      </c>
      <c r="E53" s="25">
        <f>[1]OutputDETAIL!E75</f>
        <v>11032.314</v>
      </c>
      <c r="F53" s="25">
        <f>[1]OutputDETAIL!F75</f>
        <v>10993.129000000001</v>
      </c>
      <c r="G53" s="25">
        <f>[1]OutputDETAIL!G75</f>
        <v>11067.019</v>
      </c>
      <c r="H53" s="25">
        <f>[1]OutputDETAIL!H75</f>
        <v>10890.208000000001</v>
      </c>
      <c r="I53" s="25">
        <f>[1]OutputDETAIL!I75</f>
        <v>10844.79</v>
      </c>
      <c r="J53" s="25">
        <f>[1]OutputDETAIL!J75</f>
        <v>11417.504000000001</v>
      </c>
      <c r="K53" s="25">
        <f>[1]OutputDETAIL!K75</f>
        <v>11763.843999999999</v>
      </c>
      <c r="L53" s="25">
        <f>[1]OutputDETAIL!L75</f>
        <v>12039.68</v>
      </c>
      <c r="M53" s="25">
        <f>[1]OutputDETAIL!M75</f>
        <v>10917.773999999999</v>
      </c>
      <c r="N53" s="25">
        <f>[1]OutputDETAIL!N75</f>
        <v>12315.249072000001</v>
      </c>
      <c r="O53" s="25">
        <f>[1]OutputDETAIL!O75</f>
        <v>14171.246247794397</v>
      </c>
      <c r="P53" s="25">
        <f>[1]OutputDETAIL!P75</f>
        <v>15552.324259869645</v>
      </c>
      <c r="Q53" s="25">
        <f>[1]OutputDETAIL!Q75</f>
        <v>16784.838817769672</v>
      </c>
      <c r="R53" s="25">
        <f>[1]OutputDETAIL!R75</f>
        <v>17925.774956782323</v>
      </c>
      <c r="S53" s="39"/>
      <c r="T53" s="39"/>
      <c r="U53" s="44"/>
      <c r="V53" s="44"/>
    </row>
    <row r="54" spans="1:22" x14ac:dyDescent="0.25">
      <c r="A54" s="14">
        <f>A53+1</f>
        <v>43</v>
      </c>
      <c r="B54" s="1" t="s">
        <v>15</v>
      </c>
      <c r="C54" s="1" t="s">
        <v>16</v>
      </c>
      <c r="D54" s="3" t="s">
        <v>47</v>
      </c>
      <c r="E54" s="23">
        <f>[1]OutputDETAIL!E72</f>
        <v>8752.6319999999996</v>
      </c>
      <c r="F54" s="23">
        <f>[1]OutputDETAIL!F72</f>
        <v>9449.235999999999</v>
      </c>
      <c r="G54" s="23">
        <f>[1]OutputDETAIL!G72</f>
        <v>10095.545</v>
      </c>
      <c r="H54" s="23">
        <f>[1]OutputDETAIL!H72</f>
        <v>10893.712</v>
      </c>
      <c r="I54" s="23">
        <f>[1]OutputDETAIL!I72</f>
        <v>11609.1</v>
      </c>
      <c r="J54" s="23">
        <f>[1]OutputDETAIL!J72</f>
        <v>12525.649000000001</v>
      </c>
      <c r="K54" s="23">
        <f>[1]OutputDETAIL!K72</f>
        <v>13909.814</v>
      </c>
      <c r="L54" s="23">
        <f>[1]OutputDETAIL!L72</f>
        <v>14970.795</v>
      </c>
      <c r="M54" s="23">
        <f>[1]OutputDETAIL!M72</f>
        <v>15218.056</v>
      </c>
      <c r="N54" s="23">
        <f>[1]OutputDETAIL!N72</f>
        <v>16708.429774</v>
      </c>
      <c r="O54" s="23">
        <f>[1]OutputDETAIL!O72</f>
        <v>18080.109300238808</v>
      </c>
      <c r="P54" s="23">
        <f>[1]OutputDETAIL!P72</f>
        <v>19222.410605827892</v>
      </c>
      <c r="Q54" s="23">
        <f>[1]OutputDETAIL!Q72</f>
        <v>20241.198367936777</v>
      </c>
      <c r="R54" s="23">
        <f>[1]OutputDETAIL!R72</f>
        <v>21246.372587354388</v>
      </c>
      <c r="S54" s="39"/>
      <c r="T54" s="39"/>
      <c r="U54" s="44"/>
      <c r="V54" s="44"/>
    </row>
    <row r="55" spans="1:22" x14ac:dyDescent="0.25">
      <c r="A55" s="14">
        <f>A54+1</f>
        <v>44</v>
      </c>
      <c r="B55" s="1" t="s">
        <v>94</v>
      </c>
      <c r="C55" s="1" t="s">
        <v>95</v>
      </c>
      <c r="D55" s="3" t="s">
        <v>47</v>
      </c>
      <c r="E55" s="23">
        <f>[1]OutputDETAIL!E73</f>
        <v>7264.473</v>
      </c>
      <c r="F55" s="23">
        <f>[1]OutputDETAIL!F73</f>
        <v>7823.6949999999997</v>
      </c>
      <c r="G55" s="23">
        <f>[1]OutputDETAIL!G73</f>
        <v>8406.5249999999996</v>
      </c>
      <c r="H55" s="23">
        <f>[1]OutputDETAIL!H73</f>
        <v>9073.8649999999998</v>
      </c>
      <c r="I55" s="23">
        <f>[1]OutputDETAIL!I73</f>
        <v>9629.9770000000008</v>
      </c>
      <c r="J55" s="23">
        <f>[1]OutputDETAIL!J73</f>
        <v>10391.066000000001</v>
      </c>
      <c r="K55" s="23">
        <f>[1]OutputDETAIL!K73</f>
        <v>11462.378000000001</v>
      </c>
      <c r="L55" s="23">
        <f>[1]OutputDETAIL!L73</f>
        <v>12257.846</v>
      </c>
      <c r="M55" s="23">
        <f>[1]OutputDETAIL!M73</f>
        <v>12503.231</v>
      </c>
      <c r="N55" s="23">
        <f>[1]OutputDETAIL!N73</f>
        <v>13803.567024000002</v>
      </c>
      <c r="O55" s="23">
        <f>[1]OutputDETAIL!O73</f>
        <v>14936.067162526897</v>
      </c>
      <c r="P55" s="23">
        <f>[1]OutputDETAIL!P73</f>
        <v>15879.727885855344</v>
      </c>
      <c r="Q55" s="23">
        <f>[1]OutputDETAIL!Q73</f>
        <v>16721.353463805681</v>
      </c>
      <c r="R55" s="23">
        <f>[1]OutputDETAIL!R73</f>
        <v>17551.732827223783</v>
      </c>
      <c r="S55" s="39"/>
      <c r="T55" s="39"/>
      <c r="U55" s="44"/>
      <c r="V55" s="44"/>
    </row>
    <row r="56" spans="1:22" x14ac:dyDescent="0.25">
      <c r="A56" s="14">
        <f>A55+1</f>
        <v>45</v>
      </c>
      <c r="B56" s="1" t="s">
        <v>96</v>
      </c>
      <c r="C56" s="1" t="s">
        <v>97</v>
      </c>
      <c r="D56" s="3" t="s">
        <v>47</v>
      </c>
      <c r="E56" s="23">
        <f>[1]OutputDETAIL!E74</f>
        <v>1488.1590000000001</v>
      </c>
      <c r="F56" s="23">
        <f>[1]OutputDETAIL!F74</f>
        <v>1625.5409999999999</v>
      </c>
      <c r="G56" s="23">
        <f>[1]OutputDETAIL!G74</f>
        <v>1689.02</v>
      </c>
      <c r="H56" s="23">
        <f>[1]OutputDETAIL!H74</f>
        <v>1819.847</v>
      </c>
      <c r="I56" s="23">
        <f>[1]OutputDETAIL!I74</f>
        <v>1979.123</v>
      </c>
      <c r="J56" s="23">
        <f>[1]OutputDETAIL!J74</f>
        <v>2134.5830000000001</v>
      </c>
      <c r="K56" s="23">
        <f>[1]OutputDETAIL!K74</f>
        <v>2447.4360000000001</v>
      </c>
      <c r="L56" s="23">
        <f>[1]OutputDETAIL!L74</f>
        <v>2712.9490000000001</v>
      </c>
      <c r="M56" s="23">
        <f>[1]OutputDETAIL!M74</f>
        <v>2714.8249999999998</v>
      </c>
      <c r="N56" s="23">
        <f>[1]OutputDETAIL!N74</f>
        <v>2904.8627499999998</v>
      </c>
      <c r="O56" s="23">
        <f>[1]OutputDETAIL!O74</f>
        <v>3144.0421377119119</v>
      </c>
      <c r="P56" s="23">
        <f>[1]OutputDETAIL!P74</f>
        <v>3342.6827199725499</v>
      </c>
      <c r="Q56" s="23">
        <f>[1]OutputDETAIL!Q74</f>
        <v>3519.844904131096</v>
      </c>
      <c r="R56" s="23">
        <f>[1]OutputDETAIL!R74</f>
        <v>3694.6397601306066</v>
      </c>
      <c r="S56" s="39"/>
      <c r="T56" s="39"/>
      <c r="U56" s="44"/>
      <c r="V56" s="44"/>
    </row>
    <row r="57" spans="1:22" x14ac:dyDescent="0.25">
      <c r="A57" s="14">
        <f>A56+1</f>
        <v>46</v>
      </c>
      <c r="B57" s="1" t="s">
        <v>18</v>
      </c>
      <c r="C57" s="1" t="s">
        <v>19</v>
      </c>
      <c r="D57" s="3" t="s">
        <v>47</v>
      </c>
      <c r="E57" s="23">
        <v>2790.3470000000002</v>
      </c>
      <c r="F57" s="23">
        <v>2982.7910000000002</v>
      </c>
      <c r="G57" s="23">
        <v>3184.51</v>
      </c>
      <c r="H57" s="23">
        <v>3362.6469999999999</v>
      </c>
      <c r="I57" s="23">
        <v>3609.9810000000002</v>
      </c>
      <c r="J57" s="23">
        <v>3811.2950000000001</v>
      </c>
      <c r="K57" s="23">
        <v>4217.4219999999996</v>
      </c>
      <c r="L57" s="23">
        <v>4332.4040000000005</v>
      </c>
      <c r="M57" s="23">
        <v>4222.7430000000004</v>
      </c>
      <c r="N57" s="23">
        <v>4649.2400430000007</v>
      </c>
      <c r="O57" s="23">
        <v>5039.751246344802</v>
      </c>
      <c r="P57" s="23">
        <v>5309.1423200402296</v>
      </c>
      <c r="Q57" s="23">
        <v>5555.2943617631963</v>
      </c>
      <c r="R57" s="23">
        <v>5877.2914124902909</v>
      </c>
      <c r="S57" s="39"/>
      <c r="T57" s="39"/>
      <c r="U57" s="44"/>
      <c r="V57" s="44"/>
    </row>
    <row r="58" spans="1:22" x14ac:dyDescent="0.25">
      <c r="A58" s="14">
        <f>A57+1</f>
        <v>47</v>
      </c>
      <c r="B58" s="1" t="s">
        <v>20</v>
      </c>
      <c r="C58" s="1" t="s">
        <v>98</v>
      </c>
      <c r="D58" s="3" t="s">
        <v>47</v>
      </c>
      <c r="E58" s="23">
        <f>[1]OutputDETAIL!E77</f>
        <v>650.83799999999997</v>
      </c>
      <c r="F58" s="23">
        <f>[1]OutputDETAIL!F77</f>
        <v>676.14499999999998</v>
      </c>
      <c r="G58" s="23">
        <f>[1]OutputDETAIL!G77</f>
        <v>721.27099999999996</v>
      </c>
      <c r="H58" s="23">
        <f>[1]OutputDETAIL!H77</f>
        <v>574.44000000000005</v>
      </c>
      <c r="I58" s="23">
        <f>[1]OutputDETAIL!I77</f>
        <v>692.54600000000005</v>
      </c>
      <c r="J58" s="23">
        <f>[1]OutputDETAIL!J77</f>
        <v>770.01599999999996</v>
      </c>
      <c r="K58" s="23">
        <f>[1]OutputDETAIL!K77</f>
        <v>737.52300000000002</v>
      </c>
      <c r="L58" s="23">
        <f>[1]OutputDETAIL!L77</f>
        <v>695.65700000000004</v>
      </c>
      <c r="M58" s="23">
        <f>[1]OutputDETAIL!M77</f>
        <v>847.59799999999996</v>
      </c>
      <c r="N58" s="23">
        <f>[1]OutputDETAIL!N77</f>
        <v>1288.1558027127903</v>
      </c>
      <c r="O58" s="23">
        <f>[1]OutputDETAIL!O77</f>
        <v>1396.3539744484804</v>
      </c>
      <c r="P58" s="23">
        <f>[1]OutputDETAIL!P77</f>
        <v>1470.9936298696434</v>
      </c>
      <c r="Q58" s="23">
        <f>[1]OutputDETAIL!Q77</f>
        <v>1539.1944923681172</v>
      </c>
      <c r="R58" s="23">
        <f>[1]OutputDETAIL!R77</f>
        <v>1628.4095824719325</v>
      </c>
      <c r="S58" s="39"/>
      <c r="T58" s="39"/>
      <c r="U58" s="44"/>
      <c r="V58" s="44"/>
    </row>
    <row r="59" spans="1:22" x14ac:dyDescent="0.25">
      <c r="A59" s="11"/>
      <c r="B59" s="12" t="s">
        <v>99</v>
      </c>
      <c r="C59" s="12" t="s">
        <v>100</v>
      </c>
      <c r="D59" s="13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3">
        <v>2022</v>
      </c>
      <c r="P59" s="13">
        <v>2023</v>
      </c>
      <c r="Q59" s="13">
        <v>2024</v>
      </c>
      <c r="R59" s="13">
        <v>2025</v>
      </c>
      <c r="S59" s="39"/>
      <c r="T59" s="39"/>
      <c r="U59" s="44"/>
      <c r="V59" s="44"/>
    </row>
    <row r="60" spans="1:22" x14ac:dyDescent="0.25">
      <c r="A60" s="26">
        <f>A58+1</f>
        <v>48</v>
      </c>
      <c r="B60" s="60" t="s">
        <v>138</v>
      </c>
      <c r="C60" s="15" t="s">
        <v>102</v>
      </c>
      <c r="D60" s="16" t="s">
        <v>103</v>
      </c>
      <c r="E60" s="24">
        <v>2044.8130000000001</v>
      </c>
      <c r="F60" s="24">
        <v>2023.825</v>
      </c>
      <c r="G60" s="24">
        <v>2001.4680000000001</v>
      </c>
      <c r="H60" s="24">
        <v>1986.096</v>
      </c>
      <c r="I60" s="24">
        <v>1968.9570000000001</v>
      </c>
      <c r="J60" s="24">
        <v>1950.116</v>
      </c>
      <c r="K60" s="24">
        <v>1934.3789999999999</v>
      </c>
      <c r="L60" s="24">
        <v>1919.9680000000001</v>
      </c>
      <c r="M60" s="24">
        <v>1907.675</v>
      </c>
      <c r="N60" s="24">
        <v>1893.223</v>
      </c>
      <c r="O60" s="24">
        <f>[2]Darbaspēks!AC3/1000</f>
        <v>1890.4359999999999</v>
      </c>
      <c r="P60" s="24">
        <f>[2]Darbaspēks!AD3/1000</f>
        <v>1879.921</v>
      </c>
      <c r="Q60" s="24">
        <f>[2]Darbaspēks!AE3/1000</f>
        <v>1869.258</v>
      </c>
      <c r="R60" s="24">
        <f>[2]Darbaspēks!AF3/1000</f>
        <v>1858.4690000000001</v>
      </c>
      <c r="S60" s="39"/>
      <c r="T60" s="39"/>
      <c r="U60" s="44"/>
      <c r="V60" s="44"/>
    </row>
    <row r="61" spans="1:22" x14ac:dyDescent="0.25">
      <c r="A61" s="26">
        <f>A60+1</f>
        <v>49</v>
      </c>
      <c r="B61" s="15" t="s">
        <v>104</v>
      </c>
      <c r="C61" s="15" t="s">
        <v>105</v>
      </c>
      <c r="D61" s="16" t="s">
        <v>52</v>
      </c>
      <c r="E61" s="24"/>
      <c r="F61" s="24">
        <f>(F60/E60)*100-100</f>
        <v>-1.0264019252616379</v>
      </c>
      <c r="G61" s="24">
        <f t="shared" ref="G61:R61" si="5">(G60/F60)*100-100</f>
        <v>-1.1046903758971212</v>
      </c>
      <c r="H61" s="24">
        <f t="shared" si="5"/>
        <v>-0.76803626138415382</v>
      </c>
      <c r="I61" s="24">
        <f t="shared" si="5"/>
        <v>-0.86294922299828158</v>
      </c>
      <c r="J61" s="24">
        <f t="shared" si="5"/>
        <v>-0.95690256313368138</v>
      </c>
      <c r="K61" s="24">
        <f t="shared" si="5"/>
        <v>-0.80697763620214857</v>
      </c>
      <c r="L61" s="24">
        <f t="shared" si="5"/>
        <v>-0.74499361293727873</v>
      </c>
      <c r="M61" s="24">
        <f t="shared" si="5"/>
        <v>-0.64027108785147391</v>
      </c>
      <c r="N61" s="24">
        <f t="shared" si="5"/>
        <v>-0.75757138925655454</v>
      </c>
      <c r="O61" s="24">
        <f t="shared" si="5"/>
        <v>-0.14720928279446355</v>
      </c>
      <c r="P61" s="24">
        <f t="shared" si="5"/>
        <v>-0.55622089295800947</v>
      </c>
      <c r="Q61" s="24">
        <f t="shared" si="5"/>
        <v>-0.56720468572881089</v>
      </c>
      <c r="R61" s="24">
        <f t="shared" si="5"/>
        <v>-0.57718089209728873</v>
      </c>
      <c r="S61" s="39"/>
      <c r="T61" s="39"/>
      <c r="U61" s="44"/>
      <c r="V61" s="44"/>
    </row>
    <row r="62" spans="1:22" x14ac:dyDescent="0.25">
      <c r="A62" s="26">
        <f t="shared" ref="A62:A68" si="6">A61+1</f>
        <v>50</v>
      </c>
      <c r="B62" s="15" t="s">
        <v>139</v>
      </c>
      <c r="C62" s="15" t="s">
        <v>107</v>
      </c>
      <c r="D62" s="16" t="s">
        <v>103</v>
      </c>
      <c r="E62" s="24">
        <v>1560</v>
      </c>
      <c r="F62" s="24">
        <v>1536.1</v>
      </c>
      <c r="G62" s="24">
        <v>1495.8</v>
      </c>
      <c r="H62" s="24">
        <v>1472.6</v>
      </c>
      <c r="I62" s="24">
        <v>1450.3</v>
      </c>
      <c r="J62" s="24">
        <v>1423.4</v>
      </c>
      <c r="K62" s="24">
        <v>1410.8</v>
      </c>
      <c r="L62" s="24">
        <v>1399.5</v>
      </c>
      <c r="M62" s="24">
        <v>1390.1</v>
      </c>
      <c r="N62" s="24">
        <v>1381.7</v>
      </c>
      <c r="O62" s="24">
        <v>1372.0281</v>
      </c>
      <c r="P62" s="24">
        <v>1370.462409</v>
      </c>
      <c r="Q62" s="24">
        <v>1364.55834</v>
      </c>
      <c r="R62" s="24">
        <v>1364.116246</v>
      </c>
      <c r="S62" s="39"/>
      <c r="T62" s="39"/>
      <c r="U62" s="44"/>
      <c r="V62" s="44"/>
    </row>
    <row r="63" spans="1:22" x14ac:dyDescent="0.25">
      <c r="A63" s="26">
        <f t="shared" si="6"/>
        <v>51</v>
      </c>
      <c r="B63" s="15" t="s">
        <v>108</v>
      </c>
      <c r="C63" s="15" t="s">
        <v>109</v>
      </c>
      <c r="D63" s="16" t="s">
        <v>103</v>
      </c>
      <c r="E63" s="24">
        <v>1030.7</v>
      </c>
      <c r="F63" s="24">
        <v>1014.3</v>
      </c>
      <c r="G63" s="24">
        <v>992.3</v>
      </c>
      <c r="H63" s="24">
        <v>994.2</v>
      </c>
      <c r="I63" s="24">
        <v>988.6</v>
      </c>
      <c r="J63" s="24">
        <v>980.3</v>
      </c>
      <c r="K63" s="24">
        <v>982.2</v>
      </c>
      <c r="L63" s="24">
        <v>971.3</v>
      </c>
      <c r="M63" s="24">
        <v>971.7</v>
      </c>
      <c r="N63" s="24">
        <v>938.2</v>
      </c>
      <c r="O63" s="24">
        <v>946.69938899999988</v>
      </c>
      <c r="P63" s="24">
        <v>945.61906220999992</v>
      </c>
      <c r="Q63" s="24">
        <v>941.54525460000002</v>
      </c>
      <c r="R63" s="24">
        <v>939.19403537099993</v>
      </c>
      <c r="S63" s="39"/>
      <c r="T63" s="39"/>
      <c r="U63" s="44"/>
      <c r="V63" s="44"/>
    </row>
    <row r="64" spans="1:22" x14ac:dyDescent="0.25">
      <c r="A64" s="26">
        <f t="shared" si="6"/>
        <v>52</v>
      </c>
      <c r="B64" s="15" t="s">
        <v>110</v>
      </c>
      <c r="C64" s="15" t="s">
        <v>111</v>
      </c>
      <c r="D64" s="16" t="s">
        <v>103</v>
      </c>
      <c r="E64" s="24">
        <v>875.6</v>
      </c>
      <c r="F64" s="24">
        <v>893.9</v>
      </c>
      <c r="G64" s="24">
        <v>884.6</v>
      </c>
      <c r="H64" s="24">
        <v>896.1</v>
      </c>
      <c r="I64" s="24">
        <v>893.3</v>
      </c>
      <c r="J64" s="24">
        <v>894.8</v>
      </c>
      <c r="K64" s="24">
        <v>909.4</v>
      </c>
      <c r="L64" s="24">
        <v>910</v>
      </c>
      <c r="M64" s="24">
        <v>893</v>
      </c>
      <c r="N64" s="24">
        <v>867.2</v>
      </c>
      <c r="O64" s="24">
        <v>881.69938899999988</v>
      </c>
      <c r="P64" s="24">
        <v>884.34448716699978</v>
      </c>
      <c r="Q64" s="24">
        <v>884.34448716699978</v>
      </c>
      <c r="R64" s="24">
        <v>884.05797439561502</v>
      </c>
      <c r="S64" s="44"/>
      <c r="T64" s="44"/>
      <c r="U64" s="44"/>
      <c r="V64" s="44"/>
    </row>
    <row r="65" spans="1:22" x14ac:dyDescent="0.25">
      <c r="A65" s="26">
        <f t="shared" si="6"/>
        <v>53</v>
      </c>
      <c r="B65" s="15" t="s">
        <v>112</v>
      </c>
      <c r="C65" s="15" t="s">
        <v>113</v>
      </c>
      <c r="D65" s="16" t="s">
        <v>52</v>
      </c>
      <c r="E65" s="24">
        <f>[1]OutputSUMMARY!E16</f>
        <v>1.6248839368616359</v>
      </c>
      <c r="F65" s="24">
        <f>[1]OutputSUMMARY!F16</f>
        <v>2.0899954317039544</v>
      </c>
      <c r="G65" s="24">
        <f>[1]OutputSUMMARY!G16</f>
        <v>-1.0403848305179508</v>
      </c>
      <c r="H65" s="24">
        <f>[1]OutputSUMMARY!H16</f>
        <v>1.300022609088856</v>
      </c>
      <c r="I65" s="24">
        <f>[1]OutputSUMMARY!I16</f>
        <v>-0.31246512665997273</v>
      </c>
      <c r="J65" s="24">
        <f>[1]OutputSUMMARY!J16</f>
        <v>0.16791671331020552</v>
      </c>
      <c r="K65" s="24">
        <f>[1]OutputSUMMARY!K16</f>
        <v>1.6316495306213596</v>
      </c>
      <c r="L65" s="24">
        <f>[1]OutputSUMMARY!L16</f>
        <v>6.5977567627001577E-2</v>
      </c>
      <c r="M65" s="24">
        <f>[1]OutputSUMMARY!M16</f>
        <v>-1.8681318681318686</v>
      </c>
      <c r="N65" s="24">
        <f>[1]OutputSUMMARY!N16</f>
        <v>-2.8891377379619172</v>
      </c>
      <c r="O65" s="24">
        <f>[1]OutputSUMMARY!O16</f>
        <v>1.671977513837632</v>
      </c>
      <c r="P65" s="24">
        <f>[1]OutputSUMMARY!P16</f>
        <v>0.3</v>
      </c>
      <c r="Q65" s="24">
        <f>[1]OutputSUMMARY!Q16</f>
        <v>0</v>
      </c>
      <c r="R65" s="24">
        <f>[1]OutputSUMMARY!R16</f>
        <v>-3.2398321643029249E-2</v>
      </c>
      <c r="S65" s="44"/>
      <c r="T65" s="44"/>
      <c r="U65" s="44"/>
      <c r="V65" s="44"/>
    </row>
    <row r="66" spans="1:22" x14ac:dyDescent="0.25">
      <c r="A66" s="26">
        <f t="shared" si="6"/>
        <v>54</v>
      </c>
      <c r="B66" s="15" t="s">
        <v>114</v>
      </c>
      <c r="C66" s="15" t="s">
        <v>115</v>
      </c>
      <c r="D66" s="16" t="s">
        <v>52</v>
      </c>
      <c r="E66" s="24">
        <f>E63/E62*100</f>
        <v>66.070512820512832</v>
      </c>
      <c r="F66" s="24">
        <f t="shared" ref="F66:R66" si="7">F63/F62*100</f>
        <v>66.030857366056892</v>
      </c>
      <c r="G66" s="24">
        <f t="shared" si="7"/>
        <v>66.339082765075545</v>
      </c>
      <c r="H66" s="24">
        <f t="shared" si="7"/>
        <v>67.513241885101195</v>
      </c>
      <c r="I66" s="24">
        <f t="shared" si="7"/>
        <v>68.165207198510657</v>
      </c>
      <c r="J66" s="24">
        <f t="shared" si="7"/>
        <v>68.870310524097221</v>
      </c>
      <c r="K66" s="24">
        <f t="shared" si="7"/>
        <v>69.620073717039986</v>
      </c>
      <c r="L66" s="24">
        <f t="shared" si="7"/>
        <v>69.403358342265093</v>
      </c>
      <c r="M66" s="24">
        <f t="shared" si="7"/>
        <v>69.90144593914107</v>
      </c>
      <c r="N66" s="24">
        <f t="shared" si="7"/>
        <v>67.901860027502352</v>
      </c>
      <c r="O66" s="24">
        <f t="shared" si="7"/>
        <v>69</v>
      </c>
      <c r="P66" s="24">
        <f t="shared" si="7"/>
        <v>69</v>
      </c>
      <c r="Q66" s="24">
        <f t="shared" si="7"/>
        <v>69</v>
      </c>
      <c r="R66" s="24">
        <f t="shared" si="7"/>
        <v>68.849999999999994</v>
      </c>
      <c r="S66" s="44"/>
      <c r="T66" s="44"/>
      <c r="U66" s="44"/>
      <c r="V66" s="44"/>
    </row>
    <row r="67" spans="1:22" x14ac:dyDescent="0.25">
      <c r="A67" s="26">
        <f t="shared" si="6"/>
        <v>55</v>
      </c>
      <c r="B67" s="15" t="s">
        <v>116</v>
      </c>
      <c r="C67" s="15" t="s">
        <v>0</v>
      </c>
      <c r="D67" s="16" t="s">
        <v>52</v>
      </c>
      <c r="E67" s="24">
        <f>[1]OutputSUMMARY!E17</f>
        <v>15.048025613660618</v>
      </c>
      <c r="F67" s="24">
        <f>[1]OutputSUMMARY!F17</f>
        <v>11.870255348516219</v>
      </c>
      <c r="G67" s="24">
        <f>[1]OutputSUMMARY!G17</f>
        <v>10.843494910813261</v>
      </c>
      <c r="H67" s="24">
        <f>[1]OutputSUMMARY!H17</f>
        <v>9.8772882719774699</v>
      </c>
      <c r="I67" s="24">
        <f>[1]OutputSUMMARY!I17</f>
        <v>9.6398948007283014</v>
      </c>
      <c r="J67" s="24">
        <f>[1]OutputSUMMARY!J17</f>
        <v>8.7116188921758653</v>
      </c>
      <c r="K67" s="24">
        <f>[1]OutputSUMMARY!K17</f>
        <v>7.411932396660557</v>
      </c>
      <c r="L67" s="24">
        <f>[1]OutputSUMMARY!L17</f>
        <v>6.3111294141871719</v>
      </c>
      <c r="M67" s="24">
        <f>[1]OutputSUMMARY!M17</f>
        <v>8.1</v>
      </c>
      <c r="N67" s="24">
        <f>[1]OutputSUMMARY!N17</f>
        <v>7.5676827968450224</v>
      </c>
      <c r="O67" s="24">
        <f>[1]OutputSUMMARY!O17</f>
        <v>6.8659598553939718</v>
      </c>
      <c r="P67" s="24">
        <f>[1]OutputSUMMARY!P17</f>
        <v>6.4798371238197916</v>
      </c>
      <c r="Q67" s="24">
        <f>[1]OutputSUMMARY!Q17</f>
        <v>6.0752010754173513</v>
      </c>
      <c r="R67" s="24">
        <f>[1]OutputSUMMARY!R17</f>
        <v>5.8705718838605154</v>
      </c>
      <c r="S67" s="44"/>
      <c r="T67" s="44"/>
      <c r="U67" s="44"/>
      <c r="V67" s="44"/>
    </row>
    <row r="68" spans="1:22" x14ac:dyDescent="0.25">
      <c r="A68" s="26">
        <f t="shared" si="6"/>
        <v>56</v>
      </c>
      <c r="B68" s="15" t="s">
        <v>117</v>
      </c>
      <c r="C68" s="15" t="s">
        <v>4</v>
      </c>
      <c r="D68" s="16" t="s">
        <v>118</v>
      </c>
      <c r="E68" s="24">
        <f>[1]OutputSUMMARY!E26</f>
        <v>14.194271564768437</v>
      </c>
      <c r="F68" s="24">
        <f>[1]OutputSUMMARY!F26</f>
        <v>13.137111366558905</v>
      </c>
      <c r="G68" s="24">
        <f>[1]OutputSUMMARY!G26</f>
        <v>11.893462204871673</v>
      </c>
      <c r="H68" s="24">
        <f>[1]OutputSUMMARY!H26</f>
        <v>10.678805787425421</v>
      </c>
      <c r="I68" s="24">
        <f>[1]OutputSUMMARY!I26</f>
        <v>9.6036270925329923</v>
      </c>
      <c r="J68" s="24">
        <f>[1]OutputSUMMARY!J26</f>
        <v>8.698259346962427</v>
      </c>
      <c r="K68" s="24">
        <f>[1]OutputSUMMARY!K26</f>
        <v>7.9574494543553271</v>
      </c>
      <c r="L68" s="24">
        <f>[1]OutputSUMMARY!L26</f>
        <v>7.4627982909461519</v>
      </c>
      <c r="M68" s="24">
        <f>[1]OutputSUMMARY!M26</f>
        <v>7.1780295881710332</v>
      </c>
      <c r="N68" s="24">
        <f>[1]OutputSUMMARY!N26</f>
        <v>6.9682675214814918</v>
      </c>
      <c r="O68" s="24">
        <f>[1]OutputSUMMARY!O26</f>
        <v>6.7907540649473681</v>
      </c>
      <c r="P68" s="24">
        <f>[1]OutputSUMMARY!P26</f>
        <v>6.6626727201748528</v>
      </c>
      <c r="Q68" s="24">
        <f>[1]OutputSUMMARY!Q26</f>
        <v>6.6087275678147979</v>
      </c>
      <c r="R68" s="24">
        <f>[1]OutputSUMMARY!R26</f>
        <v>6.6353391288825474</v>
      </c>
      <c r="S68" s="51"/>
      <c r="T68" s="51"/>
      <c r="U68" s="44"/>
      <c r="V68" s="44"/>
    </row>
    <row r="69" spans="1:22" x14ac:dyDescent="0.25">
      <c r="A69" s="11"/>
      <c r="B69" s="12" t="s">
        <v>119</v>
      </c>
      <c r="C69" s="12" t="s">
        <v>120</v>
      </c>
      <c r="D69" s="13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3">
        <v>2022</v>
      </c>
      <c r="P69" s="13">
        <v>2023</v>
      </c>
      <c r="Q69" s="13">
        <v>2024</v>
      </c>
      <c r="R69" s="13">
        <v>2025</v>
      </c>
      <c r="S69" s="52"/>
      <c r="T69" s="52"/>
      <c r="U69" s="44"/>
      <c r="V69" s="44"/>
    </row>
    <row r="70" spans="1:22" x14ac:dyDescent="0.25">
      <c r="A70" s="14">
        <f>A68+1</f>
        <v>57</v>
      </c>
      <c r="B70" s="15" t="s">
        <v>121</v>
      </c>
      <c r="C70" s="15" t="s">
        <v>122</v>
      </c>
      <c r="D70" s="16" t="s">
        <v>123</v>
      </c>
      <c r="E70" s="17">
        <f>[1]OutputSUMMARY!E11</f>
        <v>685</v>
      </c>
      <c r="F70" s="17">
        <f>[1]OutputSUMMARY!F11</f>
        <v>716</v>
      </c>
      <c r="G70" s="17">
        <f>[1]OutputSUMMARY!G11</f>
        <v>765</v>
      </c>
      <c r="H70" s="17">
        <f>[1]OutputSUMMARY!H11</f>
        <v>818</v>
      </c>
      <c r="I70" s="17">
        <f>[1]OutputSUMMARY!I11</f>
        <v>859</v>
      </c>
      <c r="J70" s="17">
        <f>[1]OutputSUMMARY!J11</f>
        <v>926</v>
      </c>
      <c r="K70" s="17">
        <f>[1]OutputSUMMARY!K11</f>
        <v>1004</v>
      </c>
      <c r="L70" s="17">
        <f>[1]OutputSUMMARY!L11</f>
        <v>1076</v>
      </c>
      <c r="M70" s="17">
        <f>[1]OutputSUMMARY!M11</f>
        <v>1143</v>
      </c>
      <c r="N70" s="17">
        <f>[1]OutputSUMMARY!N11</f>
        <v>1257.3000000000002</v>
      </c>
      <c r="O70" s="17">
        <f>[1]OutputSUMMARY!O11</f>
        <v>1351.5975000000001</v>
      </c>
      <c r="P70" s="17">
        <f>[1]OutputSUMMARY!P11</f>
        <v>1432.6933500000002</v>
      </c>
      <c r="Q70" s="17">
        <f>[1]OutputSUMMARY!Q11</f>
        <v>1508.6260975500002</v>
      </c>
      <c r="R70" s="17">
        <f>[1]OutputSUMMARY!R11</f>
        <v>1584.0574024275002</v>
      </c>
      <c r="S70" s="53"/>
      <c r="T70" s="53"/>
      <c r="U70" s="44"/>
      <c r="V70" s="44"/>
    </row>
    <row r="71" spans="1:22" x14ac:dyDescent="0.25">
      <c r="A71" s="14">
        <f>A70+1</f>
        <v>58</v>
      </c>
      <c r="B71" s="15" t="s">
        <v>124</v>
      </c>
      <c r="C71" s="15" t="s">
        <v>125</v>
      </c>
      <c r="D71" s="16" t="s">
        <v>52</v>
      </c>
      <c r="E71" s="18">
        <f>[1]OutputSUMMARY!E12</f>
        <v>3.7878787878787818</v>
      </c>
      <c r="F71" s="18">
        <f>[1]OutputSUMMARY!F12</f>
        <v>4.5255474452554836</v>
      </c>
      <c r="G71" s="18">
        <f>[1]OutputSUMMARY!G12</f>
        <v>6.8435754189944049</v>
      </c>
      <c r="H71" s="18">
        <f>[1]OutputSUMMARY!H12</f>
        <v>6.9281045751634025</v>
      </c>
      <c r="I71" s="18">
        <f>[1]OutputSUMMARY!I12</f>
        <v>5.012224938875292</v>
      </c>
      <c r="J71" s="18">
        <f>[1]OutputSUMMARY!J12</f>
        <v>7.7997671711292185</v>
      </c>
      <c r="K71" s="18">
        <f>[1]OutputSUMMARY!K12</f>
        <v>8.4233261339092849</v>
      </c>
      <c r="L71" s="18">
        <f>[1]OutputSUMMARY!L12</f>
        <v>7.1713147410358431</v>
      </c>
      <c r="M71" s="18">
        <f>[1]OutputSUMMARY!M12</f>
        <v>6.2267657992564978</v>
      </c>
      <c r="N71" s="18">
        <f>[1]OutputSUMMARY!N12</f>
        <v>10</v>
      </c>
      <c r="O71" s="18">
        <f>[1]OutputSUMMARY!O12</f>
        <v>7.5</v>
      </c>
      <c r="P71" s="18">
        <f>[1]OutputSUMMARY!P12</f>
        <v>6</v>
      </c>
      <c r="Q71" s="18">
        <f>[1]OutputSUMMARY!Q12</f>
        <v>5.3</v>
      </c>
      <c r="R71" s="18">
        <f>[1]OutputSUMMARY!R12</f>
        <v>5</v>
      </c>
      <c r="S71" s="39"/>
      <c r="T71" s="39"/>
      <c r="U71" s="44"/>
      <c r="V71" s="44"/>
    </row>
    <row r="72" spans="1:22" x14ac:dyDescent="0.25">
      <c r="A72" s="14">
        <f>A71+1</f>
        <v>59</v>
      </c>
      <c r="B72" s="15" t="s">
        <v>126</v>
      </c>
      <c r="C72" s="15" t="s">
        <v>127</v>
      </c>
      <c r="D72" s="16" t="s">
        <v>52</v>
      </c>
      <c r="E72" s="24">
        <v>5.3258936580864713</v>
      </c>
      <c r="F72" s="24">
        <v>-7.7628191041384298E-2</v>
      </c>
      <c r="G72" s="24">
        <v>2.9713950162638696</v>
      </c>
      <c r="H72" s="24">
        <v>2.5518302973893299</v>
      </c>
      <c r="I72" s="24">
        <v>2.6884752167687793</v>
      </c>
      <c r="J72" s="24">
        <v>3.1398997600527281</v>
      </c>
      <c r="K72" s="24">
        <v>2.3199769636337919</v>
      </c>
      <c r="L72" s="24">
        <v>2.4167542713190215</v>
      </c>
      <c r="M72" s="24">
        <v>-1.7837570576322435</v>
      </c>
      <c r="N72" s="24">
        <v>7.8149107646066085</v>
      </c>
      <c r="O72" s="24">
        <v>2.2897269914233078</v>
      </c>
      <c r="P72" s="24">
        <v>3.5889575392497193</v>
      </c>
      <c r="Q72" s="24">
        <v>3.4404305555339647</v>
      </c>
      <c r="R72" s="24">
        <v>3.4500817332739757</v>
      </c>
      <c r="S72" s="39"/>
      <c r="T72" s="39"/>
      <c r="U72" s="44"/>
      <c r="V72" s="44"/>
    </row>
    <row r="73" spans="1:22" x14ac:dyDescent="0.25">
      <c r="A73" s="11"/>
      <c r="B73" s="12" t="s">
        <v>128</v>
      </c>
      <c r="C73" s="12" t="s">
        <v>21</v>
      </c>
      <c r="D73" s="13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3">
        <v>2026</v>
      </c>
      <c r="T73" s="13">
        <v>2027</v>
      </c>
      <c r="U73" s="44"/>
    </row>
    <row r="74" spans="1:22" x14ac:dyDescent="0.25">
      <c r="A74" s="14">
        <f>A72+1</f>
        <v>60</v>
      </c>
      <c r="B74" s="1" t="s">
        <v>129</v>
      </c>
      <c r="C74" s="1" t="s">
        <v>130</v>
      </c>
      <c r="D74" s="3" t="s">
        <v>47</v>
      </c>
      <c r="E74" s="23">
        <f>[1]OutputSUMMARY!E20</f>
        <v>23101.267924561176</v>
      </c>
      <c r="F74" s="23">
        <f>[1]OutputSUMMARY!F20</f>
        <v>23465.9714290921</v>
      </c>
      <c r="G74" s="23">
        <f>[1]OutputSUMMARY!G20</f>
        <v>23925.639669434699</v>
      </c>
      <c r="H74" s="23">
        <f>[1]OutputSUMMARY!H20</f>
        <v>24460.227354117698</v>
      </c>
      <c r="I74" s="23">
        <f>[1]OutputSUMMARY!I20</f>
        <v>24988.883950310312</v>
      </c>
      <c r="J74" s="23">
        <f>[1]OutputSUMMARY!J20</f>
        <v>25603.836122285749</v>
      </c>
      <c r="K74" s="23">
        <f>[1]OutputSUMMARY!K20</f>
        <v>26286.508133132927</v>
      </c>
      <c r="L74" s="23">
        <f>[1]OutputSUMMARY!L20</f>
        <v>26985.148208785809</v>
      </c>
      <c r="M74" s="23">
        <f>[1]OutputSUMMARY!M20</f>
        <v>27659.115960524734</v>
      </c>
      <c r="N74" s="23">
        <f>[1]OutputSUMMARY!N20</f>
        <v>28395.530845742578</v>
      </c>
      <c r="O74" s="23">
        <f>[1]OutputSUMMARY!O20</f>
        <v>29249.431128951412</v>
      </c>
      <c r="P74" s="23">
        <f>[1]OutputSUMMARY!P20</f>
        <v>30189.310116108969</v>
      </c>
      <c r="Q74" s="23">
        <f>[1]OutputSUMMARY!Q20</f>
        <v>31200.35011189746</v>
      </c>
      <c r="R74" s="23">
        <f>[1]OutputSUMMARY!R20</f>
        <v>32245.249837144907</v>
      </c>
      <c r="S74" s="23">
        <f>[1]OutputSUMMARY!S20</f>
        <v>33325.18351433771</v>
      </c>
      <c r="T74" s="23">
        <f>[1]OutputSUMMARY!T20</f>
        <v>34441.243910232879</v>
      </c>
      <c r="U74" s="44"/>
    </row>
    <row r="75" spans="1:22" x14ac:dyDescent="0.25">
      <c r="A75" s="26">
        <v>61</v>
      </c>
      <c r="B75" s="15" t="s">
        <v>2</v>
      </c>
      <c r="C75" s="15" t="s">
        <v>131</v>
      </c>
      <c r="D75" s="16" t="s">
        <v>118</v>
      </c>
      <c r="E75" s="18">
        <f>[1]OutputSUMMARY!E21</f>
        <v>1.0287257226031556</v>
      </c>
      <c r="F75" s="18">
        <f>[1]OutputSUMMARY!F21</f>
        <v>1.5787163965280513</v>
      </c>
      <c r="G75" s="18">
        <f>[1]OutputSUMMARY!G21</f>
        <v>1.9588715588936765</v>
      </c>
      <c r="H75" s="18">
        <f>[1]OutputSUMMARY!H21</f>
        <v>2.234371544790676</v>
      </c>
      <c r="I75" s="18">
        <f>[1]OutputSUMMARY!I21</f>
        <v>2.1612906067433499</v>
      </c>
      <c r="J75" s="18">
        <f>[1]OutputSUMMARY!J21</f>
        <v>2.4609029086623195</v>
      </c>
      <c r="K75" s="18">
        <f>[1]OutputSUMMARY!K21</f>
        <v>2.6662880030425384</v>
      </c>
      <c r="L75" s="18">
        <f>[1]OutputSUMMARY!L21</f>
        <v>2.6577895858761025</v>
      </c>
      <c r="M75" s="18">
        <f>[1]OutputSUMMARY!M21</f>
        <v>2.4975601352734031</v>
      </c>
      <c r="N75" s="18">
        <f>[1]OutputSUMMARY!N21</f>
        <v>2.6625092856093602</v>
      </c>
      <c r="O75" s="18">
        <f>[1]OutputSUMMARY!O21</f>
        <v>3.0072528408683326</v>
      </c>
      <c r="P75" s="18">
        <f>[1]OutputSUMMARY!P21</f>
        <v>3.213473257819885</v>
      </c>
      <c r="Q75" s="18">
        <f>[1]OutputSUMMARY!Q21</f>
        <v>3.3490000000000002</v>
      </c>
      <c r="R75" s="18">
        <f>[1]OutputSUMMARY!R21</f>
        <v>3.3490000000000002</v>
      </c>
      <c r="S75" s="18">
        <f>[1]OutputSUMMARY!S21</f>
        <v>3.3491248560548286</v>
      </c>
      <c r="T75" s="18">
        <f>[1]OutputSUMMARY!T21</f>
        <v>3.3490000000000038</v>
      </c>
      <c r="U75" s="44"/>
    </row>
    <row r="76" spans="1:22" x14ac:dyDescent="0.25">
      <c r="A76" s="26">
        <v>62</v>
      </c>
      <c r="B76" s="15" t="s">
        <v>132</v>
      </c>
      <c r="C76" s="15" t="s">
        <v>133</v>
      </c>
      <c r="D76" s="16" t="s">
        <v>52</v>
      </c>
      <c r="E76" s="18">
        <f>[1]OutputSUMMARY!E22</f>
        <v>-0.76179107824802728</v>
      </c>
      <c r="F76" s="18">
        <f>[1]OutputSUMMARY!F22</f>
        <v>-0.2167566146729456</v>
      </c>
      <c r="G76" s="18">
        <f>[1]OutputSUMMARY!G22</f>
        <v>0.10368710956473848</v>
      </c>
      <c r="H76" s="18">
        <f>[1]OutputSUMMARY!H22</f>
        <v>0.27421808731835567</v>
      </c>
      <c r="I76" s="18">
        <f>[1]OutputSUMMARY!I22</f>
        <v>0.29936024116735355</v>
      </c>
      <c r="J76" s="18">
        <f>[1]OutputSUMMARY!J22</f>
        <v>0.24340825087505849</v>
      </c>
      <c r="K76" s="18">
        <f>[1]OutputSUMMARY!K22</f>
        <v>0.11968971706886222</v>
      </c>
      <c r="L76" s="18">
        <f>[1]OutputSUMMARY!L22</f>
        <v>-7.2759704126780636E-2</v>
      </c>
      <c r="M76" s="18">
        <f>[1]OutputSUMMARY!M22</f>
        <v>-0.24234766822821285</v>
      </c>
      <c r="N76" s="18">
        <f>[1]OutputSUMMARY!N22</f>
        <v>-0.28568101038298721</v>
      </c>
      <c r="O76" s="18">
        <f>[1]OutputSUMMARY!O22</f>
        <v>-0.19607793695053105</v>
      </c>
      <c r="P76" s="18">
        <f>[1]OutputSUMMARY!P22</f>
        <v>-0.12699822616798073</v>
      </c>
      <c r="Q76" s="18">
        <f>[1]OutputSUMMARY!Q22</f>
        <v>-0.10827373992477973</v>
      </c>
      <c r="R76" s="18">
        <f>[1]OutputSUMMARY!R22</f>
        <v>-0.13751921283754884</v>
      </c>
      <c r="S76" s="18"/>
      <c r="T76" s="18"/>
      <c r="U76" s="44"/>
    </row>
    <row r="77" spans="1:22" x14ac:dyDescent="0.25">
      <c r="A77" s="26">
        <v>63</v>
      </c>
      <c r="B77" s="15" t="s">
        <v>134</v>
      </c>
      <c r="C77" s="15" t="s">
        <v>135</v>
      </c>
      <c r="D77" s="16" t="s">
        <v>52</v>
      </c>
      <c r="E77" s="18">
        <f>[1]OutputSUMMARY!E23</f>
        <v>1.4363192701635903</v>
      </c>
      <c r="F77" s="18">
        <f>[1]OutputSUMMARY!F23</f>
        <v>1.2726834259706072</v>
      </c>
      <c r="G77" s="18">
        <f>[1]OutputSUMMARY!G23</f>
        <v>1.1022373266929257</v>
      </c>
      <c r="H77" s="18">
        <f>[1]OutputSUMMARY!H23</f>
        <v>0.97497831293849513</v>
      </c>
      <c r="I77" s="18">
        <f>[1]OutputSUMMARY!I23</f>
        <v>0.68142590887829968</v>
      </c>
      <c r="J77" s="18">
        <f>[1]OutputSUMMARY!J23</f>
        <v>0.87708741083791031</v>
      </c>
      <c r="K77" s="18">
        <f>[1]OutputSUMMARY!K23</f>
        <v>1.0698797915506175</v>
      </c>
      <c r="L77" s="18">
        <f>[1]OutputSUMMARY!L23</f>
        <v>1.1197158242513765</v>
      </c>
      <c r="M77" s="18">
        <f>[1]OutputSUMMARY!M23</f>
        <v>0.97946119146322697</v>
      </c>
      <c r="N77" s="18">
        <f>[1]OutputSUMMARY!N23</f>
        <v>1.0085271171976373</v>
      </c>
      <c r="O77" s="18">
        <f>[1]OutputSUMMARY!O23</f>
        <v>1.1018670633214249</v>
      </c>
      <c r="P77" s="18">
        <f>[1]OutputSUMMARY!P23</f>
        <v>1.1020821830512721</v>
      </c>
      <c r="Q77" s="18">
        <f>[1]OutputSUMMARY!Q23</f>
        <v>1.128506069873866</v>
      </c>
      <c r="R77" s="18">
        <f>[1]OutputSUMMARY!R23</f>
        <v>1.1214906310782728</v>
      </c>
      <c r="S77" s="18"/>
      <c r="T77" s="18"/>
      <c r="U77" s="44"/>
    </row>
    <row r="78" spans="1:22" x14ac:dyDescent="0.25">
      <c r="A78" s="26">
        <f>A77+1</f>
        <v>64</v>
      </c>
      <c r="B78" s="15" t="s">
        <v>136</v>
      </c>
      <c r="C78" s="15" t="s">
        <v>137</v>
      </c>
      <c r="D78" s="16" t="s">
        <v>52</v>
      </c>
      <c r="E78" s="18">
        <f>[1]OutputSUMMARY!E24</f>
        <v>0.35419753068759263</v>
      </c>
      <c r="F78" s="18">
        <f>[1]OutputSUMMARY!F24</f>
        <v>0.52278958523038965</v>
      </c>
      <c r="G78" s="18">
        <f>[1]OutputSUMMARY!G24</f>
        <v>0.75294712263601227</v>
      </c>
      <c r="H78" s="18">
        <f>[1]OutputSUMMARY!H24</f>
        <v>0.98517514453382515</v>
      </c>
      <c r="I78" s="18">
        <f>[1]OutputSUMMARY!I24</f>
        <v>1.1805044566976968</v>
      </c>
      <c r="J78" s="18">
        <f>[1]OutputSUMMARY!J24</f>
        <v>1.3404072469493507</v>
      </c>
      <c r="K78" s="18">
        <f>[1]OutputSUMMARY!K24</f>
        <v>1.4767184944230587</v>
      </c>
      <c r="L78" s="18">
        <f>[1]OutputSUMMARY!L24</f>
        <v>1.6108334657515064</v>
      </c>
      <c r="M78" s="18">
        <f>[1]OutputSUMMARY!M24</f>
        <v>1.760446612038389</v>
      </c>
      <c r="N78" s="18">
        <f>[1]OutputSUMMARY!N24</f>
        <v>1.9396631787947101</v>
      </c>
      <c r="O78" s="18">
        <f>[1]OutputSUMMARY!O24</f>
        <v>2.1014637144974389</v>
      </c>
      <c r="P78" s="18">
        <f>[1]OutputSUMMARY!P24</f>
        <v>2.2383893009365936</v>
      </c>
      <c r="Q78" s="18">
        <f>[1]OutputSUMMARY!Q24</f>
        <v>2.3287676700509139</v>
      </c>
      <c r="R78" s="18">
        <f>[1]OutputSUMMARY!R24</f>
        <v>2.365028581759276</v>
      </c>
      <c r="S78" s="18"/>
      <c r="T78" s="18"/>
      <c r="U78" s="44"/>
    </row>
    <row r="79" spans="1:22" x14ac:dyDescent="0.25">
      <c r="A79" s="26">
        <f>A78+1</f>
        <v>65</v>
      </c>
      <c r="B79" s="15" t="s">
        <v>3</v>
      </c>
      <c r="C79" s="15" t="s">
        <v>22</v>
      </c>
      <c r="D79" s="16" t="s">
        <v>52</v>
      </c>
      <c r="E79" s="18">
        <f>E5/E74*100-100</f>
        <v>-1.5006315917084549</v>
      </c>
      <c r="F79" s="18">
        <f t="shared" ref="F79:T79" si="8">F5/F74*100-100</f>
        <v>-1.0817000687958256</v>
      </c>
      <c r="G79" s="18">
        <f t="shared" si="8"/>
        <v>-1.1387226138942168</v>
      </c>
      <c r="H79" s="18">
        <f t="shared" si="8"/>
        <v>0.45747181439612916</v>
      </c>
      <c r="I79" s="18">
        <f t="shared" si="8"/>
        <v>0.66034981801435322</v>
      </c>
      <c r="J79" s="18">
        <f t="shared" si="8"/>
        <v>1.497560271370844</v>
      </c>
      <c r="K79" s="18">
        <f t="shared" si="8"/>
        <v>2.8056897596735837</v>
      </c>
      <c r="L79" s="18">
        <f t="shared" si="8"/>
        <v>2.6319766180974682</v>
      </c>
      <c r="M79" s="18">
        <f t="shared" si="8"/>
        <v>-3.4921613615680087</v>
      </c>
      <c r="N79" s="18">
        <f t="shared" si="8"/>
        <v>-1.5767887858243483</v>
      </c>
      <c r="O79" s="18">
        <f t="shared" si="8"/>
        <v>-0.62814687616699416</v>
      </c>
      <c r="P79" s="33">
        <f t="shared" si="8"/>
        <v>3.2706581059400719E-2</v>
      </c>
      <c r="Q79" s="18">
        <f t="shared" si="8"/>
        <v>0.12120328576163786</v>
      </c>
      <c r="R79" s="18">
        <f t="shared" si="8"/>
        <v>0.18665871816396873</v>
      </c>
      <c r="S79" s="18">
        <f t="shared" si="8"/>
        <v>0.16528901455967571</v>
      </c>
      <c r="T79" s="18">
        <f t="shared" si="8"/>
        <v>0.16346431099192671</v>
      </c>
      <c r="U79" s="44"/>
    </row>
    <row r="80" spans="1:22" x14ac:dyDescent="0.25">
      <c r="A80" s="26">
        <f>A79+1</f>
        <v>66</v>
      </c>
      <c r="B80" s="15" t="s">
        <v>3</v>
      </c>
      <c r="C80" s="15" t="s">
        <v>22</v>
      </c>
      <c r="D80" s="16" t="s">
        <v>47</v>
      </c>
      <c r="E80" s="17">
        <f>E5-E74</f>
        <v>-346.66492456117703</v>
      </c>
      <c r="F80" s="17">
        <f t="shared" ref="F80:T80" si="9">F5-F74</f>
        <v>-253.83142909210073</v>
      </c>
      <c r="G80" s="17">
        <f t="shared" si="9"/>
        <v>-272.44666943469929</v>
      </c>
      <c r="H80" s="17">
        <f t="shared" si="9"/>
        <v>111.89864588230193</v>
      </c>
      <c r="I80" s="17">
        <f t="shared" si="9"/>
        <v>165.01404968968927</v>
      </c>
      <c r="J80" s="17">
        <f t="shared" si="9"/>
        <v>383.43287771425094</v>
      </c>
      <c r="K80" s="17">
        <f t="shared" si="9"/>
        <v>737.51786686707419</v>
      </c>
      <c r="L80" s="17">
        <f t="shared" si="9"/>
        <v>710.24279121419022</v>
      </c>
      <c r="M80" s="17">
        <f t="shared" si="9"/>
        <v>-965.90096052473382</v>
      </c>
      <c r="N80" s="17">
        <f t="shared" si="9"/>
        <v>-447.7375460509611</v>
      </c>
      <c r="O80" s="17">
        <f t="shared" si="9"/>
        <v>-183.72938793312278</v>
      </c>
      <c r="P80" s="17">
        <f t="shared" si="9"/>
        <v>9.8738911844011454</v>
      </c>
      <c r="Q80" s="17">
        <f t="shared" si="9"/>
        <v>37.815849504753714</v>
      </c>
      <c r="R80" s="17">
        <f t="shared" si="9"/>
        <v>60.188570014783181</v>
      </c>
      <c r="S80" s="17">
        <f t="shared" si="9"/>
        <v>55.082867431054183</v>
      </c>
      <c r="T80" s="17">
        <f t="shared" si="9"/>
        <v>56.299142054907861</v>
      </c>
      <c r="U80" s="44"/>
    </row>
    <row r="81" spans="1:21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</row>
    <row r="82" spans="1:21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</row>
    <row r="83" spans="1:21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</row>
    <row r="84" spans="1:2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</row>
    <row r="85" spans="1:2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39F5-F278-4D9A-8791-34AEFD49FB32}">
  <dimension ref="A1:AB80"/>
  <sheetViews>
    <sheetView topLeftCell="B58" zoomScaleNormal="100" workbookViewId="0">
      <selection activeCell="R23" sqref="R23"/>
    </sheetView>
  </sheetViews>
  <sheetFormatPr defaultRowHeight="15" x14ac:dyDescent="0.25"/>
  <cols>
    <col min="2" max="2" width="24.140625" customWidth="1"/>
  </cols>
  <sheetData>
    <row r="1" spans="1:21" ht="20.25" x14ac:dyDescent="0.3">
      <c r="A1" s="2" t="s">
        <v>23</v>
      </c>
      <c r="B1" s="1"/>
      <c r="C1" s="1"/>
      <c r="D1" s="3"/>
      <c r="E1" t="s">
        <v>24</v>
      </c>
      <c r="F1" t="s">
        <v>25</v>
      </c>
      <c r="G1" s="61" t="s">
        <v>26</v>
      </c>
      <c r="H1" s="62" t="s">
        <v>27</v>
      </c>
      <c r="I1" s="62" t="s">
        <v>28</v>
      </c>
      <c r="J1" s="62" t="s">
        <v>29</v>
      </c>
      <c r="K1" s="62" t="s">
        <v>30</v>
      </c>
      <c r="L1" s="62" t="s">
        <v>31</v>
      </c>
      <c r="M1" s="62" t="s">
        <v>32</v>
      </c>
      <c r="N1" s="62" t="s">
        <v>33</v>
      </c>
      <c r="O1" s="62" t="s">
        <v>34</v>
      </c>
      <c r="P1" s="62" t="s">
        <v>35</v>
      </c>
      <c r="Q1" s="62" t="s">
        <v>36</v>
      </c>
      <c r="R1" s="62" t="s">
        <v>37</v>
      </c>
      <c r="S1" s="62" t="s">
        <v>38</v>
      </c>
      <c r="T1" s="62" t="s">
        <v>39</v>
      </c>
      <c r="U1" s="36"/>
    </row>
    <row r="2" spans="1:21" x14ac:dyDescent="0.2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</row>
    <row r="3" spans="1:21" ht="42.75" x14ac:dyDescent="0.25">
      <c r="A3" s="6" t="s">
        <v>40</v>
      </c>
      <c r="B3" s="6" t="s">
        <v>41</v>
      </c>
      <c r="C3" s="6" t="s">
        <v>42</v>
      </c>
      <c r="D3" s="7" t="s">
        <v>43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  <c r="S3" s="10"/>
      <c r="T3" s="10"/>
    </row>
    <row r="4" spans="1:21" x14ac:dyDescent="0.25">
      <c r="A4" s="11"/>
      <c r="B4" s="12" t="s">
        <v>44</v>
      </c>
      <c r="C4" s="12" t="s">
        <v>45</v>
      </c>
      <c r="D4" s="13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3">
        <v>2024</v>
      </c>
      <c r="R4" s="13">
        <v>2025</v>
      </c>
      <c r="S4" s="13">
        <v>2026</v>
      </c>
      <c r="T4" s="13">
        <v>2027</v>
      </c>
    </row>
    <row r="5" spans="1:21" x14ac:dyDescent="0.25">
      <c r="A5" s="14">
        <v>1</v>
      </c>
      <c r="B5" s="15" t="s">
        <v>46</v>
      </c>
      <c r="C5" s="15" t="s">
        <v>1</v>
      </c>
      <c r="D5" s="16" t="s">
        <v>47</v>
      </c>
      <c r="E5" s="17">
        <v>22836.271000000001</v>
      </c>
      <c r="F5" s="17">
        <v>23363.830999999998</v>
      </c>
      <c r="G5" s="17">
        <v>23614.671999999999</v>
      </c>
      <c r="H5" s="17">
        <v>24560.879000000001</v>
      </c>
      <c r="I5" s="17">
        <v>25143.688999999998</v>
      </c>
      <c r="J5" s="17">
        <v>25961.040000000001</v>
      </c>
      <c r="K5" s="17">
        <v>27005.795999999998</v>
      </c>
      <c r="L5" s="17">
        <v>27553.231</v>
      </c>
      <c r="M5" s="17">
        <v>26554.789000000001</v>
      </c>
      <c r="N5" s="17">
        <v>27532.190646888441</v>
      </c>
      <c r="O5" s="17">
        <v>28897.516420332606</v>
      </c>
      <c r="P5" s="17">
        <v>29898.106384392948</v>
      </c>
      <c r="Q5" s="17">
        <v>30903.058322602064</v>
      </c>
      <c r="R5" s="17">
        <v>31861.053130602726</v>
      </c>
      <c r="S5" s="17">
        <v>32816.884724520809</v>
      </c>
      <c r="T5" s="17">
        <v>33801.391266256433</v>
      </c>
      <c r="U5" s="37"/>
    </row>
    <row r="6" spans="1:21" x14ac:dyDescent="0.25">
      <c r="A6" s="14">
        <v>2</v>
      </c>
      <c r="B6" s="15" t="s">
        <v>48</v>
      </c>
      <c r="C6" s="15" t="s">
        <v>49</v>
      </c>
      <c r="D6" s="16" t="s">
        <v>47</v>
      </c>
      <c r="E6" s="17">
        <v>22044.999999999996</v>
      </c>
      <c r="F6" s="17">
        <v>22923.703000000001</v>
      </c>
      <c r="G6" s="17">
        <v>23613.911000000004</v>
      </c>
      <c r="H6" s="17">
        <v>24560.879000000001</v>
      </c>
      <c r="I6" s="17">
        <v>25360.287</v>
      </c>
      <c r="J6" s="17">
        <v>26962.263000000003</v>
      </c>
      <c r="K6" s="17">
        <v>29142.539000000001</v>
      </c>
      <c r="L6" s="17">
        <v>30420.937999999995</v>
      </c>
      <c r="M6" s="17">
        <v>29334.003999999997</v>
      </c>
      <c r="N6" s="17">
        <v>31364.025095113328</v>
      </c>
      <c r="O6" s="17">
        <v>34021.769488017118</v>
      </c>
      <c r="P6" s="17">
        <v>36115.385844803866</v>
      </c>
      <c r="Q6" s="17">
        <v>38032.905748712918</v>
      </c>
      <c r="R6" s="17"/>
      <c r="S6" s="17"/>
      <c r="T6" s="17"/>
      <c r="U6" s="37"/>
    </row>
    <row r="7" spans="1:21" x14ac:dyDescent="0.25">
      <c r="A7" s="14">
        <v>3</v>
      </c>
      <c r="B7" s="15" t="s">
        <v>50</v>
      </c>
      <c r="C7" s="15" t="s">
        <v>51</v>
      </c>
      <c r="D7" s="16" t="s">
        <v>52</v>
      </c>
      <c r="E7" s="18">
        <v>4.2516986694188148</v>
      </c>
      <c r="F7" s="18">
        <v>2.3101845305654223</v>
      </c>
      <c r="G7" s="18">
        <v>1.073629577272655</v>
      </c>
      <c r="H7" s="18">
        <v>4.0068606500230004</v>
      </c>
      <c r="I7" s="18">
        <v>2.3729199594200168</v>
      </c>
      <c r="J7" s="18">
        <v>3.2507202900895038</v>
      </c>
      <c r="K7" s="18">
        <v>4.0243226003272525</v>
      </c>
      <c r="L7" s="18">
        <v>2.0271018858322236</v>
      </c>
      <c r="M7" s="18">
        <v>-3.6236839156903216</v>
      </c>
      <c r="N7" s="18">
        <v>3.6806982231658623</v>
      </c>
      <c r="O7" s="18">
        <v>4.9590161239075456</v>
      </c>
      <c r="P7" s="18">
        <v>3.4625465714981658</v>
      </c>
      <c r="Q7" s="18">
        <v>3.3612561454183378</v>
      </c>
      <c r="R7" s="18">
        <v>3.1</v>
      </c>
      <c r="S7" s="18">
        <v>3</v>
      </c>
      <c r="T7" s="18">
        <v>3</v>
      </c>
      <c r="U7" s="37"/>
    </row>
    <row r="8" spans="1:21" x14ac:dyDescent="0.25">
      <c r="A8" s="14">
        <v>4</v>
      </c>
      <c r="B8" s="15" t="s">
        <v>53</v>
      </c>
      <c r="C8" s="15" t="s">
        <v>54</v>
      </c>
      <c r="D8" s="16" t="s">
        <v>52</v>
      </c>
      <c r="E8" s="18">
        <v>8.002741001294396</v>
      </c>
      <c r="F8" s="18">
        <v>3.9859514629167876</v>
      </c>
      <c r="G8" s="18">
        <v>3.0108922629123356</v>
      </c>
      <c r="H8" s="18">
        <v>4.0102124548534022</v>
      </c>
      <c r="I8" s="18">
        <v>3.25480207772695</v>
      </c>
      <c r="J8" s="18">
        <v>6.3168685748706395</v>
      </c>
      <c r="K8" s="18">
        <v>8.086398385773478</v>
      </c>
      <c r="L8" s="18">
        <v>4.3867111235571912</v>
      </c>
      <c r="M8" s="18">
        <v>-3.572979899567855</v>
      </c>
      <c r="N8" s="18">
        <v>6.9203682358307788</v>
      </c>
      <c r="O8" s="18">
        <v>8.4738626016400076</v>
      </c>
      <c r="P8" s="18">
        <v>6.153755046527337</v>
      </c>
      <c r="Q8" s="18">
        <v>5.3094266032462656</v>
      </c>
      <c r="R8" s="18"/>
      <c r="S8" s="18"/>
      <c r="T8" s="18"/>
      <c r="U8" s="37"/>
    </row>
    <row r="9" spans="1:21" x14ac:dyDescent="0.25">
      <c r="A9" s="19"/>
      <c r="B9" s="20" t="s">
        <v>55</v>
      </c>
      <c r="C9" s="20" t="s">
        <v>56</v>
      </c>
      <c r="D9" s="21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3">
        <v>2022</v>
      </c>
      <c r="P9" s="13">
        <v>2023</v>
      </c>
      <c r="Q9" s="13">
        <v>2024</v>
      </c>
      <c r="R9" s="22"/>
      <c r="S9" s="22"/>
      <c r="T9" s="22"/>
    </row>
    <row r="10" spans="1:21" x14ac:dyDescent="0.25">
      <c r="A10" s="14">
        <f>A8+1</f>
        <v>5</v>
      </c>
      <c r="B10" s="15" t="s">
        <v>5</v>
      </c>
      <c r="C10" s="15" t="s">
        <v>6</v>
      </c>
      <c r="D10" s="16" t="s">
        <v>47</v>
      </c>
      <c r="E10" s="17">
        <v>13396.965</v>
      </c>
      <c r="F10" s="17">
        <v>14153.181</v>
      </c>
      <c r="G10" s="17">
        <v>14425.064</v>
      </c>
      <c r="H10" s="17">
        <v>14667.915000000001</v>
      </c>
      <c r="I10" s="17">
        <v>15334.017</v>
      </c>
      <c r="J10" s="17">
        <v>16274.547</v>
      </c>
      <c r="K10" s="17">
        <v>17199.284</v>
      </c>
      <c r="L10" s="17">
        <v>18092.190999999999</v>
      </c>
      <c r="M10" s="17">
        <v>16417.403999999999</v>
      </c>
      <c r="N10" s="17">
        <v>17797.328280182992</v>
      </c>
      <c r="O10" s="17">
        <v>20116.976957134073</v>
      </c>
      <c r="P10" s="17">
        <v>21381.932468198662</v>
      </c>
      <c r="Q10" s="17">
        <v>22572.906106677325</v>
      </c>
      <c r="R10" s="15"/>
      <c r="S10" s="1"/>
      <c r="T10" s="1"/>
    </row>
    <row r="11" spans="1:21" x14ac:dyDescent="0.25">
      <c r="A11" s="14">
        <f t="shared" ref="A11:A16" si="0">A10+1</f>
        <v>6</v>
      </c>
      <c r="B11" s="15" t="s">
        <v>57</v>
      </c>
      <c r="C11" s="15" t="s">
        <v>7</v>
      </c>
      <c r="D11" s="16" t="s">
        <v>47</v>
      </c>
      <c r="E11" s="17">
        <v>3806.672</v>
      </c>
      <c r="F11" s="17">
        <v>4018.4740000000002</v>
      </c>
      <c r="G11" s="17">
        <v>4198.5209999999997</v>
      </c>
      <c r="H11" s="17">
        <v>4461.0959999999995</v>
      </c>
      <c r="I11" s="17">
        <v>4554.5159999999996</v>
      </c>
      <c r="J11" s="17">
        <v>4891.6930000000002</v>
      </c>
      <c r="K11" s="17">
        <v>5248.5169999999998</v>
      </c>
      <c r="L11" s="17">
        <v>5773.9830000000002</v>
      </c>
      <c r="M11" s="17">
        <v>5875.6080000000002</v>
      </c>
      <c r="N11" s="17">
        <v>6128</v>
      </c>
      <c r="O11" s="17">
        <v>6275.0720000000001</v>
      </c>
      <c r="P11" s="17">
        <v>6406.8485119999996</v>
      </c>
      <c r="Q11" s="17">
        <v>6534.9854822399993</v>
      </c>
      <c r="R11" s="15"/>
      <c r="S11" s="1"/>
      <c r="T11" s="1"/>
    </row>
    <row r="12" spans="1:21" x14ac:dyDescent="0.25">
      <c r="A12" s="14">
        <f t="shared" si="0"/>
        <v>7</v>
      </c>
      <c r="B12" s="15" t="s">
        <v>58</v>
      </c>
      <c r="C12" s="15" t="s">
        <v>8</v>
      </c>
      <c r="D12" s="16" t="s">
        <v>47</v>
      </c>
      <c r="E12" s="17">
        <v>6012.3339999999998</v>
      </c>
      <c r="F12" s="17">
        <v>5745.6130000000003</v>
      </c>
      <c r="G12" s="17">
        <v>5685.2749999999996</v>
      </c>
      <c r="H12" s="17">
        <v>5855.393</v>
      </c>
      <c r="I12" s="17">
        <v>5388.26</v>
      </c>
      <c r="J12" s="17">
        <v>5970.5649999999996</v>
      </c>
      <c r="K12" s="17">
        <v>6925.2039999999997</v>
      </c>
      <c r="L12" s="17">
        <v>6810.0450000000001</v>
      </c>
      <c r="M12" s="17">
        <v>6701.6940000000004</v>
      </c>
      <c r="N12" s="17">
        <v>7165.3668950607089</v>
      </c>
      <c r="O12" s="17">
        <v>8047.4559984058142</v>
      </c>
      <c r="P12" s="17">
        <v>8758.0493896423723</v>
      </c>
      <c r="Q12" s="17">
        <v>9550.9519673548966</v>
      </c>
      <c r="R12" s="15"/>
      <c r="S12" s="1"/>
      <c r="T12" s="1"/>
    </row>
    <row r="13" spans="1:21" x14ac:dyDescent="0.25">
      <c r="A13" s="14">
        <f t="shared" si="0"/>
        <v>8</v>
      </c>
      <c r="B13" s="15" t="s">
        <v>59</v>
      </c>
      <c r="C13" s="15" t="s">
        <v>9</v>
      </c>
      <c r="D13" s="16" t="s">
        <v>47</v>
      </c>
      <c r="E13" s="17">
        <v>5546.3029999999999</v>
      </c>
      <c r="F13" s="17">
        <v>5278.4350000000004</v>
      </c>
      <c r="G13" s="17">
        <v>5385.8620000000001</v>
      </c>
      <c r="H13" s="17">
        <v>5372.2070000000003</v>
      </c>
      <c r="I13" s="17">
        <v>4898.6980000000003</v>
      </c>
      <c r="J13" s="17">
        <v>5559.1019999999999</v>
      </c>
      <c r="K13" s="17">
        <v>6448.4939999999997</v>
      </c>
      <c r="L13" s="17">
        <v>6758.4040000000005</v>
      </c>
      <c r="M13" s="17">
        <v>6867.6490000000003</v>
      </c>
      <c r="N13" s="17">
        <v>7437.7224081096838</v>
      </c>
      <c r="O13" s="17">
        <v>8471.3482530857273</v>
      </c>
      <c r="P13" s="17">
        <v>9295.186870698315</v>
      </c>
      <c r="Q13" s="17">
        <v>10199.143793873725</v>
      </c>
      <c r="R13" s="15"/>
      <c r="S13" s="1"/>
      <c r="T13" s="1"/>
    </row>
    <row r="14" spans="1:21" x14ac:dyDescent="0.25">
      <c r="A14" s="14">
        <f t="shared" si="0"/>
        <v>9</v>
      </c>
      <c r="B14" s="15" t="s">
        <v>60</v>
      </c>
      <c r="C14" s="15" t="s">
        <v>10</v>
      </c>
      <c r="D14" s="16" t="s">
        <v>47</v>
      </c>
      <c r="E14" s="17">
        <v>466.03100000000001</v>
      </c>
      <c r="F14" s="17">
        <v>467.178</v>
      </c>
      <c r="G14" s="17">
        <v>299.41300000000001</v>
      </c>
      <c r="H14" s="17">
        <v>483.18599999999998</v>
      </c>
      <c r="I14" s="17">
        <v>489.56200000000001</v>
      </c>
      <c r="J14" s="17">
        <v>411.46300000000002</v>
      </c>
      <c r="K14" s="17">
        <v>476.71</v>
      </c>
      <c r="L14" s="17">
        <v>51.640999999999998</v>
      </c>
      <c r="M14" s="17">
        <v>-165.95500000000001</v>
      </c>
      <c r="N14" s="17">
        <v>-272.3555130489749</v>
      </c>
      <c r="O14" s="17">
        <v>-423.89225467991309</v>
      </c>
      <c r="P14" s="17">
        <v>-537.13748105594277</v>
      </c>
      <c r="Q14" s="17">
        <v>-648.19182651882875</v>
      </c>
      <c r="R14" s="15"/>
      <c r="S14" s="1"/>
      <c r="T14" s="1"/>
    </row>
    <row r="15" spans="1:21" x14ac:dyDescent="0.25">
      <c r="A15" s="14">
        <f t="shared" si="0"/>
        <v>10</v>
      </c>
      <c r="B15" s="15" t="s">
        <v>11</v>
      </c>
      <c r="C15" s="15" t="s">
        <v>12</v>
      </c>
      <c r="D15" s="16" t="s">
        <v>47</v>
      </c>
      <c r="E15" s="17">
        <v>13471.208000000001</v>
      </c>
      <c r="F15" s="17">
        <v>13739.304</v>
      </c>
      <c r="G15" s="17">
        <v>14443.535</v>
      </c>
      <c r="H15" s="17">
        <v>14805.201999999999</v>
      </c>
      <c r="I15" s="17">
        <v>15117.601000000001</v>
      </c>
      <c r="J15" s="17">
        <v>16615.830000000002</v>
      </c>
      <c r="K15" s="17">
        <v>17898.241000000002</v>
      </c>
      <c r="L15" s="17">
        <v>18317.063999999998</v>
      </c>
      <c r="M15" s="17">
        <v>17682.28</v>
      </c>
      <c r="N15" s="17">
        <v>19398.318217337368</v>
      </c>
      <c r="O15" s="17">
        <v>21147.788559051605</v>
      </c>
      <c r="P15" s="17">
        <v>22669.544812229302</v>
      </c>
      <c r="Q15" s="17">
        <v>24314.553196806941</v>
      </c>
      <c r="R15" s="15"/>
      <c r="S15" s="1"/>
      <c r="T15" s="1"/>
    </row>
    <row r="16" spans="1:21" x14ac:dyDescent="0.25">
      <c r="A16" s="14">
        <f t="shared" si="0"/>
        <v>11</v>
      </c>
      <c r="B16" s="15" t="s">
        <v>13</v>
      </c>
      <c r="C16" s="15" t="s">
        <v>14</v>
      </c>
      <c r="D16" s="16" t="s">
        <v>47</v>
      </c>
      <c r="E16" s="17">
        <v>14642.179</v>
      </c>
      <c r="F16" s="17">
        <v>14732.869000000001</v>
      </c>
      <c r="G16" s="17">
        <v>15138.484</v>
      </c>
      <c r="H16" s="17">
        <v>15228.727000000001</v>
      </c>
      <c r="I16" s="17">
        <v>15034.107</v>
      </c>
      <c r="J16" s="17">
        <v>16790.371999999999</v>
      </c>
      <c r="K16" s="17">
        <v>18128.706999999999</v>
      </c>
      <c r="L16" s="17">
        <v>18572.345000000001</v>
      </c>
      <c r="M16" s="17">
        <v>17342.982</v>
      </c>
      <c r="N16" s="17">
        <v>19124.988297467738</v>
      </c>
      <c r="O16" s="17">
        <v>21565.524026574374</v>
      </c>
      <c r="P16" s="17">
        <v>23100.989337266466</v>
      </c>
      <c r="Q16" s="17">
        <v>24940.491004366235</v>
      </c>
      <c r="R16" s="15"/>
      <c r="S16" s="1"/>
      <c r="T16" s="1"/>
    </row>
    <row r="17" spans="1:20" x14ac:dyDescent="0.25">
      <c r="A17" s="19"/>
      <c r="B17" s="20" t="s">
        <v>61</v>
      </c>
      <c r="C17" s="20" t="s">
        <v>62</v>
      </c>
      <c r="D17" s="21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3">
        <v>2022</v>
      </c>
      <c r="P17" s="13">
        <v>2023</v>
      </c>
      <c r="Q17" s="13">
        <v>2024</v>
      </c>
      <c r="R17" s="22"/>
      <c r="S17" s="22"/>
      <c r="T17" s="22"/>
    </row>
    <row r="18" spans="1:20" x14ac:dyDescent="0.25">
      <c r="A18" s="14">
        <f>A16+1</f>
        <v>12</v>
      </c>
      <c r="B18" s="1" t="s">
        <v>5</v>
      </c>
      <c r="C18" s="1" t="s">
        <v>6</v>
      </c>
      <c r="D18" s="3" t="s">
        <v>52</v>
      </c>
      <c r="E18" s="18">
        <v>4.2672172995842317</v>
      </c>
      <c r="F18" s="18">
        <v>5.5558051812876244</v>
      </c>
      <c r="G18" s="18">
        <v>0.62354252238816343</v>
      </c>
      <c r="H18" s="18">
        <v>2.2256367325296935</v>
      </c>
      <c r="I18" s="18">
        <v>3.3352865761766282</v>
      </c>
      <c r="J18" s="18">
        <v>3.0221812411477487</v>
      </c>
      <c r="K18" s="18">
        <v>2.6456451940954082</v>
      </c>
      <c r="L18" s="18">
        <v>2.1758597323701281</v>
      </c>
      <c r="M18" s="18">
        <v>-9.9940190821504586</v>
      </c>
      <c r="N18" s="18">
        <v>6.2796594333850493</v>
      </c>
      <c r="O18" s="18">
        <v>10.384463333050604</v>
      </c>
      <c r="P18" s="18">
        <v>4</v>
      </c>
      <c r="Q18" s="18">
        <v>3.5</v>
      </c>
      <c r="R18" s="1"/>
      <c r="S18" s="1"/>
      <c r="T18" s="1"/>
    </row>
    <row r="19" spans="1:20" x14ac:dyDescent="0.25">
      <c r="A19" s="14">
        <f t="shared" ref="A19:A24" si="1">A18+1</f>
        <v>13</v>
      </c>
      <c r="B19" s="1" t="s">
        <v>57</v>
      </c>
      <c r="C19" s="1" t="s">
        <v>7</v>
      </c>
      <c r="D19" s="3" t="s">
        <v>52</v>
      </c>
      <c r="E19" s="18">
        <v>0.71167210842165218</v>
      </c>
      <c r="F19" s="18">
        <v>1.3703737780389247</v>
      </c>
      <c r="G19" s="18">
        <v>3.4517432500487075</v>
      </c>
      <c r="H19" s="18">
        <v>2.7280018624662432</v>
      </c>
      <c r="I19" s="18">
        <v>2.4778215936173638</v>
      </c>
      <c r="J19" s="18">
        <v>3.3954161684859372</v>
      </c>
      <c r="K19" s="18">
        <v>1.5835459480501015</v>
      </c>
      <c r="L19" s="18">
        <v>2.6328526159003189</v>
      </c>
      <c r="M19" s="18">
        <v>2.5966014722814066</v>
      </c>
      <c r="N19" s="18">
        <v>3.5149531533425176</v>
      </c>
      <c r="O19" s="18">
        <v>1.6152708501014672</v>
      </c>
      <c r="P19" s="18">
        <v>1.3</v>
      </c>
      <c r="Q19" s="18">
        <v>1.2</v>
      </c>
      <c r="R19" s="1"/>
      <c r="S19" s="1"/>
      <c r="T19" s="1"/>
    </row>
    <row r="20" spans="1:20" x14ac:dyDescent="0.25">
      <c r="A20" s="14">
        <f t="shared" si="1"/>
        <v>14</v>
      </c>
      <c r="B20" s="1" t="s">
        <v>58</v>
      </c>
      <c r="C20" s="1" t="s">
        <v>8</v>
      </c>
      <c r="D20" s="3" t="s">
        <v>52</v>
      </c>
      <c r="E20" s="18">
        <v>-1.4138894145582412</v>
      </c>
      <c r="F20" s="18">
        <v>-6.128275054446803</v>
      </c>
      <c r="G20" s="18">
        <v>-6.7610971478010242</v>
      </c>
      <c r="H20" s="18">
        <v>5.9548798221164247</v>
      </c>
      <c r="I20" s="18">
        <v>-1.0240815603667244</v>
      </c>
      <c r="J20" s="18">
        <v>9.9094303458812476</v>
      </c>
      <c r="K20" s="18">
        <v>14.95749501194949</v>
      </c>
      <c r="L20" s="18">
        <v>3.4197731531720592</v>
      </c>
      <c r="M20" s="18">
        <v>4.9284381146105289</v>
      </c>
      <c r="N20" s="18">
        <v>4.2665577259365364</v>
      </c>
      <c r="O20" s="18">
        <v>5.6367590400818983</v>
      </c>
      <c r="P20" s="18">
        <v>3.6476548658278745</v>
      </c>
      <c r="Q20" s="18">
        <v>3.8603954617070286</v>
      </c>
      <c r="R20" s="1"/>
      <c r="S20" s="1"/>
      <c r="T20" s="1"/>
    </row>
    <row r="21" spans="1:20" x14ac:dyDescent="0.25">
      <c r="A21" s="14">
        <f t="shared" si="1"/>
        <v>15</v>
      </c>
      <c r="B21" s="1" t="s">
        <v>59</v>
      </c>
      <c r="C21" s="1" t="s">
        <v>9</v>
      </c>
      <c r="D21" s="3" t="s">
        <v>52</v>
      </c>
      <c r="E21" s="18">
        <v>16.022966995100106</v>
      </c>
      <c r="F21" s="18">
        <v>-5.9879437050952617</v>
      </c>
      <c r="G21" s="18">
        <v>0.57043128443081059</v>
      </c>
      <c r="H21" s="18">
        <v>-2.0006636408196385</v>
      </c>
      <c r="I21" s="18">
        <v>-8.2408030814896165</v>
      </c>
      <c r="J21" s="18">
        <v>11.421091089673709</v>
      </c>
      <c r="K21" s="18">
        <v>11.761519717083104</v>
      </c>
      <c r="L21" s="18">
        <v>2.08342530753049</v>
      </c>
      <c r="M21" s="18">
        <v>0.22518554548489078</v>
      </c>
      <c r="N21" s="18">
        <v>4.1354350177757624</v>
      </c>
      <c r="O21" s="18">
        <v>8.4734045522813801</v>
      </c>
      <c r="P21" s="18">
        <v>4.5</v>
      </c>
      <c r="Q21" s="18">
        <v>4.5</v>
      </c>
      <c r="R21" s="1"/>
      <c r="S21" s="1"/>
      <c r="T21" s="1"/>
    </row>
    <row r="22" spans="1:20" x14ac:dyDescent="0.25">
      <c r="A22" s="14">
        <f t="shared" si="1"/>
        <v>16</v>
      </c>
      <c r="B22" s="1" t="s">
        <v>60</v>
      </c>
      <c r="C22" s="1" t="s">
        <v>63</v>
      </c>
      <c r="D22" s="3" t="s">
        <v>64</v>
      </c>
      <c r="E22" s="16" t="s">
        <v>64</v>
      </c>
      <c r="F22" s="16" t="s">
        <v>64</v>
      </c>
      <c r="G22" s="16" t="s">
        <v>64</v>
      </c>
      <c r="H22" s="16" t="s">
        <v>64</v>
      </c>
      <c r="I22" s="16" t="s">
        <v>64</v>
      </c>
      <c r="J22" s="16" t="s">
        <v>64</v>
      </c>
      <c r="K22" s="16" t="s">
        <v>64</v>
      </c>
      <c r="L22" s="16" t="s">
        <v>64</v>
      </c>
      <c r="M22" s="16" t="s">
        <v>64</v>
      </c>
      <c r="N22" s="16" t="s">
        <v>64</v>
      </c>
      <c r="O22" s="16" t="s">
        <v>64</v>
      </c>
      <c r="P22" s="16" t="s">
        <v>64</v>
      </c>
      <c r="Q22" s="16" t="s">
        <v>64</v>
      </c>
      <c r="R22" s="1"/>
      <c r="S22" s="1"/>
      <c r="T22" s="1"/>
    </row>
    <row r="23" spans="1:20" x14ac:dyDescent="0.25">
      <c r="A23" s="14">
        <f t="shared" si="1"/>
        <v>17</v>
      </c>
      <c r="B23" s="1" t="s">
        <v>11</v>
      </c>
      <c r="C23" s="1" t="s">
        <v>12</v>
      </c>
      <c r="D23" s="3" t="s">
        <v>52</v>
      </c>
      <c r="E23" s="18">
        <v>9.4979500370284882</v>
      </c>
      <c r="F23" s="18">
        <v>0.65931596154918282</v>
      </c>
      <c r="G23" s="18">
        <v>6.2360114280994168</v>
      </c>
      <c r="H23" s="18">
        <v>2.965956323696048</v>
      </c>
      <c r="I23" s="18">
        <v>3.9569672875790616</v>
      </c>
      <c r="J23" s="18">
        <v>6.3657170903147033</v>
      </c>
      <c r="K23" s="18">
        <v>4.3169025023778573</v>
      </c>
      <c r="L23" s="18">
        <v>2.1121299956082566</v>
      </c>
      <c r="M23" s="18">
        <v>-2.7261129432001638</v>
      </c>
      <c r="N23" s="18">
        <v>6.5095601789423938</v>
      </c>
      <c r="O23" s="18">
        <v>5.8433691129308016</v>
      </c>
      <c r="P23" s="18">
        <v>4.0999999999999996</v>
      </c>
      <c r="Q23" s="18">
        <v>4.0999999999999996</v>
      </c>
      <c r="R23" s="1"/>
      <c r="S23" s="1"/>
      <c r="T23" s="1"/>
    </row>
    <row r="24" spans="1:20" x14ac:dyDescent="0.25">
      <c r="A24" s="14">
        <f t="shared" si="1"/>
        <v>18</v>
      </c>
      <c r="B24" s="1" t="s">
        <v>13</v>
      </c>
      <c r="C24" s="1" t="s">
        <v>14</v>
      </c>
      <c r="D24" s="3" t="s">
        <v>52</v>
      </c>
      <c r="E24" s="18">
        <v>5.2470251588505334</v>
      </c>
      <c r="F24" s="18">
        <v>-0.12734439354281335</v>
      </c>
      <c r="G24" s="18">
        <v>2.9285677676580661</v>
      </c>
      <c r="H24" s="18">
        <v>1.6497538842396295</v>
      </c>
      <c r="I24" s="18">
        <v>3.5644345059176601</v>
      </c>
      <c r="J24" s="18">
        <v>8.5596877160734692</v>
      </c>
      <c r="K24" s="18">
        <v>6.4403143642452818</v>
      </c>
      <c r="L24" s="18">
        <v>2.9567903067022598</v>
      </c>
      <c r="M24" s="18">
        <v>-3.2643000429620486</v>
      </c>
      <c r="N24" s="18">
        <v>8.6454048238720986</v>
      </c>
      <c r="O24" s="18">
        <v>9.4766785834853096</v>
      </c>
      <c r="P24" s="18">
        <v>4</v>
      </c>
      <c r="Q24" s="18">
        <v>3.8104515795159415</v>
      </c>
      <c r="R24" s="1"/>
      <c r="S24" s="1"/>
      <c r="T24" s="1"/>
    </row>
    <row r="25" spans="1:20" x14ac:dyDescent="0.25">
      <c r="A25" s="19"/>
      <c r="B25" s="20" t="s">
        <v>65</v>
      </c>
      <c r="C25" s="20" t="s">
        <v>66</v>
      </c>
      <c r="D25" s="21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3">
        <v>2022</v>
      </c>
      <c r="P25" s="13">
        <v>2023</v>
      </c>
      <c r="Q25" s="13">
        <v>2024</v>
      </c>
      <c r="R25" s="22"/>
      <c r="S25" s="22"/>
      <c r="T25" s="22"/>
    </row>
    <row r="26" spans="1:20" x14ac:dyDescent="0.25">
      <c r="A26" s="14">
        <f>A24+1</f>
        <v>19</v>
      </c>
      <c r="B26" s="1" t="s">
        <v>5</v>
      </c>
      <c r="C26" s="1" t="s">
        <v>6</v>
      </c>
      <c r="D26" s="3" t="s">
        <v>47</v>
      </c>
      <c r="E26" s="23">
        <v>13396.965</v>
      </c>
      <c r="F26" s="23">
        <v>14153.181</v>
      </c>
      <c r="G26" s="23">
        <v>14425.064</v>
      </c>
      <c r="H26" s="23">
        <v>14667.915000000001</v>
      </c>
      <c r="I26" s="23">
        <v>15334.017</v>
      </c>
      <c r="J26" s="23">
        <v>16274.547</v>
      </c>
      <c r="K26" s="23">
        <v>17199.284</v>
      </c>
      <c r="L26" s="23">
        <v>18092.190999999999</v>
      </c>
      <c r="M26" s="23">
        <v>16417.403999999999</v>
      </c>
      <c r="N26" s="23">
        <v>17797.328280182992</v>
      </c>
      <c r="O26" s="23">
        <v>20116.976957134073</v>
      </c>
      <c r="P26" s="23">
        <v>21381.932468198662</v>
      </c>
      <c r="Q26" s="23">
        <v>22572.906106677325</v>
      </c>
      <c r="R26" s="1"/>
      <c r="S26" s="1"/>
      <c r="T26" s="1"/>
    </row>
    <row r="27" spans="1:20" x14ac:dyDescent="0.25">
      <c r="A27" s="14">
        <f t="shared" ref="A27:A32" si="2">A26+1</f>
        <v>20</v>
      </c>
      <c r="B27" s="1" t="s">
        <v>57</v>
      </c>
      <c r="C27" s="1" t="s">
        <v>7</v>
      </c>
      <c r="D27" s="3" t="s">
        <v>47</v>
      </c>
      <c r="E27" s="23">
        <v>3806.672</v>
      </c>
      <c r="F27" s="23">
        <v>4018.4740000000002</v>
      </c>
      <c r="G27" s="23">
        <v>4198.5209999999997</v>
      </c>
      <c r="H27" s="23">
        <v>4461.0959999999995</v>
      </c>
      <c r="I27" s="23">
        <v>4554.5159999999996</v>
      </c>
      <c r="J27" s="23">
        <v>4891.6930000000002</v>
      </c>
      <c r="K27" s="23">
        <v>5248.5169999999998</v>
      </c>
      <c r="L27" s="23">
        <v>5773.9830000000002</v>
      </c>
      <c r="M27" s="23">
        <v>5875.6080000000002</v>
      </c>
      <c r="N27" s="23">
        <v>6128</v>
      </c>
      <c r="O27" s="23">
        <v>6275.0720000000001</v>
      </c>
      <c r="P27" s="23">
        <v>6406.8485119999996</v>
      </c>
      <c r="Q27" s="23">
        <v>6534.9854822399993</v>
      </c>
      <c r="R27" s="1"/>
      <c r="S27" s="1"/>
      <c r="T27" s="1"/>
    </row>
    <row r="28" spans="1:20" x14ac:dyDescent="0.25">
      <c r="A28" s="14">
        <f t="shared" si="2"/>
        <v>21</v>
      </c>
      <c r="B28" s="1" t="s">
        <v>58</v>
      </c>
      <c r="C28" s="1" t="s">
        <v>8</v>
      </c>
      <c r="D28" s="3" t="s">
        <v>47</v>
      </c>
      <c r="E28" s="23">
        <v>6012.3339999999998</v>
      </c>
      <c r="F28" s="23">
        <v>5745.6130000000003</v>
      </c>
      <c r="G28" s="23">
        <v>5685.2749999999996</v>
      </c>
      <c r="H28" s="23">
        <v>5855.393</v>
      </c>
      <c r="I28" s="23">
        <v>5388.26</v>
      </c>
      <c r="J28" s="23">
        <v>5970.5649999999996</v>
      </c>
      <c r="K28" s="23">
        <v>6925.2039999999997</v>
      </c>
      <c r="L28" s="23">
        <v>6810.0450000000001</v>
      </c>
      <c r="M28" s="23">
        <v>6701.6940000000004</v>
      </c>
      <c r="N28" s="23">
        <v>7165.3668950607089</v>
      </c>
      <c r="O28" s="23">
        <v>8047.4559984058142</v>
      </c>
      <c r="P28" s="23">
        <v>8758.0493896423723</v>
      </c>
      <c r="Q28" s="23">
        <v>9550.9519673548966</v>
      </c>
      <c r="R28" s="1"/>
      <c r="S28" s="1"/>
      <c r="T28" s="1"/>
    </row>
    <row r="29" spans="1:20" x14ac:dyDescent="0.25">
      <c r="A29" s="14">
        <f t="shared" si="2"/>
        <v>22</v>
      </c>
      <c r="B29" s="1" t="s">
        <v>59</v>
      </c>
      <c r="C29" s="1" t="s">
        <v>9</v>
      </c>
      <c r="D29" s="3" t="s">
        <v>47</v>
      </c>
      <c r="E29" s="23">
        <v>5546.3029999999999</v>
      </c>
      <c r="F29" s="23">
        <v>5278.4350000000004</v>
      </c>
      <c r="G29" s="23">
        <v>5385.8620000000001</v>
      </c>
      <c r="H29" s="23">
        <v>5372.2070000000003</v>
      </c>
      <c r="I29" s="23">
        <v>4898.6980000000003</v>
      </c>
      <c r="J29" s="23">
        <v>5559.1019999999999</v>
      </c>
      <c r="K29" s="23">
        <v>6448.4939999999997</v>
      </c>
      <c r="L29" s="23">
        <v>6758.4040000000005</v>
      </c>
      <c r="M29" s="23">
        <v>6867.6490000000003</v>
      </c>
      <c r="N29" s="23">
        <v>7437.7224081096838</v>
      </c>
      <c r="O29" s="23">
        <v>8471.3482530857273</v>
      </c>
      <c r="P29" s="23">
        <v>9295.186870698315</v>
      </c>
      <c r="Q29" s="23">
        <v>10199.143793873725</v>
      </c>
      <c r="R29" s="1"/>
      <c r="S29" s="1"/>
      <c r="T29" s="1"/>
    </row>
    <row r="30" spans="1:20" x14ac:dyDescent="0.25">
      <c r="A30" s="14">
        <f t="shared" si="2"/>
        <v>23</v>
      </c>
      <c r="B30" s="1" t="s">
        <v>60</v>
      </c>
      <c r="C30" s="1" t="s">
        <v>63</v>
      </c>
      <c r="D30" s="3" t="s">
        <v>47</v>
      </c>
      <c r="E30" s="23">
        <v>466.03100000000001</v>
      </c>
      <c r="F30" s="23">
        <v>467.178</v>
      </c>
      <c r="G30" s="23">
        <v>299.41300000000001</v>
      </c>
      <c r="H30" s="23">
        <v>483.18599999999998</v>
      </c>
      <c r="I30" s="23">
        <v>489.56200000000001</v>
      </c>
      <c r="J30" s="23">
        <v>411.46300000000002</v>
      </c>
      <c r="K30" s="23">
        <v>476.71</v>
      </c>
      <c r="L30" s="23">
        <v>51.640999999999998</v>
      </c>
      <c r="M30" s="23">
        <v>-165.95500000000001</v>
      </c>
      <c r="N30" s="23">
        <v>-272.3555130489749</v>
      </c>
      <c r="O30" s="23">
        <v>-423.89225467991309</v>
      </c>
      <c r="P30" s="23">
        <v>-537.13748105594277</v>
      </c>
      <c r="Q30" s="23">
        <v>-648.19182651882875</v>
      </c>
      <c r="R30" s="1"/>
      <c r="S30" s="1"/>
      <c r="T30" s="1"/>
    </row>
    <row r="31" spans="1:20" x14ac:dyDescent="0.25">
      <c r="A31" s="14">
        <f t="shared" si="2"/>
        <v>24</v>
      </c>
      <c r="B31" s="1" t="s">
        <v>11</v>
      </c>
      <c r="C31" s="1" t="s">
        <v>12</v>
      </c>
      <c r="D31" s="3" t="s">
        <v>47</v>
      </c>
      <c r="E31" s="23">
        <v>13471.208000000001</v>
      </c>
      <c r="F31" s="23">
        <v>13739.304</v>
      </c>
      <c r="G31" s="23">
        <v>14443.535</v>
      </c>
      <c r="H31" s="23">
        <v>14805.201999999999</v>
      </c>
      <c r="I31" s="23">
        <v>15117.601000000001</v>
      </c>
      <c r="J31" s="23">
        <v>16615.830000000002</v>
      </c>
      <c r="K31" s="23">
        <v>17898.241000000002</v>
      </c>
      <c r="L31" s="23">
        <v>18317.063999999998</v>
      </c>
      <c r="M31" s="23">
        <v>17682.28</v>
      </c>
      <c r="N31" s="23">
        <v>19398.318217337368</v>
      </c>
      <c r="O31" s="23">
        <v>21147.788559051605</v>
      </c>
      <c r="P31" s="23">
        <v>22669.544812229302</v>
      </c>
      <c r="Q31" s="23">
        <v>24314.553196806941</v>
      </c>
      <c r="R31" s="1"/>
      <c r="S31" s="1"/>
      <c r="T31" s="1"/>
    </row>
    <row r="32" spans="1:20" x14ac:dyDescent="0.25">
      <c r="A32" s="14">
        <f t="shared" si="2"/>
        <v>25</v>
      </c>
      <c r="B32" s="1" t="s">
        <v>13</v>
      </c>
      <c r="C32" s="1" t="s">
        <v>14</v>
      </c>
      <c r="D32" s="3" t="s">
        <v>47</v>
      </c>
      <c r="E32" s="23">
        <v>14642.179</v>
      </c>
      <c r="F32" s="23">
        <v>14732.869000000001</v>
      </c>
      <c r="G32" s="23">
        <v>15138.484</v>
      </c>
      <c r="H32" s="23">
        <v>15228.727000000001</v>
      </c>
      <c r="I32" s="23">
        <v>15034.107</v>
      </c>
      <c r="J32" s="23">
        <v>16790.371999999999</v>
      </c>
      <c r="K32" s="23">
        <v>18128.706999999999</v>
      </c>
      <c r="L32" s="23">
        <v>18572.345000000001</v>
      </c>
      <c r="M32" s="23">
        <v>17342.982</v>
      </c>
      <c r="N32" s="23">
        <v>19124.988297467738</v>
      </c>
      <c r="O32" s="23">
        <v>21565.524026574374</v>
      </c>
      <c r="P32" s="23">
        <v>23100.989337266466</v>
      </c>
      <c r="Q32" s="23">
        <v>24940.491004366235</v>
      </c>
      <c r="R32" s="1"/>
      <c r="S32" s="1"/>
      <c r="T32" s="1"/>
    </row>
    <row r="33" spans="1:20" x14ac:dyDescent="0.25">
      <c r="A33" s="11"/>
      <c r="B33" s="12" t="s">
        <v>67</v>
      </c>
      <c r="C33" s="12" t="s">
        <v>68</v>
      </c>
      <c r="D33" s="13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>
        <v>2022</v>
      </c>
      <c r="P33" s="13">
        <v>2023</v>
      </c>
      <c r="Q33" s="13">
        <v>2024</v>
      </c>
      <c r="R33" s="1"/>
      <c r="S33" s="1"/>
      <c r="T33" s="1"/>
    </row>
    <row r="34" spans="1:20" x14ac:dyDescent="0.25">
      <c r="A34" s="14">
        <f>A32+1</f>
        <v>26</v>
      </c>
      <c r="B34" s="1" t="s">
        <v>69</v>
      </c>
      <c r="C34" s="1" t="s">
        <v>70</v>
      </c>
      <c r="D34" s="3" t="s">
        <v>52</v>
      </c>
      <c r="E34" s="18">
        <v>3.5980635133534804</v>
      </c>
      <c r="F34" s="18">
        <v>1.6379277781976072</v>
      </c>
      <c r="G34" s="18">
        <v>1.9166845929467655</v>
      </c>
      <c r="H34" s="18">
        <v>3.2226766671215046E-3</v>
      </c>
      <c r="I34" s="18">
        <v>0.86144081721658949</v>
      </c>
      <c r="J34" s="18">
        <v>2.9696144260946511</v>
      </c>
      <c r="K34" s="18">
        <v>3.9049288511621967</v>
      </c>
      <c r="L34" s="18">
        <v>2.3127278871111656</v>
      </c>
      <c r="M34" s="18">
        <v>5.2610452632492866E-2</v>
      </c>
      <c r="N34" s="18">
        <v>3.1246606824461622</v>
      </c>
      <c r="O34" s="18">
        <v>3.3487799405275069</v>
      </c>
      <c r="P34" s="18">
        <v>2.6011426977291734</v>
      </c>
      <c r="Q34" s="18">
        <v>1.8848169328428526</v>
      </c>
      <c r="R34" s="1"/>
      <c r="S34" s="1"/>
      <c r="T34" s="1"/>
    </row>
    <row r="35" spans="1:20" x14ac:dyDescent="0.25">
      <c r="A35" s="14">
        <f>A34+1</f>
        <v>27</v>
      </c>
      <c r="B35" s="1" t="s">
        <v>71</v>
      </c>
      <c r="C35" s="1" t="s">
        <v>72</v>
      </c>
      <c r="D35" s="3" t="s">
        <v>52</v>
      </c>
      <c r="E35" s="18">
        <v>3.197313996590907</v>
      </c>
      <c r="F35" s="18">
        <v>8.4198383841908253E-2</v>
      </c>
      <c r="G35" s="18">
        <v>1.2894201712421562</v>
      </c>
      <c r="H35" s="18">
        <v>-0.530299206991387</v>
      </c>
      <c r="I35" s="18">
        <v>1.1670083759909318</v>
      </c>
      <c r="J35" s="18">
        <v>3.0201618198761935</v>
      </c>
      <c r="K35" s="18">
        <v>2.9581973293974784</v>
      </c>
      <c r="L35" s="18">
        <v>2.951456592333443</v>
      </c>
      <c r="M35" s="18">
        <v>0.81889940361541846</v>
      </c>
      <c r="N35" s="18">
        <v>2</v>
      </c>
      <c r="O35" s="18">
        <v>2.4</v>
      </c>
      <c r="P35" s="18">
        <v>2.2000000000000002</v>
      </c>
      <c r="Q35" s="18">
        <v>2</v>
      </c>
      <c r="R35" s="1"/>
      <c r="S35" s="1"/>
      <c r="T35" s="1"/>
    </row>
    <row r="36" spans="1:20" x14ac:dyDescent="0.25">
      <c r="A36" s="14">
        <f t="shared" ref="A36:A41" si="3">A35+1</f>
        <v>28</v>
      </c>
      <c r="B36" s="1" t="s">
        <v>73</v>
      </c>
      <c r="C36" s="1" t="s">
        <v>74</v>
      </c>
      <c r="D36" s="3" t="s">
        <v>52</v>
      </c>
      <c r="E36" s="18">
        <v>2.4703181181405967</v>
      </c>
      <c r="F36" s="18">
        <v>4.1369028759362152</v>
      </c>
      <c r="G36" s="18">
        <v>0.99441402532542611</v>
      </c>
      <c r="H36" s="18">
        <v>3.4323515352191976</v>
      </c>
      <c r="I36" s="18">
        <v>-0.37443942362841653</v>
      </c>
      <c r="J36" s="18">
        <v>3.8761094842936643</v>
      </c>
      <c r="K36" s="18">
        <v>5.6219172497105347</v>
      </c>
      <c r="L36" s="18">
        <v>7.1895610952860096</v>
      </c>
      <c r="M36" s="18">
        <v>-0.81537911474346458</v>
      </c>
      <c r="N36" s="18">
        <v>0.75412905828137866</v>
      </c>
      <c r="O36" s="18">
        <v>0.77225513776973287</v>
      </c>
      <c r="P36" s="18">
        <v>0.78973346495558872</v>
      </c>
      <c r="Q36" s="18">
        <v>0.79051383399210806</v>
      </c>
      <c r="R36" s="1"/>
      <c r="S36" s="1"/>
      <c r="T36" s="1"/>
    </row>
    <row r="37" spans="1:20" x14ac:dyDescent="0.25">
      <c r="A37" s="14">
        <f t="shared" si="3"/>
        <v>29</v>
      </c>
      <c r="B37" s="1" t="s">
        <v>75</v>
      </c>
      <c r="C37" s="1" t="s">
        <v>76</v>
      </c>
      <c r="D37" s="3" t="s">
        <v>52</v>
      </c>
      <c r="E37" s="18">
        <v>12.015380716354173</v>
      </c>
      <c r="F37" s="18">
        <v>1.8025070560650107</v>
      </c>
      <c r="G37" s="18">
        <v>6.1250607060588038</v>
      </c>
      <c r="H37" s="18">
        <v>-2.7961180417834726</v>
      </c>
      <c r="I37" s="18">
        <v>-7.0256921446194127</v>
      </c>
      <c r="J37" s="18">
        <v>0.816572903642097</v>
      </c>
      <c r="K37" s="18">
        <v>0.89737063051143195</v>
      </c>
      <c r="L37" s="18">
        <v>-4.9146017827746675</v>
      </c>
      <c r="M37" s="18">
        <v>-6.2132678108551715</v>
      </c>
      <c r="N37" s="18">
        <v>2.5436573310126303</v>
      </c>
      <c r="O37" s="18">
        <v>6.3175865425831637</v>
      </c>
      <c r="P37" s="18">
        <v>5</v>
      </c>
      <c r="Q37" s="18">
        <v>5</v>
      </c>
      <c r="R37" s="1"/>
      <c r="S37" s="1"/>
      <c r="T37" s="1"/>
    </row>
    <row r="38" spans="1:20" x14ac:dyDescent="0.25">
      <c r="A38" s="14">
        <f t="shared" si="3"/>
        <v>30</v>
      </c>
      <c r="B38" s="1" t="s">
        <v>77</v>
      </c>
      <c r="C38" s="1" t="s">
        <v>78</v>
      </c>
      <c r="D38" s="3" t="s">
        <v>52</v>
      </c>
      <c r="E38" s="18">
        <v>6.6387884291773531</v>
      </c>
      <c r="F38" s="18">
        <v>1.2320505821406869</v>
      </c>
      <c r="G38" s="18">
        <v>1.4564660880799494</v>
      </c>
      <c r="H38" s="18">
        <v>1.7827972569664894</v>
      </c>
      <c r="I38" s="18">
        <v>-0.6247294347046477</v>
      </c>
      <c r="J38" s="18">
        <v>1.8489530973016457</v>
      </c>
      <c r="K38" s="18">
        <v>3.7913973183610921</v>
      </c>
      <c r="L38" s="18">
        <v>2.6669393333936569</v>
      </c>
      <c r="M38" s="18">
        <v>1.3881205345450951</v>
      </c>
      <c r="N38" s="18">
        <v>4</v>
      </c>
      <c r="O38" s="18">
        <v>5</v>
      </c>
      <c r="P38" s="18">
        <v>5</v>
      </c>
      <c r="Q38" s="18">
        <v>5</v>
      </c>
      <c r="R38" s="1"/>
      <c r="S38" s="1"/>
      <c r="T38" s="1"/>
    </row>
    <row r="39" spans="1:20" x14ac:dyDescent="0.25">
      <c r="A39" s="14">
        <f t="shared" si="3"/>
        <v>31</v>
      </c>
      <c r="B39" s="1" t="s">
        <v>79</v>
      </c>
      <c r="C39" s="1" t="s">
        <v>80</v>
      </c>
      <c r="D39" s="3" t="s">
        <v>64</v>
      </c>
      <c r="E39" s="16" t="s">
        <v>64</v>
      </c>
      <c r="F39" s="16" t="s">
        <v>64</v>
      </c>
      <c r="G39" s="16" t="s">
        <v>64</v>
      </c>
      <c r="H39" s="16" t="s">
        <v>64</v>
      </c>
      <c r="I39" s="16" t="s">
        <v>64</v>
      </c>
      <c r="J39" s="16" t="s">
        <v>64</v>
      </c>
      <c r="K39" s="16" t="s">
        <v>64</v>
      </c>
      <c r="L39" s="16" t="s">
        <v>64</v>
      </c>
      <c r="M39" s="16" t="s">
        <v>64</v>
      </c>
      <c r="N39" s="16" t="s">
        <v>64</v>
      </c>
      <c r="O39" s="16" t="s">
        <v>64</v>
      </c>
      <c r="P39" s="16" t="s">
        <v>64</v>
      </c>
      <c r="Q39" s="16" t="s">
        <v>64</v>
      </c>
      <c r="R39" s="1"/>
      <c r="S39" s="1"/>
      <c r="T39" s="1"/>
    </row>
    <row r="40" spans="1:20" x14ac:dyDescent="0.25">
      <c r="A40" s="14">
        <f t="shared" si="3"/>
        <v>32</v>
      </c>
      <c r="B40" s="1" t="s">
        <v>81</v>
      </c>
      <c r="C40" s="1" t="s">
        <v>82</v>
      </c>
      <c r="D40" s="3" t="s">
        <v>52</v>
      </c>
      <c r="E40" s="18">
        <v>4.1295772860541859</v>
      </c>
      <c r="F40" s="18">
        <v>1.3221079204571424</v>
      </c>
      <c r="G40" s="18">
        <v>-1.0451674561645916</v>
      </c>
      <c r="H40" s="18">
        <v>-0.44864363190866641</v>
      </c>
      <c r="I40" s="18">
        <v>-1.7766052051456711</v>
      </c>
      <c r="J40" s="18">
        <v>3.3326314184861587</v>
      </c>
      <c r="K40" s="18">
        <v>3.2603584677167277</v>
      </c>
      <c r="L40" s="18">
        <v>0.22317941096838467</v>
      </c>
      <c r="M40" s="18">
        <v>-0.76014297205628623</v>
      </c>
      <c r="N40" s="18">
        <v>3</v>
      </c>
      <c r="O40" s="18">
        <v>3</v>
      </c>
      <c r="P40" s="18">
        <v>2.9738880119847626</v>
      </c>
      <c r="Q40" s="18">
        <v>3.0321503624232418</v>
      </c>
      <c r="R40" s="1"/>
      <c r="S40" s="1"/>
      <c r="T40" s="1"/>
    </row>
    <row r="41" spans="1:20" x14ac:dyDescent="0.25">
      <c r="A41" s="14">
        <f t="shared" si="3"/>
        <v>33</v>
      </c>
      <c r="B41" s="1" t="s">
        <v>83</v>
      </c>
      <c r="C41" s="1" t="s">
        <v>84</v>
      </c>
      <c r="D41" s="3" t="s">
        <v>52</v>
      </c>
      <c r="E41" s="18">
        <v>7.1246500839605318</v>
      </c>
      <c r="F41" s="18">
        <v>0.7476715374083085</v>
      </c>
      <c r="G41" s="18">
        <v>-0.17044637640340454</v>
      </c>
      <c r="H41" s="18">
        <v>-1.036537079934817</v>
      </c>
      <c r="I41" s="18">
        <v>-4.6757499027520737</v>
      </c>
      <c r="J41" s="18">
        <v>2.8760062270353615</v>
      </c>
      <c r="K41" s="18">
        <v>1.4379264677378814</v>
      </c>
      <c r="L41" s="18">
        <v>-0.49499685927756332</v>
      </c>
      <c r="M41" s="18">
        <v>-3.4682337995256773</v>
      </c>
      <c r="N41" s="18">
        <v>1.5</v>
      </c>
      <c r="O41" s="18">
        <v>3</v>
      </c>
      <c r="P41" s="18">
        <v>3</v>
      </c>
      <c r="Q41" s="18">
        <v>4</v>
      </c>
      <c r="R41" s="1"/>
      <c r="S41" s="1"/>
      <c r="T41" s="1"/>
    </row>
    <row r="42" spans="1:20" x14ac:dyDescent="0.25">
      <c r="A42" s="11"/>
      <c r="B42" s="12" t="s">
        <v>85</v>
      </c>
      <c r="C42" s="12" t="s">
        <v>86</v>
      </c>
      <c r="D42" s="13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3">
        <v>2022</v>
      </c>
      <c r="P42" s="13">
        <v>2023</v>
      </c>
      <c r="Q42" s="13">
        <v>2024</v>
      </c>
      <c r="R42" s="1"/>
      <c r="S42" s="1"/>
      <c r="T42" s="1"/>
    </row>
    <row r="43" spans="1:20" x14ac:dyDescent="0.25">
      <c r="A43" s="14">
        <f>A41+1</f>
        <v>34</v>
      </c>
      <c r="B43" s="1" t="s">
        <v>5</v>
      </c>
      <c r="C43" s="1" t="s">
        <v>6</v>
      </c>
      <c r="D43" s="3" t="s">
        <v>52</v>
      </c>
      <c r="E43" s="24">
        <v>2.5239558987130626</v>
      </c>
      <c r="F43" s="24">
        <v>3.2866136507138139</v>
      </c>
      <c r="G43" s="24">
        <v>0.38056686850713578</v>
      </c>
      <c r="H43" s="24">
        <v>1.3523245209588395</v>
      </c>
      <c r="I43" s="24">
        <v>1.9918546074837065</v>
      </c>
      <c r="J43" s="24">
        <v>1.8218329060624421</v>
      </c>
      <c r="K43" s="24">
        <v>1.5913191459202007</v>
      </c>
      <c r="L43" s="24">
        <v>1.2914042600336546</v>
      </c>
      <c r="M43" s="24">
        <v>-5.9402434509404731</v>
      </c>
      <c r="N43" s="24">
        <v>3.485789911825468</v>
      </c>
      <c r="O43" s="24">
        <v>5.9088289153135172</v>
      </c>
      <c r="P43" s="24">
        <v>2.3936770131378768</v>
      </c>
      <c r="Q43" s="24">
        <v>2.1053474461409896</v>
      </c>
      <c r="R43" s="1"/>
      <c r="S43" s="1"/>
      <c r="T43" s="1"/>
    </row>
    <row r="44" spans="1:20" x14ac:dyDescent="0.25">
      <c r="A44" s="14">
        <f t="shared" ref="A44:A49" si="4">A43+1</f>
        <v>35</v>
      </c>
      <c r="B44" s="1" t="s">
        <v>57</v>
      </c>
      <c r="C44" s="1" t="s">
        <v>7</v>
      </c>
      <c r="D44" s="3" t="s">
        <v>52</v>
      </c>
      <c r="E44" s="24">
        <v>0.13358631128806239</v>
      </c>
      <c r="F44" s="24">
        <v>0.24849503668966236</v>
      </c>
      <c r="G44" s="24">
        <v>0.62016798529316375</v>
      </c>
      <c r="H44" s="24">
        <v>0.50166692977992322</v>
      </c>
      <c r="I44" s="24">
        <v>0.45005718239970344</v>
      </c>
      <c r="J44" s="24">
        <v>0.61735571100963105</v>
      </c>
      <c r="K44" s="24">
        <v>0.28832435064235107</v>
      </c>
      <c r="L44" s="24">
        <v>0.46812913790802368</v>
      </c>
      <c r="M44" s="24">
        <v>0.46442466221112355</v>
      </c>
      <c r="N44" s="24">
        <v>0.66925583964191149</v>
      </c>
      <c r="O44" s="24">
        <v>0.30705993984646995</v>
      </c>
      <c r="P44" s="24">
        <v>0.23925464890466919</v>
      </c>
      <c r="Q44" s="24">
        <v>0.21623428800394356</v>
      </c>
      <c r="R44" s="1"/>
      <c r="S44" s="1"/>
      <c r="T44" s="1"/>
    </row>
    <row r="45" spans="1:20" x14ac:dyDescent="0.25">
      <c r="A45" s="14">
        <f t="shared" si="4"/>
        <v>36</v>
      </c>
      <c r="B45" s="1" t="s">
        <v>58</v>
      </c>
      <c r="C45" s="1" t="s">
        <v>8</v>
      </c>
      <c r="D45" s="3" t="s">
        <v>52</v>
      </c>
      <c r="E45" s="24">
        <v>-0.41339078826010517</v>
      </c>
      <c r="F45" s="24">
        <v>-1.6944009816664456</v>
      </c>
      <c r="G45" s="24">
        <v>-1.715185322133159</v>
      </c>
      <c r="H45" s="24">
        <v>1.3935615959434269</v>
      </c>
      <c r="I45" s="24">
        <v>-0.24414435655989336</v>
      </c>
      <c r="J45" s="24">
        <v>2.2840482953794163</v>
      </c>
      <c r="K45" s="24">
        <v>3.6699261662860936</v>
      </c>
      <c r="L45" s="24">
        <v>0.92725280158379408</v>
      </c>
      <c r="M45" s="24">
        <v>1.354559833654372</v>
      </c>
      <c r="N45" s="24">
        <v>1.2767015877324173</v>
      </c>
      <c r="O45" s="24">
        <v>1.6962441591380824</v>
      </c>
      <c r="P45" s="24">
        <v>1.1047600274232838</v>
      </c>
      <c r="Q45" s="24">
        <v>1.1712843095732346</v>
      </c>
      <c r="R45" s="1"/>
      <c r="S45" s="1"/>
      <c r="T45" s="1"/>
    </row>
    <row r="46" spans="1:20" x14ac:dyDescent="0.25">
      <c r="A46" s="14">
        <f t="shared" si="4"/>
        <v>37</v>
      </c>
      <c r="B46" s="1" t="s">
        <v>59</v>
      </c>
      <c r="C46" s="1" t="s">
        <v>9</v>
      </c>
      <c r="D46" s="3" t="s">
        <v>52</v>
      </c>
      <c r="E46" s="24">
        <v>3.6553810992123728</v>
      </c>
      <c r="F46" s="24">
        <v>-1.5202963741321891</v>
      </c>
      <c r="G46" s="24">
        <v>0.1330817707078967</v>
      </c>
      <c r="H46" s="24">
        <v>-0.46443160421622631</v>
      </c>
      <c r="I46" s="24">
        <v>-1.8025128498047684</v>
      </c>
      <c r="J46" s="24">
        <v>2.2391384175965592</v>
      </c>
      <c r="K46" s="24">
        <v>2.4883479244283002</v>
      </c>
      <c r="L46" s="24">
        <v>0.47356871095375203</v>
      </c>
      <c r="M46" s="24">
        <v>5.1213594514558883E-2</v>
      </c>
      <c r="N46" s="24">
        <v>0.97807576229303328</v>
      </c>
      <c r="O46" s="24">
        <v>2.0128428070568738</v>
      </c>
      <c r="P46" s="24">
        <v>1.1047600274232896</v>
      </c>
      <c r="Q46" s="24">
        <v>1.1158378243276024</v>
      </c>
      <c r="R46" s="1"/>
      <c r="S46" s="1"/>
      <c r="T46" s="1"/>
    </row>
    <row r="47" spans="1:20" x14ac:dyDescent="0.25">
      <c r="A47" s="14">
        <f t="shared" si="4"/>
        <v>38</v>
      </c>
      <c r="B47" s="1" t="s">
        <v>60</v>
      </c>
      <c r="C47" s="1" t="s">
        <v>63</v>
      </c>
      <c r="D47" s="3" t="s">
        <v>52</v>
      </c>
      <c r="E47" s="24">
        <v>-4.0687718874724794</v>
      </c>
      <c r="F47" s="24">
        <v>-0.1741046075342558</v>
      </c>
      <c r="G47" s="24">
        <v>-1.8482670928410556</v>
      </c>
      <c r="H47" s="24">
        <v>1.8579932001596531</v>
      </c>
      <c r="I47" s="24">
        <v>1.5583684932448718</v>
      </c>
      <c r="J47" s="24">
        <v>4.4909877782855941E-2</v>
      </c>
      <c r="K47" s="24">
        <v>1.1815782418577994</v>
      </c>
      <c r="L47" s="24">
        <v>0.45368409063004256</v>
      </c>
      <c r="M47" s="24">
        <v>1.3033462391398134</v>
      </c>
      <c r="N47" s="24">
        <v>0.29862582543938432</v>
      </c>
      <c r="O47" s="24">
        <v>-0.31659864791878972</v>
      </c>
      <c r="P47" s="24">
        <v>0</v>
      </c>
      <c r="Q47" s="24">
        <v>5.5446485245628424E-2</v>
      </c>
      <c r="R47" s="1"/>
      <c r="S47" s="1"/>
      <c r="T47" s="1"/>
    </row>
    <row r="48" spans="1:20" x14ac:dyDescent="0.25">
      <c r="A48" s="14">
        <f t="shared" si="4"/>
        <v>39</v>
      </c>
      <c r="B48" s="1" t="s">
        <v>11</v>
      </c>
      <c r="C48" s="1" t="s">
        <v>12</v>
      </c>
      <c r="D48" s="3" t="s">
        <v>52</v>
      </c>
      <c r="E48" s="24">
        <v>5.324474996255411</v>
      </c>
      <c r="F48" s="24">
        <v>0.38820698878552107</v>
      </c>
      <c r="G48" s="24">
        <v>3.6125325508475061</v>
      </c>
      <c r="H48" s="24">
        <v>1.8059408151000234</v>
      </c>
      <c r="I48" s="24">
        <v>2.3852444368949537</v>
      </c>
      <c r="J48" s="24">
        <v>3.8966040345153861</v>
      </c>
      <c r="K48" s="24">
        <v>2.7221983402822039</v>
      </c>
      <c r="L48" s="24">
        <v>1.3356355058003107</v>
      </c>
      <c r="M48" s="24">
        <v>-1.7253330471479063</v>
      </c>
      <c r="N48" s="24">
        <v>4.1582126123166159</v>
      </c>
      <c r="O48" s="24">
        <v>3.8345026633919939</v>
      </c>
      <c r="P48" s="24">
        <v>2.7131479969609078</v>
      </c>
      <c r="Q48" s="24">
        <v>2.729864244047485</v>
      </c>
      <c r="R48" s="1"/>
      <c r="S48" s="1"/>
      <c r="T48" s="1"/>
    </row>
    <row r="49" spans="1:28" x14ac:dyDescent="0.25">
      <c r="A49" s="14">
        <f t="shared" si="4"/>
        <v>40</v>
      </c>
      <c r="B49" s="1" t="s">
        <v>13</v>
      </c>
      <c r="C49" s="1" t="s">
        <v>14</v>
      </c>
      <c r="D49" s="3" t="s">
        <v>52</v>
      </c>
      <c r="E49" s="24">
        <v>-3.316927748577617</v>
      </c>
      <c r="F49" s="24">
        <v>8.1269836042838758E-2</v>
      </c>
      <c r="G49" s="24">
        <v>-1.8244525052419724</v>
      </c>
      <c r="H49" s="24">
        <v>-1.0466332117592037</v>
      </c>
      <c r="I49" s="24">
        <v>-2.2100919107984667</v>
      </c>
      <c r="J49" s="24">
        <v>-5.3691206568773557</v>
      </c>
      <c r="K49" s="24">
        <v>-4.2474454028035922</v>
      </c>
      <c r="L49" s="24">
        <v>-1.9953198194935551</v>
      </c>
      <c r="M49" s="24">
        <v>2.2229080865325761</v>
      </c>
      <c r="N49" s="24">
        <v>-5.9092617283505682</v>
      </c>
      <c r="O49" s="24">
        <v>-6.7876195537824993</v>
      </c>
      <c r="P49" s="24">
        <v>-2.9882931149286143</v>
      </c>
      <c r="Q49" s="24">
        <v>-2.8614741423472987</v>
      </c>
      <c r="R49" s="1"/>
      <c r="S49" s="1"/>
      <c r="T49" s="1"/>
    </row>
    <row r="50" spans="1:28" x14ac:dyDescent="0.25">
      <c r="A50" s="11"/>
      <c r="B50" s="12" t="s">
        <v>87</v>
      </c>
      <c r="C50" s="12" t="s">
        <v>88</v>
      </c>
      <c r="D50" s="13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3">
        <v>2022</v>
      </c>
      <c r="P50" s="13">
        <v>2023</v>
      </c>
      <c r="Q50" s="13">
        <v>2024</v>
      </c>
      <c r="R50" s="1"/>
      <c r="S50" s="1"/>
      <c r="T50" s="1"/>
    </row>
    <row r="51" spans="1:28" x14ac:dyDescent="0.25">
      <c r="A51" s="14">
        <f>A49+1</f>
        <v>41</v>
      </c>
      <c r="B51" s="1" t="s">
        <v>89</v>
      </c>
      <c r="C51" s="1" t="s">
        <v>90</v>
      </c>
      <c r="D51" s="3" t="s">
        <v>52</v>
      </c>
      <c r="E51" s="24">
        <v>2.2675736961451207</v>
      </c>
      <c r="F51" s="24">
        <v>-5.5432372505535454E-2</v>
      </c>
      <c r="G51" s="24">
        <v>0.61009428729894921</v>
      </c>
      <c r="H51" s="24">
        <v>0.16538037486218116</v>
      </c>
      <c r="I51" s="24">
        <v>0.1651073197578512</v>
      </c>
      <c r="J51" s="24">
        <v>2.9120879120879266</v>
      </c>
      <c r="K51" s="24">
        <v>2.5627335824879793</v>
      </c>
      <c r="L51" s="24">
        <v>2.8110359187922995</v>
      </c>
      <c r="M51" s="24">
        <v>0.20253164556962133</v>
      </c>
      <c r="N51" s="24">
        <v>2</v>
      </c>
      <c r="O51" s="24">
        <v>2.4</v>
      </c>
      <c r="P51" s="24">
        <v>2.2000000000000002</v>
      </c>
      <c r="Q51" s="24">
        <v>2</v>
      </c>
      <c r="R51" s="1"/>
      <c r="S51" s="1"/>
      <c r="T51" s="1"/>
    </row>
    <row r="52" spans="1:28" x14ac:dyDescent="0.25">
      <c r="A52" s="11"/>
      <c r="B52" s="12" t="s">
        <v>91</v>
      </c>
      <c r="C52" s="12" t="s">
        <v>92</v>
      </c>
      <c r="D52" s="13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3">
        <v>2022</v>
      </c>
      <c r="P52" s="13">
        <v>2023</v>
      </c>
      <c r="Q52" s="13">
        <v>2024</v>
      </c>
      <c r="R52" s="1"/>
      <c r="S52" s="1"/>
      <c r="T52" s="1"/>
    </row>
    <row r="53" spans="1:28" x14ac:dyDescent="0.25">
      <c r="A53" s="14">
        <f>A51+1</f>
        <v>42</v>
      </c>
      <c r="B53" s="1" t="s">
        <v>93</v>
      </c>
      <c r="C53" s="1" t="s">
        <v>17</v>
      </c>
      <c r="D53" s="3" t="s">
        <v>47</v>
      </c>
      <c r="E53" s="25">
        <v>11171.252</v>
      </c>
      <c r="F53" s="25">
        <v>11214.107</v>
      </c>
      <c r="G53" s="25">
        <v>11066.147000000001</v>
      </c>
      <c r="H53" s="25">
        <v>10889.323</v>
      </c>
      <c r="I53" s="25">
        <v>10844.087</v>
      </c>
      <c r="J53" s="25">
        <v>11405.619000000001</v>
      </c>
      <c r="K53" s="25">
        <v>11763.152</v>
      </c>
      <c r="L53" s="25">
        <v>11693.368</v>
      </c>
      <c r="M53" s="25">
        <v>10558.382</v>
      </c>
      <c r="N53" s="25">
        <v>11457.96465296824</v>
      </c>
      <c r="O53" s="25">
        <v>12770.373096028847</v>
      </c>
      <c r="P53" s="25">
        <v>13659.318845864595</v>
      </c>
      <c r="Q53" s="25">
        <v>14410.814624411601</v>
      </c>
      <c r="R53" s="1"/>
      <c r="S53" s="1"/>
      <c r="T53" s="1"/>
    </row>
    <row r="54" spans="1:28" x14ac:dyDescent="0.25">
      <c r="A54" s="14">
        <f>A53+1</f>
        <v>43</v>
      </c>
      <c r="B54" s="1" t="s">
        <v>15</v>
      </c>
      <c r="C54" s="1" t="s">
        <v>16</v>
      </c>
      <c r="D54" s="3" t="s">
        <v>47</v>
      </c>
      <c r="E54" s="23">
        <v>8734.2389999999996</v>
      </c>
      <c r="F54" s="23">
        <v>9402.9480000000003</v>
      </c>
      <c r="G54" s="23">
        <v>10084.522999999999</v>
      </c>
      <c r="H54" s="23">
        <v>10883.348</v>
      </c>
      <c r="I54" s="23">
        <v>11598.766</v>
      </c>
      <c r="J54" s="23">
        <v>12515.367</v>
      </c>
      <c r="K54" s="23">
        <v>13899.488000000001</v>
      </c>
      <c r="L54" s="23">
        <v>15103.222</v>
      </c>
      <c r="M54" s="23">
        <v>15330.071</v>
      </c>
      <c r="N54" s="23">
        <v>16285.52891941599</v>
      </c>
      <c r="O54" s="23">
        <v>17403.648175332575</v>
      </c>
      <c r="P54" s="23">
        <v>18415.931371450792</v>
      </c>
      <c r="Q54" s="23">
        <v>19391.975734137679</v>
      </c>
      <c r="R54" s="1"/>
      <c r="S54" s="1"/>
      <c r="T54" s="1"/>
    </row>
    <row r="55" spans="1:28" x14ac:dyDescent="0.25">
      <c r="A55" s="14">
        <f>A54+1</f>
        <v>44</v>
      </c>
      <c r="B55" s="1" t="s">
        <v>94</v>
      </c>
      <c r="C55" s="1" t="s">
        <v>95</v>
      </c>
      <c r="D55" s="3" t="s">
        <v>47</v>
      </c>
      <c r="E55" s="23">
        <v>7242.2460000000001</v>
      </c>
      <c r="F55" s="23">
        <v>7784.1620000000003</v>
      </c>
      <c r="G55" s="23">
        <v>8392.49</v>
      </c>
      <c r="H55" s="23">
        <v>9065.7909999999993</v>
      </c>
      <c r="I55" s="23">
        <v>9621.9169999999995</v>
      </c>
      <c r="J55" s="23">
        <v>10383.044</v>
      </c>
      <c r="K55" s="23">
        <v>11454.305</v>
      </c>
      <c r="L55" s="23">
        <v>12395.624</v>
      </c>
      <c r="M55" s="23">
        <v>12632.763000000001</v>
      </c>
      <c r="N55" s="23">
        <v>13420.10921988739</v>
      </c>
      <c r="O55" s="23">
        <v>14341.496705028885</v>
      </c>
      <c r="P55" s="23">
        <v>15175.669860876887</v>
      </c>
      <c r="Q55" s="23">
        <v>15979.980363503359</v>
      </c>
      <c r="R55" s="1"/>
      <c r="S55" s="1"/>
      <c r="T55" s="1"/>
    </row>
    <row r="56" spans="1:28" x14ac:dyDescent="0.25">
      <c r="A56" s="14">
        <f>A55+1</f>
        <v>45</v>
      </c>
      <c r="B56" s="1" t="s">
        <v>96</v>
      </c>
      <c r="C56" s="1" t="s">
        <v>97</v>
      </c>
      <c r="D56" s="3" t="s">
        <v>47</v>
      </c>
      <c r="E56" s="23">
        <v>1491.9929999999999</v>
      </c>
      <c r="F56" s="23">
        <v>1618.7860000000001</v>
      </c>
      <c r="G56" s="23">
        <v>1692.0329999999999</v>
      </c>
      <c r="H56" s="23">
        <v>1817.557</v>
      </c>
      <c r="I56" s="23">
        <v>1976.8489999999999</v>
      </c>
      <c r="J56" s="23">
        <v>2132.3229999999999</v>
      </c>
      <c r="K56" s="23">
        <v>2445.183</v>
      </c>
      <c r="L56" s="23">
        <v>2707.598</v>
      </c>
      <c r="M56" s="23">
        <v>2697.308</v>
      </c>
      <c r="N56" s="23">
        <v>2865.4196995285997</v>
      </c>
      <c r="O56" s="23">
        <v>3062.1514703036896</v>
      </c>
      <c r="P56" s="23">
        <v>3240.2615105739033</v>
      </c>
      <c r="Q56" s="23">
        <v>3411.9953706343194</v>
      </c>
      <c r="R56" s="1"/>
      <c r="S56" s="1"/>
      <c r="T56" s="1"/>
    </row>
    <row r="57" spans="1:28" x14ac:dyDescent="0.25">
      <c r="A57" s="14">
        <f>A56+1</f>
        <v>46</v>
      </c>
      <c r="B57" s="1" t="s">
        <v>18</v>
      </c>
      <c r="C57" s="1" t="s">
        <v>19</v>
      </c>
      <c r="D57" s="3" t="s">
        <v>47</v>
      </c>
      <c r="E57" s="23">
        <v>2790.3470000000002</v>
      </c>
      <c r="F57" s="23">
        <v>2982.7910000000002</v>
      </c>
      <c r="G57" s="23">
        <v>3184.51</v>
      </c>
      <c r="H57" s="23">
        <v>3362.6469999999999</v>
      </c>
      <c r="I57" s="23">
        <v>3609.9810000000002</v>
      </c>
      <c r="J57" s="23">
        <v>3811.2950000000001</v>
      </c>
      <c r="K57" s="23">
        <v>4217.4219999999996</v>
      </c>
      <c r="L57" s="23">
        <v>4333.0050000000001</v>
      </c>
      <c r="M57" s="23">
        <v>4221.7030000000004</v>
      </c>
      <c r="N57" s="23">
        <v>4436.1000000000004</v>
      </c>
      <c r="O57" s="23">
        <v>4714.5</v>
      </c>
      <c r="P57" s="23">
        <v>4950.2250000000004</v>
      </c>
      <c r="Q57" s="23">
        <v>5183</v>
      </c>
      <c r="R57" s="1"/>
      <c r="S57" s="1"/>
      <c r="T57" s="1"/>
    </row>
    <row r="58" spans="1:28" x14ac:dyDescent="0.25">
      <c r="A58" s="14">
        <f>A57+1</f>
        <v>47</v>
      </c>
      <c r="B58" s="1" t="s">
        <v>20</v>
      </c>
      <c r="C58" s="1" t="s">
        <v>98</v>
      </c>
      <c r="D58" s="3" t="s">
        <v>47</v>
      </c>
      <c r="E58" s="23">
        <v>650.83799999999997</v>
      </c>
      <c r="F58" s="23">
        <v>676.14499999999998</v>
      </c>
      <c r="G58" s="23">
        <v>721.27099999999996</v>
      </c>
      <c r="H58" s="23">
        <v>574.44000000000005</v>
      </c>
      <c r="I58" s="23">
        <v>692.54600000000005</v>
      </c>
      <c r="J58" s="23">
        <v>770.01599999999996</v>
      </c>
      <c r="K58" s="23">
        <v>737.52300000000002</v>
      </c>
      <c r="L58" s="23">
        <v>708.65700000000004</v>
      </c>
      <c r="M58" s="23">
        <v>776.15200000000004</v>
      </c>
      <c r="N58" s="23">
        <v>815.56847727090224</v>
      </c>
      <c r="O58" s="23">
        <v>866.75178334430427</v>
      </c>
      <c r="P58" s="23">
        <v>910.08937251151963</v>
      </c>
      <c r="Q58" s="23">
        <v>952.88460983636219</v>
      </c>
      <c r="R58" s="1"/>
      <c r="S58" s="1"/>
      <c r="T58" s="1"/>
    </row>
    <row r="59" spans="1:28" x14ac:dyDescent="0.25">
      <c r="A59" s="11"/>
      <c r="B59" s="12" t="s">
        <v>99</v>
      </c>
      <c r="C59" s="12" t="s">
        <v>100</v>
      </c>
      <c r="D59" s="13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3">
        <v>2022</v>
      </c>
      <c r="P59" s="13">
        <v>2023</v>
      </c>
      <c r="Q59" s="13">
        <v>2024</v>
      </c>
      <c r="R59" s="1"/>
      <c r="S59" s="1"/>
      <c r="T59" s="1"/>
    </row>
    <row r="60" spans="1:28" ht="31.5" customHeight="1" x14ac:dyDescent="0.25">
      <c r="A60" s="26">
        <f>A58+1</f>
        <v>48</v>
      </c>
      <c r="B60" s="27" t="s">
        <v>101</v>
      </c>
      <c r="C60" s="15" t="s">
        <v>102</v>
      </c>
      <c r="D60" s="16" t="s">
        <v>103</v>
      </c>
      <c r="E60" s="17">
        <v>2044.8130000000001</v>
      </c>
      <c r="F60" s="17">
        <v>2023.825</v>
      </c>
      <c r="G60" s="17">
        <v>2001.4680000000001</v>
      </c>
      <c r="H60" s="17">
        <v>1986.096</v>
      </c>
      <c r="I60" s="17">
        <v>1968.9570000000001</v>
      </c>
      <c r="J60" s="17">
        <v>1950.116</v>
      </c>
      <c r="K60" s="17">
        <v>1934.3789999999999</v>
      </c>
      <c r="L60" s="17">
        <v>1919.9680000000001</v>
      </c>
      <c r="M60" s="17">
        <v>1907.675</v>
      </c>
      <c r="N60" s="17">
        <v>1893.7</v>
      </c>
      <c r="O60" s="17">
        <v>1890.4360000000001</v>
      </c>
      <c r="P60" s="17">
        <v>1879.921</v>
      </c>
      <c r="Q60" s="17">
        <v>1869.258</v>
      </c>
      <c r="R60" s="1"/>
      <c r="S60" s="34"/>
      <c r="T60" s="34"/>
      <c r="U60" s="34"/>
      <c r="V60" s="34"/>
      <c r="W60" s="34"/>
      <c r="X60" s="34"/>
      <c r="Y60" s="34"/>
      <c r="Z60" s="34"/>
      <c r="AA60" s="34"/>
      <c r="AB60" s="34"/>
    </row>
    <row r="61" spans="1:28" x14ac:dyDescent="0.25">
      <c r="A61" s="26">
        <f>A60+1</f>
        <v>49</v>
      </c>
      <c r="B61" s="15" t="s">
        <v>104</v>
      </c>
      <c r="C61" s="15" t="s">
        <v>105</v>
      </c>
      <c r="D61" s="16" t="s">
        <v>52</v>
      </c>
      <c r="E61" s="18"/>
      <c r="F61" s="18">
        <v>-1.0264019252616379</v>
      </c>
      <c r="G61" s="18">
        <v>-1.1046903758971212</v>
      </c>
      <c r="H61" s="18">
        <v>-0.76803626138415382</v>
      </c>
      <c r="I61" s="18">
        <v>-0.86294922299828158</v>
      </c>
      <c r="J61" s="18">
        <v>-0.95690256313368138</v>
      </c>
      <c r="K61" s="18">
        <v>-0.80697763620214857</v>
      </c>
      <c r="L61" s="18">
        <v>-0.74499361293727873</v>
      </c>
      <c r="M61" s="18">
        <v>-0.64027108785147391</v>
      </c>
      <c r="N61" s="18">
        <v>-0.73256713014532693</v>
      </c>
      <c r="O61" s="18">
        <v>-0.17236098642867148</v>
      </c>
      <c r="P61" s="18">
        <v>-0.55622089295803789</v>
      </c>
      <c r="Q61" s="18">
        <v>-0.56720468572881089</v>
      </c>
      <c r="R61" s="1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x14ac:dyDescent="0.25">
      <c r="A62" s="26">
        <f t="shared" ref="A62:A68" si="5">A61+1</f>
        <v>50</v>
      </c>
      <c r="B62" s="15" t="s">
        <v>106</v>
      </c>
      <c r="C62" s="15" t="s">
        <v>107</v>
      </c>
      <c r="D62" s="16" t="s">
        <v>103</v>
      </c>
      <c r="E62" s="17">
        <v>1560</v>
      </c>
      <c r="F62" s="17">
        <v>1536.1</v>
      </c>
      <c r="G62" s="17">
        <v>1495.75</v>
      </c>
      <c r="H62" s="17">
        <v>1472.6499999999999</v>
      </c>
      <c r="I62" s="17">
        <v>1450.3000000000002</v>
      </c>
      <c r="J62" s="17">
        <v>1423.375</v>
      </c>
      <c r="K62" s="17">
        <v>1410.875</v>
      </c>
      <c r="L62" s="17">
        <v>1399.5500000000002</v>
      </c>
      <c r="M62" s="17">
        <v>1390.1</v>
      </c>
      <c r="N62" s="17">
        <v>1386.1884</v>
      </c>
      <c r="O62" s="17">
        <v>1378.1278440000001</v>
      </c>
      <c r="P62" s="17">
        <v>1370.462409</v>
      </c>
      <c r="Q62" s="17">
        <v>1364.55834</v>
      </c>
      <c r="R62" s="1"/>
      <c r="S62" s="34"/>
      <c r="T62" s="34"/>
      <c r="U62" s="34"/>
      <c r="V62" s="34"/>
      <c r="W62" s="34"/>
      <c r="X62" s="34"/>
      <c r="Y62" s="34"/>
      <c r="Z62" s="34"/>
      <c r="AA62" s="34"/>
      <c r="AB62" s="34"/>
    </row>
    <row r="63" spans="1:28" x14ac:dyDescent="0.25">
      <c r="A63" s="26">
        <f t="shared" si="5"/>
        <v>51</v>
      </c>
      <c r="B63" s="15" t="s">
        <v>108</v>
      </c>
      <c r="C63" s="15" t="s">
        <v>109</v>
      </c>
      <c r="D63" s="16" t="s">
        <v>103</v>
      </c>
      <c r="E63" s="17">
        <v>1030.7249999999999</v>
      </c>
      <c r="F63" s="17">
        <v>1014.25</v>
      </c>
      <c r="G63" s="17">
        <v>992.25</v>
      </c>
      <c r="H63" s="17">
        <v>994.22500000000002</v>
      </c>
      <c r="I63" s="17">
        <v>988.625</v>
      </c>
      <c r="J63" s="17">
        <v>980.25</v>
      </c>
      <c r="K63" s="17">
        <v>982.17500000000007</v>
      </c>
      <c r="L63" s="17">
        <v>971.35</v>
      </c>
      <c r="M63" s="17">
        <v>973.2</v>
      </c>
      <c r="N63" s="17">
        <v>969.62760000000003</v>
      </c>
      <c r="O63" s="17">
        <v>967.44574648800017</v>
      </c>
      <c r="P63" s="17">
        <v>962.06461111800002</v>
      </c>
      <c r="Q63" s="17">
        <v>957.91995468000005</v>
      </c>
      <c r="R63" s="1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x14ac:dyDescent="0.25">
      <c r="A64" s="26">
        <f t="shared" si="5"/>
        <v>52</v>
      </c>
      <c r="B64" s="15" t="s">
        <v>110</v>
      </c>
      <c r="C64" s="15" t="s">
        <v>111</v>
      </c>
      <c r="D64" s="16" t="s">
        <v>103</v>
      </c>
      <c r="E64" s="18">
        <v>875.6</v>
      </c>
      <c r="F64" s="18">
        <v>893.9</v>
      </c>
      <c r="G64" s="18">
        <v>884.6</v>
      </c>
      <c r="H64" s="18">
        <v>896.1</v>
      </c>
      <c r="I64" s="18">
        <v>893.3</v>
      </c>
      <c r="J64" s="18">
        <v>894.8</v>
      </c>
      <c r="K64" s="18">
        <v>909.4</v>
      </c>
      <c r="L64" s="18">
        <v>910</v>
      </c>
      <c r="M64" s="18">
        <v>893</v>
      </c>
      <c r="N64" s="18">
        <v>882.8</v>
      </c>
      <c r="O64" s="18">
        <v>899.00000000000011</v>
      </c>
      <c r="P64" s="18">
        <v>901.697</v>
      </c>
      <c r="Q64" s="18">
        <v>901.697</v>
      </c>
    </row>
    <row r="65" spans="1:20" x14ac:dyDescent="0.25">
      <c r="A65" s="26">
        <f t="shared" si="5"/>
        <v>53</v>
      </c>
      <c r="B65" s="15" t="s">
        <v>112</v>
      </c>
      <c r="C65" s="15" t="s">
        <v>113</v>
      </c>
      <c r="D65" s="16" t="s">
        <v>52</v>
      </c>
      <c r="E65" s="18">
        <v>1.6248839368616359</v>
      </c>
      <c r="F65" s="18">
        <v>2.0899954317039544</v>
      </c>
      <c r="G65" s="18">
        <v>-1.0403848305179508</v>
      </c>
      <c r="H65" s="18">
        <v>1.300022609088856</v>
      </c>
      <c r="I65" s="18">
        <v>-0.31246512665997273</v>
      </c>
      <c r="J65" s="18">
        <v>0.16791671331020552</v>
      </c>
      <c r="K65" s="18">
        <v>1.6316495306213596</v>
      </c>
      <c r="L65" s="18">
        <v>6.5977567627001577E-2</v>
      </c>
      <c r="M65" s="18">
        <v>-1.8681318681318686</v>
      </c>
      <c r="N65" s="18">
        <v>-1.142217245240758</v>
      </c>
      <c r="O65" s="18">
        <v>1.8350702310829377</v>
      </c>
      <c r="P65" s="18">
        <v>0.3</v>
      </c>
      <c r="Q65" s="18">
        <v>0</v>
      </c>
    </row>
    <row r="66" spans="1:20" x14ac:dyDescent="0.25">
      <c r="A66" s="26">
        <f t="shared" si="5"/>
        <v>54</v>
      </c>
      <c r="B66" s="15" t="s">
        <v>114</v>
      </c>
      <c r="C66" s="15" t="s">
        <v>115</v>
      </c>
      <c r="D66" s="16" t="s">
        <v>52</v>
      </c>
      <c r="E66" s="28">
        <v>0.66072115384615382</v>
      </c>
      <c r="F66" s="28">
        <v>0.66027602369637395</v>
      </c>
      <c r="G66" s="28">
        <v>0.6633795754638141</v>
      </c>
      <c r="H66" s="28">
        <v>0.67512647268529524</v>
      </c>
      <c r="I66" s="28">
        <v>0.6816693097979728</v>
      </c>
      <c r="J66" s="28">
        <v>0.68868007376833229</v>
      </c>
      <c r="K66" s="28">
        <v>0.69614600868255516</v>
      </c>
      <c r="L66" s="28">
        <v>0.69404451430817038</v>
      </c>
      <c r="M66" s="28">
        <v>0.7006853254097577</v>
      </c>
      <c r="N66" s="28">
        <v>0.73199999999999998</v>
      </c>
      <c r="O66" s="28">
        <v>0.72899999999999998</v>
      </c>
      <c r="P66" s="28">
        <v>0.72899999999999998</v>
      </c>
      <c r="Q66" s="28">
        <v>0.73</v>
      </c>
      <c r="R66" s="1"/>
    </row>
    <row r="67" spans="1:20" x14ac:dyDescent="0.25">
      <c r="A67" s="26">
        <f t="shared" si="5"/>
        <v>55</v>
      </c>
      <c r="B67" s="15" t="s">
        <v>116</v>
      </c>
      <c r="C67" s="15" t="s">
        <v>0</v>
      </c>
      <c r="D67" s="16" t="s">
        <v>52</v>
      </c>
      <c r="E67" s="18">
        <v>15.048025613660618</v>
      </c>
      <c r="F67" s="18">
        <v>11.870255348516219</v>
      </c>
      <c r="G67" s="18">
        <v>10.843494910813261</v>
      </c>
      <c r="H67" s="18">
        <v>9.8772882719774699</v>
      </c>
      <c r="I67" s="18">
        <v>9.6398948007283014</v>
      </c>
      <c r="J67" s="18">
        <v>8.7116188921758653</v>
      </c>
      <c r="K67" s="18">
        <v>7.411932396660557</v>
      </c>
      <c r="L67" s="18">
        <v>6.3111294141871719</v>
      </c>
      <c r="M67" s="18">
        <v>8.1</v>
      </c>
      <c r="N67" s="18">
        <v>7.8580065578629883</v>
      </c>
      <c r="O67" s="18">
        <v>7.0320579110651495</v>
      </c>
      <c r="P67" s="18">
        <v>6.2747980146414246</v>
      </c>
      <c r="Q67" s="18">
        <v>5.8692748183517818</v>
      </c>
    </row>
    <row r="68" spans="1:20" x14ac:dyDescent="0.25">
      <c r="A68" s="26">
        <f t="shared" si="5"/>
        <v>56</v>
      </c>
      <c r="B68" s="15" t="s">
        <v>117</v>
      </c>
      <c r="C68" s="15" t="s">
        <v>4</v>
      </c>
      <c r="D68" s="16" t="s">
        <v>118</v>
      </c>
      <c r="E68" s="28">
        <v>14.194271564768437</v>
      </c>
      <c r="F68" s="28">
        <v>13.137111366558905</v>
      </c>
      <c r="G68" s="28">
        <v>11.893462204871673</v>
      </c>
      <c r="H68" s="28">
        <v>10.678805787425421</v>
      </c>
      <c r="I68" s="28">
        <v>9.6036270925329923</v>
      </c>
      <c r="J68" s="28">
        <v>8.698259346962427</v>
      </c>
      <c r="K68" s="28">
        <v>7.9966625483012992</v>
      </c>
      <c r="L68" s="28">
        <v>7.5341326486585292</v>
      </c>
      <c r="M68" s="28">
        <v>7.2874925849789616</v>
      </c>
      <c r="N68" s="28">
        <v>7.1112649707603071</v>
      </c>
      <c r="O68" s="28">
        <v>6.9411439184378017</v>
      </c>
      <c r="P68" s="28">
        <v>6.7961142430207619</v>
      </c>
      <c r="Q68" s="28">
        <v>6.7132837185483361</v>
      </c>
      <c r="R68" s="1"/>
      <c r="S68" s="29"/>
      <c r="T68" s="29"/>
    </row>
    <row r="69" spans="1:20" x14ac:dyDescent="0.25">
      <c r="A69" s="11"/>
      <c r="B69" s="12" t="s">
        <v>119</v>
      </c>
      <c r="C69" s="12" t="s">
        <v>120</v>
      </c>
      <c r="D69" s="13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3">
        <v>2022</v>
      </c>
      <c r="P69" s="13">
        <v>2023</v>
      </c>
      <c r="Q69" s="13">
        <v>2024</v>
      </c>
      <c r="R69" s="30"/>
      <c r="S69" s="30"/>
      <c r="T69" s="30"/>
    </row>
    <row r="70" spans="1:20" x14ac:dyDescent="0.25">
      <c r="A70" s="14">
        <f>A68+1</f>
        <v>57</v>
      </c>
      <c r="B70" s="15" t="s">
        <v>121</v>
      </c>
      <c r="C70" s="15" t="s">
        <v>122</v>
      </c>
      <c r="D70" s="16" t="s">
        <v>123</v>
      </c>
      <c r="E70" s="17">
        <v>685</v>
      </c>
      <c r="F70" s="17">
        <v>716</v>
      </c>
      <c r="G70" s="17">
        <v>765</v>
      </c>
      <c r="H70" s="17">
        <v>818</v>
      </c>
      <c r="I70" s="17">
        <v>859</v>
      </c>
      <c r="J70" s="17">
        <v>926</v>
      </c>
      <c r="K70" s="17">
        <v>1004</v>
      </c>
      <c r="L70" s="17">
        <v>1076</v>
      </c>
      <c r="M70" s="17">
        <v>1143</v>
      </c>
      <c r="N70" s="17">
        <v>1234.44</v>
      </c>
      <c r="O70" s="17">
        <v>1308.5064000000002</v>
      </c>
      <c r="P70" s="17">
        <v>1380.4742520000002</v>
      </c>
      <c r="Q70" s="17">
        <v>1453.639387356</v>
      </c>
      <c r="R70" s="31"/>
      <c r="S70" s="31"/>
      <c r="T70" s="31"/>
    </row>
    <row r="71" spans="1:20" x14ac:dyDescent="0.25">
      <c r="A71" s="14">
        <f>A70+1</f>
        <v>58</v>
      </c>
      <c r="B71" s="15" t="s">
        <v>124</v>
      </c>
      <c r="C71" s="15" t="s">
        <v>125</v>
      </c>
      <c r="D71" s="16" t="s">
        <v>52</v>
      </c>
      <c r="E71" s="18">
        <v>3.7878787878787818</v>
      </c>
      <c r="F71" s="18">
        <v>4.5255474452554836</v>
      </c>
      <c r="G71" s="18">
        <v>6.8435754189944049</v>
      </c>
      <c r="H71" s="18">
        <v>6.9281045751634025</v>
      </c>
      <c r="I71" s="18">
        <v>5.012224938875292</v>
      </c>
      <c r="J71" s="18">
        <v>7.7997671711292185</v>
      </c>
      <c r="K71" s="18">
        <v>8.4233261339092849</v>
      </c>
      <c r="L71" s="18">
        <v>7.1713147410358431</v>
      </c>
      <c r="M71" s="18">
        <v>6.2267657992564978</v>
      </c>
      <c r="N71" s="18">
        <v>8</v>
      </c>
      <c r="O71" s="18">
        <v>6</v>
      </c>
      <c r="P71" s="18">
        <v>5.5</v>
      </c>
      <c r="Q71" s="18">
        <v>5.3</v>
      </c>
      <c r="R71" s="1"/>
      <c r="S71" s="1"/>
      <c r="T71" s="1"/>
    </row>
    <row r="72" spans="1:20" x14ac:dyDescent="0.25">
      <c r="A72" s="14">
        <f>A71+1</f>
        <v>59</v>
      </c>
      <c r="B72" s="15" t="s">
        <v>126</v>
      </c>
      <c r="C72" s="15" t="s">
        <v>127</v>
      </c>
      <c r="D72" s="16" t="s">
        <v>52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32"/>
      <c r="R72" s="1"/>
      <c r="S72" s="1"/>
      <c r="T72" s="1"/>
    </row>
    <row r="73" spans="1:20" x14ac:dyDescent="0.25">
      <c r="A73" s="11"/>
      <c r="B73" s="12" t="s">
        <v>128</v>
      </c>
      <c r="C73" s="12" t="s">
        <v>21</v>
      </c>
      <c r="D73" s="13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3">
        <v>2026</v>
      </c>
      <c r="T73" s="13">
        <v>2027</v>
      </c>
    </row>
    <row r="74" spans="1:20" x14ac:dyDescent="0.25">
      <c r="A74" s="14">
        <f>A72+1</f>
        <v>60</v>
      </c>
      <c r="B74" s="1" t="s">
        <v>129</v>
      </c>
      <c r="C74" s="1" t="s">
        <v>130</v>
      </c>
      <c r="D74" s="3" t="s">
        <v>47</v>
      </c>
      <c r="E74" s="23">
        <v>22961.24999374475</v>
      </c>
      <c r="F74" s="23">
        <v>23257.636661254266</v>
      </c>
      <c r="G74" s="23">
        <v>23586.922690171701</v>
      </c>
      <c r="H74" s="23">
        <v>24222.206347746131</v>
      </c>
      <c r="I74" s="23">
        <v>24882.297176875309</v>
      </c>
      <c r="J74" s="23">
        <v>25551.109581578425</v>
      </c>
      <c r="K74" s="23">
        <v>26392.181404995226</v>
      </c>
      <c r="L74" s="23">
        <v>27157.852541212495</v>
      </c>
      <c r="M74" s="23">
        <v>27693.009120550556</v>
      </c>
      <c r="N74" s="23">
        <v>28274.562312082115</v>
      </c>
      <c r="O74" s="23">
        <v>29049.285319433166</v>
      </c>
      <c r="P74" s="23">
        <v>29917.858950484217</v>
      </c>
      <c r="Q74" s="23">
        <v>30845.312577949226</v>
      </c>
      <c r="R74" s="23">
        <v>31801.517267865649</v>
      </c>
      <c r="S74" s="23">
        <v>32787.364303169481</v>
      </c>
      <c r="T74" s="23">
        <v>33803.772596567731</v>
      </c>
    </row>
    <row r="75" spans="1:20" x14ac:dyDescent="0.25">
      <c r="A75" s="26">
        <v>61</v>
      </c>
      <c r="B75" s="15" t="s">
        <v>2</v>
      </c>
      <c r="C75" s="15" t="s">
        <v>131</v>
      </c>
      <c r="D75" s="16" t="s">
        <v>118</v>
      </c>
      <c r="E75" s="18">
        <v>0.12270150460564366</v>
      </c>
      <c r="F75" s="18">
        <v>1.2908124234972433</v>
      </c>
      <c r="G75" s="18">
        <v>1.4158189575039728</v>
      </c>
      <c r="H75" s="18">
        <v>2.6933723653537243</v>
      </c>
      <c r="I75" s="18">
        <v>2.7251474108203979</v>
      </c>
      <c r="J75" s="18">
        <v>2.6879045770930077</v>
      </c>
      <c r="K75" s="18">
        <v>3.2917232839985644</v>
      </c>
      <c r="L75" s="18">
        <v>2.9011286504432263</v>
      </c>
      <c r="M75" s="18">
        <v>1.9705408537952489</v>
      </c>
      <c r="N75" s="18">
        <v>2.1</v>
      </c>
      <c r="O75" s="18">
        <v>2.74</v>
      </c>
      <c r="P75" s="18">
        <v>2.99</v>
      </c>
      <c r="Q75" s="18">
        <v>3.0999999999999996</v>
      </c>
      <c r="R75" s="18">
        <v>3.1</v>
      </c>
      <c r="S75" s="18">
        <v>3.1</v>
      </c>
      <c r="T75" s="18">
        <v>3.1</v>
      </c>
    </row>
    <row r="76" spans="1:20" x14ac:dyDescent="0.25">
      <c r="A76" s="26">
        <v>62</v>
      </c>
      <c r="B76" s="15" t="s">
        <v>132</v>
      </c>
      <c r="C76" s="15" t="s">
        <v>133</v>
      </c>
      <c r="D76" s="16" t="s">
        <v>52</v>
      </c>
      <c r="E76" s="18">
        <v>-0.78116085170243754</v>
      </c>
      <c r="F76" s="18">
        <v>0.18152403166431627</v>
      </c>
      <c r="G76" s="18">
        <v>-0.29551212788028708</v>
      </c>
      <c r="H76" s="18">
        <v>0.47353148664483413</v>
      </c>
      <c r="I76" s="18">
        <v>0.40206978162817891</v>
      </c>
      <c r="J76" s="18">
        <v>8.0795472144856717E-4</v>
      </c>
      <c r="K76" s="18">
        <v>0.39535014804243929</v>
      </c>
      <c r="L76" s="18">
        <v>0.15238865663768736</v>
      </c>
      <c r="M76" s="18">
        <v>-2.9459146204751364E-2</v>
      </c>
      <c r="N76" s="18">
        <v>0</v>
      </c>
      <c r="O76" s="18">
        <v>0.04</v>
      </c>
      <c r="P76" s="18">
        <v>-0.24</v>
      </c>
      <c r="Q76" s="18">
        <v>-0.25</v>
      </c>
      <c r="R76" s="15"/>
      <c r="S76" s="15"/>
      <c r="T76" s="15"/>
    </row>
    <row r="77" spans="1:20" x14ac:dyDescent="0.25">
      <c r="A77" s="26">
        <v>63</v>
      </c>
      <c r="B77" s="15" t="s">
        <v>134</v>
      </c>
      <c r="C77" s="15" t="s">
        <v>135</v>
      </c>
      <c r="D77" s="16" t="s">
        <v>52</v>
      </c>
      <c r="E77" s="18">
        <v>2.0075754740972585</v>
      </c>
      <c r="F77" s="18">
        <v>1.7671141722657182</v>
      </c>
      <c r="G77" s="18">
        <v>1.6236024159542359</v>
      </c>
      <c r="H77" s="18">
        <v>1.3581606322152815</v>
      </c>
      <c r="I77" s="18">
        <v>0.92944937608947165</v>
      </c>
      <c r="J77" s="18">
        <v>1.0229078241586216</v>
      </c>
      <c r="K77" s="18">
        <v>1.1475943424539459</v>
      </c>
      <c r="L77" s="18">
        <v>1.0206226719922882</v>
      </c>
      <c r="M77" s="18">
        <v>0.9</v>
      </c>
      <c r="N77" s="18">
        <v>1</v>
      </c>
      <c r="O77" s="18">
        <v>1.2</v>
      </c>
      <c r="P77" s="18">
        <v>1.4</v>
      </c>
      <c r="Q77" s="18">
        <v>1.4</v>
      </c>
      <c r="R77" s="15"/>
      <c r="S77" s="15"/>
      <c r="T77" s="15"/>
    </row>
    <row r="78" spans="1:20" x14ac:dyDescent="0.25">
      <c r="A78" s="26">
        <f>A77+1</f>
        <v>64</v>
      </c>
      <c r="B78" s="15" t="s">
        <v>136</v>
      </c>
      <c r="C78" s="15" t="s">
        <v>137</v>
      </c>
      <c r="D78" s="16" t="s">
        <v>52</v>
      </c>
      <c r="E78" s="18">
        <v>-1.1037131177891772</v>
      </c>
      <c r="F78" s="18">
        <v>-0.65782578043279116</v>
      </c>
      <c r="G78" s="18">
        <v>8.7728669430023887E-2</v>
      </c>
      <c r="H78" s="18">
        <v>0.86168024649360864</v>
      </c>
      <c r="I78" s="18">
        <v>1.3936282531027473</v>
      </c>
      <c r="J78" s="18">
        <v>1.6641887982129375</v>
      </c>
      <c r="K78" s="18">
        <v>1.7487787935021792</v>
      </c>
      <c r="L78" s="18">
        <v>1.7281173218132506</v>
      </c>
      <c r="M78" s="18">
        <v>1.1000000000000001</v>
      </c>
      <c r="N78" s="18">
        <v>1.1000000000000001</v>
      </c>
      <c r="O78" s="18">
        <v>1.5</v>
      </c>
      <c r="P78" s="18">
        <v>1.83</v>
      </c>
      <c r="Q78" s="18">
        <v>1.95</v>
      </c>
      <c r="R78" s="15"/>
      <c r="S78" s="15"/>
      <c r="T78" s="15"/>
    </row>
    <row r="79" spans="1:20" x14ac:dyDescent="0.25">
      <c r="A79" s="26">
        <f>A78+1</f>
        <v>65</v>
      </c>
      <c r="B79" s="15" t="s">
        <v>3</v>
      </c>
      <c r="C79" s="15" t="s">
        <v>22</v>
      </c>
      <c r="D79" s="16" t="s">
        <v>52</v>
      </c>
      <c r="E79" s="18">
        <v>-0.54430396332428188</v>
      </c>
      <c r="F79" s="18">
        <v>0.45659986993710788</v>
      </c>
      <c r="G79" s="18">
        <v>0.11764701225675367</v>
      </c>
      <c r="H79" s="18">
        <v>1.3981907650843794</v>
      </c>
      <c r="I79" s="18">
        <v>1.0505132274025755</v>
      </c>
      <c r="J79" s="18">
        <v>1.604354664570522</v>
      </c>
      <c r="K79" s="18">
        <v>2.3249862737327049</v>
      </c>
      <c r="L79" s="18">
        <v>1.4558531761210247</v>
      </c>
      <c r="M79" s="18">
        <v>-4.1101352171436645</v>
      </c>
      <c r="N79" s="18">
        <v>-2.6255814572819958</v>
      </c>
      <c r="O79" s="18">
        <v>-0.52245312554740053</v>
      </c>
      <c r="P79" s="18">
        <v>-6.6022659321845367E-2</v>
      </c>
      <c r="Q79" s="18">
        <v>0.18721076178724161</v>
      </c>
      <c r="R79" s="18">
        <v>0.18721076178724161</v>
      </c>
      <c r="S79" s="18">
        <v>9.0035969583794895E-2</v>
      </c>
      <c r="T79" s="18">
        <v>-7.0445696689489523E-3</v>
      </c>
    </row>
    <row r="80" spans="1:20" x14ac:dyDescent="0.25">
      <c r="A80" s="26">
        <f>A79+1</f>
        <v>66</v>
      </c>
      <c r="B80" s="15" t="s">
        <v>3</v>
      </c>
      <c r="C80" s="15" t="s">
        <v>22</v>
      </c>
      <c r="D80" s="16" t="s">
        <v>47</v>
      </c>
      <c r="E80" s="17">
        <v>-124.97899374474946</v>
      </c>
      <c r="F80" s="17">
        <v>106.19433874573224</v>
      </c>
      <c r="G80" s="17">
        <v>27.749309828297555</v>
      </c>
      <c r="H80" s="17">
        <v>338.67265225387018</v>
      </c>
      <c r="I80" s="17">
        <v>261.39182312468984</v>
      </c>
      <c r="J80" s="17">
        <v>409.93041842157618</v>
      </c>
      <c r="K80" s="17">
        <v>613.61459500477213</v>
      </c>
      <c r="L80" s="17">
        <v>395.37845878750522</v>
      </c>
      <c r="M80" s="17">
        <v>-1138.2201205505553</v>
      </c>
      <c r="N80" s="17">
        <v>-742.37166519367383</v>
      </c>
      <c r="O80" s="17">
        <v>-151.76889910055979</v>
      </c>
      <c r="P80" s="17">
        <v>-19.752566091268818</v>
      </c>
      <c r="Q80" s="17">
        <v>57.745744652838766</v>
      </c>
      <c r="R80" s="17">
        <v>59.535862737076968</v>
      </c>
      <c r="S80" s="17">
        <v>29.520421351327968</v>
      </c>
      <c r="T80" s="17">
        <v>-2.3813303112983704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079C-05E0-4BB4-B00E-3856B4CBC97B}">
  <dimension ref="A1:U80"/>
  <sheetViews>
    <sheetView workbookViewId="0">
      <selection activeCell="G28" sqref="G28"/>
    </sheetView>
  </sheetViews>
  <sheetFormatPr defaultRowHeight="15" x14ac:dyDescent="0.25"/>
  <cols>
    <col min="2" max="2" width="24.140625" customWidth="1"/>
  </cols>
  <sheetData>
    <row r="1" spans="1:21" ht="20.25" x14ac:dyDescent="0.3">
      <c r="A1" s="2" t="s">
        <v>23</v>
      </c>
      <c r="B1" s="1"/>
      <c r="C1" s="1"/>
      <c r="D1" s="3"/>
      <c r="E1" s="55" t="s">
        <v>140</v>
      </c>
      <c r="F1" s="56" t="s">
        <v>24</v>
      </c>
      <c r="G1" s="56" t="s">
        <v>25</v>
      </c>
      <c r="H1" s="57" t="s">
        <v>26</v>
      </c>
      <c r="I1" s="58" t="s">
        <v>27</v>
      </c>
      <c r="J1" s="58" t="s">
        <v>28</v>
      </c>
      <c r="K1" s="58" t="s">
        <v>29</v>
      </c>
      <c r="L1" s="58" t="s">
        <v>30</v>
      </c>
      <c r="M1" s="58" t="s">
        <v>31</v>
      </c>
      <c r="N1" s="58" t="s">
        <v>32</v>
      </c>
      <c r="O1" s="58" t="s">
        <v>33</v>
      </c>
      <c r="P1" s="58" t="s">
        <v>34</v>
      </c>
      <c r="Q1" s="58" t="s">
        <v>35</v>
      </c>
      <c r="R1" s="58" t="s">
        <v>36</v>
      </c>
      <c r="S1" s="58" t="s">
        <v>37</v>
      </c>
      <c r="T1" s="58" t="s">
        <v>38</v>
      </c>
      <c r="U1" s="54"/>
    </row>
    <row r="2" spans="1:21" x14ac:dyDescent="0.2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</row>
    <row r="3" spans="1:21" ht="42.75" x14ac:dyDescent="0.25">
      <c r="A3" s="6" t="s">
        <v>40</v>
      </c>
      <c r="B3" s="6" t="s">
        <v>41</v>
      </c>
      <c r="C3" s="6" t="s">
        <v>42</v>
      </c>
      <c r="D3" s="7" t="s">
        <v>43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  <c r="S3" s="10"/>
      <c r="T3" s="10"/>
    </row>
    <row r="4" spans="1:21" x14ac:dyDescent="0.25">
      <c r="A4" s="11"/>
      <c r="B4" s="12" t="s">
        <v>44</v>
      </c>
      <c r="C4" s="12" t="s">
        <v>45</v>
      </c>
      <c r="D4" s="13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3">
        <v>2024</v>
      </c>
      <c r="R4" s="13">
        <v>2025</v>
      </c>
      <c r="S4" s="13">
        <v>2026</v>
      </c>
      <c r="T4" s="13">
        <v>2027</v>
      </c>
    </row>
    <row r="5" spans="1:21" x14ac:dyDescent="0.25">
      <c r="A5" s="14">
        <v>1</v>
      </c>
      <c r="B5" s="15" t="s">
        <v>46</v>
      </c>
      <c r="C5" s="15" t="s">
        <v>1</v>
      </c>
      <c r="D5" s="16" t="s">
        <v>47</v>
      </c>
      <c r="E5" s="17">
        <f>SP_2022_2025!E5-VTBI_2021_2024!E5</f>
        <v>-81.668000000001484</v>
      </c>
      <c r="F5" s="17">
        <f>SP_2022_2025!F5-VTBI_2021_2024!F5</f>
        <v>-151.69099999999889</v>
      </c>
      <c r="G5" s="17">
        <f>SP_2022_2025!G5-VTBI_2021_2024!G5</f>
        <v>38.52100000000064</v>
      </c>
      <c r="H5" s="17">
        <f>SP_2022_2025!H5-VTBI_2021_2024!H5</f>
        <v>11.246999999999389</v>
      </c>
      <c r="I5" s="17">
        <f>SP_2022_2025!I5-VTBI_2021_2024!I5</f>
        <v>10.209000000002561</v>
      </c>
      <c r="J5" s="17">
        <f>SP_2022_2025!J5-VTBI_2021_2024!J5</f>
        <v>26.22899999999936</v>
      </c>
      <c r="K5" s="17">
        <f>SP_2022_2025!K5-VTBI_2021_2024!K5</f>
        <v>18.230000000003201</v>
      </c>
      <c r="L5" s="17">
        <f>SP_2022_2025!L5-VTBI_2021_2024!L5</f>
        <v>142.15999999999985</v>
      </c>
      <c r="M5" s="17">
        <f>SP_2022_2025!M5-VTBI_2021_2024!M5</f>
        <v>138.42599999999948</v>
      </c>
      <c r="N5" s="17">
        <f>SP_2022_2025!N5-VTBI_2021_2024!N5</f>
        <v>415.60265280317617</v>
      </c>
      <c r="O5" s="17">
        <f>SP_2022_2025!O5-VTBI_2021_2024!O5</f>
        <v>168.18532068568311</v>
      </c>
      <c r="P5" s="17">
        <f>SP_2022_2025!P5-VTBI_2021_2024!P5</f>
        <v>301.07762290042228</v>
      </c>
      <c r="Q5" s="17">
        <f>SP_2022_2025!Q5-VTBI_2021_2024!Q5</f>
        <v>335.10763880014929</v>
      </c>
      <c r="R5" s="17">
        <f>SP_2022_2025!R5-VTBI_2021_2024!R5</f>
        <v>444.38527655696453</v>
      </c>
      <c r="S5" s="17">
        <f>SP_2022_2025!S5-VTBI_2021_2024!S5</f>
        <v>563.38165724795545</v>
      </c>
      <c r="T5" s="17">
        <f>SP_2022_2025!T5-VTBI_2021_2024!T5</f>
        <v>696.15178603135428</v>
      </c>
    </row>
    <row r="6" spans="1:21" x14ac:dyDescent="0.25">
      <c r="A6" s="14">
        <v>2</v>
      </c>
      <c r="B6" s="15" t="s">
        <v>48</v>
      </c>
      <c r="C6" s="15" t="s">
        <v>49</v>
      </c>
      <c r="D6" s="16" t="s">
        <v>47</v>
      </c>
      <c r="E6" s="17">
        <f>SP_2022_2025!E6-VTBI_2021_2024!E6</f>
        <v>-120.54499999999462</v>
      </c>
      <c r="F6" s="17">
        <f>SP_2022_2025!F6-VTBI_2021_2024!F6</f>
        <v>-174.69300000000294</v>
      </c>
      <c r="G6" s="17">
        <f>SP_2022_2025!G6-VTBI_2021_2024!G6</f>
        <v>11.890999999995984</v>
      </c>
      <c r="H6" s="17">
        <f>SP_2022_2025!H6-VTBI_2021_2024!H6</f>
        <v>11.246999999999389</v>
      </c>
      <c r="I6" s="17">
        <f>SP_2022_2025!I6-VTBI_2021_2024!I6</f>
        <v>11.037000000000262</v>
      </c>
      <c r="J6" s="17">
        <f>SP_2022_2025!J6-VTBI_2021_2024!J6</f>
        <v>22.169999999998254</v>
      </c>
      <c r="K6" s="17">
        <f>SP_2022_2025!K6-VTBI_2021_2024!K6</f>
        <v>11.016999999999825</v>
      </c>
      <c r="L6" s="17">
        <f>SP_2022_2025!L6-VTBI_2021_2024!L6</f>
        <v>226.28400000000693</v>
      </c>
      <c r="M6" s="17">
        <f>SP_2022_2025!M6-VTBI_2021_2024!M6</f>
        <v>176.97100000000137</v>
      </c>
      <c r="N6" s="17">
        <f>SP_2022_2025!N6-VTBI_2021_2024!N6</f>
        <v>1020.7379911738826</v>
      </c>
      <c r="O6" s="17">
        <f>SP_2022_2025!O6-VTBI_2021_2024!O6</f>
        <v>1872.9833319124082</v>
      </c>
      <c r="P6" s="17">
        <f>SP_2022_2025!P6-VTBI_2021_2024!P6</f>
        <v>2497.4977110642576</v>
      </c>
      <c r="Q6" s="17">
        <f>SP_2022_2025!Q6-VTBI_2021_2024!Q6</f>
        <v>3009.2313063886104</v>
      </c>
      <c r="R6" s="17">
        <f>SP_2022_2025!R6-VTBI_2021_2024!R6</f>
        <v>43421.02937415507</v>
      </c>
      <c r="S6" s="17">
        <f>SP_2022_2025!S6-VTBI_2021_2024!S6</f>
        <v>0</v>
      </c>
      <c r="T6" s="17">
        <f>SP_2022_2025!T6-VTBI_2021_2024!T6</f>
        <v>0</v>
      </c>
    </row>
    <row r="7" spans="1:21" x14ac:dyDescent="0.25">
      <c r="A7" s="14">
        <v>3</v>
      </c>
      <c r="B7" s="15" t="s">
        <v>50</v>
      </c>
      <c r="C7" s="15" t="s">
        <v>51</v>
      </c>
      <c r="D7" s="16" t="s">
        <v>52</v>
      </c>
      <c r="E7" s="18">
        <f>SP_2022_2025!E7-VTBI_2021_2024!E7</f>
        <v>2.7856185160739102</v>
      </c>
      <c r="F7" s="18">
        <f>SP_2022_2025!F7-VTBI_2021_2024!F7</f>
        <v>-0.29943971554931181</v>
      </c>
      <c r="G7" s="18">
        <f>SP_2022_2025!G7-VTBI_2021_2024!G7</f>
        <v>0.82646666546928316</v>
      </c>
      <c r="H7" s="18">
        <f>SP_2022_2025!H7-VTBI_2021_2024!H7</f>
        <v>-0.1218333727332066</v>
      </c>
      <c r="I7" s="18">
        <f>SP_2022_2025!I7-VTBI_2021_2024!I7</f>
        <v>-5.3104168025015497E-3</v>
      </c>
      <c r="J7" s="18">
        <f>SP_2022_2025!J7-VTBI_2021_2024!J7</f>
        <v>6.2368599751749798E-2</v>
      </c>
      <c r="K7" s="18">
        <f>SP_2022_2025!K7-VTBI_2021_2024!K7</f>
        <v>-3.4842212834419684E-2</v>
      </c>
      <c r="L7" s="18">
        <f>SP_2022_2025!L7-VTBI_2021_2024!L7</f>
        <v>0.4572244687975342</v>
      </c>
      <c r="M7" s="18">
        <f>SP_2022_2025!M7-VTBI_2021_2024!M7</f>
        <v>5.1179239698910806E-3</v>
      </c>
      <c r="N7" s="18">
        <f>SP_2022_2025!N7-VTBI_2021_2024!N7</f>
        <v>1.0192912673904999</v>
      </c>
      <c r="O7" s="18">
        <f>SP_2022_2025!O7-VTBI_2021_2024!O7</f>
        <v>-0.95902789822173418</v>
      </c>
      <c r="P7" s="18">
        <f>SP_2022_2025!P7-VTBI_2021_2024!P7</f>
        <v>0.43717784036931562</v>
      </c>
      <c r="Q7" s="18">
        <f>SP_2022_2025!Q7-VTBI_2021_2024!Q7</f>
        <v>7.917441011562687E-2</v>
      </c>
      <c r="R7" s="18">
        <f>SP_2022_2025!R7-VTBI_2021_2024!R7</f>
        <v>0.31656564305405643</v>
      </c>
      <c r="S7" s="18">
        <f>SP_2022_2025!S7-VTBI_2021_2024!S7</f>
        <v>0.32708060191768595</v>
      </c>
      <c r="T7" s="18">
        <f>SP_2022_2025!T7-VTBI_2021_2024!T7</f>
        <v>0.34711729900767807</v>
      </c>
    </row>
    <row r="8" spans="1:21" x14ac:dyDescent="0.25">
      <c r="A8" s="14">
        <v>4</v>
      </c>
      <c r="B8" s="15" t="s">
        <v>53</v>
      </c>
      <c r="C8" s="15" t="s">
        <v>54</v>
      </c>
      <c r="D8" s="16" t="s">
        <v>52</v>
      </c>
      <c r="E8" s="18">
        <f>SP_2022_2025!E8-VTBI_2021_2024!E8</f>
        <v>2.9294209672299445</v>
      </c>
      <c r="F8" s="18">
        <f>SP_2022_2025!F8-VTBI_2021_2024!F8</f>
        <v>-0.22505980107162316</v>
      </c>
      <c r="G8" s="18">
        <f>SP_2022_2025!G8-VTBI_2021_2024!G8</f>
        <v>0.84330622748352368</v>
      </c>
      <c r="H8" s="18">
        <f>SP_2022_2025!H8-VTBI_2021_2024!H8</f>
        <v>-4.744196040419979E-3</v>
      </c>
      <c r="I8" s="18">
        <f>SP_2022_2025!I8-VTBI_2021_2024!I8</f>
        <v>-2.3443945781593811E-3</v>
      </c>
      <c r="J8" s="18">
        <f>SP_2022_2025!J8-VTBI_2021_2024!J8</f>
        <v>4.1132292565364992E-2</v>
      </c>
      <c r="K8" s="18">
        <f>SP_2022_2025!K8-VTBI_2021_2024!K8</f>
        <v>-4.7974899165481588E-2</v>
      </c>
      <c r="L8" s="18">
        <f>SP_2022_2025!L8-VTBI_2021_2024!L8</f>
        <v>0.73673247968626754</v>
      </c>
      <c r="M8" s="18">
        <f>SP_2022_2025!M8-VTBI_2021_2024!M8</f>
        <v>-0.13452416066965611</v>
      </c>
      <c r="N8" s="18">
        <f>SP_2022_2025!N8-VTBI_2021_2024!N8</f>
        <v>2.8176634160790996</v>
      </c>
      <c r="O8" s="18">
        <f>SP_2022_2025!O8-VTBI_2021_2024!O8</f>
        <v>2.3645360745836399</v>
      </c>
      <c r="P8" s="18">
        <f>SP_2022_2025!P8-VTBI_2021_2024!P8</f>
        <v>1.418746565545149</v>
      </c>
      <c r="Q8" s="18">
        <f>SP_2022_2025!Q8-VTBI_2021_2024!Q8</f>
        <v>0.98187639078828681</v>
      </c>
      <c r="R8" s="18">
        <f>SP_2022_2025!R8-VTBI_2021_2024!R8</f>
        <v>5.7962194216634799</v>
      </c>
      <c r="S8" s="18">
        <f>SP_2022_2025!S8-VTBI_2021_2024!S8</f>
        <v>0</v>
      </c>
      <c r="T8" s="18">
        <f>SP_2022_2025!T8-VTBI_2021_2024!T8</f>
        <v>0</v>
      </c>
    </row>
    <row r="9" spans="1:21" x14ac:dyDescent="0.25">
      <c r="A9" s="19"/>
      <c r="B9" s="20" t="s">
        <v>55</v>
      </c>
      <c r="C9" s="20" t="s">
        <v>56</v>
      </c>
      <c r="D9" s="21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3">
        <v>2022</v>
      </c>
      <c r="P9" s="13">
        <v>2023</v>
      </c>
      <c r="Q9" s="13">
        <v>2024</v>
      </c>
      <c r="R9" s="22"/>
      <c r="S9" s="22"/>
      <c r="T9" s="22"/>
    </row>
    <row r="10" spans="1:21" x14ac:dyDescent="0.25">
      <c r="A10" s="14">
        <f>A8+1</f>
        <v>5</v>
      </c>
      <c r="B10" s="15" t="s">
        <v>5</v>
      </c>
      <c r="C10" s="15" t="s">
        <v>6</v>
      </c>
      <c r="D10" s="16" t="s">
        <v>47</v>
      </c>
      <c r="E10" s="17">
        <f>SP_2022_2025!E10-VTBI_2021_2024!E10</f>
        <v>-13.773999999999432</v>
      </c>
      <c r="F10" s="17">
        <f>SP_2022_2025!F10-VTBI_2021_2024!F10</f>
        <v>92.894000000000233</v>
      </c>
      <c r="G10" s="17">
        <f>SP_2022_2025!G10-VTBI_2021_2024!G10</f>
        <v>-74.975000000000364</v>
      </c>
      <c r="H10" s="17">
        <f>SP_2022_2025!H10-VTBI_2021_2024!H10</f>
        <v>-23.313000000000102</v>
      </c>
      <c r="I10" s="17">
        <f>SP_2022_2025!I10-VTBI_2021_2024!I10</f>
        <v>-198.69399999999951</v>
      </c>
      <c r="J10" s="17">
        <f>SP_2022_2025!J10-VTBI_2021_2024!J10</f>
        <v>-693.5630000000001</v>
      </c>
      <c r="K10" s="17">
        <f>SP_2022_2025!K10-VTBI_2021_2024!K10</f>
        <v>-1153.4930000000004</v>
      </c>
      <c r="L10" s="17">
        <f>SP_2022_2025!L10-VTBI_2021_2024!L10</f>
        <v>-2020.1359999999986</v>
      </c>
      <c r="M10" s="17">
        <f>SP_2022_2025!M10-VTBI_2021_2024!M10</f>
        <v>-1558.9219999999987</v>
      </c>
      <c r="N10" s="17">
        <f>SP_2022_2025!N10-VTBI_2021_2024!N10</f>
        <v>-2184.6038378086869</v>
      </c>
      <c r="O10" s="17">
        <f>SP_2022_2025!O10-VTBI_2021_2024!O10</f>
        <v>-3678.6104918968595</v>
      </c>
      <c r="P10" s="17">
        <f>SP_2022_2025!P10-VTBI_2021_2024!P10</f>
        <v>-3922.540356365178</v>
      </c>
      <c r="Q10" s="17">
        <f>SP_2022_2025!Q10-VTBI_2021_2024!Q10</f>
        <v>-4415.1383103705011</v>
      </c>
      <c r="R10" s="15"/>
      <c r="S10" s="1"/>
      <c r="T10" s="1"/>
    </row>
    <row r="11" spans="1:21" x14ac:dyDescent="0.25">
      <c r="A11" s="14">
        <f t="shared" ref="A11:A16" si="0">A10+1</f>
        <v>6</v>
      </c>
      <c r="B11" s="15" t="s">
        <v>57</v>
      </c>
      <c r="C11" s="15" t="s">
        <v>7</v>
      </c>
      <c r="D11" s="16" t="s">
        <v>47</v>
      </c>
      <c r="E11" s="17">
        <f>SP_2022_2025!E11-VTBI_2021_2024!E11</f>
        <v>367.93100000000004</v>
      </c>
      <c r="F11" s="17">
        <f>SP_2022_2025!F11-VTBI_2021_2024!F11</f>
        <v>227.13500000000022</v>
      </c>
      <c r="G11" s="17">
        <f>SP_2022_2025!G11-VTBI_2021_2024!G11</f>
        <v>194.39600000000064</v>
      </c>
      <c r="H11" s="17">
        <f>SP_2022_2025!H11-VTBI_2021_2024!H11</f>
        <v>51.929000000000087</v>
      </c>
      <c r="I11" s="17">
        <f>SP_2022_2025!I11-VTBI_2021_2024!I11</f>
        <v>62.945000000000618</v>
      </c>
      <c r="J11" s="17">
        <f>SP_2022_2025!J11-VTBI_2021_2024!J11</f>
        <v>-121.46600000000035</v>
      </c>
      <c r="K11" s="17">
        <f>SP_2022_2025!K11-VTBI_2021_2024!K11</f>
        <v>-396.70200000000023</v>
      </c>
      <c r="L11" s="17">
        <f>SP_2022_2025!L11-VTBI_2021_2024!L11</f>
        <v>-755.9940000000006</v>
      </c>
      <c r="M11" s="17">
        <f>SP_2022_2025!M11-VTBI_2021_2024!M11</f>
        <v>-727.32200000000012</v>
      </c>
      <c r="N11" s="17">
        <f>SP_2022_2025!N11-VTBI_2021_2024!N11</f>
        <v>-801.10163360620845</v>
      </c>
      <c r="O11" s="17">
        <f>SP_2022_2025!O11-VTBI_2021_2024!O11</f>
        <v>-833.22736306889146</v>
      </c>
      <c r="P11" s="17">
        <f>SP_2022_2025!P11-VTBI_2021_2024!P11</f>
        <v>-932.37470462185684</v>
      </c>
      <c r="Q11" s="17">
        <f>SP_2022_2025!Q11-VTBI_2021_2024!Q11</f>
        <v>-1033.1393058249669</v>
      </c>
      <c r="R11" s="15"/>
      <c r="S11" s="1"/>
      <c r="T11" s="1"/>
    </row>
    <row r="12" spans="1:21" x14ac:dyDescent="0.25">
      <c r="A12" s="14">
        <f t="shared" si="0"/>
        <v>7</v>
      </c>
      <c r="B12" s="15" t="s">
        <v>58</v>
      </c>
      <c r="C12" s="15" t="s">
        <v>8</v>
      </c>
      <c r="D12" s="16" t="s">
        <v>47</v>
      </c>
      <c r="E12" s="17">
        <f>SP_2022_2025!E12-VTBI_2021_2024!E12</f>
        <v>312.28800000000138</v>
      </c>
      <c r="F12" s="17">
        <f>SP_2022_2025!F12-VTBI_2021_2024!F12</f>
        <v>-4.5549999999993815</v>
      </c>
      <c r="G12" s="17">
        <f>SP_2022_2025!G12-VTBI_2021_2024!G12</f>
        <v>-172.25300000000334</v>
      </c>
      <c r="H12" s="17">
        <f>SP_2022_2025!H12-VTBI_2021_2024!H12</f>
        <v>-17.388000000000829</v>
      </c>
      <c r="I12" s="17">
        <f>SP_2022_2025!I12-VTBI_2021_2024!I12</f>
        <v>395.68700000000081</v>
      </c>
      <c r="J12" s="17">
        <f>SP_2022_2025!J12-VTBI_2021_2024!J12</f>
        <v>415.71599999999853</v>
      </c>
      <c r="K12" s="17">
        <f>SP_2022_2025!K12-VTBI_2021_2024!K12</f>
        <v>322.28199999999924</v>
      </c>
      <c r="L12" s="17">
        <f>SP_2022_2025!L12-VTBI_2021_2024!L12</f>
        <v>1107.3159999999998</v>
      </c>
      <c r="M12" s="17">
        <f>SP_2022_2025!M12-VTBI_2021_2024!M12</f>
        <v>1210.0229999999992</v>
      </c>
      <c r="N12" s="17">
        <f>SP_2022_2025!N12-VTBI_2021_2024!N12</f>
        <v>2741.6209003411341</v>
      </c>
      <c r="O12" s="17">
        <f>SP_2022_2025!O12-VTBI_2021_2024!O12</f>
        <v>2684.0161341844505</v>
      </c>
      <c r="P12" s="17">
        <f>SP_2022_2025!P12-VTBI_2021_2024!P12</f>
        <v>2342.1580114043245</v>
      </c>
      <c r="Q12" s="17">
        <f>SP_2022_2025!Q12-VTBI_2021_2024!Q12</f>
        <v>1936.4049991407392</v>
      </c>
      <c r="R12" s="15"/>
      <c r="S12" s="1"/>
      <c r="T12" s="1"/>
    </row>
    <row r="13" spans="1:21" x14ac:dyDescent="0.25">
      <c r="A13" s="14">
        <f t="shared" si="0"/>
        <v>8</v>
      </c>
      <c r="B13" s="15" t="s">
        <v>59</v>
      </c>
      <c r="C13" s="15" t="s">
        <v>9</v>
      </c>
      <c r="D13" s="16" t="s">
        <v>47</v>
      </c>
      <c r="E13" s="17">
        <f>SP_2022_2025!E13-VTBI_2021_2024!E13</f>
        <v>421.08300000000054</v>
      </c>
      <c r="F13" s="17">
        <f>SP_2022_2025!F13-VTBI_2021_2024!F13</f>
        <v>424.56700000000001</v>
      </c>
      <c r="G13" s="17">
        <f>SP_2022_2025!G13-VTBI_2021_2024!G13</f>
        <v>96.019000000000233</v>
      </c>
      <c r="H13" s="17">
        <f>SP_2022_2025!H13-VTBI_2021_2024!H13</f>
        <v>0</v>
      </c>
      <c r="I13" s="17">
        <f>SP_2022_2025!I13-VTBI_2021_2024!I13</f>
        <v>30.795999999999367</v>
      </c>
      <c r="J13" s="17">
        <f>SP_2022_2025!J13-VTBI_2021_2024!J13</f>
        <v>-67.097999999999956</v>
      </c>
      <c r="K13" s="17">
        <f>SP_2022_2025!K13-VTBI_2021_2024!K13</f>
        <v>-309.98599999999988</v>
      </c>
      <c r="L13" s="17">
        <f>SP_2022_2025!L13-VTBI_2021_2024!L13</f>
        <v>-194.41600000000017</v>
      </c>
      <c r="M13" s="17">
        <f>SP_2022_2025!M13-VTBI_2021_2024!M13</f>
        <v>-289.05500000000029</v>
      </c>
      <c r="N13" s="17">
        <f>SP_2022_2025!N13-VTBI_2021_2024!N13</f>
        <v>-545.2408883794451</v>
      </c>
      <c r="O13" s="17">
        <f>SP_2022_2025!O13-VTBI_2021_2024!O13</f>
        <v>-1099.7367321527527</v>
      </c>
      <c r="P13" s="17">
        <f>SP_2022_2025!P13-VTBI_2021_2024!P13</f>
        <v>-1552.1955617195226</v>
      </c>
      <c r="Q13" s="17">
        <f>SP_2022_2025!Q13-VTBI_2021_2024!Q13</f>
        <v>-2069.002919445993</v>
      </c>
      <c r="R13" s="15"/>
      <c r="S13" s="1"/>
      <c r="T13" s="1"/>
    </row>
    <row r="14" spans="1:21" x14ac:dyDescent="0.25">
      <c r="A14" s="14">
        <f t="shared" si="0"/>
        <v>9</v>
      </c>
      <c r="B14" s="15" t="s">
        <v>60</v>
      </c>
      <c r="C14" s="15" t="s">
        <v>10</v>
      </c>
      <c r="D14" s="16" t="s">
        <v>47</v>
      </c>
      <c r="E14" s="17">
        <f>SP_2022_2025!E14-VTBI_2021_2024!E14</f>
        <v>-108.79499999999922</v>
      </c>
      <c r="F14" s="17">
        <f>SP_2022_2025!F14-VTBI_2021_2024!F14</f>
        <v>-429.1219999999995</v>
      </c>
      <c r="G14" s="17">
        <f>SP_2022_2025!G14-VTBI_2021_2024!G14</f>
        <v>-268.27200000000403</v>
      </c>
      <c r="H14" s="17">
        <f>SP_2022_2025!H14-VTBI_2021_2024!H14</f>
        <v>-17.388000000001114</v>
      </c>
      <c r="I14" s="17">
        <f>SP_2022_2025!I14-VTBI_2021_2024!I14</f>
        <v>364.89100000000133</v>
      </c>
      <c r="J14" s="17">
        <f>SP_2022_2025!J14-VTBI_2021_2024!J14</f>
        <v>482.8139999999982</v>
      </c>
      <c r="K14" s="17">
        <f>SP_2022_2025!K14-VTBI_2021_2024!K14</f>
        <v>632.26799999999912</v>
      </c>
      <c r="L14" s="17">
        <f>SP_2022_2025!L14-VTBI_2021_2024!L14</f>
        <v>1301.7319999999995</v>
      </c>
      <c r="M14" s="17">
        <f>SP_2022_2025!M14-VTBI_2021_2024!M14</f>
        <v>1499.0779999999995</v>
      </c>
      <c r="N14" s="17">
        <f>SP_2022_2025!N14-VTBI_2021_2024!N14</f>
        <v>3286.8617887205792</v>
      </c>
      <c r="O14" s="17">
        <f>SP_2022_2025!O14-VTBI_2021_2024!O14</f>
        <v>3783.7528663372036</v>
      </c>
      <c r="P14" s="17">
        <f>SP_2022_2025!P14-VTBI_2021_2024!P14</f>
        <v>3894.3535731238467</v>
      </c>
      <c r="Q14" s="17">
        <f>SP_2022_2025!Q14-VTBI_2021_2024!Q14</f>
        <v>4005.4079185867326</v>
      </c>
      <c r="R14" s="15"/>
      <c r="S14" s="1"/>
      <c r="T14" s="1"/>
    </row>
    <row r="15" spans="1:21" x14ac:dyDescent="0.25">
      <c r="A15" s="14">
        <f t="shared" si="0"/>
        <v>10</v>
      </c>
      <c r="B15" s="15" t="s">
        <v>11</v>
      </c>
      <c r="C15" s="15" t="s">
        <v>12</v>
      </c>
      <c r="D15" s="16" t="s">
        <v>47</v>
      </c>
      <c r="E15" s="17">
        <f>SP_2022_2025!E15-VTBI_2021_2024!E15</f>
        <v>-25.153000000000247</v>
      </c>
      <c r="F15" s="17">
        <f>SP_2022_2025!F15-VTBI_2021_2024!F15</f>
        <v>-204.59799999999996</v>
      </c>
      <c r="G15" s="17">
        <f>SP_2022_2025!G15-VTBI_2021_2024!G15</f>
        <v>-64.784999999999854</v>
      </c>
      <c r="H15" s="17">
        <f>SP_2022_2025!H15-VTBI_2021_2024!H15</f>
        <v>2.0000000004074536E-3</v>
      </c>
      <c r="I15" s="17">
        <f>SP_2022_2025!I15-VTBI_2021_2024!I15</f>
        <v>271.33899999999994</v>
      </c>
      <c r="J15" s="17">
        <f>SP_2022_2025!J15-VTBI_2021_2024!J15</f>
        <v>-245.53900000000249</v>
      </c>
      <c r="K15" s="17">
        <f>SP_2022_2025!K15-VTBI_2021_2024!K15</f>
        <v>-797.20700000000215</v>
      </c>
      <c r="L15" s="17">
        <f>SP_2022_2025!L15-VTBI_2021_2024!L15</f>
        <v>-858.36499999999796</v>
      </c>
      <c r="M15" s="17">
        <f>SP_2022_2025!M15-VTBI_2021_2024!M15</f>
        <v>-599.52399999999761</v>
      </c>
      <c r="N15" s="17">
        <f>SP_2022_2025!N15-VTBI_2021_2024!N15</f>
        <v>-1341.8441037224038</v>
      </c>
      <c r="O15" s="17">
        <f>SP_2022_2025!O15-VTBI_2021_2024!O15</f>
        <v>-2376.7110297110376</v>
      </c>
      <c r="P15" s="17">
        <f>SP_2022_2025!P15-VTBI_2021_2024!P15</f>
        <v>-3149.9190419351398</v>
      </c>
      <c r="Q15" s="17">
        <f>SP_2022_2025!Q15-VTBI_2021_2024!Q15</f>
        <v>-3994.6227699307201</v>
      </c>
      <c r="R15" s="15"/>
      <c r="S15" s="1"/>
      <c r="T15" s="1"/>
    </row>
    <row r="16" spans="1:21" x14ac:dyDescent="0.25">
      <c r="A16" s="14">
        <f t="shared" si="0"/>
        <v>11</v>
      </c>
      <c r="B16" s="15" t="s">
        <v>13</v>
      </c>
      <c r="C16" s="15" t="s">
        <v>14</v>
      </c>
      <c r="D16" s="16" t="s">
        <v>47</v>
      </c>
      <c r="E16" s="17">
        <f>SP_2022_2025!E16-VTBI_2021_2024!E16</f>
        <v>-68.310999999999694</v>
      </c>
      <c r="F16" s="17">
        <f>SP_2022_2025!F16-VTBI_2021_2024!F16</f>
        <v>-177.56099999999969</v>
      </c>
      <c r="G16" s="17">
        <f>SP_2022_2025!G16-VTBI_2021_2024!G16</f>
        <v>-156.89900000000125</v>
      </c>
      <c r="H16" s="17">
        <f>SP_2022_2025!H16-VTBI_2021_2024!H16</f>
        <v>-1.7000000001644366E-2</v>
      </c>
      <c r="I16" s="17">
        <f>SP_2022_2025!I16-VTBI_2021_2024!I16</f>
        <v>737.66599999999926</v>
      </c>
      <c r="J16" s="17">
        <f>SP_2022_2025!J16-VTBI_2021_2024!J16</f>
        <v>330.14199999999983</v>
      </c>
      <c r="K16" s="17">
        <f>SP_2022_2025!K16-VTBI_2021_2024!K16</f>
        <v>93.393000000000029</v>
      </c>
      <c r="L16" s="17">
        <f>SP_2022_2025!L16-VTBI_2021_2024!L16</f>
        <v>198.36799999999857</v>
      </c>
      <c r="M16" s="17">
        <f>SP_2022_2025!M16-VTBI_2021_2024!M16</f>
        <v>965.04400000000169</v>
      </c>
      <c r="N16" s="17">
        <f>SP_2022_2025!N16-VTBI_2021_2024!N16</f>
        <v>1830.3031206255509</v>
      </c>
      <c r="O16" s="17">
        <f>SP_2022_2025!O16-VTBI_2021_2024!O16</f>
        <v>751.53499650649246</v>
      </c>
      <c r="P16" s="17">
        <f>SP_2022_2025!P16-VTBI_2021_2024!P16</f>
        <v>253.52574599265063</v>
      </c>
      <c r="Q16" s="17">
        <f>SP_2022_2025!Q16-VTBI_2021_2024!Q16</f>
        <v>-711.755599674736</v>
      </c>
      <c r="R16" s="15"/>
      <c r="S16" s="1"/>
      <c r="T16" s="1"/>
    </row>
    <row r="17" spans="1:20" x14ac:dyDescent="0.25">
      <c r="A17" s="19"/>
      <c r="B17" s="20" t="s">
        <v>61</v>
      </c>
      <c r="C17" s="20" t="s">
        <v>62</v>
      </c>
      <c r="D17" s="21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3">
        <v>2022</v>
      </c>
      <c r="P17" s="13">
        <v>2023</v>
      </c>
      <c r="Q17" s="13">
        <v>2024</v>
      </c>
      <c r="R17" s="22"/>
      <c r="S17" s="22"/>
      <c r="T17" s="22"/>
    </row>
    <row r="18" spans="1:20" x14ac:dyDescent="0.25">
      <c r="A18" s="14">
        <f>A16+1</f>
        <v>12</v>
      </c>
      <c r="B18" s="1" t="s">
        <v>5</v>
      </c>
      <c r="C18" s="1" t="s">
        <v>6</v>
      </c>
      <c r="D18" s="3" t="s">
        <v>52</v>
      </c>
      <c r="E18" s="18">
        <f>SP_2022_2025!E18-VTBI_2021_2024!E18</f>
        <v>1.3492027218402285</v>
      </c>
      <c r="F18" s="18">
        <f>SP_2022_2025!F18-VTBI_2021_2024!F18</f>
        <v>0.89171544365152045</v>
      </c>
      <c r="G18" s="18">
        <f>SP_2022_2025!G18-VTBI_2021_2024!G18</f>
        <v>0.10658138893478508</v>
      </c>
      <c r="H18" s="18">
        <f>SP_2022_2025!H18-VTBI_2021_2024!H18</f>
        <v>-0.17329406064799002</v>
      </c>
      <c r="I18" s="18">
        <f>SP_2022_2025!I18-VTBI_2021_2024!I18</f>
        <v>1.5579497206587689E-2</v>
      </c>
      <c r="J18" s="18">
        <f>SP_2022_2025!J18-VTBI_2021_2024!J18</f>
        <v>-7.767189701284849E-2</v>
      </c>
      <c r="K18" s="18">
        <f>SP_2022_2025!K18-VTBI_2021_2024!K18</f>
        <v>0.33752326304438895</v>
      </c>
      <c r="L18" s="18">
        <f>SP_2022_2025!L18-VTBI_2021_2024!L18</f>
        <v>-2.0121781787464954</v>
      </c>
      <c r="M18" s="18">
        <f>SP_2022_2025!M18-VTBI_2021_2024!M18</f>
        <v>2.4431925077018235</v>
      </c>
      <c r="N18" s="18">
        <f>SP_2022_2025!N18-VTBI_2021_2024!N18</f>
        <v>-1.2034851487286176</v>
      </c>
      <c r="O18" s="18">
        <f>SP_2022_2025!O18-VTBI_2021_2024!O18</f>
        <v>-5.0961997381200348</v>
      </c>
      <c r="P18" s="18">
        <f>SP_2022_2025!P18-VTBI_2021_2024!P18</f>
        <v>2.211235457948149</v>
      </c>
      <c r="Q18" s="18">
        <f>SP_2022_2025!Q18-VTBI_2021_2024!Q18</f>
        <v>0.5</v>
      </c>
      <c r="R18" s="1"/>
      <c r="S18" s="1"/>
      <c r="T18" s="1"/>
    </row>
    <row r="19" spans="1:20" x14ac:dyDescent="0.25">
      <c r="A19" s="14">
        <f t="shared" ref="A19:A24" si="1">A18+1</f>
        <v>13</v>
      </c>
      <c r="B19" s="1" t="s">
        <v>57</v>
      </c>
      <c r="C19" s="1" t="s">
        <v>7</v>
      </c>
      <c r="D19" s="3" t="s">
        <v>52</v>
      </c>
      <c r="E19" s="18">
        <f>SP_2022_2025!E19-VTBI_2021_2024!E19</f>
        <v>6.1178286754113742E-2</v>
      </c>
      <c r="F19" s="18">
        <f>SP_2022_2025!F19-VTBI_2021_2024!F19</f>
        <v>0.33053047561107007</v>
      </c>
      <c r="G19" s="18">
        <f>SP_2022_2025!G19-VTBI_2021_2024!G19</f>
        <v>1.7912104459924194E-2</v>
      </c>
      <c r="H19" s="18">
        <f>SP_2022_2025!H19-VTBI_2021_2024!H19</f>
        <v>6.1267359115362297E-3</v>
      </c>
      <c r="I19" s="18">
        <f>SP_2022_2025!I19-VTBI_2021_2024!I19</f>
        <v>-0.16371963318060523</v>
      </c>
      <c r="J19" s="18">
        <f>SP_2022_2025!J19-VTBI_2021_2024!J19</f>
        <v>-8.6974581215358171E-2</v>
      </c>
      <c r="K19" s="18">
        <f>SP_2022_2025!K19-VTBI_2021_2024!K19</f>
        <v>0.12681290908605547</v>
      </c>
      <c r="L19" s="18">
        <f>SP_2022_2025!L19-VTBI_2021_2024!L19</f>
        <v>0.79213370365225444</v>
      </c>
      <c r="M19" s="18">
        <f>SP_2022_2025!M19-VTBI_2021_2024!M19</f>
        <v>-3.5124213866311038E-6</v>
      </c>
      <c r="N19" s="18">
        <f>SP_2022_2025!N19-VTBI_2021_2024!N19</f>
        <v>-4.5597208591360072E-2</v>
      </c>
      <c r="O19" s="18">
        <f>SP_2022_2025!O19-VTBI_2021_2024!O19</f>
        <v>0.54257528532487243</v>
      </c>
      <c r="P19" s="18">
        <f>SP_2022_2025!P19-VTBI_2021_2024!P19</f>
        <v>-0.70040238882241401</v>
      </c>
      <c r="Q19" s="18">
        <f>SP_2022_2025!Q19-VTBI_2021_2024!Q19</f>
        <v>-0.7</v>
      </c>
      <c r="R19" s="1"/>
      <c r="S19" s="1"/>
      <c r="T19" s="1"/>
    </row>
    <row r="20" spans="1:20" x14ac:dyDescent="0.25">
      <c r="A20" s="14">
        <f t="shared" si="1"/>
        <v>14</v>
      </c>
      <c r="B20" s="1" t="s">
        <v>58</v>
      </c>
      <c r="C20" s="1" t="s">
        <v>8</v>
      </c>
      <c r="D20" s="3" t="s">
        <v>52</v>
      </c>
      <c r="E20" s="18">
        <f>SP_2022_2025!E20-VTBI_2021_2024!E20</f>
        <v>6.6131387210749608</v>
      </c>
      <c r="F20" s="18">
        <f>SP_2022_2025!F20-VTBI_2021_2024!F20</f>
        <v>-3.0985846693438077</v>
      </c>
      <c r="G20" s="18">
        <f>SP_2022_2025!G20-VTBI_2021_2024!G20</f>
        <v>2.7890766595912737</v>
      </c>
      <c r="H20" s="18">
        <f>SP_2022_2025!H20-VTBI_2021_2024!H20</f>
        <v>-6.0054805999982364E-2</v>
      </c>
      <c r="I20" s="18">
        <f>SP_2022_2025!I20-VTBI_2021_2024!I20</f>
        <v>9.8114556227500316E-2</v>
      </c>
      <c r="J20" s="18">
        <f>SP_2022_2025!J20-VTBI_2021_2024!J20</f>
        <v>0.50446175928493631</v>
      </c>
      <c r="K20" s="18">
        <f>SP_2022_2025!K20-VTBI_2021_2024!K20</f>
        <v>-1.4722600215066848</v>
      </c>
      <c r="L20" s="18">
        <f>SP_2022_2025!L20-VTBI_2021_2024!L20</f>
        <v>5.823087060700729</v>
      </c>
      <c r="M20" s="18">
        <f>SP_2022_2025!M20-VTBI_2021_2024!M20</f>
        <v>-4.9997244939988263</v>
      </c>
      <c r="N20" s="18">
        <f>SP_2022_2025!N20-VTBI_2021_2024!N20</f>
        <v>20.952630414916371</v>
      </c>
      <c r="O20" s="18">
        <f>SP_2022_2025!O20-VTBI_2021_2024!O20</f>
        <v>2.6854914180350704</v>
      </c>
      <c r="P20" s="18">
        <f>SP_2022_2025!P20-VTBI_2021_2024!P20</f>
        <v>-0.21163729153231259</v>
      </c>
      <c r="Q20" s="18">
        <f>SP_2022_2025!Q20-VTBI_2021_2024!Q20</f>
        <v>-0.3726267069319249</v>
      </c>
      <c r="R20" s="1"/>
      <c r="S20" s="1"/>
      <c r="T20" s="1"/>
    </row>
    <row r="21" spans="1:20" x14ac:dyDescent="0.25">
      <c r="A21" s="14">
        <f t="shared" si="1"/>
        <v>15</v>
      </c>
      <c r="B21" s="1" t="s">
        <v>59</v>
      </c>
      <c r="C21" s="1" t="s">
        <v>9</v>
      </c>
      <c r="D21" s="3" t="s">
        <v>52</v>
      </c>
      <c r="E21" s="18">
        <f>SP_2022_2025!E21-VTBI_2021_2024!E21</f>
        <v>1.6366203100800902</v>
      </c>
      <c r="F21" s="18">
        <f>SP_2022_2025!F21-VTBI_2021_2024!F21</f>
        <v>1.557461078363886</v>
      </c>
      <c r="G21" s="18">
        <f>SP_2022_2025!G21-VTBI_2021_2024!G21</f>
        <v>-4.4477050430582921</v>
      </c>
      <c r="H21" s="18">
        <f>SP_2022_2025!H21-VTBI_2021_2024!H21</f>
        <v>0</v>
      </c>
      <c r="I21" s="18">
        <f>SP_2022_2025!I21-VTBI_2021_2024!I21</f>
        <v>0</v>
      </c>
      <c r="J21" s="18">
        <f>SP_2022_2025!J21-VTBI_2021_2024!J21</f>
        <v>-9.9807404167648883E-3</v>
      </c>
      <c r="K21" s="18">
        <f>SP_2022_2025!K21-VTBI_2021_2024!K21</f>
        <v>1.0212422951752842E-2</v>
      </c>
      <c r="L21" s="18">
        <f>SP_2022_2025!L21-VTBI_2021_2024!L21</f>
        <v>4.8479006759169607</v>
      </c>
      <c r="M21" s="18">
        <f>SP_2022_2025!M21-VTBI_2021_2024!M21</f>
        <v>-2.668380614991861E-3</v>
      </c>
      <c r="N21" s="18">
        <f>SP_2022_2025!N21-VTBI_2021_2024!N21</f>
        <v>0.63591156069128374</v>
      </c>
      <c r="O21" s="18">
        <f>SP_2022_2025!O21-VTBI_2021_2024!O21</f>
        <v>-1.5219169083727024</v>
      </c>
      <c r="P21" s="18">
        <f>SP_2022_2025!P21-VTBI_2021_2024!P21</f>
        <v>0.53797286375198894</v>
      </c>
      <c r="Q21" s="18">
        <f>SP_2022_2025!Q21-VTBI_2021_2024!Q21</f>
        <v>0.5</v>
      </c>
      <c r="R21" s="1"/>
      <c r="S21" s="1"/>
      <c r="T21" s="1"/>
    </row>
    <row r="22" spans="1:20" x14ac:dyDescent="0.25">
      <c r="A22" s="14">
        <f t="shared" si="1"/>
        <v>16</v>
      </c>
      <c r="B22" s="1" t="s">
        <v>60</v>
      </c>
      <c r="C22" s="1" t="s">
        <v>63</v>
      </c>
      <c r="D22" s="3" t="s">
        <v>64</v>
      </c>
      <c r="E22" s="3" t="s">
        <v>64</v>
      </c>
      <c r="F22" s="3" t="s">
        <v>64</v>
      </c>
      <c r="G22" s="3" t="s">
        <v>64</v>
      </c>
      <c r="H22" s="3" t="s">
        <v>64</v>
      </c>
      <c r="I22" s="3" t="s">
        <v>64</v>
      </c>
      <c r="J22" s="3" t="s">
        <v>64</v>
      </c>
      <c r="K22" s="3" t="s">
        <v>64</v>
      </c>
      <c r="L22" s="3" t="s">
        <v>64</v>
      </c>
      <c r="M22" s="3" t="s">
        <v>64</v>
      </c>
      <c r="N22" s="3" t="s">
        <v>64</v>
      </c>
      <c r="O22" s="3" t="s">
        <v>64</v>
      </c>
      <c r="P22" s="3" t="s">
        <v>64</v>
      </c>
      <c r="Q22" s="3" t="s">
        <v>64</v>
      </c>
      <c r="R22" s="1"/>
      <c r="S22" s="1"/>
      <c r="T22" s="1"/>
    </row>
    <row r="23" spans="1:20" x14ac:dyDescent="0.25">
      <c r="A23" s="14">
        <f t="shared" si="1"/>
        <v>17</v>
      </c>
      <c r="B23" s="1" t="s">
        <v>11</v>
      </c>
      <c r="C23" s="1" t="s">
        <v>12</v>
      </c>
      <c r="D23" s="3" t="s">
        <v>52</v>
      </c>
      <c r="E23" s="18">
        <f>SP_2022_2025!E23-VTBI_2021_2024!E23</f>
        <v>1.5469311591687074E-6</v>
      </c>
      <c r="F23" s="18">
        <f>SP_2022_2025!F23-VTBI_2021_2024!F23</f>
        <v>-7.3390573049891827E-6</v>
      </c>
      <c r="G23" s="18">
        <f>SP_2022_2025!G23-VTBI_2021_2024!G23</f>
        <v>1.3437366384039251E-4</v>
      </c>
      <c r="H23" s="18">
        <f>SP_2022_2025!H23-VTBI_2021_2024!H23</f>
        <v>-9.350530085328046E-5</v>
      </c>
      <c r="I23" s="18">
        <f>SP_2022_2025!I23-VTBI_2021_2024!I23</f>
        <v>-1.419149063630698E-2</v>
      </c>
      <c r="J23" s="18">
        <f>SP_2022_2025!J23-VTBI_2021_2024!J23</f>
        <v>1.1271838097499653E-2</v>
      </c>
      <c r="K23" s="18">
        <f>SP_2022_2025!K23-VTBI_2021_2024!K23</f>
        <v>0.14693384604136384</v>
      </c>
      <c r="L23" s="18">
        <f>SP_2022_2025!L23-VTBI_2021_2024!L23</f>
        <v>-2.0648275847904074E-2</v>
      </c>
      <c r="M23" s="18">
        <f>SP_2022_2025!M23-VTBI_2021_2024!M23</f>
        <v>0.57278525251714996</v>
      </c>
      <c r="N23" s="18">
        <f>SP_2022_2025!N23-VTBI_2021_2024!N23</f>
        <v>-0.80955419855514776</v>
      </c>
      <c r="O23" s="18">
        <f>SP_2022_2025!O23-VTBI_2021_2024!O23</f>
        <v>-1.8857669186752872</v>
      </c>
      <c r="P23" s="18">
        <f>SP_2022_2025!P23-VTBI_2021_2024!P23</f>
        <v>-0.11222551138282277</v>
      </c>
      <c r="Q23" s="18">
        <f>SP_2022_2025!Q23-VTBI_2021_2024!Q23</f>
        <v>0</v>
      </c>
      <c r="R23" s="1"/>
      <c r="S23" s="1"/>
      <c r="T23" s="1"/>
    </row>
    <row r="24" spans="1:20" x14ac:dyDescent="0.25">
      <c r="A24" s="14">
        <f t="shared" si="1"/>
        <v>18</v>
      </c>
      <c r="B24" s="1" t="s">
        <v>13</v>
      </c>
      <c r="C24" s="1" t="s">
        <v>14</v>
      </c>
      <c r="D24" s="3" t="s">
        <v>52</v>
      </c>
      <c r="E24" s="18">
        <f>SP_2022_2025!E24-VTBI_2021_2024!E24</f>
        <v>6.4637853967042247E-6</v>
      </c>
      <c r="F24" s="18">
        <f>SP_2022_2025!F24-VTBI_2021_2024!F24</f>
        <v>-6.8353828197587063E-6</v>
      </c>
      <c r="G24" s="18">
        <f>SP_2022_2025!G24-VTBI_2021_2024!G24</f>
        <v>1.0265278235976893E-4</v>
      </c>
      <c r="H24" s="18">
        <f>SP_2022_2025!H24-VTBI_2021_2024!H24</f>
        <v>-2.2881729911716775E-4</v>
      </c>
      <c r="I24" s="18">
        <f>SP_2022_2025!I24-VTBI_2021_2024!I24</f>
        <v>1.6127823950142783E-3</v>
      </c>
      <c r="J24" s="18">
        <f>SP_2022_2025!J24-VTBI_2021_2024!J24</f>
        <v>-8.0746539275793339E-3</v>
      </c>
      <c r="K24" s="18">
        <f>SP_2022_2025!K24-VTBI_2021_2024!K24</f>
        <v>-6.009880162622494E-3</v>
      </c>
      <c r="L24" s="18">
        <f>SP_2022_2025!L24-VTBI_2021_2024!L24</f>
        <v>5.3910984586892141E-2</v>
      </c>
      <c r="M24" s="18">
        <f>SP_2022_2025!M24-VTBI_2021_2024!M24</f>
        <v>0.79935904684752757</v>
      </c>
      <c r="N24" s="18">
        <f>SP_2022_2025!N24-VTBI_2021_2024!N24</f>
        <v>5.8141847468073706</v>
      </c>
      <c r="O24" s="18">
        <f>SP_2022_2025!O24-VTBI_2021_2024!O24</f>
        <v>-2.9782358855622704</v>
      </c>
      <c r="P24" s="18">
        <f>SP_2022_2025!P24-VTBI_2021_2024!P24</f>
        <v>0.64871316200439821</v>
      </c>
      <c r="Q24" s="18">
        <f>SP_2022_2025!Q24-VTBI_2021_2024!Q24</f>
        <v>-6.7191150790378629E-2</v>
      </c>
      <c r="R24" s="1"/>
      <c r="S24" s="1"/>
      <c r="T24" s="1"/>
    </row>
    <row r="25" spans="1:20" x14ac:dyDescent="0.25">
      <c r="A25" s="19"/>
      <c r="B25" s="20" t="s">
        <v>65</v>
      </c>
      <c r="C25" s="20" t="s">
        <v>66</v>
      </c>
      <c r="D25" s="21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3">
        <v>2022</v>
      </c>
      <c r="P25" s="13">
        <v>2023</v>
      </c>
      <c r="Q25" s="13">
        <v>2024</v>
      </c>
      <c r="R25" s="22"/>
      <c r="S25" s="22"/>
      <c r="T25" s="22"/>
    </row>
    <row r="26" spans="1:20" x14ac:dyDescent="0.25">
      <c r="A26" s="14">
        <f>A24+1</f>
        <v>19</v>
      </c>
      <c r="B26" s="1" t="s">
        <v>5</v>
      </c>
      <c r="C26" s="1" t="s">
        <v>6</v>
      </c>
      <c r="D26" s="3" t="s">
        <v>47</v>
      </c>
      <c r="E26" s="23">
        <f>SP_2022_2025!E26-VTBI_2021_2024!E26</f>
        <v>-169.95000000000073</v>
      </c>
      <c r="F26" s="23">
        <f>SP_2022_2025!F26-VTBI_2021_2024!F26</f>
        <v>-10.395000000000437</v>
      </c>
      <c r="G26" s="23">
        <f>SP_2022_2025!G26-VTBI_2021_2024!G26</f>
        <v>5.1100000000005821</v>
      </c>
      <c r="H26" s="23">
        <f>SP_2022_2025!H26-VTBI_2021_2024!H26</f>
        <v>-23.313000000000102</v>
      </c>
      <c r="I26" s="23">
        <f>SP_2022_2025!I26-VTBI_2021_2024!I26</f>
        <v>-19.066999999999098</v>
      </c>
      <c r="J26" s="23">
        <f>SP_2022_2025!J26-VTBI_2021_2024!J26</f>
        <v>4.8949999999986176</v>
      </c>
      <c r="K26" s="23">
        <f>SP_2022_2025!K26-VTBI_2021_2024!K26</f>
        <v>72.957999999998719</v>
      </c>
      <c r="L26" s="23">
        <f>SP_2022_2025!L26-VTBI_2021_2024!L26</f>
        <v>-270.97599999999875</v>
      </c>
      <c r="M26" s="23">
        <f>SP_2022_2025!M26-VTBI_2021_2024!M26</f>
        <v>179.59100000000035</v>
      </c>
      <c r="N26" s="23">
        <f>SP_2022_2025!N26-VTBI_2021_2024!N26</f>
        <v>252.54117076026887</v>
      </c>
      <c r="O26" s="23">
        <f>SP_2022_2025!O26-VTBI_2021_2024!O26</f>
        <v>65.689604731014697</v>
      </c>
      <c r="P26" s="23">
        <f>SP_2022_2025!P26-VTBI_2021_2024!P26</f>
        <v>718.85108013160061</v>
      </c>
      <c r="Q26" s="23">
        <f>SP_2022_2025!Q26-VTBI_2021_2024!Q26</f>
        <v>986.52915584273433</v>
      </c>
      <c r="R26" s="1"/>
      <c r="S26" s="1"/>
      <c r="T26" s="1"/>
    </row>
    <row r="27" spans="1:20" x14ac:dyDescent="0.25">
      <c r="A27" s="14">
        <f t="shared" ref="A27:A32" si="2">A26+1</f>
        <v>20</v>
      </c>
      <c r="B27" s="1" t="s">
        <v>57</v>
      </c>
      <c r="C27" s="1" t="s">
        <v>7</v>
      </c>
      <c r="D27" s="3" t="s">
        <v>47</v>
      </c>
      <c r="E27" s="23">
        <f>SP_2022_2025!E27-VTBI_2021_2024!E27</f>
        <v>30.621000000000095</v>
      </c>
      <c r="F27" s="23">
        <f>SP_2022_2025!F27-VTBI_2021_2024!F27</f>
        <v>44.083999999999833</v>
      </c>
      <c r="G27" s="23">
        <f>SP_2022_2025!G27-VTBI_2021_2024!G27</f>
        <v>48.083999999999833</v>
      </c>
      <c r="H27" s="23">
        <f>SP_2022_2025!H27-VTBI_2021_2024!H27</f>
        <v>51.929000000000087</v>
      </c>
      <c r="I27" s="23">
        <f>SP_2022_2025!I27-VTBI_2021_2024!I27</f>
        <v>46.930000000000291</v>
      </c>
      <c r="J27" s="23">
        <f>SP_2022_2025!J27-VTBI_2021_2024!J27</f>
        <v>43.832999999999629</v>
      </c>
      <c r="K27" s="23">
        <f>SP_2022_2025!K27-VTBI_2021_2024!K27</f>
        <v>53.747000000000298</v>
      </c>
      <c r="L27" s="23">
        <f>SP_2022_2025!L27-VTBI_2021_2024!L27</f>
        <v>140.97000000000025</v>
      </c>
      <c r="M27" s="23">
        <f>SP_2022_2025!M27-VTBI_2021_2024!M27</f>
        <v>95.097999999999956</v>
      </c>
      <c r="N27" s="23">
        <f>SP_2022_2025!N27-VTBI_2021_2024!N27</f>
        <v>76.699999999999818</v>
      </c>
      <c r="O27" s="23">
        <f>SP_2022_2025!O27-VTBI_2021_2024!O27</f>
        <v>147.74992672421104</v>
      </c>
      <c r="P27" s="23">
        <f>SP_2022_2025!P27-VTBI_2021_2024!P27</f>
        <v>144.42985325869631</v>
      </c>
      <c r="Q27" s="23">
        <f>SP_2022_2025!Q27-VTBI_2021_2024!Q27</f>
        <v>147.31845032387082</v>
      </c>
      <c r="R27" s="1"/>
      <c r="S27" s="1"/>
      <c r="T27" s="1"/>
    </row>
    <row r="28" spans="1:20" x14ac:dyDescent="0.25">
      <c r="A28" s="14">
        <f t="shared" si="2"/>
        <v>21</v>
      </c>
      <c r="B28" s="1" t="s">
        <v>58</v>
      </c>
      <c r="C28" s="1" t="s">
        <v>8</v>
      </c>
      <c r="D28" s="3" t="s">
        <v>47</v>
      </c>
      <c r="E28" s="23">
        <f>SP_2022_2025!E28-VTBI_2021_2024!E28</f>
        <v>18.783999999998741</v>
      </c>
      <c r="F28" s="23">
        <f>SP_2022_2025!F28-VTBI_2021_2024!F28</f>
        <v>-208.38200000000325</v>
      </c>
      <c r="G28" s="23">
        <f>SP_2022_2025!G28-VTBI_2021_2024!G28</f>
        <v>-41.293999999997141</v>
      </c>
      <c r="H28" s="23">
        <f>SP_2022_2025!H28-VTBI_2021_2024!H28</f>
        <v>-17.388000000000829</v>
      </c>
      <c r="I28" s="23">
        <f>SP_2022_2025!I28-VTBI_2021_2024!I28</f>
        <v>-14.466999999998734</v>
      </c>
      <c r="J28" s="23">
        <f>SP_2022_2025!J28-VTBI_2021_2024!J28</f>
        <v>-26.97400000000016</v>
      </c>
      <c r="K28" s="23">
        <f>SP_2022_2025!K28-VTBI_2021_2024!K28</f>
        <v>-142.24799999998959</v>
      </c>
      <c r="L28" s="23">
        <f>SP_2022_2025!L28-VTBI_2021_2024!L28</f>
        <v>317.11599999999726</v>
      </c>
      <c r="M28" s="23">
        <f>SP_2022_2025!M28-VTBI_2021_2024!M28</f>
        <v>-104.43300000000181</v>
      </c>
      <c r="N28" s="23">
        <f>SP_2022_2025!N28-VTBI_2021_2024!N28</f>
        <v>1839.1630684083839</v>
      </c>
      <c r="O28" s="23">
        <f>SP_2022_2025!O28-VTBI_2021_2024!O28</f>
        <v>2555.0436276650144</v>
      </c>
      <c r="P28" s="23">
        <f>SP_2022_2025!P28-VTBI_2021_2024!P28</f>
        <v>2779.0277624748087</v>
      </c>
      <c r="Q28" s="23">
        <f>SP_2022_2025!Q28-VTBI_2021_2024!Q28</f>
        <v>3104.8795803427038</v>
      </c>
      <c r="R28" s="1"/>
      <c r="S28" s="1"/>
      <c r="T28" s="1"/>
    </row>
    <row r="29" spans="1:20" x14ac:dyDescent="0.25">
      <c r="A29" s="14">
        <f t="shared" si="2"/>
        <v>22</v>
      </c>
      <c r="B29" s="1" t="s">
        <v>59</v>
      </c>
      <c r="C29" s="1" t="s">
        <v>9</v>
      </c>
      <c r="D29" s="3" t="s">
        <v>47</v>
      </c>
      <c r="E29" s="23">
        <f>SP_2022_2025!E29-VTBI_2021_2024!E29</f>
        <v>159.69700000000012</v>
      </c>
      <c r="F29" s="23">
        <f>SP_2022_2025!F29-VTBI_2021_2024!F29</f>
        <v>244.23899999999958</v>
      </c>
      <c r="G29" s="23">
        <f>SP_2022_2025!G29-VTBI_2021_2024!G29</f>
        <v>0</v>
      </c>
      <c r="H29" s="23">
        <f>SP_2022_2025!H29-VTBI_2021_2024!H29</f>
        <v>0</v>
      </c>
      <c r="I29" s="23">
        <f>SP_2022_2025!I29-VTBI_2021_2024!I29</f>
        <v>0</v>
      </c>
      <c r="J29" s="23">
        <f>SP_2022_2025!J29-VTBI_2021_2024!J29</f>
        <v>-0.50900000000001455</v>
      </c>
      <c r="K29" s="23">
        <f>SP_2022_2025!K29-VTBI_2021_2024!K29</f>
        <v>0</v>
      </c>
      <c r="L29" s="23">
        <f>SP_2022_2025!L29-VTBI_2021_2024!L29</f>
        <v>343.10799999999927</v>
      </c>
      <c r="M29" s="23">
        <f>SP_2022_2025!M29-VTBI_2021_2024!M29</f>
        <v>349.36899999999969</v>
      </c>
      <c r="N29" s="23">
        <f>SP_2022_2025!N29-VTBI_2021_2024!N29</f>
        <v>426.09921095708341</v>
      </c>
      <c r="O29" s="23">
        <f>SP_2022_2025!O29-VTBI_2021_2024!O29</f>
        <v>544.68009709186117</v>
      </c>
      <c r="P29" s="23">
        <f>SP_2022_2025!P29-VTBI_2021_2024!P29</f>
        <v>563.34693103516111</v>
      </c>
      <c r="Q29" s="23">
        <f>SP_2022_2025!Q29-VTBI_2021_2024!Q29</f>
        <v>514.61781516012888</v>
      </c>
      <c r="R29" s="1"/>
      <c r="S29" s="1"/>
      <c r="T29" s="1"/>
    </row>
    <row r="30" spans="1:20" x14ac:dyDescent="0.25">
      <c r="A30" s="14">
        <f t="shared" si="2"/>
        <v>23</v>
      </c>
      <c r="B30" s="1" t="s">
        <v>60</v>
      </c>
      <c r="C30" s="1" t="s">
        <v>63</v>
      </c>
      <c r="D30" s="3" t="s">
        <v>47</v>
      </c>
      <c r="E30" s="23">
        <f>SP_2022_2025!E30-VTBI_2021_2024!E30</f>
        <v>-140.91300000000143</v>
      </c>
      <c r="F30" s="23">
        <f>SP_2022_2025!F30-VTBI_2021_2024!F30</f>
        <v>-452.62100000000294</v>
      </c>
      <c r="G30" s="23">
        <f>SP_2022_2025!G30-VTBI_2021_2024!G30</f>
        <v>-41.293999999997595</v>
      </c>
      <c r="H30" s="23">
        <f>SP_2022_2025!H30-VTBI_2021_2024!H30</f>
        <v>-17.388000000001114</v>
      </c>
      <c r="I30" s="23">
        <f>SP_2022_2025!I30-VTBI_2021_2024!I30</f>
        <v>-14.466999999998848</v>
      </c>
      <c r="J30" s="23">
        <f>SP_2022_2025!J30-VTBI_2021_2024!J30</f>
        <v>-26.46500000000043</v>
      </c>
      <c r="K30" s="23">
        <f>SP_2022_2025!K30-VTBI_2021_2024!K30</f>
        <v>-142.24799999998953</v>
      </c>
      <c r="L30" s="23">
        <f>SP_2022_2025!L30-VTBI_2021_2024!L30</f>
        <v>-25.992000000002385</v>
      </c>
      <c r="M30" s="23">
        <f>SP_2022_2025!M30-VTBI_2021_2024!M30</f>
        <v>-453.80200000000139</v>
      </c>
      <c r="N30" s="23">
        <f>SP_2022_2025!N30-VTBI_2021_2024!N30</f>
        <v>1413.0638574513005</v>
      </c>
      <c r="O30" s="23">
        <f>SP_2022_2025!O30-VTBI_2021_2024!O30</f>
        <v>2010.3635305731532</v>
      </c>
      <c r="P30" s="23">
        <f>SP_2022_2025!P30-VTBI_2021_2024!P30</f>
        <v>2215.6808314396476</v>
      </c>
      <c r="Q30" s="23">
        <f>SP_2022_2025!Q30-VTBI_2021_2024!Q30</f>
        <v>2590.2617651825749</v>
      </c>
      <c r="R30" s="1"/>
      <c r="S30" s="1"/>
      <c r="T30" s="1"/>
    </row>
    <row r="31" spans="1:20" x14ac:dyDescent="0.25">
      <c r="A31" s="14">
        <f t="shared" si="2"/>
        <v>24</v>
      </c>
      <c r="B31" s="1" t="s">
        <v>11</v>
      </c>
      <c r="C31" s="1" t="s">
        <v>12</v>
      </c>
      <c r="D31" s="3" t="s">
        <v>47</v>
      </c>
      <c r="E31" s="23">
        <f>SP_2022_2025!E31-VTBI_2021_2024!E31</f>
        <v>0</v>
      </c>
      <c r="F31" s="23">
        <f>SP_2022_2025!F31-VTBI_2021_2024!F31</f>
        <v>0</v>
      </c>
      <c r="G31" s="23">
        <f>SP_2022_2025!G31-VTBI_2021_2024!G31</f>
        <v>1.6999999999825377E-2</v>
      </c>
      <c r="H31" s="23">
        <f>SP_2022_2025!H31-VTBI_2021_2024!H31</f>
        <v>2.0000000004074536E-3</v>
      </c>
      <c r="I31" s="23">
        <f>SP_2022_2025!I31-VTBI_2021_2024!I31</f>
        <v>-2.0450000000000728</v>
      </c>
      <c r="J31" s="23">
        <f>SP_2022_2025!J31-VTBI_2021_2024!J31</f>
        <v>-0.48500000000058208</v>
      </c>
      <c r="K31" s="23">
        <f>SP_2022_2025!K31-VTBI_2021_2024!K31</f>
        <v>24.771999999997206</v>
      </c>
      <c r="L31" s="23">
        <f>SP_2022_2025!L31-VTBI_2021_2024!L31</f>
        <v>21.306000000000495</v>
      </c>
      <c r="M31" s="23">
        <f>SP_2022_2025!M31-VTBI_2021_2024!M31</f>
        <v>120.8760000000002</v>
      </c>
      <c r="N31" s="23">
        <f>SP_2022_2025!N31-VTBI_2021_2024!N31</f>
        <v>1207.3227502465816</v>
      </c>
      <c r="O31" s="23">
        <f>SP_2022_2025!O31-VTBI_2021_2024!O31</f>
        <v>1558.6095236053079</v>
      </c>
      <c r="P31" s="23">
        <f>SP_2022_2025!P31-VTBI_2021_2024!P31</f>
        <v>1644.5240306700289</v>
      </c>
      <c r="Q31" s="23">
        <f>SP_2022_2025!Q31-VTBI_2021_2024!Q31</f>
        <v>1763.8583993791981</v>
      </c>
      <c r="R31" s="1"/>
      <c r="S31" s="1"/>
      <c r="T31" s="1"/>
    </row>
    <row r="32" spans="1:20" x14ac:dyDescent="0.25">
      <c r="A32" s="14">
        <f t="shared" si="2"/>
        <v>25</v>
      </c>
      <c r="B32" s="1" t="s">
        <v>13</v>
      </c>
      <c r="C32" s="1" t="s">
        <v>14</v>
      </c>
      <c r="D32" s="3" t="s">
        <v>47</v>
      </c>
      <c r="E32" s="23">
        <f>SP_2022_2025!E32-VTBI_2021_2024!E32</f>
        <v>0</v>
      </c>
      <c r="F32" s="23">
        <f>SP_2022_2025!F32-VTBI_2021_2024!F32</f>
        <v>0</v>
      </c>
      <c r="G32" s="23">
        <f>SP_2022_2025!G32-VTBI_2021_2024!G32</f>
        <v>2.5999999999839929E-2</v>
      </c>
      <c r="H32" s="23">
        <f>SP_2022_2025!H32-VTBI_2021_2024!H32</f>
        <v>-1.7000000001644366E-2</v>
      </c>
      <c r="I32" s="23">
        <f>SP_2022_2025!I32-VTBI_2021_2024!I32</f>
        <v>0.31400000000030559</v>
      </c>
      <c r="J32" s="23">
        <f>SP_2022_2025!J32-VTBI_2021_2024!J32</f>
        <v>-0.90099999999802094</v>
      </c>
      <c r="K32" s="23">
        <f>SP_2022_2025!K32-VTBI_2021_2024!K32</f>
        <v>-1.7879999999968277</v>
      </c>
      <c r="L32" s="23">
        <f>SP_2022_2025!L32-VTBI_2021_2024!L32</f>
        <v>-17.868000000002212</v>
      </c>
      <c r="M32" s="23">
        <f>SP_2022_2025!M32-VTBI_2021_2024!M32</f>
        <v>114.16100000000006</v>
      </c>
      <c r="N32" s="23">
        <f>SP_2022_2025!N32-VTBI_2021_2024!N32</f>
        <v>2354.9889982413588</v>
      </c>
      <c r="O32" s="23">
        <f>SP_2022_2025!O32-VTBI_2021_2024!O32</f>
        <v>2454.1093508131416</v>
      </c>
      <c r="P32" s="23">
        <f>SP_2022_2025!P32-VTBI_2021_2024!P32</f>
        <v>2789.3350154708824</v>
      </c>
      <c r="Q32" s="23">
        <f>SP_2022_2025!Q32-VTBI_2021_2024!Q32</f>
        <v>2993.3542794999121</v>
      </c>
      <c r="R32" s="1"/>
      <c r="S32" s="1"/>
      <c r="T32" s="1"/>
    </row>
    <row r="33" spans="1:20" x14ac:dyDescent="0.25">
      <c r="A33" s="11"/>
      <c r="B33" s="12" t="s">
        <v>67</v>
      </c>
      <c r="C33" s="12" t="s">
        <v>68</v>
      </c>
      <c r="D33" s="13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>
        <v>2022</v>
      </c>
      <c r="P33" s="13">
        <v>2023</v>
      </c>
      <c r="Q33" s="13">
        <v>2024</v>
      </c>
      <c r="R33" s="1"/>
      <c r="S33" s="1"/>
      <c r="T33" s="1"/>
    </row>
    <row r="34" spans="1:20" x14ac:dyDescent="0.25">
      <c r="A34" s="14">
        <f>A32+1</f>
        <v>26</v>
      </c>
      <c r="B34" s="1" t="s">
        <v>69</v>
      </c>
      <c r="C34" s="1" t="s">
        <v>70</v>
      </c>
      <c r="D34" s="3" t="s">
        <v>52</v>
      </c>
      <c r="E34" s="18">
        <f>SP_2022_2025!E34-VTBI_2021_2024!E34</f>
        <v>4.0709286119792409E-2</v>
      </c>
      <c r="F34" s="18">
        <f>SP_2022_2025!F34-VTBI_2021_2024!F34</f>
        <v>7.7721735000977787E-2</v>
      </c>
      <c r="G34" s="18">
        <f>SP_2022_2025!G34-VTBI_2021_2024!G34</f>
        <v>9.8017843767195245E-4</v>
      </c>
      <c r="H34" s="18">
        <f>SP_2022_2025!H34-VTBI_2021_2024!H34</f>
        <v>0.11271412835647254</v>
      </c>
      <c r="I34" s="18">
        <f>SP_2022_2025!I34-VTBI_2021_2024!I34</f>
        <v>2.9421106302152111E-3</v>
      </c>
      <c r="J34" s="18">
        <f>SP_2022_2025!J34-VTBI_2021_2024!J34</f>
        <v>-2.2348004855970771E-2</v>
      </c>
      <c r="K34" s="18">
        <f>SP_2022_2025!K34-VTBI_2021_2024!K34</f>
        <v>-1.1320493828606004E-2</v>
      </c>
      <c r="L34" s="18">
        <f>SP_2022_2025!L34-VTBI_2021_2024!L34</f>
        <v>0.26241442243720314</v>
      </c>
      <c r="M34" s="18">
        <f>SP_2022_2025!M34-VTBI_2021_2024!M34</f>
        <v>-0.14488763177203623</v>
      </c>
      <c r="N34" s="18">
        <f>SP_2022_2025!N34-VTBI_2021_2024!N34</f>
        <v>1.6872234312651813</v>
      </c>
      <c r="O34" s="18">
        <f>SP_2022_2025!O34-VTBI_2021_2024!O34</f>
        <v>3.2266154678816577</v>
      </c>
      <c r="P34" s="18">
        <f>SP_2022_2025!P34-VTBI_2021_2024!P34</f>
        <v>0.93378217430013422</v>
      </c>
      <c r="Q34" s="18">
        <f>SP_2022_2025!Q34-VTBI_2021_2024!Q34</f>
        <v>0.87123543777256884</v>
      </c>
      <c r="R34" s="1"/>
      <c r="S34" s="1"/>
      <c r="T34" s="1"/>
    </row>
    <row r="35" spans="1:20" x14ac:dyDescent="0.25">
      <c r="A35" s="14">
        <f>A34+1</f>
        <v>27</v>
      </c>
      <c r="B35" s="1" t="s">
        <v>71</v>
      </c>
      <c r="C35" s="1" t="s">
        <v>72</v>
      </c>
      <c r="D35" s="3" t="s">
        <v>52</v>
      </c>
      <c r="E35" s="18">
        <f>SP_2022_2025!E35-VTBI_2021_2024!E35</f>
        <v>4.5558446997830515E-2</v>
      </c>
      <c r="F35" s="18">
        <f>SP_2022_2025!F35-VTBI_2021_2024!F35</f>
        <v>0.3629411196650949</v>
      </c>
      <c r="G35" s="18">
        <f>SP_2022_2025!G35-VTBI_2021_2024!G35</f>
        <v>3.0657540900449476E-3</v>
      </c>
      <c r="H35" s="18">
        <f>SP_2022_2025!H35-VTBI_2021_2024!H35</f>
        <v>-2.468370589657809E-2</v>
      </c>
      <c r="I35" s="18">
        <f>SP_2022_2025!I35-VTBI_2021_2024!I35</f>
        <v>1.9798142773154837E-2</v>
      </c>
      <c r="J35" s="18">
        <f>SP_2022_2025!J35-VTBI_2021_2024!J35</f>
        <v>0.23713311312580743</v>
      </c>
      <c r="K35" s="18">
        <f>SP_2022_2025!K35-VTBI_2021_2024!K35</f>
        <v>6.6880180502025155E-2</v>
      </c>
      <c r="L35" s="18">
        <f>SP_2022_2025!L35-VTBI_2021_2024!L35</f>
        <v>5.8289486762760134E-2</v>
      </c>
      <c r="M35" s="18">
        <f>SP_2022_2025!M35-VTBI_2021_2024!M35</f>
        <v>-8.1874415275095203E-2</v>
      </c>
      <c r="N35" s="18">
        <f>SP_2022_2025!N35-VTBI_2021_2024!N35</f>
        <v>1.5</v>
      </c>
      <c r="O35" s="18">
        <f>SP_2022_2025!O35-VTBI_2021_2024!O35</f>
        <v>3.8000000000000003</v>
      </c>
      <c r="P35" s="18">
        <f>SP_2022_2025!P35-VTBI_2021_2024!P35</f>
        <v>0.89999999999999991</v>
      </c>
      <c r="Q35" s="18">
        <f>SP_2022_2025!Q35-VTBI_2021_2024!Q35</f>
        <v>0.5</v>
      </c>
      <c r="R35" s="1"/>
      <c r="S35" s="1"/>
      <c r="T35" s="1"/>
    </row>
    <row r="36" spans="1:20" x14ac:dyDescent="0.25">
      <c r="A36" s="14">
        <f t="shared" ref="A36:A41" si="3">A35+1</f>
        <v>28</v>
      </c>
      <c r="B36" s="1" t="s">
        <v>73</v>
      </c>
      <c r="C36" s="1" t="s">
        <v>74</v>
      </c>
      <c r="D36" s="3" t="s">
        <v>52</v>
      </c>
      <c r="E36" s="18">
        <f>SP_2022_2025!E36-VTBI_2021_2024!E36</f>
        <v>-1.5321799344647502E-2</v>
      </c>
      <c r="F36" s="18">
        <f>SP_2022_2025!F36-VTBI_2021_2024!F36</f>
        <v>-3.7126030291503298E-2</v>
      </c>
      <c r="G36" s="18">
        <f>SP_2022_2025!G36-VTBI_2021_2024!G36</f>
        <v>3.0686188927546709E-2</v>
      </c>
      <c r="H36" s="18">
        <f>SP_2022_2025!H36-VTBI_2021_2024!H36</f>
        <v>1.3036015541956658E-2</v>
      </c>
      <c r="I36" s="18">
        <f>SP_2022_2025!I36-VTBI_2021_2024!I36</f>
        <v>2.7603792531579074E-2</v>
      </c>
      <c r="J36" s="18">
        <f>SP_2022_2025!J36-VTBI_2021_2024!J36</f>
        <v>-5.0783325236309906E-2</v>
      </c>
      <c r="K36" s="18">
        <f>SP_2022_2025!K36-VTBI_2021_2024!K36</f>
        <v>2.1086566167127785E-3</v>
      </c>
      <c r="L36" s="18">
        <f>SP_2022_2025!L36-VTBI_2021_2024!L36</f>
        <v>0.67144786788780664</v>
      </c>
      <c r="M36" s="18">
        <f>SP_2022_2025!M36-VTBI_2021_2024!M36</f>
        <v>-0.79678031858215093</v>
      </c>
      <c r="N36" s="18">
        <f>SP_2022_2025!N36-VTBI_2021_2024!N36</f>
        <v>-0.31952880236558201</v>
      </c>
      <c r="O36" s="18">
        <f>SP_2022_2025!O36-VTBI_2021_2024!O36</f>
        <v>0.5566535902498515</v>
      </c>
      <c r="P36" s="18">
        <f>SP_2022_2025!P36-VTBI_2021_2024!P36</f>
        <v>0.60232219140503673</v>
      </c>
      <c r="Q36" s="18">
        <f>SP_2022_2025!Q36-VTBI_2021_2024!Q36</f>
        <v>0.70202347944075427</v>
      </c>
      <c r="R36" s="1"/>
      <c r="S36" s="1"/>
      <c r="T36" s="1"/>
    </row>
    <row r="37" spans="1:20" x14ac:dyDescent="0.25">
      <c r="A37" s="14">
        <f t="shared" si="3"/>
        <v>29</v>
      </c>
      <c r="B37" s="1" t="s">
        <v>75</v>
      </c>
      <c r="C37" s="1" t="s">
        <v>76</v>
      </c>
      <c r="D37" s="3" t="s">
        <v>52</v>
      </c>
      <c r="E37" s="18">
        <f>SP_2022_2025!E37-VTBI_2021_2024!E37</f>
        <v>0.63843512829100746</v>
      </c>
      <c r="F37" s="18">
        <f>SP_2022_2025!F37-VTBI_2021_2024!F37</f>
        <v>-0.65912863316556525</v>
      </c>
      <c r="G37" s="18">
        <f>SP_2022_2025!G37-VTBI_2021_2024!G37</f>
        <v>1.8856313251021106E-2</v>
      </c>
      <c r="H37" s="18">
        <f>SP_2022_2025!H37-VTBI_2021_2024!H37</f>
        <v>0.47578776427178582</v>
      </c>
      <c r="I37" s="18">
        <f>SP_2022_2025!I37-VTBI_2021_2024!I37</f>
        <v>-6.5555406577018971E-2</v>
      </c>
      <c r="J37" s="18">
        <f>SP_2022_2025!J37-VTBI_2021_2024!J37</f>
        <v>-0.64505284762559256</v>
      </c>
      <c r="K37" s="18">
        <f>SP_2022_2025!K37-VTBI_2021_2024!K37</f>
        <v>-0.33610694564769972</v>
      </c>
      <c r="L37" s="18">
        <f>SP_2022_2025!L37-VTBI_2021_2024!L37</f>
        <v>1.0989723298423399</v>
      </c>
      <c r="M37" s="18">
        <f>SP_2022_2025!M37-VTBI_2021_2024!M37</f>
        <v>-1.1556368138749917</v>
      </c>
      <c r="N37" s="18">
        <f>SP_2022_2025!N37-VTBI_2021_2024!N37</f>
        <v>6.4563426689873697</v>
      </c>
      <c r="O37" s="18">
        <f>SP_2022_2025!O37-VTBI_2021_2024!O37</f>
        <v>2.3824134574168356</v>
      </c>
      <c r="P37" s="18">
        <f>SP_2022_2025!P37-VTBI_2021_2024!P37</f>
        <v>0.20000000000000018</v>
      </c>
      <c r="Q37" s="18">
        <f>SP_2022_2025!Q37-VTBI_2021_2024!Q37</f>
        <v>1</v>
      </c>
      <c r="R37" s="1"/>
      <c r="S37" s="1"/>
      <c r="T37" s="1"/>
    </row>
    <row r="38" spans="1:20" x14ac:dyDescent="0.25">
      <c r="A38" s="14">
        <f t="shared" si="3"/>
        <v>30</v>
      </c>
      <c r="B38" s="1" t="s">
        <v>77</v>
      </c>
      <c r="C38" s="1" t="s">
        <v>78</v>
      </c>
      <c r="D38" s="3" t="s">
        <v>52</v>
      </c>
      <c r="E38" s="18">
        <f>SP_2022_2025!E38-VTBI_2021_2024!E38</f>
        <v>4.8518490182345886E-2</v>
      </c>
      <c r="F38" s="18">
        <f>SP_2022_2025!F38-VTBI_2021_2024!F38</f>
        <v>4.2015676538682101E-2</v>
      </c>
      <c r="G38" s="18">
        <f>SP_2022_2025!G38-VTBI_2021_2024!G38</f>
        <v>6.5639663660022052E-7</v>
      </c>
      <c r="H38" s="18">
        <f>SP_2022_2025!H38-VTBI_2021_2024!H38</f>
        <v>0</v>
      </c>
      <c r="I38" s="18">
        <f>SP_2022_2025!I38-VTBI_2021_2024!I38</f>
        <v>0</v>
      </c>
      <c r="J38" s="18">
        <f>SP_2022_2025!J38-VTBI_2021_2024!J38</f>
        <v>-2.021668970257906E-4</v>
      </c>
      <c r="K38" s="18">
        <f>SP_2022_2025!K38-VTBI_2021_2024!K38</f>
        <v>2.003193091582034E-5</v>
      </c>
      <c r="L38" s="18">
        <f>SP_2022_2025!L38-VTBI_2021_2024!L38</f>
        <v>0.32128560951896645</v>
      </c>
      <c r="M38" s="18">
        <f>SP_2022_2025!M38-VTBI_2021_2024!M38</f>
        <v>1.2743831839088671E-2</v>
      </c>
      <c r="N38" s="18">
        <f>SP_2022_2025!N38-VTBI_2021_2024!N38</f>
        <v>0</v>
      </c>
      <c r="O38" s="18">
        <f>SP_2022_2025!O38-VTBI_2021_2024!O38</f>
        <v>2.2000000000000002</v>
      </c>
      <c r="P38" s="18">
        <f>SP_2022_2025!P38-VTBI_2021_2024!P38</f>
        <v>-0.90000000000000036</v>
      </c>
      <c r="Q38" s="18">
        <f>SP_2022_2025!Q38-VTBI_2021_2024!Q38</f>
        <v>-1.5</v>
      </c>
      <c r="R38" s="1"/>
      <c r="S38" s="1"/>
      <c r="T38" s="1"/>
    </row>
    <row r="39" spans="1:20" x14ac:dyDescent="0.25">
      <c r="A39" s="14">
        <f t="shared" si="3"/>
        <v>31</v>
      </c>
      <c r="B39" s="1" t="s">
        <v>79</v>
      </c>
      <c r="C39" s="1" t="s">
        <v>80</v>
      </c>
      <c r="D39" s="3" t="s">
        <v>64</v>
      </c>
      <c r="E39" s="3" t="s">
        <v>64</v>
      </c>
      <c r="F39" s="3" t="s">
        <v>64</v>
      </c>
      <c r="G39" s="3" t="s">
        <v>64</v>
      </c>
      <c r="H39" s="3" t="s">
        <v>64</v>
      </c>
      <c r="I39" s="3" t="s">
        <v>64</v>
      </c>
      <c r="J39" s="3" t="s">
        <v>64</v>
      </c>
      <c r="K39" s="3" t="s">
        <v>64</v>
      </c>
      <c r="L39" s="3" t="s">
        <v>64</v>
      </c>
      <c r="M39" s="3" t="s">
        <v>64</v>
      </c>
      <c r="N39" s="3" t="s">
        <v>64</v>
      </c>
      <c r="O39" s="3" t="s">
        <v>64</v>
      </c>
      <c r="P39" s="3" t="s">
        <v>64</v>
      </c>
      <c r="Q39" s="3" t="s">
        <v>64</v>
      </c>
      <c r="R39" s="1"/>
      <c r="S39" s="1"/>
      <c r="T39" s="1"/>
    </row>
    <row r="40" spans="1:20" x14ac:dyDescent="0.25">
      <c r="A40" s="14">
        <f t="shared" si="3"/>
        <v>32</v>
      </c>
      <c r="B40" s="1" t="s">
        <v>81</v>
      </c>
      <c r="C40" s="1" t="s">
        <v>82</v>
      </c>
      <c r="D40" s="3" t="s">
        <v>52</v>
      </c>
      <c r="E40" s="18">
        <f>SP_2022_2025!E40-VTBI_2021_2024!E40</f>
        <v>-1.4710895186453854E-6</v>
      </c>
      <c r="F40" s="18">
        <f>SP_2022_2025!F40-VTBI_2021_2024!F40</f>
        <v>7.3873819417258346E-6</v>
      </c>
      <c r="G40" s="18">
        <f>SP_2022_2025!G40-VTBI_2021_2024!G40</f>
        <v>-8.6944230446306392E-6</v>
      </c>
      <c r="H40" s="18">
        <f>SP_2022_2025!H40-VTBI_2021_2024!H40</f>
        <v>-1.3318957712726842E-5</v>
      </c>
      <c r="I40" s="18">
        <f>SP_2022_2025!I40-VTBI_2021_2024!I40</f>
        <v>1.0857834746502704E-4</v>
      </c>
      <c r="J40" s="18">
        <f>SP_2022_2025!J40-VTBI_2021_2024!J40</f>
        <v>1.2980544084939538E-5</v>
      </c>
      <c r="K40" s="18">
        <f>SP_2022_2025!K40-VTBI_2021_2024!K40</f>
        <v>4.8912263291356339E-4</v>
      </c>
      <c r="L40" s="18">
        <f>SP_2022_2025!L40-VTBI_2021_2024!L40</f>
        <v>-1.8396567143099674E-3</v>
      </c>
      <c r="M40" s="18">
        <f>SP_2022_2025!M40-VTBI_2021_2024!M40</f>
        <v>-2.1916936195594872E-2</v>
      </c>
      <c r="N40" s="18">
        <f>SP_2022_2025!N40-VTBI_2021_2024!N40</f>
        <v>6.5</v>
      </c>
      <c r="O40" s="18">
        <f>SP_2022_2025!O40-VTBI_2021_2024!O40</f>
        <v>3</v>
      </c>
      <c r="P40" s="18">
        <f>SP_2022_2025!P40-VTBI_2021_2024!P40</f>
        <v>0</v>
      </c>
      <c r="Q40" s="18">
        <f>SP_2022_2025!Q40-VTBI_2021_2024!Q40</f>
        <v>0</v>
      </c>
      <c r="R40" s="1"/>
      <c r="S40" s="1"/>
      <c r="T40" s="1"/>
    </row>
    <row r="41" spans="1:20" x14ac:dyDescent="0.25">
      <c r="A41" s="14">
        <f t="shared" si="3"/>
        <v>33</v>
      </c>
      <c r="B41" s="1" t="s">
        <v>83</v>
      </c>
      <c r="C41" s="1" t="s">
        <v>84</v>
      </c>
      <c r="D41" s="3" t="s">
        <v>52</v>
      </c>
      <c r="E41" s="18">
        <f>SP_2022_2025!E41-VTBI_2021_2024!E41</f>
        <v>-6.579100045200903E-6</v>
      </c>
      <c r="F41" s="18">
        <f>SP_2022_2025!F41-VTBI_2021_2024!F41</f>
        <v>6.8952702463320747E-6</v>
      </c>
      <c r="G41" s="18">
        <f>SP_2022_2025!G41-VTBI_2021_2024!G41</f>
        <v>7.1892831527975432E-5</v>
      </c>
      <c r="H41" s="18">
        <f>SP_2022_2025!H41-VTBI_2021_2024!H41</f>
        <v>-5.76708035282536E-5</v>
      </c>
      <c r="I41" s="18">
        <f>SP_2022_2025!I41-VTBI_2021_2024!I41</f>
        <v>6.1287155084244205E-4</v>
      </c>
      <c r="J41" s="18">
        <f>SP_2022_2025!J41-VTBI_2021_2024!J41</f>
        <v>-1.7092670077545336E-5</v>
      </c>
      <c r="K41" s="18">
        <f>SP_2022_2025!K41-VTBI_2021_2024!K41</f>
        <v>1.1659559617100967E-3</v>
      </c>
      <c r="L41" s="18">
        <f>SP_2022_2025!L41-VTBI_2021_2024!L41</f>
        <v>-0.13795711725069282</v>
      </c>
      <c r="M41" s="18">
        <f>SP_2022_2025!M41-VTBI_2021_2024!M41</f>
        <v>-6.8113899093120267E-2</v>
      </c>
      <c r="N41" s="18">
        <f>SP_2022_2025!N41-VTBI_2021_2024!N41</f>
        <v>6</v>
      </c>
      <c r="O41" s="18">
        <f>SP_2022_2025!O41-VTBI_2021_2024!O41</f>
        <v>2</v>
      </c>
      <c r="P41" s="18">
        <f>SP_2022_2025!P41-VTBI_2021_2024!P41</f>
        <v>0</v>
      </c>
      <c r="Q41" s="18">
        <f>SP_2022_2025!Q41-VTBI_2021_2024!Q41</f>
        <v>0</v>
      </c>
      <c r="R41" s="1"/>
      <c r="S41" s="1"/>
      <c r="T41" s="1"/>
    </row>
    <row r="42" spans="1:20" x14ac:dyDescent="0.25">
      <c r="A42" s="11"/>
      <c r="B42" s="12" t="s">
        <v>85</v>
      </c>
      <c r="C42" s="12" t="s">
        <v>86</v>
      </c>
      <c r="D42" s="13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3">
        <v>2022</v>
      </c>
      <c r="P42" s="13">
        <v>2023</v>
      </c>
      <c r="Q42" s="13">
        <v>2024</v>
      </c>
      <c r="R42" s="1"/>
      <c r="S42" s="1"/>
      <c r="T42" s="1"/>
    </row>
    <row r="43" spans="1:20" x14ac:dyDescent="0.25">
      <c r="A43" s="14">
        <f>A41+1</f>
        <v>34</v>
      </c>
      <c r="B43" s="1" t="s">
        <v>5</v>
      </c>
      <c r="C43" s="1" t="s">
        <v>6</v>
      </c>
      <c r="D43" s="3" t="s">
        <v>52</v>
      </c>
      <c r="E43" s="24">
        <f>SP_2022_2025!E43-VTBI_2021_2024!E43</f>
        <v>0.82379985343772555</v>
      </c>
      <c r="F43" s="24">
        <f>SP_2022_2025!F43-VTBI_2021_2024!F43</f>
        <v>0.50551579228283794</v>
      </c>
      <c r="G43" s="24">
        <f>SP_2022_2025!G43-VTBI_2021_2024!G43</f>
        <v>6.753485757241029E-2</v>
      </c>
      <c r="H43" s="24">
        <f>SP_2022_2025!H43-VTBI_2021_2024!H43</f>
        <v>-0.10719452941815222</v>
      </c>
      <c r="I43" s="24">
        <f>SP_2022_2025!I43-VTBI_2021_2024!I43</f>
        <v>5.2090572557625947E-3</v>
      </c>
      <c r="J43" s="24">
        <f>SP_2022_2025!J43-VTBI_2021_2024!J43</f>
        <v>-5.0095579306967952E-2</v>
      </c>
      <c r="K43" s="24">
        <f>SP_2022_2025!K43-VTBI_2021_2024!K43</f>
        <v>0.19727587728134721</v>
      </c>
      <c r="L43" s="24">
        <f>SP_2022_2025!L43-VTBI_2021_2024!L43</f>
        <v>-1.1942166685178641</v>
      </c>
      <c r="M43" s="24">
        <f>SP_2022_2025!M43-VTBI_2021_2024!M43</f>
        <v>1.5583843899869718</v>
      </c>
      <c r="N43" s="24">
        <f>SP_2022_2025!N43-VTBI_2021_2024!N43</f>
        <v>-0.66019381044051073</v>
      </c>
      <c r="O43" s="24">
        <f>SP_2022_2025!O43-VTBI_2021_2024!O43</f>
        <v>-2.954599169840133</v>
      </c>
      <c r="P43" s="24">
        <f>SP_2022_2025!P43-VTBI_2021_2024!P43</f>
        <v>1.1191425144752243</v>
      </c>
      <c r="Q43" s="24">
        <f>SP_2022_2025!Q43-VTBI_2021_2024!Q43</f>
        <v>0.20721730496180646</v>
      </c>
      <c r="R43" s="1"/>
      <c r="S43" s="1"/>
      <c r="T43" s="1"/>
    </row>
    <row r="44" spans="1:20" x14ac:dyDescent="0.25">
      <c r="A44" s="14">
        <f t="shared" ref="A44:A49" si="4">A43+1</f>
        <v>35</v>
      </c>
      <c r="B44" s="1" t="s">
        <v>57</v>
      </c>
      <c r="C44" s="1" t="s">
        <v>7</v>
      </c>
      <c r="D44" s="3" t="s">
        <v>52</v>
      </c>
      <c r="E44" s="24">
        <f>SP_2022_2025!E44-VTBI_2021_2024!E44</f>
        <v>1.7016480903509795E-2</v>
      </c>
      <c r="F44" s="24">
        <f>SP_2022_2025!F44-VTBI_2021_2024!F44</f>
        <v>6.3556111818621003E-2</v>
      </c>
      <c r="G44" s="24">
        <f>SP_2022_2025!G44-VTBI_2021_2024!G44</f>
        <v>1.444821123158746E-2</v>
      </c>
      <c r="H44" s="24">
        <f>SP_2022_2025!H44-VTBI_2021_2024!H44</f>
        <v>6.1207503019973242E-3</v>
      </c>
      <c r="I44" s="24">
        <f>SP_2022_2025!I44-VTBI_2021_2024!I44</f>
        <v>-2.5039013438657831E-2</v>
      </c>
      <c r="J44" s="24">
        <f>SP_2022_2025!J44-VTBI_2021_2024!J44</f>
        <v>-1.0030357301033077E-2</v>
      </c>
      <c r="K44" s="24">
        <f>SP_2022_2025!K44-VTBI_2021_2024!K44</f>
        <v>2.5629378008398596E-2</v>
      </c>
      <c r="L44" s="24">
        <f>SP_2022_2025!L44-VTBI_2021_2024!L44</f>
        <v>0.14678294069935949</v>
      </c>
      <c r="M44" s="24">
        <f>SP_2022_2025!M44-VTBI_2021_2024!M44</f>
        <v>6.0398999248658103E-3</v>
      </c>
      <c r="N44" s="24">
        <f>SP_2022_2025!N44-VTBI_2021_2024!N44</f>
        <v>-1.2562661290183019E-4</v>
      </c>
      <c r="O44" s="24">
        <f>SP_2022_2025!O44-VTBI_2021_2024!O44</f>
        <v>0.10422931403027741</v>
      </c>
      <c r="P44" s="24">
        <f>SP_2022_2025!P44-VTBI_2021_2024!P44</f>
        <v>-0.12699460186445838</v>
      </c>
      <c r="Q44" s="24">
        <f>SP_2022_2025!Q44-VTBI_2021_2024!Q44</f>
        <v>-0.12559485539450602</v>
      </c>
      <c r="R44" s="1"/>
      <c r="S44" s="1"/>
      <c r="T44" s="1"/>
    </row>
    <row r="45" spans="1:20" x14ac:dyDescent="0.25">
      <c r="A45" s="14">
        <f t="shared" si="4"/>
        <v>36</v>
      </c>
      <c r="B45" s="1" t="s">
        <v>58</v>
      </c>
      <c r="C45" s="1" t="s">
        <v>8</v>
      </c>
      <c r="D45" s="3" t="s">
        <v>52</v>
      </c>
      <c r="E45" s="24">
        <f>SP_2022_2025!E45-VTBI_2021_2024!E45</f>
        <v>1.883767205864868</v>
      </c>
      <c r="F45" s="24">
        <f>SP_2022_2025!F45-VTBI_2021_2024!F45</f>
        <v>-0.87019660766526141</v>
      </c>
      <c r="G45" s="24">
        <f>SP_2022_2025!G45-VTBI_2021_2024!G45</f>
        <v>0.73278559509375218</v>
      </c>
      <c r="H45" s="24">
        <f>SP_2022_2025!H45-VTBI_2021_2024!H45</f>
        <v>-1.9611787137475023E-2</v>
      </c>
      <c r="I45" s="24">
        <f>SP_2022_2025!I45-VTBI_2021_2024!I45</f>
        <v>2.4147112528188075E-2</v>
      </c>
      <c r="J45" s="24">
        <f>SP_2022_2025!J45-VTBI_2021_2024!J45</f>
        <v>0.1105467689720272</v>
      </c>
      <c r="K45" s="24">
        <f>SP_2022_2025!K45-VTBI_2021_2024!K45</f>
        <v>-0.35597655503606029</v>
      </c>
      <c r="L45" s="24">
        <f>SP_2022_2025!L45-VTBI_2021_2024!L45</f>
        <v>1.5515599408254985</v>
      </c>
      <c r="M45" s="24">
        <f>SP_2022_2025!M45-VTBI_2021_2024!M45</f>
        <v>-1.3749386757512434</v>
      </c>
      <c r="N45" s="24">
        <f>SP_2022_2025!N45-VTBI_2021_2024!N45</f>
        <v>6.1981222407267742</v>
      </c>
      <c r="O45" s="24">
        <f>SP_2022_2025!O45-VTBI_2021_2024!O45</f>
        <v>1.2538432711905214</v>
      </c>
      <c r="P45" s="24">
        <f>SP_2022_2025!P45-VTBI_2021_2024!P45</f>
        <v>0.16386672634286814</v>
      </c>
      <c r="Q45" s="24">
        <f>SP_2022_2025!Q45-VTBI_2021_2024!Q45</f>
        <v>0.11070253270515362</v>
      </c>
      <c r="R45" s="1"/>
      <c r="S45" s="1"/>
      <c r="T45" s="1"/>
    </row>
    <row r="46" spans="1:20" x14ac:dyDescent="0.25">
      <c r="A46" s="14">
        <f t="shared" si="4"/>
        <v>37</v>
      </c>
      <c r="B46" s="1" t="s">
        <v>59</v>
      </c>
      <c r="C46" s="1" t="s">
        <v>9</v>
      </c>
      <c r="D46" s="3" t="s">
        <v>52</v>
      </c>
      <c r="E46" s="24">
        <f>SP_2022_2025!E46-VTBI_2021_2024!E46</f>
        <v>0.55773389394097705</v>
      </c>
      <c r="F46" s="24">
        <f>SP_2022_2025!F46-VTBI_2021_2024!F46</f>
        <v>0.35840398690838038</v>
      </c>
      <c r="G46" s="24">
        <f>SP_2022_2025!G46-VTBI_2021_2024!G46</f>
        <v>-1.085691051885765</v>
      </c>
      <c r="H46" s="24">
        <f>SP_2022_2025!H46-VTBI_2021_2024!H46</f>
        <v>7.5636172359533349E-4</v>
      </c>
      <c r="I46" s="24">
        <f>SP_2022_2025!I46-VTBI_2021_2024!I46</f>
        <v>8.2503492053387362E-4</v>
      </c>
      <c r="J46" s="24">
        <f>SP_2022_2025!J46-VTBI_2021_2024!J46</f>
        <v>-2.8647394572902662E-3</v>
      </c>
      <c r="K46" s="24">
        <f>SP_2022_2025!K46-VTBI_2021_2024!K46</f>
        <v>-5.7593114959164637E-4</v>
      </c>
      <c r="L46" s="24">
        <f>SP_2022_2025!L46-VTBI_2021_2024!L46</f>
        <v>1.1008821129168305</v>
      </c>
      <c r="M46" s="24">
        <f>SP_2022_2025!M46-VTBI_2021_2024!M46</f>
        <v>1.5244224356274552E-3</v>
      </c>
      <c r="N46" s="24">
        <f>SP_2022_2025!N46-VTBI_2021_2024!N46</f>
        <v>0.19783174727536601</v>
      </c>
      <c r="O46" s="24">
        <f>SP_2022_2025!O46-VTBI_2021_2024!O46</f>
        <v>-0.29846773613482203</v>
      </c>
      <c r="P46" s="24">
        <f>SP_2022_2025!P46-VTBI_2021_2024!P46</f>
        <v>0.17296514623634884</v>
      </c>
      <c r="Q46" s="24">
        <f>SP_2022_2025!Q46-VTBI_2021_2024!Q46</f>
        <v>0.16614901795078363</v>
      </c>
      <c r="R46" s="1"/>
      <c r="S46" s="1"/>
      <c r="T46" s="1"/>
    </row>
    <row r="47" spans="1:20" x14ac:dyDescent="0.25">
      <c r="A47" s="14">
        <f t="shared" si="4"/>
        <v>38</v>
      </c>
      <c r="B47" s="1" t="s">
        <v>60</v>
      </c>
      <c r="C47" s="1" t="s">
        <v>63</v>
      </c>
      <c r="D47" s="3" t="s">
        <v>52</v>
      </c>
      <c r="E47" s="24">
        <f>SP_2022_2025!E47-VTBI_2021_2024!E47</f>
        <v>1.3260333119238932</v>
      </c>
      <c r="F47" s="24">
        <f>SP_2022_2025!F47-VTBI_2021_2024!F47</f>
        <v>-1.2286005945736442</v>
      </c>
      <c r="G47" s="24">
        <f>SP_2022_2025!G47-VTBI_2021_2024!G47</f>
        <v>1.8184766469795171</v>
      </c>
      <c r="H47" s="24">
        <f>SP_2022_2025!H47-VTBI_2021_2024!H47</f>
        <v>-2.0368148861069857E-2</v>
      </c>
      <c r="I47" s="24">
        <f>SP_2022_2025!I47-VTBI_2021_2024!I47</f>
        <v>2.3322077607656588E-2</v>
      </c>
      <c r="J47" s="24">
        <f>SP_2022_2025!J47-VTBI_2021_2024!J47</f>
        <v>0.11341150842932046</v>
      </c>
      <c r="K47" s="24">
        <f>SP_2022_2025!K47-VTBI_2021_2024!K47</f>
        <v>-0.35540062388647242</v>
      </c>
      <c r="L47" s="24">
        <f>SP_2022_2025!L47-VTBI_2021_2024!L47</f>
        <v>0.45067782790866984</v>
      </c>
      <c r="M47" s="24">
        <f>SP_2022_2025!M47-VTBI_2021_2024!M47</f>
        <v>-1.3764630981868655</v>
      </c>
      <c r="N47" s="24">
        <f>SP_2022_2025!N47-VTBI_2021_2024!N47</f>
        <v>6.0002904934514074</v>
      </c>
      <c r="O47" s="24">
        <f>SP_2022_2025!O47-VTBI_2021_2024!O47</f>
        <v>1.5523110073253461</v>
      </c>
      <c r="P47" s="24">
        <f>SP_2022_2025!P47-VTBI_2021_2024!P47</f>
        <v>-9.0984198934869996E-3</v>
      </c>
      <c r="Q47" s="24">
        <f>SP_2022_2025!Q47-VTBI_2021_2024!Q47</f>
        <v>-5.5446485245628424E-2</v>
      </c>
      <c r="R47" s="1"/>
      <c r="S47" s="1"/>
      <c r="T47" s="1"/>
    </row>
    <row r="48" spans="1:20" x14ac:dyDescent="0.25">
      <c r="A48" s="14">
        <f t="shared" si="4"/>
        <v>39</v>
      </c>
      <c r="B48" s="1" t="s">
        <v>11</v>
      </c>
      <c r="C48" s="1" t="s">
        <v>12</v>
      </c>
      <c r="D48" s="3" t="s">
        <v>52</v>
      </c>
      <c r="E48" s="24">
        <f>SP_2022_2025!E48-VTBI_2021_2024!E48</f>
        <v>0.16189120805654333</v>
      </c>
      <c r="F48" s="24">
        <f>SP_2022_2025!F48-VTBI_2021_2024!F48</f>
        <v>1.388909679507111E-3</v>
      </c>
      <c r="G48" s="24">
        <f>SP_2022_2025!G48-VTBI_2021_2024!G48</f>
        <v>2.3685393728046567E-2</v>
      </c>
      <c r="H48" s="24">
        <f>SP_2022_2025!H48-VTBI_2021_2024!H48</f>
        <v>-2.9960710225573894E-3</v>
      </c>
      <c r="I48" s="24">
        <f>SP_2022_2025!I48-VTBI_2021_2024!I48</f>
        <v>-9.642097886922496E-3</v>
      </c>
      <c r="J48" s="24">
        <f>SP_2022_2025!J48-VTBI_2021_2024!J48</f>
        <v>4.7833369369305601E-3</v>
      </c>
      <c r="K48" s="24">
        <f>SP_2022_2025!K48-VTBI_2021_2024!K48</f>
        <v>8.9728530525191363E-2</v>
      </c>
      <c r="L48" s="24">
        <f>SP_2022_2025!L48-VTBI_2021_2024!L48</f>
        <v>-1.2128046178999652E-2</v>
      </c>
      <c r="M48" s="24">
        <f>SP_2022_2025!M48-VTBI_2021_2024!M48</f>
        <v>0.36791224019848112</v>
      </c>
      <c r="N48" s="24">
        <f>SP_2022_2025!N48-VTBI_2021_2024!N48</f>
        <v>-0.51040131039977599</v>
      </c>
      <c r="O48" s="24">
        <f>SP_2022_2025!O48-VTBI_2021_2024!O48</f>
        <v>-1.2775801612726947</v>
      </c>
      <c r="P48" s="24">
        <f>SP_2022_2025!P48-VTBI_2021_2024!P48</f>
        <v>-0.13778185709158031</v>
      </c>
      <c r="Q48" s="24">
        <f>SP_2022_2025!Q48-VTBI_2021_2024!Q48</f>
        <v>-7.9777220541220828E-2</v>
      </c>
      <c r="R48" s="1"/>
      <c r="S48" s="1"/>
      <c r="T48" s="1"/>
    </row>
    <row r="49" spans="1:20" x14ac:dyDescent="0.25">
      <c r="A49" s="14">
        <f t="shared" si="4"/>
        <v>40</v>
      </c>
      <c r="B49" s="1" t="s">
        <v>13</v>
      </c>
      <c r="C49" s="1" t="s">
        <v>14</v>
      </c>
      <c r="D49" s="3" t="s">
        <v>52</v>
      </c>
      <c r="E49" s="24">
        <f>SP_2022_2025!E49-VTBI_2021_2024!E49</f>
        <v>-0.10085623218872941</v>
      </c>
      <c r="F49" s="24">
        <f>SP_2022_2025!F49-VTBI_2021_2024!F49</f>
        <v>2.9607833501081593E-4</v>
      </c>
      <c r="G49" s="24">
        <f>SP_2022_2025!G49-VTBI_2021_2024!G49</f>
        <v>-1.1987392156539656E-2</v>
      </c>
      <c r="H49" s="24">
        <f>SP_2022_2025!H49-VTBI_2021_2024!H49</f>
        <v>1.8482645429873656E-3</v>
      </c>
      <c r="I49" s="24">
        <f>SP_2022_2025!I49-VTBI_2021_2024!I49</f>
        <v>1.4524739152754762E-5</v>
      </c>
      <c r="J49" s="24">
        <f>SP_2022_2025!J49-VTBI_2021_2024!J49</f>
        <v>7.1644304507456624E-3</v>
      </c>
      <c r="K49" s="24">
        <f>SP_2022_2025!K49-VTBI_2021_2024!K49</f>
        <v>8.5005563866813461E-3</v>
      </c>
      <c r="L49" s="24">
        <f>SP_2022_2025!L49-VTBI_2021_2024!L49</f>
        <v>-3.4773698030445832E-2</v>
      </c>
      <c r="M49" s="24">
        <f>SP_2022_2025!M49-VTBI_2021_2024!M49</f>
        <v>-0.55227993038920231</v>
      </c>
      <c r="N49" s="24">
        <f>SP_2022_2025!N49-VTBI_2021_2024!N49</f>
        <v>-4.0081102258830672</v>
      </c>
      <c r="O49" s="24">
        <f>SP_2022_2025!O49-VTBI_2021_2024!O49</f>
        <v>1.9150788476702827</v>
      </c>
      <c r="P49" s="24">
        <f>SP_2022_2025!P49-VTBI_2021_2024!P49</f>
        <v>-0.58105494149269354</v>
      </c>
      <c r="Q49" s="24">
        <f>SP_2022_2025!Q49-VTBI_2021_2024!Q49</f>
        <v>-3.3373351615616276E-2</v>
      </c>
      <c r="R49" s="1"/>
      <c r="S49" s="1"/>
      <c r="T49" s="1"/>
    </row>
    <row r="50" spans="1:20" x14ac:dyDescent="0.25">
      <c r="A50" s="11"/>
      <c r="B50" s="12" t="s">
        <v>87</v>
      </c>
      <c r="C50" s="12" t="s">
        <v>88</v>
      </c>
      <c r="D50" s="13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3">
        <v>2022</v>
      </c>
      <c r="P50" s="13">
        <v>2023</v>
      </c>
      <c r="Q50" s="13">
        <v>2024</v>
      </c>
      <c r="R50" s="1"/>
      <c r="S50" s="1"/>
      <c r="T50" s="1"/>
    </row>
    <row r="51" spans="1:20" x14ac:dyDescent="0.25">
      <c r="A51" s="14">
        <f>A49+1</f>
        <v>41</v>
      </c>
      <c r="B51" s="1" t="s">
        <v>89</v>
      </c>
      <c r="C51" s="1" t="s">
        <v>90</v>
      </c>
      <c r="D51" s="3" t="s">
        <v>52</v>
      </c>
      <c r="E51" s="24">
        <f>SP_2022_2025!E51-VTBI_2021_2024!E51</f>
        <v>0</v>
      </c>
      <c r="F51" s="24">
        <f>SP_2022_2025!F51-VTBI_2021_2024!F51</f>
        <v>0</v>
      </c>
      <c r="G51" s="24">
        <f>SP_2022_2025!G51-VTBI_2021_2024!G51</f>
        <v>0</v>
      </c>
      <c r="H51" s="24">
        <f>SP_2022_2025!H51-VTBI_2021_2024!H51</f>
        <v>0</v>
      </c>
      <c r="I51" s="24">
        <f>SP_2022_2025!I51-VTBI_2021_2024!I51</f>
        <v>0</v>
      </c>
      <c r="J51" s="24">
        <f>SP_2022_2025!J51-VTBI_2021_2024!J51</f>
        <v>0</v>
      </c>
      <c r="K51" s="24">
        <f>SP_2022_2025!K51-VTBI_2021_2024!K51</f>
        <v>0</v>
      </c>
      <c r="L51" s="24">
        <f>SP_2022_2025!L51-VTBI_2021_2024!L51</f>
        <v>0</v>
      </c>
      <c r="M51" s="24">
        <f>SP_2022_2025!M51-VTBI_2021_2024!M51</f>
        <v>0</v>
      </c>
      <c r="N51" s="24">
        <f>SP_2022_2025!N51-VTBI_2021_2024!N51</f>
        <v>1.2999999999999998</v>
      </c>
      <c r="O51" s="24">
        <f>SP_2022_2025!O51-VTBI_2021_2024!O51</f>
        <v>3.8000000000000003</v>
      </c>
      <c r="P51" s="24">
        <f>SP_2022_2025!P51-VTBI_2021_2024!P51</f>
        <v>0.89999999999999991</v>
      </c>
      <c r="Q51" s="24">
        <f>SP_2022_2025!Q51-VTBI_2021_2024!Q51</f>
        <v>0.5</v>
      </c>
      <c r="R51" s="1"/>
      <c r="S51" s="1"/>
      <c r="T51" s="1"/>
    </row>
    <row r="52" spans="1:20" x14ac:dyDescent="0.25">
      <c r="A52" s="11"/>
      <c r="B52" s="12" t="s">
        <v>91</v>
      </c>
      <c r="C52" s="12" t="s">
        <v>92</v>
      </c>
      <c r="D52" s="13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3">
        <v>2022</v>
      </c>
      <c r="P52" s="13">
        <v>2023</v>
      </c>
      <c r="Q52" s="13">
        <v>2024</v>
      </c>
      <c r="R52" s="1"/>
      <c r="S52" s="1"/>
      <c r="T52" s="1"/>
    </row>
    <row r="53" spans="1:20" x14ac:dyDescent="0.25">
      <c r="A53" s="14">
        <f>A51+1</f>
        <v>42</v>
      </c>
      <c r="B53" s="1" t="s">
        <v>93</v>
      </c>
      <c r="C53" s="1" t="s">
        <v>17</v>
      </c>
      <c r="D53" s="3" t="s">
        <v>47</v>
      </c>
      <c r="E53" s="25">
        <f>SP_2022_2025!E53-VTBI_2021_2024!E53</f>
        <v>-138.9380000000001</v>
      </c>
      <c r="F53" s="25">
        <f>SP_2022_2025!F53-VTBI_2021_2024!F53</f>
        <v>-220.97799999999916</v>
      </c>
      <c r="G53" s="25">
        <f>SP_2022_2025!G53-VTBI_2021_2024!G53</f>
        <v>0.87199999999938882</v>
      </c>
      <c r="H53" s="25">
        <f>SP_2022_2025!H53-VTBI_2021_2024!H53</f>
        <v>0.88500000000021828</v>
      </c>
      <c r="I53" s="25">
        <f>SP_2022_2025!I53-VTBI_2021_2024!I53</f>
        <v>0.70300000000133878</v>
      </c>
      <c r="J53" s="25">
        <f>SP_2022_2025!J53-VTBI_2021_2024!J53</f>
        <v>11.885000000000218</v>
      </c>
      <c r="K53" s="25">
        <f>SP_2022_2025!K53-VTBI_2021_2024!K53</f>
        <v>0.69199999999909778</v>
      </c>
      <c r="L53" s="25">
        <f>SP_2022_2025!L53-VTBI_2021_2024!L53</f>
        <v>346.3119999999999</v>
      </c>
      <c r="M53" s="25">
        <f>SP_2022_2025!M53-VTBI_2021_2024!M53</f>
        <v>359.39199999999983</v>
      </c>
      <c r="N53" s="25">
        <f>SP_2022_2025!N53-VTBI_2021_2024!N53</f>
        <v>857.28441903176099</v>
      </c>
      <c r="O53" s="25">
        <f>SP_2022_2025!O53-VTBI_2021_2024!O53</f>
        <v>1400.8731517655506</v>
      </c>
      <c r="P53" s="25">
        <f>SP_2022_2025!P53-VTBI_2021_2024!P53</f>
        <v>1893.0054140050506</v>
      </c>
      <c r="Q53" s="25">
        <f>SP_2022_2025!Q53-VTBI_2021_2024!Q53</f>
        <v>2374.024193358071</v>
      </c>
      <c r="R53" s="1"/>
      <c r="S53" s="1"/>
      <c r="T53" s="1"/>
    </row>
    <row r="54" spans="1:20" x14ac:dyDescent="0.25">
      <c r="A54" s="14">
        <f>A53+1</f>
        <v>43</v>
      </c>
      <c r="B54" s="1" t="s">
        <v>15</v>
      </c>
      <c r="C54" s="1" t="s">
        <v>16</v>
      </c>
      <c r="D54" s="3" t="s">
        <v>47</v>
      </c>
      <c r="E54" s="25">
        <f>SP_2022_2025!E54-VTBI_2021_2024!E54</f>
        <v>18.393000000000029</v>
      </c>
      <c r="F54" s="25">
        <f>SP_2022_2025!F54-VTBI_2021_2024!F54</f>
        <v>46.287999999998647</v>
      </c>
      <c r="G54" s="25">
        <f>SP_2022_2025!G54-VTBI_2021_2024!G54</f>
        <v>11.022000000000844</v>
      </c>
      <c r="H54" s="25">
        <f>SP_2022_2025!H54-VTBI_2021_2024!H54</f>
        <v>10.363999999999578</v>
      </c>
      <c r="I54" s="25">
        <f>SP_2022_2025!I54-VTBI_2021_2024!I54</f>
        <v>10.334000000000742</v>
      </c>
      <c r="J54" s="25">
        <f>SP_2022_2025!J54-VTBI_2021_2024!J54</f>
        <v>10.282000000001062</v>
      </c>
      <c r="K54" s="25">
        <f>SP_2022_2025!K54-VTBI_2021_2024!K54</f>
        <v>10.325999999999112</v>
      </c>
      <c r="L54" s="25">
        <f>SP_2022_2025!L54-VTBI_2021_2024!L54</f>
        <v>-132.42699999999968</v>
      </c>
      <c r="M54" s="25">
        <f>SP_2022_2025!M54-VTBI_2021_2024!M54</f>
        <v>-112.01499999999942</v>
      </c>
      <c r="N54" s="25">
        <f>SP_2022_2025!N54-VTBI_2021_2024!N54</f>
        <v>422.90085458400972</v>
      </c>
      <c r="O54" s="25">
        <f>SP_2022_2025!O54-VTBI_2021_2024!O54</f>
        <v>676.46112490623273</v>
      </c>
      <c r="P54" s="25">
        <f>SP_2022_2025!P54-VTBI_2021_2024!P54</f>
        <v>806.47923437710051</v>
      </c>
      <c r="Q54" s="25">
        <f>SP_2022_2025!Q54-VTBI_2021_2024!Q54</f>
        <v>849.22263379909782</v>
      </c>
      <c r="R54" s="1"/>
      <c r="S54" s="1"/>
      <c r="T54" s="1"/>
    </row>
    <row r="55" spans="1:20" x14ac:dyDescent="0.25">
      <c r="A55" s="14">
        <f>A54+1</f>
        <v>44</v>
      </c>
      <c r="B55" s="1" t="s">
        <v>94</v>
      </c>
      <c r="C55" s="1" t="s">
        <v>95</v>
      </c>
      <c r="D55" s="3" t="s">
        <v>47</v>
      </c>
      <c r="E55" s="25">
        <f>SP_2022_2025!E55-VTBI_2021_2024!E55</f>
        <v>22.226999999999862</v>
      </c>
      <c r="F55" s="25">
        <f>SP_2022_2025!F55-VTBI_2021_2024!F55</f>
        <v>39.532999999999447</v>
      </c>
      <c r="G55" s="25">
        <f>SP_2022_2025!G55-VTBI_2021_2024!G55</f>
        <v>14.034999999999854</v>
      </c>
      <c r="H55" s="25">
        <f>SP_2022_2025!H55-VTBI_2021_2024!H55</f>
        <v>8.0740000000005239</v>
      </c>
      <c r="I55" s="25">
        <f>SP_2022_2025!I55-VTBI_2021_2024!I55</f>
        <v>8.0600000000013097</v>
      </c>
      <c r="J55" s="25">
        <f>SP_2022_2025!J55-VTBI_2021_2024!J55</f>
        <v>8.022000000000844</v>
      </c>
      <c r="K55" s="25">
        <f>SP_2022_2025!K55-VTBI_2021_2024!K55</f>
        <v>8.0730000000003201</v>
      </c>
      <c r="L55" s="25">
        <f>SP_2022_2025!L55-VTBI_2021_2024!L55</f>
        <v>-137.77800000000025</v>
      </c>
      <c r="M55" s="25">
        <f>SP_2022_2025!M55-VTBI_2021_2024!M55</f>
        <v>-129.53200000000106</v>
      </c>
      <c r="N55" s="25">
        <f>SP_2022_2025!N55-VTBI_2021_2024!N55</f>
        <v>383.45780411261148</v>
      </c>
      <c r="O55" s="25">
        <f>SP_2022_2025!O55-VTBI_2021_2024!O55</f>
        <v>594.57045749801182</v>
      </c>
      <c r="P55" s="25">
        <f>SP_2022_2025!P55-VTBI_2021_2024!P55</f>
        <v>704.05802497845616</v>
      </c>
      <c r="Q55" s="25">
        <f>SP_2022_2025!Q55-VTBI_2021_2024!Q55</f>
        <v>741.3731003023222</v>
      </c>
      <c r="R55" s="1"/>
      <c r="S55" s="1"/>
      <c r="T55" s="1"/>
    </row>
    <row r="56" spans="1:20" x14ac:dyDescent="0.25">
      <c r="A56" s="14">
        <f>A55+1</f>
        <v>45</v>
      </c>
      <c r="B56" s="1" t="s">
        <v>96</v>
      </c>
      <c r="C56" s="1" t="s">
        <v>97</v>
      </c>
      <c r="D56" s="3" t="s">
        <v>47</v>
      </c>
      <c r="E56" s="25">
        <f>SP_2022_2025!E56-VTBI_2021_2024!E56</f>
        <v>-3.8339999999998327</v>
      </c>
      <c r="F56" s="25">
        <f>SP_2022_2025!F56-VTBI_2021_2024!F56</f>
        <v>6.7549999999998818</v>
      </c>
      <c r="G56" s="25">
        <f>SP_2022_2025!G56-VTBI_2021_2024!G56</f>
        <v>-3.01299999999992</v>
      </c>
      <c r="H56" s="25">
        <f>SP_2022_2025!H56-VTBI_2021_2024!H56</f>
        <v>2.2899999999999636</v>
      </c>
      <c r="I56" s="25">
        <f>SP_2022_2025!I56-VTBI_2021_2024!I56</f>
        <v>2.2740000000001146</v>
      </c>
      <c r="J56" s="25">
        <f>SP_2022_2025!J56-VTBI_2021_2024!J56</f>
        <v>2.2600000000002183</v>
      </c>
      <c r="K56" s="25">
        <f>SP_2022_2025!K56-VTBI_2021_2024!K56</f>
        <v>2.2530000000001564</v>
      </c>
      <c r="L56" s="25">
        <f>SP_2022_2025!L56-VTBI_2021_2024!L56</f>
        <v>5.3510000000001128</v>
      </c>
      <c r="M56" s="25">
        <f>SP_2022_2025!M56-VTBI_2021_2024!M56</f>
        <v>17.516999999999825</v>
      </c>
      <c r="N56" s="25">
        <f>SP_2022_2025!N56-VTBI_2021_2024!N56</f>
        <v>39.443050471400056</v>
      </c>
      <c r="O56" s="25">
        <f>SP_2022_2025!O56-VTBI_2021_2024!O56</f>
        <v>81.890667408222271</v>
      </c>
      <c r="P56" s="25">
        <f>SP_2022_2025!P56-VTBI_2021_2024!P56</f>
        <v>102.42120939864662</v>
      </c>
      <c r="Q56" s="25">
        <f>SP_2022_2025!Q56-VTBI_2021_2024!Q56</f>
        <v>107.84953349677653</v>
      </c>
      <c r="R56" s="1"/>
      <c r="S56" s="1"/>
      <c r="T56" s="1"/>
    </row>
    <row r="57" spans="1:20" x14ac:dyDescent="0.25">
      <c r="A57" s="14">
        <f>A56+1</f>
        <v>46</v>
      </c>
      <c r="B57" s="1" t="s">
        <v>18</v>
      </c>
      <c r="C57" s="1" t="s">
        <v>19</v>
      </c>
      <c r="D57" s="3" t="s">
        <v>47</v>
      </c>
      <c r="E57" s="25">
        <f>SP_2022_2025!E57-VTBI_2021_2024!E57</f>
        <v>0</v>
      </c>
      <c r="F57" s="25">
        <f>SP_2022_2025!F57-VTBI_2021_2024!F57</f>
        <v>0</v>
      </c>
      <c r="G57" s="25">
        <f>SP_2022_2025!G57-VTBI_2021_2024!G57</f>
        <v>0</v>
      </c>
      <c r="H57" s="25">
        <f>SP_2022_2025!H57-VTBI_2021_2024!H57</f>
        <v>0</v>
      </c>
      <c r="I57" s="25">
        <f>SP_2022_2025!I57-VTBI_2021_2024!I57</f>
        <v>0</v>
      </c>
      <c r="J57" s="25">
        <f>SP_2022_2025!J57-VTBI_2021_2024!J57</f>
        <v>0</v>
      </c>
      <c r="K57" s="25">
        <f>SP_2022_2025!K57-VTBI_2021_2024!K57</f>
        <v>0</v>
      </c>
      <c r="L57" s="25">
        <f>SP_2022_2025!L57-VTBI_2021_2024!L57</f>
        <v>-0.60099999999965803</v>
      </c>
      <c r="M57" s="25">
        <f>SP_2022_2025!M57-VTBI_2021_2024!M57</f>
        <v>1.0399999999999636</v>
      </c>
      <c r="N57" s="25">
        <f>SP_2022_2025!N57-VTBI_2021_2024!N57</f>
        <v>213.14004300000033</v>
      </c>
      <c r="O57" s="25">
        <f>SP_2022_2025!O57-VTBI_2021_2024!O57</f>
        <v>325.25124634480198</v>
      </c>
      <c r="P57" s="25">
        <f>SP_2022_2025!P57-VTBI_2021_2024!P57</f>
        <v>358.91732004022924</v>
      </c>
      <c r="Q57" s="25">
        <f>SP_2022_2025!Q57-VTBI_2021_2024!Q57</f>
        <v>372.29436176319632</v>
      </c>
      <c r="R57" s="1"/>
      <c r="S57" s="1"/>
      <c r="T57" s="1"/>
    </row>
    <row r="58" spans="1:20" x14ac:dyDescent="0.25">
      <c r="A58" s="14">
        <f>A57+1</f>
        <v>47</v>
      </c>
      <c r="B58" s="1" t="s">
        <v>20</v>
      </c>
      <c r="C58" s="1" t="s">
        <v>98</v>
      </c>
      <c r="D58" s="3" t="s">
        <v>47</v>
      </c>
      <c r="E58" s="25">
        <f>SP_2022_2025!E58-VTBI_2021_2024!E58</f>
        <v>0</v>
      </c>
      <c r="F58" s="25">
        <f>SP_2022_2025!F58-VTBI_2021_2024!F58</f>
        <v>0</v>
      </c>
      <c r="G58" s="25">
        <f>SP_2022_2025!G58-VTBI_2021_2024!G58</f>
        <v>0</v>
      </c>
      <c r="H58" s="25">
        <f>SP_2022_2025!H58-VTBI_2021_2024!H58</f>
        <v>0</v>
      </c>
      <c r="I58" s="25">
        <f>SP_2022_2025!I58-VTBI_2021_2024!I58</f>
        <v>0</v>
      </c>
      <c r="J58" s="25">
        <f>SP_2022_2025!J58-VTBI_2021_2024!J58</f>
        <v>0</v>
      </c>
      <c r="K58" s="25">
        <f>SP_2022_2025!K58-VTBI_2021_2024!K58</f>
        <v>0</v>
      </c>
      <c r="L58" s="25">
        <f>SP_2022_2025!L58-VTBI_2021_2024!L58</f>
        <v>-13</v>
      </c>
      <c r="M58" s="25">
        <f>SP_2022_2025!M58-VTBI_2021_2024!M58</f>
        <v>71.445999999999913</v>
      </c>
      <c r="N58" s="25">
        <f>SP_2022_2025!N58-VTBI_2021_2024!N58</f>
        <v>472.58732544188808</v>
      </c>
      <c r="O58" s="25">
        <f>SP_2022_2025!O58-VTBI_2021_2024!O58</f>
        <v>529.60219110417609</v>
      </c>
      <c r="P58" s="25">
        <f>SP_2022_2025!P58-VTBI_2021_2024!P58</f>
        <v>560.9042573581238</v>
      </c>
      <c r="Q58" s="25">
        <f>SP_2022_2025!Q58-VTBI_2021_2024!Q58</f>
        <v>586.30988253175497</v>
      </c>
      <c r="R58" s="1"/>
      <c r="S58" s="1"/>
      <c r="T58" s="1"/>
    </row>
    <row r="59" spans="1:20" x14ac:dyDescent="0.25">
      <c r="A59" s="11"/>
      <c r="B59" s="12" t="s">
        <v>99</v>
      </c>
      <c r="C59" s="12" t="s">
        <v>100</v>
      </c>
      <c r="D59" s="13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3">
        <v>2022</v>
      </c>
      <c r="P59" s="13">
        <v>2023</v>
      </c>
      <c r="Q59" s="13">
        <v>2024</v>
      </c>
      <c r="R59" s="1"/>
      <c r="S59" s="1"/>
      <c r="T59" s="1"/>
    </row>
    <row r="60" spans="1:20" ht="30" x14ac:dyDescent="0.25">
      <c r="A60" s="26">
        <f>A58+1</f>
        <v>48</v>
      </c>
      <c r="B60" s="27" t="s">
        <v>101</v>
      </c>
      <c r="C60" s="15" t="s">
        <v>102</v>
      </c>
      <c r="D60" s="16" t="s">
        <v>103</v>
      </c>
      <c r="E60" s="17">
        <f>SP_2022_2025!E60-VTBI_2021_2024!E60</f>
        <v>0</v>
      </c>
      <c r="F60" s="17">
        <f>SP_2022_2025!F60-VTBI_2021_2024!F60</f>
        <v>0</v>
      </c>
      <c r="G60" s="17">
        <f>SP_2022_2025!G60-VTBI_2021_2024!G60</f>
        <v>0</v>
      </c>
      <c r="H60" s="17">
        <f>SP_2022_2025!H60-VTBI_2021_2024!H60</f>
        <v>0</v>
      </c>
      <c r="I60" s="17">
        <f>SP_2022_2025!I60-VTBI_2021_2024!I60</f>
        <v>0</v>
      </c>
      <c r="J60" s="17">
        <f>SP_2022_2025!J60-VTBI_2021_2024!J60</f>
        <v>0</v>
      </c>
      <c r="K60" s="17">
        <f>SP_2022_2025!K60-VTBI_2021_2024!K60</f>
        <v>0</v>
      </c>
      <c r="L60" s="17">
        <f>SP_2022_2025!L60-VTBI_2021_2024!L60</f>
        <v>0</v>
      </c>
      <c r="M60" s="17">
        <f>SP_2022_2025!M60-VTBI_2021_2024!M60</f>
        <v>0</v>
      </c>
      <c r="N60" s="17">
        <f>SP_2022_2025!N60-VTBI_2021_2024!N60</f>
        <v>-0.47700000000008913</v>
      </c>
      <c r="O60" s="17">
        <f>SP_2022_2025!O60-VTBI_2021_2024!O60</f>
        <v>0</v>
      </c>
      <c r="P60" s="17">
        <f>SP_2022_2025!P60-VTBI_2021_2024!P60</f>
        <v>0</v>
      </c>
      <c r="Q60" s="17">
        <f>SP_2022_2025!Q60-VTBI_2021_2024!Q60</f>
        <v>0</v>
      </c>
      <c r="R60" s="1"/>
      <c r="S60" s="1"/>
      <c r="T60" s="1"/>
    </row>
    <row r="61" spans="1:20" x14ac:dyDescent="0.25">
      <c r="A61" s="26">
        <f>A60+1</f>
        <v>49</v>
      </c>
      <c r="B61" s="15" t="s">
        <v>104</v>
      </c>
      <c r="C61" s="15" t="s">
        <v>105</v>
      </c>
      <c r="D61" s="16" t="s">
        <v>52</v>
      </c>
      <c r="E61" s="17">
        <f>SP_2022_2025!E61-VTBI_2021_2024!E61</f>
        <v>0</v>
      </c>
      <c r="F61" s="17">
        <f>SP_2022_2025!F61-VTBI_2021_2024!F61</f>
        <v>0</v>
      </c>
      <c r="G61" s="17">
        <f>SP_2022_2025!G61-VTBI_2021_2024!G61</f>
        <v>0</v>
      </c>
      <c r="H61" s="17">
        <f>SP_2022_2025!H61-VTBI_2021_2024!H61</f>
        <v>0</v>
      </c>
      <c r="I61" s="17">
        <f>SP_2022_2025!I61-VTBI_2021_2024!I61</f>
        <v>0</v>
      </c>
      <c r="J61" s="17">
        <f>SP_2022_2025!J61-VTBI_2021_2024!J61</f>
        <v>0</v>
      </c>
      <c r="K61" s="17">
        <f>SP_2022_2025!K61-VTBI_2021_2024!K61</f>
        <v>0</v>
      </c>
      <c r="L61" s="17">
        <f>SP_2022_2025!L61-VTBI_2021_2024!L61</f>
        <v>0</v>
      </c>
      <c r="M61" s="17">
        <f>SP_2022_2025!M61-VTBI_2021_2024!M61</f>
        <v>0</v>
      </c>
      <c r="N61" s="17">
        <f>SP_2022_2025!N61-VTBI_2021_2024!N61</f>
        <v>-2.5004259111227611E-2</v>
      </c>
      <c r="O61" s="17">
        <f>SP_2022_2025!O61-VTBI_2021_2024!O61</f>
        <v>2.5151703634207934E-2</v>
      </c>
      <c r="P61" s="17">
        <f>SP_2022_2025!P61-VTBI_2021_2024!P61</f>
        <v>2.8421709430404007E-14</v>
      </c>
      <c r="Q61" s="17">
        <f>SP_2022_2025!Q61-VTBI_2021_2024!Q61</f>
        <v>0</v>
      </c>
      <c r="R61" s="1"/>
      <c r="S61" s="1"/>
      <c r="T61" s="1"/>
    </row>
    <row r="62" spans="1:20" x14ac:dyDescent="0.25">
      <c r="A62" s="26">
        <f t="shared" ref="A62:A68" si="5">A61+1</f>
        <v>50</v>
      </c>
      <c r="B62" s="15" t="s">
        <v>106</v>
      </c>
      <c r="C62" s="15" t="s">
        <v>107</v>
      </c>
      <c r="D62" s="16" t="s">
        <v>103</v>
      </c>
      <c r="E62" s="17">
        <f>SP_2022_2025!E62-VTBI_2021_2024!E62</f>
        <v>0</v>
      </c>
      <c r="F62" s="17">
        <f>SP_2022_2025!F62-VTBI_2021_2024!F62</f>
        <v>0</v>
      </c>
      <c r="G62" s="17">
        <f>SP_2022_2025!G62-VTBI_2021_2024!G62</f>
        <v>4.9999999999954525E-2</v>
      </c>
      <c r="H62" s="17">
        <f>SP_2022_2025!H62-VTBI_2021_2024!H62</f>
        <v>-4.9999999999954525E-2</v>
      </c>
      <c r="I62" s="17">
        <f>SP_2022_2025!I62-VTBI_2021_2024!I62</f>
        <v>0</v>
      </c>
      <c r="J62" s="17">
        <f>SP_2022_2025!J62-VTBI_2021_2024!J62</f>
        <v>2.5000000000090949E-2</v>
      </c>
      <c r="K62" s="17">
        <f>SP_2022_2025!K62-VTBI_2021_2024!K62</f>
        <v>-7.5000000000045475E-2</v>
      </c>
      <c r="L62" s="17">
        <f>SP_2022_2025!L62-VTBI_2021_2024!L62</f>
        <v>-5.0000000000181899E-2</v>
      </c>
      <c r="M62" s="17">
        <f>SP_2022_2025!M62-VTBI_2021_2024!M62</f>
        <v>0</v>
      </c>
      <c r="N62" s="17">
        <f>SP_2022_2025!N62-VTBI_2021_2024!N62</f>
        <v>-4.488399999999956</v>
      </c>
      <c r="O62" s="17">
        <f>SP_2022_2025!O62-VTBI_2021_2024!O62</f>
        <v>-6.0997440000001006</v>
      </c>
      <c r="P62" s="17">
        <f>SP_2022_2025!P62-VTBI_2021_2024!P62</f>
        <v>0</v>
      </c>
      <c r="Q62" s="17">
        <f>SP_2022_2025!Q62-VTBI_2021_2024!Q62</f>
        <v>0</v>
      </c>
      <c r="R62" s="1"/>
      <c r="S62" s="1"/>
      <c r="T62" s="1"/>
    </row>
    <row r="63" spans="1:20" x14ac:dyDescent="0.25">
      <c r="A63" s="26">
        <f t="shared" si="5"/>
        <v>51</v>
      </c>
      <c r="B63" s="15" t="s">
        <v>108</v>
      </c>
      <c r="C63" s="15" t="s">
        <v>109</v>
      </c>
      <c r="D63" s="16" t="s">
        <v>103</v>
      </c>
      <c r="E63" s="17">
        <f>SP_2022_2025!E63-VTBI_2021_2024!E63</f>
        <v>-2.4999999999863576E-2</v>
      </c>
      <c r="F63" s="17">
        <f>SP_2022_2025!F63-VTBI_2021_2024!F63</f>
        <v>4.9999999999954525E-2</v>
      </c>
      <c r="G63" s="17">
        <f>SP_2022_2025!G63-VTBI_2021_2024!G63</f>
        <v>4.9999999999954525E-2</v>
      </c>
      <c r="H63" s="17">
        <f>SP_2022_2025!H63-VTBI_2021_2024!H63</f>
        <v>-2.4999999999977263E-2</v>
      </c>
      <c r="I63" s="17">
        <f>SP_2022_2025!I63-VTBI_2021_2024!I63</f>
        <v>-2.4999999999977263E-2</v>
      </c>
      <c r="J63" s="17">
        <f>SP_2022_2025!J63-VTBI_2021_2024!J63</f>
        <v>4.9999999999954525E-2</v>
      </c>
      <c r="K63" s="17">
        <f>SP_2022_2025!K63-VTBI_2021_2024!K63</f>
        <v>2.4999999999977263E-2</v>
      </c>
      <c r="L63" s="17">
        <f>SP_2022_2025!L63-VTBI_2021_2024!L63</f>
        <v>-5.0000000000068212E-2</v>
      </c>
      <c r="M63" s="17">
        <f>SP_2022_2025!M63-VTBI_2021_2024!M63</f>
        <v>-1.5</v>
      </c>
      <c r="N63" s="17">
        <f>SP_2022_2025!N63-VTBI_2021_2024!N63</f>
        <v>-31.427599999999984</v>
      </c>
      <c r="O63" s="17">
        <f>SP_2022_2025!O63-VTBI_2021_2024!O63</f>
        <v>-20.746357488000285</v>
      </c>
      <c r="P63" s="17">
        <f>SP_2022_2025!P63-VTBI_2021_2024!P63</f>
        <v>-16.445548908000092</v>
      </c>
      <c r="Q63" s="17">
        <f>SP_2022_2025!Q63-VTBI_2021_2024!Q63</f>
        <v>-16.374700080000025</v>
      </c>
      <c r="R63" s="1"/>
      <c r="S63" s="1"/>
      <c r="T63" s="1"/>
    </row>
    <row r="64" spans="1:20" x14ac:dyDescent="0.25">
      <c r="A64" s="26">
        <f t="shared" si="5"/>
        <v>52</v>
      </c>
      <c r="B64" s="15" t="s">
        <v>110</v>
      </c>
      <c r="C64" s="15" t="s">
        <v>111</v>
      </c>
      <c r="D64" s="16" t="s">
        <v>103</v>
      </c>
      <c r="E64" s="17">
        <f>SP_2022_2025!E64-VTBI_2021_2024!E64</f>
        <v>0</v>
      </c>
      <c r="F64" s="17">
        <f>SP_2022_2025!F64-VTBI_2021_2024!F64</f>
        <v>0</v>
      </c>
      <c r="G64" s="17">
        <f>SP_2022_2025!G64-VTBI_2021_2024!G64</f>
        <v>0</v>
      </c>
      <c r="H64" s="17">
        <f>SP_2022_2025!H64-VTBI_2021_2024!H64</f>
        <v>0</v>
      </c>
      <c r="I64" s="17">
        <f>SP_2022_2025!I64-VTBI_2021_2024!I64</f>
        <v>0</v>
      </c>
      <c r="J64" s="17">
        <f>SP_2022_2025!J64-VTBI_2021_2024!J64</f>
        <v>0</v>
      </c>
      <c r="K64" s="17">
        <f>SP_2022_2025!K64-VTBI_2021_2024!K64</f>
        <v>0</v>
      </c>
      <c r="L64" s="17">
        <f>SP_2022_2025!L64-VTBI_2021_2024!L64</f>
        <v>0</v>
      </c>
      <c r="M64" s="17">
        <f>SP_2022_2025!M64-VTBI_2021_2024!M64</f>
        <v>0</v>
      </c>
      <c r="N64" s="17">
        <f>SP_2022_2025!N64-VTBI_2021_2024!N64</f>
        <v>-15.599999999999909</v>
      </c>
      <c r="O64" s="17">
        <f>SP_2022_2025!O64-VTBI_2021_2024!O64</f>
        <v>-17.300611000000231</v>
      </c>
      <c r="P64" s="17">
        <f>SP_2022_2025!P64-VTBI_2021_2024!P64</f>
        <v>-17.352512833000219</v>
      </c>
      <c r="Q64" s="17">
        <f>SP_2022_2025!Q64-VTBI_2021_2024!Q64</f>
        <v>-17.352512833000219</v>
      </c>
    </row>
    <row r="65" spans="1:20" x14ac:dyDescent="0.25">
      <c r="A65" s="26">
        <f t="shared" si="5"/>
        <v>53</v>
      </c>
      <c r="B65" s="15" t="s">
        <v>112</v>
      </c>
      <c r="C65" s="15" t="s">
        <v>113</v>
      </c>
      <c r="D65" s="16" t="s">
        <v>52</v>
      </c>
      <c r="E65" s="17">
        <f>SP_2022_2025!E65-VTBI_2021_2024!E65</f>
        <v>0</v>
      </c>
      <c r="F65" s="17">
        <f>SP_2022_2025!F65-VTBI_2021_2024!F65</f>
        <v>0</v>
      </c>
      <c r="G65" s="17">
        <f>SP_2022_2025!G65-VTBI_2021_2024!G65</f>
        <v>0</v>
      </c>
      <c r="H65" s="17">
        <f>SP_2022_2025!H65-VTBI_2021_2024!H65</f>
        <v>0</v>
      </c>
      <c r="I65" s="17">
        <f>SP_2022_2025!I65-VTBI_2021_2024!I65</f>
        <v>0</v>
      </c>
      <c r="J65" s="17">
        <f>SP_2022_2025!J65-VTBI_2021_2024!J65</f>
        <v>0</v>
      </c>
      <c r="K65" s="17">
        <f>SP_2022_2025!K65-VTBI_2021_2024!K65</f>
        <v>0</v>
      </c>
      <c r="L65" s="17">
        <f>SP_2022_2025!L65-VTBI_2021_2024!L65</f>
        <v>0</v>
      </c>
      <c r="M65" s="17">
        <f>SP_2022_2025!M65-VTBI_2021_2024!M65</f>
        <v>0</v>
      </c>
      <c r="N65" s="17">
        <f>SP_2022_2025!N65-VTBI_2021_2024!N65</f>
        <v>-1.7469204927211592</v>
      </c>
      <c r="O65" s="17">
        <f>SP_2022_2025!O65-VTBI_2021_2024!O65</f>
        <v>-0.16309271724530561</v>
      </c>
      <c r="P65" s="17">
        <f>SP_2022_2025!P65-VTBI_2021_2024!P65</f>
        <v>0</v>
      </c>
      <c r="Q65" s="17">
        <f>SP_2022_2025!Q65-VTBI_2021_2024!Q65</f>
        <v>0</v>
      </c>
    </row>
    <row r="66" spans="1:20" x14ac:dyDescent="0.25">
      <c r="A66" s="26">
        <f t="shared" si="5"/>
        <v>54</v>
      </c>
      <c r="B66" s="15" t="s">
        <v>114</v>
      </c>
      <c r="C66" s="15" t="s">
        <v>115</v>
      </c>
      <c r="D66" s="16" t="s">
        <v>52</v>
      </c>
      <c r="E66" s="17">
        <f>SP_2022_2025!E66-VTBI_2021_2024!E66</f>
        <v>65.409791666666678</v>
      </c>
      <c r="F66" s="17">
        <f>SP_2022_2025!F66-VTBI_2021_2024!F66</f>
        <v>65.370581342360524</v>
      </c>
      <c r="G66" s="17">
        <f>SP_2022_2025!G66-VTBI_2021_2024!G66</f>
        <v>65.675703189611738</v>
      </c>
      <c r="H66" s="17">
        <f>SP_2022_2025!H66-VTBI_2021_2024!H66</f>
        <v>66.838115412415902</v>
      </c>
      <c r="I66" s="17">
        <f>SP_2022_2025!I66-VTBI_2021_2024!I66</f>
        <v>67.483537888712689</v>
      </c>
      <c r="J66" s="17">
        <f>SP_2022_2025!J66-VTBI_2021_2024!J66</f>
        <v>68.181630450328882</v>
      </c>
      <c r="K66" s="17">
        <f>SP_2022_2025!K66-VTBI_2021_2024!K66</f>
        <v>68.923927708357425</v>
      </c>
      <c r="L66" s="17">
        <f>SP_2022_2025!L66-VTBI_2021_2024!L66</f>
        <v>68.709313827956919</v>
      </c>
      <c r="M66" s="17">
        <f>SP_2022_2025!M66-VTBI_2021_2024!M66</f>
        <v>69.200760613731319</v>
      </c>
      <c r="N66" s="17">
        <f>SP_2022_2025!N66-VTBI_2021_2024!N66</f>
        <v>67.169860027502352</v>
      </c>
      <c r="O66" s="17">
        <f>SP_2022_2025!O66-VTBI_2021_2024!O66</f>
        <v>68.271000000000001</v>
      </c>
      <c r="P66" s="17">
        <f>SP_2022_2025!P66-VTBI_2021_2024!P66</f>
        <v>68.271000000000001</v>
      </c>
      <c r="Q66" s="17">
        <f>SP_2022_2025!Q66-VTBI_2021_2024!Q66</f>
        <v>68.27</v>
      </c>
      <c r="R66" s="1"/>
    </row>
    <row r="67" spans="1:20" x14ac:dyDescent="0.25">
      <c r="A67" s="26">
        <f t="shared" si="5"/>
        <v>55</v>
      </c>
      <c r="B67" s="15" t="s">
        <v>116</v>
      </c>
      <c r="C67" s="15" t="s">
        <v>0</v>
      </c>
      <c r="D67" s="16" t="s">
        <v>52</v>
      </c>
      <c r="E67" s="17">
        <f>SP_2022_2025!E67-VTBI_2021_2024!E67</f>
        <v>0</v>
      </c>
      <c r="F67" s="17">
        <f>SP_2022_2025!F67-VTBI_2021_2024!F67</f>
        <v>0</v>
      </c>
      <c r="G67" s="17">
        <f>SP_2022_2025!G67-VTBI_2021_2024!G67</f>
        <v>0</v>
      </c>
      <c r="H67" s="17">
        <f>SP_2022_2025!H67-VTBI_2021_2024!H67</f>
        <v>0</v>
      </c>
      <c r="I67" s="17">
        <f>SP_2022_2025!I67-VTBI_2021_2024!I67</f>
        <v>0</v>
      </c>
      <c r="J67" s="17">
        <f>SP_2022_2025!J67-VTBI_2021_2024!J67</f>
        <v>0</v>
      </c>
      <c r="K67" s="17">
        <f>SP_2022_2025!K67-VTBI_2021_2024!K67</f>
        <v>0</v>
      </c>
      <c r="L67" s="17">
        <f>SP_2022_2025!L67-VTBI_2021_2024!L67</f>
        <v>0</v>
      </c>
      <c r="M67" s="17">
        <f>SP_2022_2025!M67-VTBI_2021_2024!M67</f>
        <v>0</v>
      </c>
      <c r="N67" s="17">
        <f>SP_2022_2025!N67-VTBI_2021_2024!N67</f>
        <v>-0.29032376101796586</v>
      </c>
      <c r="O67" s="17">
        <f>SP_2022_2025!O67-VTBI_2021_2024!O67</f>
        <v>-0.16609805567117775</v>
      </c>
      <c r="P67" s="17">
        <f>SP_2022_2025!P67-VTBI_2021_2024!P67</f>
        <v>0.20503910917836699</v>
      </c>
      <c r="Q67" s="17">
        <f>SP_2022_2025!Q67-VTBI_2021_2024!Q67</f>
        <v>0.20592625706556955</v>
      </c>
    </row>
    <row r="68" spans="1:20" x14ac:dyDescent="0.25">
      <c r="A68" s="26">
        <f t="shared" si="5"/>
        <v>56</v>
      </c>
      <c r="B68" s="15" t="s">
        <v>117</v>
      </c>
      <c r="C68" s="15" t="s">
        <v>4</v>
      </c>
      <c r="D68" s="16" t="s">
        <v>118</v>
      </c>
      <c r="E68" s="17">
        <f>SP_2022_2025!E68-VTBI_2021_2024!E68</f>
        <v>0</v>
      </c>
      <c r="F68" s="17">
        <f>SP_2022_2025!F68-VTBI_2021_2024!F68</f>
        <v>0</v>
      </c>
      <c r="G68" s="17">
        <f>SP_2022_2025!G68-VTBI_2021_2024!G68</f>
        <v>0</v>
      </c>
      <c r="H68" s="17">
        <f>SP_2022_2025!H68-VTBI_2021_2024!H68</f>
        <v>0</v>
      </c>
      <c r="I68" s="17">
        <f>SP_2022_2025!I68-VTBI_2021_2024!I68</f>
        <v>0</v>
      </c>
      <c r="J68" s="17">
        <f>SP_2022_2025!J68-VTBI_2021_2024!J68</f>
        <v>0</v>
      </c>
      <c r="K68" s="17">
        <f>SP_2022_2025!K68-VTBI_2021_2024!K68</f>
        <v>-3.9213093945972055E-2</v>
      </c>
      <c r="L68" s="17">
        <f>SP_2022_2025!L68-VTBI_2021_2024!L68</f>
        <v>-7.1334357712377283E-2</v>
      </c>
      <c r="M68" s="17">
        <f>SP_2022_2025!M68-VTBI_2021_2024!M68</f>
        <v>-0.10946299680792837</v>
      </c>
      <c r="N68" s="17">
        <f>SP_2022_2025!N68-VTBI_2021_2024!N68</f>
        <v>-0.1429974492788153</v>
      </c>
      <c r="O68" s="17">
        <f>SP_2022_2025!O68-VTBI_2021_2024!O68</f>
        <v>-0.15038985349043354</v>
      </c>
      <c r="P68" s="17">
        <f>SP_2022_2025!P68-VTBI_2021_2024!P68</f>
        <v>-0.13344152284590916</v>
      </c>
      <c r="Q68" s="17">
        <f>SP_2022_2025!Q68-VTBI_2021_2024!Q68</f>
        <v>-0.10455615073353819</v>
      </c>
      <c r="R68" s="1"/>
      <c r="S68" s="29"/>
      <c r="T68" s="29"/>
    </row>
    <row r="69" spans="1:20" x14ac:dyDescent="0.25">
      <c r="A69" s="11"/>
      <c r="B69" s="12" t="s">
        <v>119</v>
      </c>
      <c r="C69" s="12" t="s">
        <v>120</v>
      </c>
      <c r="D69" s="13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3">
        <v>2022</v>
      </c>
      <c r="P69" s="13">
        <v>2023</v>
      </c>
      <c r="Q69" s="13">
        <v>2024</v>
      </c>
      <c r="R69" s="30"/>
      <c r="S69" s="30"/>
      <c r="T69" s="30"/>
    </row>
    <row r="70" spans="1:20" x14ac:dyDescent="0.25">
      <c r="A70" s="14">
        <f>A68+1</f>
        <v>57</v>
      </c>
      <c r="B70" s="15" t="s">
        <v>121</v>
      </c>
      <c r="C70" s="15" t="s">
        <v>122</v>
      </c>
      <c r="D70" s="16" t="s">
        <v>123</v>
      </c>
      <c r="E70" s="17">
        <f>SP_2022_2025!E70-VTBI_2021_2024!E70</f>
        <v>0</v>
      </c>
      <c r="F70" s="17">
        <f>SP_2022_2025!F70-VTBI_2021_2024!F70</f>
        <v>0</v>
      </c>
      <c r="G70" s="17">
        <f>SP_2022_2025!G70-VTBI_2021_2024!G70</f>
        <v>0</v>
      </c>
      <c r="H70" s="17">
        <f>SP_2022_2025!H70-VTBI_2021_2024!H70</f>
        <v>0</v>
      </c>
      <c r="I70" s="17">
        <f>SP_2022_2025!I70-VTBI_2021_2024!I70</f>
        <v>0</v>
      </c>
      <c r="J70" s="17">
        <f>SP_2022_2025!J70-VTBI_2021_2024!J70</f>
        <v>0</v>
      </c>
      <c r="K70" s="17">
        <f>SP_2022_2025!K70-VTBI_2021_2024!K70</f>
        <v>0</v>
      </c>
      <c r="L70" s="17">
        <f>SP_2022_2025!L70-VTBI_2021_2024!L70</f>
        <v>0</v>
      </c>
      <c r="M70" s="17">
        <f>SP_2022_2025!M70-VTBI_2021_2024!M70</f>
        <v>0</v>
      </c>
      <c r="N70" s="17">
        <f>SP_2022_2025!N70-VTBI_2021_2024!N70</f>
        <v>22.860000000000127</v>
      </c>
      <c r="O70" s="17">
        <f>SP_2022_2025!O70-VTBI_2021_2024!O70</f>
        <v>43.091099999999869</v>
      </c>
      <c r="P70" s="17">
        <f>SP_2022_2025!P70-VTBI_2021_2024!P70</f>
        <v>52.219098000000031</v>
      </c>
      <c r="Q70" s="17">
        <f>SP_2022_2025!Q70-VTBI_2021_2024!Q70</f>
        <v>54.986710194000125</v>
      </c>
      <c r="R70" s="31"/>
      <c r="S70" s="31"/>
      <c r="T70" s="31"/>
    </row>
    <row r="71" spans="1:20" x14ac:dyDescent="0.25">
      <c r="A71" s="14">
        <f>A70+1</f>
        <v>58</v>
      </c>
      <c r="B71" s="15" t="s">
        <v>124</v>
      </c>
      <c r="C71" s="15" t="s">
        <v>125</v>
      </c>
      <c r="D71" s="16" t="s">
        <v>52</v>
      </c>
      <c r="E71" s="17">
        <f>SP_2022_2025!E71-VTBI_2021_2024!E71</f>
        <v>0</v>
      </c>
      <c r="F71" s="17">
        <f>SP_2022_2025!F71-VTBI_2021_2024!F71</f>
        <v>0</v>
      </c>
      <c r="G71" s="17">
        <f>SP_2022_2025!G71-VTBI_2021_2024!G71</f>
        <v>0</v>
      </c>
      <c r="H71" s="17">
        <f>SP_2022_2025!H71-VTBI_2021_2024!H71</f>
        <v>0</v>
      </c>
      <c r="I71" s="17">
        <f>SP_2022_2025!I71-VTBI_2021_2024!I71</f>
        <v>0</v>
      </c>
      <c r="J71" s="17">
        <f>SP_2022_2025!J71-VTBI_2021_2024!J71</f>
        <v>0</v>
      </c>
      <c r="K71" s="17">
        <f>SP_2022_2025!K71-VTBI_2021_2024!K71</f>
        <v>0</v>
      </c>
      <c r="L71" s="17">
        <f>SP_2022_2025!L71-VTBI_2021_2024!L71</f>
        <v>0</v>
      </c>
      <c r="M71" s="17">
        <f>SP_2022_2025!M71-VTBI_2021_2024!M71</f>
        <v>0</v>
      </c>
      <c r="N71" s="17">
        <f>SP_2022_2025!N71-VTBI_2021_2024!N71</f>
        <v>2</v>
      </c>
      <c r="O71" s="17">
        <f>SP_2022_2025!O71-VTBI_2021_2024!O71</f>
        <v>1.5</v>
      </c>
      <c r="P71" s="17">
        <f>SP_2022_2025!P71-VTBI_2021_2024!P71</f>
        <v>0.5</v>
      </c>
      <c r="Q71" s="17">
        <f>SP_2022_2025!Q71-VTBI_2021_2024!Q71</f>
        <v>0</v>
      </c>
      <c r="R71" s="1"/>
      <c r="S71" s="1"/>
      <c r="T71" s="1"/>
    </row>
    <row r="72" spans="1:20" x14ac:dyDescent="0.25">
      <c r="A72" s="14">
        <f>A71+1</f>
        <v>59</v>
      </c>
      <c r="B72" s="15" t="s">
        <v>126</v>
      </c>
      <c r="C72" s="15" t="s">
        <v>127</v>
      </c>
      <c r="D72" s="16" t="s">
        <v>52</v>
      </c>
      <c r="E72" s="17">
        <f>SP_2022_2025!E72-VTBI_2021_2024!E72</f>
        <v>5.3258936580864713</v>
      </c>
      <c r="F72" s="17">
        <f>SP_2022_2025!F72-VTBI_2021_2024!F72</f>
        <v>-7.7628191041384298E-2</v>
      </c>
      <c r="G72" s="17">
        <f>SP_2022_2025!G72-VTBI_2021_2024!G72</f>
        <v>2.9713950162638696</v>
      </c>
      <c r="H72" s="17">
        <f>SP_2022_2025!H72-VTBI_2021_2024!H72</f>
        <v>2.5518302973893299</v>
      </c>
      <c r="I72" s="17">
        <f>SP_2022_2025!I72-VTBI_2021_2024!I72</f>
        <v>2.6884752167687793</v>
      </c>
      <c r="J72" s="17">
        <f>SP_2022_2025!J72-VTBI_2021_2024!J72</f>
        <v>3.1398997600527281</v>
      </c>
      <c r="K72" s="17">
        <f>SP_2022_2025!K72-VTBI_2021_2024!K72</f>
        <v>2.3199769636337919</v>
      </c>
      <c r="L72" s="17">
        <f>SP_2022_2025!L72-VTBI_2021_2024!L72</f>
        <v>2.4167542713190215</v>
      </c>
      <c r="M72" s="17">
        <f>SP_2022_2025!M72-VTBI_2021_2024!M72</f>
        <v>-1.7837570576322435</v>
      </c>
      <c r="N72" s="17">
        <f>SP_2022_2025!N72-VTBI_2021_2024!N72</f>
        <v>7.8149107646066085</v>
      </c>
      <c r="O72" s="17">
        <f>SP_2022_2025!O72-VTBI_2021_2024!O72</f>
        <v>2.2897269914233078</v>
      </c>
      <c r="P72" s="17">
        <f>SP_2022_2025!P72-VTBI_2021_2024!P72</f>
        <v>3.5889575392497193</v>
      </c>
      <c r="Q72" s="17">
        <f>SP_2022_2025!Q72-VTBI_2021_2024!Q72</f>
        <v>3.4404305555339647</v>
      </c>
      <c r="R72" s="1"/>
      <c r="S72" s="1"/>
      <c r="T72" s="1"/>
    </row>
    <row r="73" spans="1:20" x14ac:dyDescent="0.25">
      <c r="A73" s="11"/>
      <c r="B73" s="12" t="s">
        <v>128</v>
      </c>
      <c r="C73" s="12" t="s">
        <v>21</v>
      </c>
      <c r="D73" s="13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3">
        <v>2026</v>
      </c>
      <c r="T73" s="13">
        <v>2027</v>
      </c>
    </row>
    <row r="74" spans="1:20" x14ac:dyDescent="0.25">
      <c r="A74" s="14">
        <f>A72+1</f>
        <v>60</v>
      </c>
      <c r="B74" s="1" t="s">
        <v>129</v>
      </c>
      <c r="C74" s="1" t="s">
        <v>130</v>
      </c>
      <c r="D74" s="3" t="s">
        <v>47</v>
      </c>
      <c r="E74" s="23">
        <f>SP_2022_2025!E74-VTBI_2021_2024!E74</f>
        <v>140.01793081642609</v>
      </c>
      <c r="F74" s="23">
        <f>SP_2022_2025!F74-VTBI_2021_2024!F74</f>
        <v>208.33476783783408</v>
      </c>
      <c r="G74" s="23">
        <f>SP_2022_2025!G74-VTBI_2021_2024!G74</f>
        <v>338.71697926299748</v>
      </c>
      <c r="H74" s="23">
        <f>SP_2022_2025!H74-VTBI_2021_2024!H74</f>
        <v>238.02100637156764</v>
      </c>
      <c r="I74" s="23">
        <f>SP_2022_2025!I74-VTBI_2021_2024!I74</f>
        <v>106.58677343500312</v>
      </c>
      <c r="J74" s="23">
        <f>SP_2022_2025!J74-VTBI_2021_2024!J74</f>
        <v>52.726540707324602</v>
      </c>
      <c r="K74" s="23">
        <f>SP_2022_2025!K74-VTBI_2021_2024!K74</f>
        <v>-105.67327186229886</v>
      </c>
      <c r="L74" s="23">
        <f>SP_2022_2025!L74-VTBI_2021_2024!L74</f>
        <v>-172.70433242668514</v>
      </c>
      <c r="M74" s="23">
        <f>SP_2022_2025!M74-VTBI_2021_2024!M74</f>
        <v>-33.893160025821999</v>
      </c>
      <c r="N74" s="23">
        <f>SP_2022_2025!N74-VTBI_2021_2024!N74</f>
        <v>120.96853366046344</v>
      </c>
      <c r="O74" s="23">
        <f>SP_2022_2025!O74-VTBI_2021_2024!O74</f>
        <v>200.1458095182461</v>
      </c>
      <c r="P74" s="23">
        <f>SP_2022_2025!P74-VTBI_2021_2024!P74</f>
        <v>271.45116562475232</v>
      </c>
      <c r="Q74" s="23">
        <f>SP_2022_2025!Q74-VTBI_2021_2024!Q74</f>
        <v>355.03753394823434</v>
      </c>
      <c r="R74" s="23">
        <f>SP_2022_2025!R74-VTBI_2021_2024!R74</f>
        <v>443.73256927925831</v>
      </c>
      <c r="S74" s="23">
        <f>SP_2022_2025!S74-VTBI_2021_2024!S74</f>
        <v>537.81921116822923</v>
      </c>
      <c r="T74" s="23">
        <f>SP_2022_2025!T74-VTBI_2021_2024!T74</f>
        <v>637.47131366514805</v>
      </c>
    </row>
    <row r="75" spans="1:20" x14ac:dyDescent="0.25">
      <c r="A75" s="26">
        <v>61</v>
      </c>
      <c r="B75" s="15" t="s">
        <v>2</v>
      </c>
      <c r="C75" s="15" t="s">
        <v>131</v>
      </c>
      <c r="D75" s="16" t="s">
        <v>118</v>
      </c>
      <c r="E75" s="23">
        <f>SP_2022_2025!E75-VTBI_2021_2024!E75</f>
        <v>0.90602421799751198</v>
      </c>
      <c r="F75" s="23">
        <f>SP_2022_2025!F75-VTBI_2021_2024!F75</f>
        <v>0.28790397303080795</v>
      </c>
      <c r="G75" s="23">
        <f>SP_2022_2025!G75-VTBI_2021_2024!G75</f>
        <v>0.54305260138970368</v>
      </c>
      <c r="H75" s="23">
        <f>SP_2022_2025!H75-VTBI_2021_2024!H75</f>
        <v>-0.45900082056304825</v>
      </c>
      <c r="I75" s="23">
        <f>SP_2022_2025!I75-VTBI_2021_2024!I75</f>
        <v>-0.56385680407704797</v>
      </c>
      <c r="J75" s="23">
        <f>SP_2022_2025!J75-VTBI_2021_2024!J75</f>
        <v>-0.22700166843068814</v>
      </c>
      <c r="K75" s="23">
        <f>SP_2022_2025!K75-VTBI_2021_2024!K75</f>
        <v>-0.62543528095602596</v>
      </c>
      <c r="L75" s="23">
        <f>SP_2022_2025!L75-VTBI_2021_2024!L75</f>
        <v>-0.24333906456712384</v>
      </c>
      <c r="M75" s="23">
        <f>SP_2022_2025!M75-VTBI_2021_2024!M75</f>
        <v>0.52701928147815424</v>
      </c>
      <c r="N75" s="23">
        <f>SP_2022_2025!N75-VTBI_2021_2024!N75</f>
        <v>0.56250928560936009</v>
      </c>
      <c r="O75" s="23">
        <f>SP_2022_2025!O75-VTBI_2021_2024!O75</f>
        <v>0.26725284086833234</v>
      </c>
      <c r="P75" s="23">
        <f>SP_2022_2025!P75-VTBI_2021_2024!P75</f>
        <v>0.22347325781988481</v>
      </c>
      <c r="Q75" s="23">
        <f>SP_2022_2025!Q75-VTBI_2021_2024!Q75</f>
        <v>0.24900000000000055</v>
      </c>
      <c r="R75" s="23">
        <f>SP_2022_2025!R75-VTBI_2021_2024!R75</f>
        <v>0.24900000000000011</v>
      </c>
      <c r="S75" s="23">
        <f>SP_2022_2025!S75-VTBI_2021_2024!S75</f>
        <v>0.24912485605482848</v>
      </c>
      <c r="T75" s="23">
        <f>SP_2022_2025!T75-VTBI_2021_2024!T75</f>
        <v>0.24900000000000366</v>
      </c>
    </row>
    <row r="76" spans="1:20" x14ac:dyDescent="0.25">
      <c r="A76" s="26">
        <v>62</v>
      </c>
      <c r="B76" s="15" t="s">
        <v>132</v>
      </c>
      <c r="C76" s="15" t="s">
        <v>133</v>
      </c>
      <c r="D76" s="16" t="s">
        <v>52</v>
      </c>
      <c r="E76" s="18">
        <f>SP_2022_2025!E76-VTBI_2021_2024!E76</f>
        <v>1.9369773454410266E-2</v>
      </c>
      <c r="F76" s="18">
        <f>SP_2022_2025!F76-VTBI_2021_2024!F76</f>
        <v>-0.3982806463372619</v>
      </c>
      <c r="G76" s="18">
        <f>SP_2022_2025!G76-VTBI_2021_2024!G76</f>
        <v>0.39919923744502556</v>
      </c>
      <c r="H76" s="18">
        <f>SP_2022_2025!H76-VTBI_2021_2024!H76</f>
        <v>-0.19931339932647846</v>
      </c>
      <c r="I76" s="18">
        <f>SP_2022_2025!I76-VTBI_2021_2024!I76</f>
        <v>-0.10270954046082537</v>
      </c>
      <c r="J76" s="18">
        <f>SP_2022_2025!J76-VTBI_2021_2024!J76</f>
        <v>0.24260029615360992</v>
      </c>
      <c r="K76" s="18">
        <f>SP_2022_2025!K76-VTBI_2021_2024!K76</f>
        <v>-0.27566043097357706</v>
      </c>
      <c r="L76" s="18">
        <f>SP_2022_2025!L76-VTBI_2021_2024!L76</f>
        <v>-0.22514836076446798</v>
      </c>
      <c r="M76" s="18">
        <f>SP_2022_2025!M76-VTBI_2021_2024!M76</f>
        <v>-0.21288852202346148</v>
      </c>
      <c r="N76" s="18">
        <f>SP_2022_2025!N76-VTBI_2021_2024!N76</f>
        <v>-0.28568101038298721</v>
      </c>
      <c r="O76" s="18">
        <f>SP_2022_2025!O76-VTBI_2021_2024!O76</f>
        <v>-0.23607793695053106</v>
      </c>
      <c r="P76" s="18">
        <f>SP_2022_2025!P76-VTBI_2021_2024!P76</f>
        <v>0.11300177383201926</v>
      </c>
      <c r="Q76" s="18">
        <f>SP_2022_2025!Q76-VTBI_2021_2024!Q76</f>
        <v>0.14172626007522027</v>
      </c>
      <c r="R76" s="15"/>
      <c r="S76" s="15"/>
      <c r="T76" s="15"/>
    </row>
    <row r="77" spans="1:20" x14ac:dyDescent="0.25">
      <c r="A77" s="26">
        <v>63</v>
      </c>
      <c r="B77" s="15" t="s">
        <v>134</v>
      </c>
      <c r="C77" s="15" t="s">
        <v>135</v>
      </c>
      <c r="D77" s="16" t="s">
        <v>52</v>
      </c>
      <c r="E77" s="18">
        <f>SP_2022_2025!E77-VTBI_2021_2024!E77</f>
        <v>-0.57125620393366816</v>
      </c>
      <c r="F77" s="18">
        <f>SP_2022_2025!F77-VTBI_2021_2024!F77</f>
        <v>-0.49443074629511097</v>
      </c>
      <c r="G77" s="18">
        <f>SP_2022_2025!G77-VTBI_2021_2024!G77</f>
        <v>-0.5213650892613102</v>
      </c>
      <c r="H77" s="18">
        <f>SP_2022_2025!H77-VTBI_2021_2024!H77</f>
        <v>-0.38318231927678637</v>
      </c>
      <c r="I77" s="18">
        <f>SP_2022_2025!I77-VTBI_2021_2024!I77</f>
        <v>-0.24802346721117197</v>
      </c>
      <c r="J77" s="18">
        <f>SP_2022_2025!J77-VTBI_2021_2024!J77</f>
        <v>-0.14582041332071127</v>
      </c>
      <c r="K77" s="18">
        <f>SP_2022_2025!K77-VTBI_2021_2024!K77</f>
        <v>-7.771455090332835E-2</v>
      </c>
      <c r="L77" s="18">
        <f>SP_2022_2025!L77-VTBI_2021_2024!L77</f>
        <v>9.9093152259088324E-2</v>
      </c>
      <c r="M77" s="18">
        <f>SP_2022_2025!M77-VTBI_2021_2024!M77</f>
        <v>7.9461191463226943E-2</v>
      </c>
      <c r="N77" s="18">
        <f>SP_2022_2025!N77-VTBI_2021_2024!N77</f>
        <v>8.5271171976373239E-3</v>
      </c>
      <c r="O77" s="18">
        <f>SP_2022_2025!O77-VTBI_2021_2024!O77</f>
        <v>-9.8132936678575033E-2</v>
      </c>
      <c r="P77" s="18">
        <f>SP_2022_2025!P77-VTBI_2021_2024!P77</f>
        <v>-0.29791781694872776</v>
      </c>
      <c r="Q77" s="18">
        <f>SP_2022_2025!Q77-VTBI_2021_2024!Q77</f>
        <v>-0.27149393012613388</v>
      </c>
      <c r="R77" s="15"/>
      <c r="S77" s="15"/>
      <c r="T77" s="15"/>
    </row>
    <row r="78" spans="1:20" x14ac:dyDescent="0.25">
      <c r="A78" s="26">
        <f>A77+1</f>
        <v>64</v>
      </c>
      <c r="B78" s="15" t="s">
        <v>136</v>
      </c>
      <c r="C78" s="15" t="s">
        <v>137</v>
      </c>
      <c r="D78" s="16" t="s">
        <v>52</v>
      </c>
      <c r="E78" s="18">
        <f>SP_2022_2025!E78-VTBI_2021_2024!E78</f>
        <v>1.4579106484767699</v>
      </c>
      <c r="F78" s="18">
        <f>SP_2022_2025!F78-VTBI_2021_2024!F78</f>
        <v>1.1806153656631808</v>
      </c>
      <c r="G78" s="18">
        <f>SP_2022_2025!G78-VTBI_2021_2024!G78</f>
        <v>0.66521845320598838</v>
      </c>
      <c r="H78" s="18">
        <f>SP_2022_2025!H78-VTBI_2021_2024!H78</f>
        <v>0.12349489804021652</v>
      </c>
      <c r="I78" s="18">
        <f>SP_2022_2025!I78-VTBI_2021_2024!I78</f>
        <v>-0.21312379640505053</v>
      </c>
      <c r="J78" s="18">
        <f>SP_2022_2025!J78-VTBI_2021_2024!J78</f>
        <v>-0.32378155126358688</v>
      </c>
      <c r="K78" s="18">
        <f>SP_2022_2025!K78-VTBI_2021_2024!K78</f>
        <v>-0.27206029907912055</v>
      </c>
      <c r="L78" s="18">
        <f>SP_2022_2025!L78-VTBI_2021_2024!L78</f>
        <v>-0.11728385606174418</v>
      </c>
      <c r="M78" s="18">
        <f>SP_2022_2025!M78-VTBI_2021_2024!M78</f>
        <v>0.66044661203838895</v>
      </c>
      <c r="N78" s="18">
        <f>SP_2022_2025!N78-VTBI_2021_2024!N78</f>
        <v>0.83966317879470997</v>
      </c>
      <c r="O78" s="18">
        <f>SP_2022_2025!O78-VTBI_2021_2024!O78</f>
        <v>0.60146371449743885</v>
      </c>
      <c r="P78" s="18">
        <f>SP_2022_2025!P78-VTBI_2021_2024!P78</f>
        <v>0.40838930093659354</v>
      </c>
      <c r="Q78" s="18">
        <f>SP_2022_2025!Q78-VTBI_2021_2024!Q78</f>
        <v>0.37876767005091394</v>
      </c>
      <c r="R78" s="15"/>
      <c r="S78" s="15"/>
      <c r="T78" s="15"/>
    </row>
    <row r="79" spans="1:20" x14ac:dyDescent="0.25">
      <c r="A79" s="26">
        <f>A78+1</f>
        <v>65</v>
      </c>
      <c r="B79" s="15" t="s">
        <v>3</v>
      </c>
      <c r="C79" s="15" t="s">
        <v>22</v>
      </c>
      <c r="D79" s="16" t="s">
        <v>52</v>
      </c>
      <c r="E79" s="18">
        <f>SP_2022_2025!E79-VTBI_2021_2024!E79</f>
        <v>-0.95632762838417307</v>
      </c>
      <c r="F79" s="18">
        <f>SP_2022_2025!F79-VTBI_2021_2024!F79</f>
        <v>-1.5382999387329335</v>
      </c>
      <c r="G79" s="18">
        <f>SP_2022_2025!G79-VTBI_2021_2024!G79</f>
        <v>-1.2563696261509705</v>
      </c>
      <c r="H79" s="18">
        <f>SP_2022_2025!H79-VTBI_2021_2024!H79</f>
        <v>-0.94071895068825029</v>
      </c>
      <c r="I79" s="18">
        <f>SP_2022_2025!I79-VTBI_2021_2024!I79</f>
        <v>-0.39016340938822225</v>
      </c>
      <c r="J79" s="18">
        <f>SP_2022_2025!J79-VTBI_2021_2024!J79</f>
        <v>-0.10679439319967798</v>
      </c>
      <c r="K79" s="18">
        <f>SP_2022_2025!K79-VTBI_2021_2024!K79</f>
        <v>0.48070348594087875</v>
      </c>
      <c r="L79" s="18">
        <f>SP_2022_2025!L79-VTBI_2021_2024!L79</f>
        <v>1.1761234419764435</v>
      </c>
      <c r="M79" s="18">
        <f>SP_2022_2025!M79-VTBI_2021_2024!M79</f>
        <v>0.61797385557565576</v>
      </c>
      <c r="N79" s="18">
        <f>SP_2022_2025!N79-VTBI_2021_2024!N79</f>
        <v>1.0487926714576474</v>
      </c>
      <c r="O79" s="18">
        <f>SP_2022_2025!O79-VTBI_2021_2024!O79</f>
        <v>-0.10569375061959363</v>
      </c>
      <c r="P79" s="18">
        <f>SP_2022_2025!P79-VTBI_2021_2024!P79</f>
        <v>9.8729240381246086E-2</v>
      </c>
      <c r="Q79" s="18">
        <f>SP_2022_2025!Q79-VTBI_2021_2024!Q79</f>
        <v>-6.6007476025603751E-2</v>
      </c>
      <c r="R79" s="18">
        <f>SP_2022_2025!R79-VTBI_2021_2024!R79</f>
        <v>-5.5204362327287981E-4</v>
      </c>
      <c r="S79" s="18">
        <f>SP_2022_2025!S79-VTBI_2021_2024!S79</f>
        <v>7.5253044975880812E-2</v>
      </c>
      <c r="T79" s="18">
        <f>SP_2022_2025!T79-VTBI_2021_2024!T79</f>
        <v>0.17050888066087566</v>
      </c>
    </row>
    <row r="80" spans="1:20" x14ac:dyDescent="0.25">
      <c r="A80" s="26">
        <f>A79+1</f>
        <v>66</v>
      </c>
      <c r="B80" s="15" t="s">
        <v>3</v>
      </c>
      <c r="C80" s="15" t="s">
        <v>22</v>
      </c>
      <c r="D80" s="16" t="s">
        <v>47</v>
      </c>
      <c r="E80" s="18">
        <f>SP_2022_2025!E80-VTBI_2021_2024!E80</f>
        <v>-221.68593081642757</v>
      </c>
      <c r="F80" s="18">
        <f>SP_2022_2025!F80-VTBI_2021_2024!F80</f>
        <v>-360.02576783783297</v>
      </c>
      <c r="G80" s="18">
        <f>SP_2022_2025!G80-VTBI_2021_2024!G80</f>
        <v>-300.19597926299684</v>
      </c>
      <c r="H80" s="18">
        <f>SP_2022_2025!H80-VTBI_2021_2024!H80</f>
        <v>-226.77400637156825</v>
      </c>
      <c r="I80" s="18">
        <f>SP_2022_2025!I80-VTBI_2021_2024!I80</f>
        <v>-96.377773435000563</v>
      </c>
      <c r="J80" s="18">
        <f>SP_2022_2025!J80-VTBI_2021_2024!J80</f>
        <v>-26.497540707325243</v>
      </c>
      <c r="K80" s="18">
        <f>SP_2022_2025!K80-VTBI_2021_2024!K80</f>
        <v>123.90327186230206</v>
      </c>
      <c r="L80" s="18">
        <f>SP_2022_2025!L80-VTBI_2021_2024!L80</f>
        <v>314.864332426685</v>
      </c>
      <c r="M80" s="18">
        <f>SP_2022_2025!M80-VTBI_2021_2024!M80</f>
        <v>172.31916002582147</v>
      </c>
      <c r="N80" s="18">
        <f>SP_2022_2025!N80-VTBI_2021_2024!N80</f>
        <v>294.63411914271273</v>
      </c>
      <c r="O80" s="18">
        <f>SP_2022_2025!O80-VTBI_2021_2024!O80</f>
        <v>-31.960488832562987</v>
      </c>
      <c r="P80" s="18">
        <f>SP_2022_2025!P80-VTBI_2021_2024!P80</f>
        <v>29.626457275669964</v>
      </c>
      <c r="Q80" s="18">
        <f>SP_2022_2025!Q80-VTBI_2021_2024!Q80</f>
        <v>-19.929895148085052</v>
      </c>
      <c r="R80" s="18">
        <f>SP_2022_2025!R80-VTBI_2021_2024!R80</f>
        <v>0.65270727770621306</v>
      </c>
      <c r="S80" s="18">
        <f>SP_2022_2025!S80-VTBI_2021_2024!S80</f>
        <v>25.562446079726215</v>
      </c>
      <c r="T80" s="18">
        <f>SP_2022_2025!T80-VTBI_2021_2024!T80</f>
        <v>58.680472366206232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SP_2022_2025</vt:lpstr>
      <vt:lpstr>VTBI_2021_2024</vt:lpstr>
      <vt:lpstr>Izmaiņas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2022-03-17T09:04:29Z</dcterms:modified>
</cp:coreProperties>
</file>