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updateLinks="never" defaultThemeVersion="166925"/>
  <mc:AlternateContent xmlns:mc="http://schemas.openxmlformats.org/markup-compatibility/2006">
    <mc:Choice Requires="x15">
      <x15ac:absPath xmlns:x15ac="http://schemas.microsoft.com/office/spreadsheetml/2010/11/ac" url="\\asmens4\fdp_dokumenti\9_Lietvediba\2022\FDP_2022_1_08\"/>
    </mc:Choice>
  </mc:AlternateContent>
  <xr:revisionPtr revIDLastSave="0" documentId="13_ncr:1_{5DF59D2D-7609-4517-B319-32A94C9DB697}" xr6:coauthVersionLast="47" xr6:coauthVersionMax="47" xr10:uidLastSave="{00000000-0000-0000-0000-000000000000}"/>
  <bookViews>
    <workbookView xWindow="28680" yWindow="-120" windowWidth="29040" windowHeight="15840" xr2:uid="{B3B9295A-8E61-424B-826B-2C84817B8AB8}"/>
  </bookViews>
  <sheets>
    <sheet name="10.08.2022_VTBI_2023_2025" sheetId="6" r:id="rId1"/>
    <sheet name="7.3.2022_SP_2022_2025" sheetId="3" r:id="rId2"/>
    <sheet name="Izmaiņas" sheetId="4" r:id="rId3"/>
  </sheets>
  <externalReferences>
    <externalReference r:id="rId4"/>
    <externalReference r:id="rId5"/>
    <externalReference r:id="rId6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2" i="6" l="1"/>
  <c r="F72" i="6"/>
  <c r="G72" i="6"/>
  <c r="H72" i="6"/>
  <c r="I72" i="6"/>
  <c r="J72" i="6"/>
  <c r="K72" i="6"/>
  <c r="L72" i="6"/>
  <c r="M72" i="6"/>
  <c r="N72" i="6"/>
  <c r="O72" i="6"/>
  <c r="F63" i="6"/>
  <c r="G63" i="6"/>
  <c r="H63" i="6"/>
  <c r="I63" i="6"/>
  <c r="J63" i="6"/>
  <c r="K63" i="6"/>
  <c r="L63" i="6"/>
  <c r="M63" i="6"/>
  <c r="N63" i="6"/>
  <c r="O63" i="6"/>
  <c r="E63" i="6"/>
  <c r="F62" i="6"/>
  <c r="G62" i="6"/>
  <c r="H62" i="6"/>
  <c r="I62" i="6"/>
  <c r="J62" i="6"/>
  <c r="K62" i="6"/>
  <c r="L62" i="6"/>
  <c r="M62" i="6"/>
  <c r="N62" i="6"/>
  <c r="O62" i="6"/>
  <c r="E62" i="6"/>
  <c r="F60" i="6"/>
  <c r="G60" i="6"/>
  <c r="H60" i="6"/>
  <c r="I60" i="6"/>
  <c r="J60" i="6"/>
  <c r="K60" i="6"/>
  <c r="L60" i="6"/>
  <c r="M60" i="6"/>
  <c r="N60" i="6"/>
  <c r="O60" i="6"/>
  <c r="E60" i="6"/>
  <c r="F74" i="4" l="1"/>
  <c r="G74" i="4"/>
  <c r="H74" i="4"/>
  <c r="I74" i="4"/>
  <c r="J74" i="4"/>
  <c r="K74" i="4"/>
  <c r="L74" i="4"/>
  <c r="M74" i="4"/>
  <c r="N74" i="4"/>
  <c r="O74" i="4"/>
  <c r="F75" i="4"/>
  <c r="G75" i="4"/>
  <c r="H75" i="4"/>
  <c r="I75" i="4"/>
  <c r="J75" i="4"/>
  <c r="K75" i="4"/>
  <c r="L75" i="4"/>
  <c r="M75" i="4"/>
  <c r="N75" i="4"/>
  <c r="O75" i="4"/>
  <c r="F76" i="4"/>
  <c r="G76" i="4"/>
  <c r="H76" i="4"/>
  <c r="I76" i="4"/>
  <c r="J76" i="4"/>
  <c r="K76" i="4"/>
  <c r="L76" i="4"/>
  <c r="M76" i="4"/>
  <c r="N76" i="4"/>
  <c r="O76" i="4"/>
  <c r="F77" i="4"/>
  <c r="G77" i="4"/>
  <c r="H77" i="4"/>
  <c r="I77" i="4"/>
  <c r="J77" i="4"/>
  <c r="K77" i="4"/>
  <c r="L77" i="4"/>
  <c r="M77" i="4"/>
  <c r="N77" i="4"/>
  <c r="O77" i="4"/>
  <c r="F78" i="4"/>
  <c r="G78" i="4"/>
  <c r="H78" i="4"/>
  <c r="I78" i="4"/>
  <c r="J78" i="4"/>
  <c r="K78" i="4"/>
  <c r="L78" i="4"/>
  <c r="M78" i="4"/>
  <c r="N78" i="4"/>
  <c r="O78" i="4"/>
  <c r="F79" i="4"/>
  <c r="G79" i="4"/>
  <c r="H79" i="4"/>
  <c r="I79" i="4"/>
  <c r="J79" i="4"/>
  <c r="K79" i="4"/>
  <c r="L79" i="4"/>
  <c r="M79" i="4"/>
  <c r="N79" i="4"/>
  <c r="O79" i="4"/>
  <c r="F80" i="4"/>
  <c r="G80" i="4"/>
  <c r="H80" i="4"/>
  <c r="I80" i="4"/>
  <c r="J80" i="4"/>
  <c r="K80" i="4"/>
  <c r="L80" i="4"/>
  <c r="M80" i="4"/>
  <c r="N80" i="4"/>
  <c r="O80" i="4"/>
  <c r="F70" i="4"/>
  <c r="G70" i="4"/>
  <c r="H70" i="4"/>
  <c r="I70" i="4"/>
  <c r="J70" i="4"/>
  <c r="K70" i="4"/>
  <c r="L70" i="4"/>
  <c r="M70" i="4"/>
  <c r="N70" i="4"/>
  <c r="O70" i="4"/>
  <c r="F71" i="4"/>
  <c r="G71" i="4"/>
  <c r="H71" i="4"/>
  <c r="I71" i="4"/>
  <c r="J71" i="4"/>
  <c r="K71" i="4"/>
  <c r="L71" i="4"/>
  <c r="M71" i="4"/>
  <c r="N71" i="4"/>
  <c r="O71" i="4"/>
  <c r="F72" i="4"/>
  <c r="G72" i="4"/>
  <c r="H72" i="4"/>
  <c r="I72" i="4"/>
  <c r="J72" i="4"/>
  <c r="K72" i="4"/>
  <c r="L72" i="4"/>
  <c r="M72" i="4"/>
  <c r="N72" i="4"/>
  <c r="O72" i="4"/>
  <c r="F60" i="4"/>
  <c r="G60" i="4"/>
  <c r="H60" i="4"/>
  <c r="I60" i="4"/>
  <c r="J60" i="4"/>
  <c r="K60" i="4"/>
  <c r="L60" i="4"/>
  <c r="M60" i="4"/>
  <c r="N60" i="4"/>
  <c r="O60" i="4"/>
  <c r="F62" i="4"/>
  <c r="G62" i="4"/>
  <c r="H62" i="4"/>
  <c r="I62" i="4"/>
  <c r="J62" i="4"/>
  <c r="K62" i="4"/>
  <c r="L62" i="4"/>
  <c r="M62" i="4"/>
  <c r="N62" i="4"/>
  <c r="O62" i="4"/>
  <c r="F63" i="4"/>
  <c r="G63" i="4"/>
  <c r="H63" i="4"/>
  <c r="I63" i="4"/>
  <c r="J63" i="4"/>
  <c r="K63" i="4"/>
  <c r="L63" i="4"/>
  <c r="M63" i="4"/>
  <c r="N63" i="4"/>
  <c r="O63" i="4"/>
  <c r="F64" i="4"/>
  <c r="G64" i="4"/>
  <c r="H64" i="4"/>
  <c r="I64" i="4"/>
  <c r="J64" i="4"/>
  <c r="K64" i="4"/>
  <c r="L64" i="4"/>
  <c r="M64" i="4"/>
  <c r="N64" i="4"/>
  <c r="O64" i="4"/>
  <c r="F65" i="4"/>
  <c r="G65" i="4"/>
  <c r="H65" i="4"/>
  <c r="I65" i="4"/>
  <c r="J65" i="4"/>
  <c r="K65" i="4"/>
  <c r="L65" i="4"/>
  <c r="M65" i="4"/>
  <c r="N65" i="4"/>
  <c r="O65" i="4"/>
  <c r="F67" i="4"/>
  <c r="G67" i="4"/>
  <c r="H67" i="4"/>
  <c r="I67" i="4"/>
  <c r="J67" i="4"/>
  <c r="K67" i="4"/>
  <c r="L67" i="4"/>
  <c r="M67" i="4"/>
  <c r="N67" i="4"/>
  <c r="O67" i="4"/>
  <c r="F68" i="4"/>
  <c r="G68" i="4"/>
  <c r="H68" i="4"/>
  <c r="I68" i="4"/>
  <c r="J68" i="4"/>
  <c r="K68" i="4"/>
  <c r="L68" i="4"/>
  <c r="M68" i="4"/>
  <c r="N68" i="4"/>
  <c r="O68" i="4"/>
  <c r="F53" i="4"/>
  <c r="G53" i="4"/>
  <c r="H53" i="4"/>
  <c r="I53" i="4"/>
  <c r="J53" i="4"/>
  <c r="K53" i="4"/>
  <c r="L53" i="4"/>
  <c r="M53" i="4"/>
  <c r="N53" i="4"/>
  <c r="O53" i="4"/>
  <c r="F54" i="4"/>
  <c r="G54" i="4"/>
  <c r="H54" i="4"/>
  <c r="I54" i="4"/>
  <c r="J54" i="4"/>
  <c r="K54" i="4"/>
  <c r="L54" i="4"/>
  <c r="M54" i="4"/>
  <c r="N54" i="4"/>
  <c r="O54" i="4"/>
  <c r="F55" i="4"/>
  <c r="G55" i="4"/>
  <c r="H55" i="4"/>
  <c r="I55" i="4"/>
  <c r="J55" i="4"/>
  <c r="K55" i="4"/>
  <c r="L55" i="4"/>
  <c r="M55" i="4"/>
  <c r="N55" i="4"/>
  <c r="O55" i="4"/>
  <c r="F56" i="4"/>
  <c r="G56" i="4"/>
  <c r="H56" i="4"/>
  <c r="I56" i="4"/>
  <c r="J56" i="4"/>
  <c r="K56" i="4"/>
  <c r="L56" i="4"/>
  <c r="M56" i="4"/>
  <c r="N56" i="4"/>
  <c r="O56" i="4"/>
  <c r="F57" i="4"/>
  <c r="G57" i="4"/>
  <c r="H57" i="4"/>
  <c r="I57" i="4"/>
  <c r="J57" i="4"/>
  <c r="K57" i="4"/>
  <c r="L57" i="4"/>
  <c r="M57" i="4"/>
  <c r="N57" i="4"/>
  <c r="O57" i="4"/>
  <c r="F58" i="4"/>
  <c r="G58" i="4"/>
  <c r="H58" i="4"/>
  <c r="I58" i="4"/>
  <c r="J58" i="4"/>
  <c r="K58" i="4"/>
  <c r="L58" i="4"/>
  <c r="M58" i="4"/>
  <c r="N58" i="4"/>
  <c r="O58" i="4"/>
  <c r="F51" i="4"/>
  <c r="G51" i="4"/>
  <c r="H51" i="4"/>
  <c r="I51" i="4"/>
  <c r="J51" i="4"/>
  <c r="K51" i="4"/>
  <c r="L51" i="4"/>
  <c r="M51" i="4"/>
  <c r="N51" i="4"/>
  <c r="O51" i="4"/>
  <c r="F43" i="4"/>
  <c r="G43" i="4"/>
  <c r="H43" i="4"/>
  <c r="I43" i="4"/>
  <c r="J43" i="4"/>
  <c r="K43" i="4"/>
  <c r="L43" i="4"/>
  <c r="M43" i="4"/>
  <c r="N43" i="4"/>
  <c r="O43" i="4"/>
  <c r="F44" i="4"/>
  <c r="G44" i="4"/>
  <c r="H44" i="4"/>
  <c r="I44" i="4"/>
  <c r="J44" i="4"/>
  <c r="K44" i="4"/>
  <c r="L44" i="4"/>
  <c r="M44" i="4"/>
  <c r="N44" i="4"/>
  <c r="O44" i="4"/>
  <c r="F45" i="4"/>
  <c r="G45" i="4"/>
  <c r="H45" i="4"/>
  <c r="I45" i="4"/>
  <c r="J45" i="4"/>
  <c r="K45" i="4"/>
  <c r="L45" i="4"/>
  <c r="M45" i="4"/>
  <c r="N45" i="4"/>
  <c r="O45" i="4"/>
  <c r="F46" i="4"/>
  <c r="G46" i="4"/>
  <c r="H46" i="4"/>
  <c r="I46" i="4"/>
  <c r="J46" i="4"/>
  <c r="K46" i="4"/>
  <c r="L46" i="4"/>
  <c r="M46" i="4"/>
  <c r="N46" i="4"/>
  <c r="O46" i="4"/>
  <c r="F47" i="4"/>
  <c r="G47" i="4"/>
  <c r="H47" i="4"/>
  <c r="I47" i="4"/>
  <c r="J47" i="4"/>
  <c r="K47" i="4"/>
  <c r="L47" i="4"/>
  <c r="M47" i="4"/>
  <c r="N47" i="4"/>
  <c r="O47" i="4"/>
  <c r="F48" i="4"/>
  <c r="G48" i="4"/>
  <c r="H48" i="4"/>
  <c r="I48" i="4"/>
  <c r="J48" i="4"/>
  <c r="K48" i="4"/>
  <c r="L48" i="4"/>
  <c r="M48" i="4"/>
  <c r="N48" i="4"/>
  <c r="O48" i="4"/>
  <c r="F49" i="4"/>
  <c r="G49" i="4"/>
  <c r="H49" i="4"/>
  <c r="I49" i="4"/>
  <c r="J49" i="4"/>
  <c r="K49" i="4"/>
  <c r="L49" i="4"/>
  <c r="M49" i="4"/>
  <c r="N49" i="4"/>
  <c r="O49" i="4"/>
  <c r="F40" i="4"/>
  <c r="G40" i="4"/>
  <c r="H40" i="4"/>
  <c r="I40" i="4"/>
  <c r="J40" i="4"/>
  <c r="K40" i="4"/>
  <c r="L40" i="4"/>
  <c r="M40" i="4"/>
  <c r="N40" i="4"/>
  <c r="O40" i="4"/>
  <c r="F41" i="4"/>
  <c r="G41" i="4"/>
  <c r="H41" i="4"/>
  <c r="I41" i="4"/>
  <c r="J41" i="4"/>
  <c r="K41" i="4"/>
  <c r="L41" i="4"/>
  <c r="M41" i="4"/>
  <c r="N41" i="4"/>
  <c r="O41" i="4"/>
  <c r="F34" i="4"/>
  <c r="G34" i="4"/>
  <c r="H34" i="4"/>
  <c r="I34" i="4"/>
  <c r="J34" i="4"/>
  <c r="K34" i="4"/>
  <c r="L34" i="4"/>
  <c r="M34" i="4"/>
  <c r="N34" i="4"/>
  <c r="O34" i="4"/>
  <c r="F35" i="4"/>
  <c r="G35" i="4"/>
  <c r="H35" i="4"/>
  <c r="I35" i="4"/>
  <c r="J35" i="4"/>
  <c r="K35" i="4"/>
  <c r="L35" i="4"/>
  <c r="M35" i="4"/>
  <c r="N35" i="4"/>
  <c r="O35" i="4"/>
  <c r="F36" i="4"/>
  <c r="G36" i="4"/>
  <c r="H36" i="4"/>
  <c r="I36" i="4"/>
  <c r="J36" i="4"/>
  <c r="K36" i="4"/>
  <c r="L36" i="4"/>
  <c r="M36" i="4"/>
  <c r="N36" i="4"/>
  <c r="O36" i="4"/>
  <c r="F37" i="4"/>
  <c r="G37" i="4"/>
  <c r="H37" i="4"/>
  <c r="I37" i="4"/>
  <c r="J37" i="4"/>
  <c r="K37" i="4"/>
  <c r="L37" i="4"/>
  <c r="M37" i="4"/>
  <c r="N37" i="4"/>
  <c r="O37" i="4"/>
  <c r="F38" i="4"/>
  <c r="G38" i="4"/>
  <c r="H38" i="4"/>
  <c r="I38" i="4"/>
  <c r="J38" i="4"/>
  <c r="K38" i="4"/>
  <c r="L38" i="4"/>
  <c r="M38" i="4"/>
  <c r="N38" i="4"/>
  <c r="O38" i="4"/>
  <c r="F26" i="4"/>
  <c r="G26" i="4"/>
  <c r="H26" i="4"/>
  <c r="I26" i="4"/>
  <c r="J26" i="4"/>
  <c r="K26" i="4"/>
  <c r="L26" i="4"/>
  <c r="M26" i="4"/>
  <c r="N26" i="4"/>
  <c r="O26" i="4"/>
  <c r="F27" i="4"/>
  <c r="G27" i="4"/>
  <c r="H27" i="4"/>
  <c r="I27" i="4"/>
  <c r="J27" i="4"/>
  <c r="K27" i="4"/>
  <c r="L27" i="4"/>
  <c r="M27" i="4"/>
  <c r="N27" i="4"/>
  <c r="O27" i="4"/>
  <c r="F28" i="4"/>
  <c r="G28" i="4"/>
  <c r="H28" i="4"/>
  <c r="I28" i="4"/>
  <c r="J28" i="4"/>
  <c r="K28" i="4"/>
  <c r="L28" i="4"/>
  <c r="M28" i="4"/>
  <c r="N28" i="4"/>
  <c r="O28" i="4"/>
  <c r="F29" i="4"/>
  <c r="G29" i="4"/>
  <c r="H29" i="4"/>
  <c r="I29" i="4"/>
  <c r="J29" i="4"/>
  <c r="K29" i="4"/>
  <c r="L29" i="4"/>
  <c r="M29" i="4"/>
  <c r="N29" i="4"/>
  <c r="O29" i="4"/>
  <c r="F30" i="4"/>
  <c r="G30" i="4"/>
  <c r="H30" i="4"/>
  <c r="I30" i="4"/>
  <c r="J30" i="4"/>
  <c r="K30" i="4"/>
  <c r="L30" i="4"/>
  <c r="M30" i="4"/>
  <c r="N30" i="4"/>
  <c r="O30" i="4"/>
  <c r="F31" i="4"/>
  <c r="G31" i="4"/>
  <c r="H31" i="4"/>
  <c r="I31" i="4"/>
  <c r="J31" i="4"/>
  <c r="K31" i="4"/>
  <c r="L31" i="4"/>
  <c r="M31" i="4"/>
  <c r="N31" i="4"/>
  <c r="O31" i="4"/>
  <c r="F32" i="4"/>
  <c r="G32" i="4"/>
  <c r="H32" i="4"/>
  <c r="I32" i="4"/>
  <c r="J32" i="4"/>
  <c r="K32" i="4"/>
  <c r="L32" i="4"/>
  <c r="M32" i="4"/>
  <c r="N32" i="4"/>
  <c r="O32" i="4"/>
  <c r="F23" i="4"/>
  <c r="G23" i="4"/>
  <c r="H23" i="4"/>
  <c r="I23" i="4"/>
  <c r="J23" i="4"/>
  <c r="K23" i="4"/>
  <c r="L23" i="4"/>
  <c r="M23" i="4"/>
  <c r="N23" i="4"/>
  <c r="O23" i="4"/>
  <c r="F24" i="4"/>
  <c r="G24" i="4"/>
  <c r="H24" i="4"/>
  <c r="I24" i="4"/>
  <c r="J24" i="4"/>
  <c r="K24" i="4"/>
  <c r="L24" i="4"/>
  <c r="M24" i="4"/>
  <c r="N24" i="4"/>
  <c r="O24" i="4"/>
  <c r="F18" i="4"/>
  <c r="G18" i="4"/>
  <c r="H18" i="4"/>
  <c r="I18" i="4"/>
  <c r="J18" i="4"/>
  <c r="K18" i="4"/>
  <c r="L18" i="4"/>
  <c r="M18" i="4"/>
  <c r="N18" i="4"/>
  <c r="O18" i="4"/>
  <c r="F19" i="4"/>
  <c r="G19" i="4"/>
  <c r="H19" i="4"/>
  <c r="I19" i="4"/>
  <c r="J19" i="4"/>
  <c r="K19" i="4"/>
  <c r="L19" i="4"/>
  <c r="M19" i="4"/>
  <c r="N19" i="4"/>
  <c r="O19" i="4"/>
  <c r="F20" i="4"/>
  <c r="G20" i="4"/>
  <c r="H20" i="4"/>
  <c r="I20" i="4"/>
  <c r="J20" i="4"/>
  <c r="K20" i="4"/>
  <c r="L20" i="4"/>
  <c r="M20" i="4"/>
  <c r="N20" i="4"/>
  <c r="O20" i="4"/>
  <c r="F21" i="4"/>
  <c r="G21" i="4"/>
  <c r="H21" i="4"/>
  <c r="I21" i="4"/>
  <c r="J21" i="4"/>
  <c r="K21" i="4"/>
  <c r="L21" i="4"/>
  <c r="M21" i="4"/>
  <c r="N21" i="4"/>
  <c r="O21" i="4"/>
  <c r="F10" i="4"/>
  <c r="G10" i="4"/>
  <c r="H10" i="4"/>
  <c r="I10" i="4"/>
  <c r="J10" i="4"/>
  <c r="K10" i="4"/>
  <c r="L10" i="4"/>
  <c r="M10" i="4"/>
  <c r="N10" i="4"/>
  <c r="O10" i="4"/>
  <c r="F11" i="4"/>
  <c r="G11" i="4"/>
  <c r="H11" i="4"/>
  <c r="I11" i="4"/>
  <c r="J11" i="4"/>
  <c r="K11" i="4"/>
  <c r="L11" i="4"/>
  <c r="M11" i="4"/>
  <c r="N11" i="4"/>
  <c r="O11" i="4"/>
  <c r="F12" i="4"/>
  <c r="G12" i="4"/>
  <c r="H12" i="4"/>
  <c r="I12" i="4"/>
  <c r="J12" i="4"/>
  <c r="K12" i="4"/>
  <c r="L12" i="4"/>
  <c r="M12" i="4"/>
  <c r="N12" i="4"/>
  <c r="O12" i="4"/>
  <c r="F13" i="4"/>
  <c r="G13" i="4"/>
  <c r="H13" i="4"/>
  <c r="I13" i="4"/>
  <c r="J13" i="4"/>
  <c r="K13" i="4"/>
  <c r="L13" i="4"/>
  <c r="M13" i="4"/>
  <c r="N13" i="4"/>
  <c r="O13" i="4"/>
  <c r="F14" i="4"/>
  <c r="G14" i="4"/>
  <c r="H14" i="4"/>
  <c r="I14" i="4"/>
  <c r="J14" i="4"/>
  <c r="K14" i="4"/>
  <c r="L14" i="4"/>
  <c r="M14" i="4"/>
  <c r="N14" i="4"/>
  <c r="O14" i="4"/>
  <c r="F15" i="4"/>
  <c r="G15" i="4"/>
  <c r="H15" i="4"/>
  <c r="I15" i="4"/>
  <c r="J15" i="4"/>
  <c r="K15" i="4"/>
  <c r="L15" i="4"/>
  <c r="M15" i="4"/>
  <c r="N15" i="4"/>
  <c r="O15" i="4"/>
  <c r="F16" i="4"/>
  <c r="G16" i="4"/>
  <c r="H16" i="4"/>
  <c r="I16" i="4"/>
  <c r="J16" i="4"/>
  <c r="K16" i="4"/>
  <c r="L16" i="4"/>
  <c r="M16" i="4"/>
  <c r="N16" i="4"/>
  <c r="O16" i="4"/>
  <c r="F5" i="4"/>
  <c r="G5" i="4"/>
  <c r="H5" i="4"/>
  <c r="I5" i="4"/>
  <c r="J5" i="4"/>
  <c r="K5" i="4"/>
  <c r="L5" i="4"/>
  <c r="M5" i="4"/>
  <c r="N5" i="4"/>
  <c r="O5" i="4"/>
  <c r="F6" i="4"/>
  <c r="G6" i="4"/>
  <c r="H6" i="4"/>
  <c r="I6" i="4"/>
  <c r="J6" i="4"/>
  <c r="K6" i="4"/>
  <c r="L6" i="4"/>
  <c r="M6" i="4"/>
  <c r="N6" i="4"/>
  <c r="O6" i="4"/>
  <c r="F7" i="4"/>
  <c r="G7" i="4"/>
  <c r="H7" i="4"/>
  <c r="I7" i="4"/>
  <c r="J7" i="4"/>
  <c r="K7" i="4"/>
  <c r="L7" i="4"/>
  <c r="M7" i="4"/>
  <c r="N7" i="4"/>
  <c r="O7" i="4"/>
  <c r="F8" i="4"/>
  <c r="G8" i="4"/>
  <c r="H8" i="4"/>
  <c r="I8" i="4"/>
  <c r="J8" i="4"/>
  <c r="K8" i="4"/>
  <c r="L8" i="4"/>
  <c r="M8" i="4"/>
  <c r="N8" i="4"/>
  <c r="O8" i="4"/>
  <c r="E6" i="4"/>
  <c r="E7" i="4"/>
  <c r="E8" i="4"/>
  <c r="E10" i="4"/>
  <c r="E11" i="4"/>
  <c r="E12" i="4"/>
  <c r="E13" i="4"/>
  <c r="E14" i="4"/>
  <c r="E15" i="4"/>
  <c r="E16" i="4"/>
  <c r="E18" i="4"/>
  <c r="E19" i="4"/>
  <c r="E20" i="4"/>
  <c r="E21" i="4"/>
  <c r="E23" i="4"/>
  <c r="E24" i="4"/>
  <c r="E26" i="4"/>
  <c r="E27" i="4"/>
  <c r="E28" i="4"/>
  <c r="E29" i="4"/>
  <c r="E30" i="4"/>
  <c r="E31" i="4"/>
  <c r="E32" i="4"/>
  <c r="E34" i="4"/>
  <c r="E35" i="4"/>
  <c r="E36" i="4"/>
  <c r="E37" i="4"/>
  <c r="E38" i="4"/>
  <c r="E40" i="4"/>
  <c r="E41" i="4"/>
  <c r="E43" i="4"/>
  <c r="E44" i="4"/>
  <c r="E45" i="4"/>
  <c r="E46" i="4"/>
  <c r="E47" i="4"/>
  <c r="E48" i="4"/>
  <c r="E49" i="4"/>
  <c r="E51" i="4"/>
  <c r="E53" i="4"/>
  <c r="E54" i="4"/>
  <c r="E55" i="4"/>
  <c r="E56" i="4"/>
  <c r="E57" i="4"/>
  <c r="E58" i="4"/>
  <c r="E60" i="4"/>
  <c r="E61" i="4"/>
  <c r="E62" i="4"/>
  <c r="E63" i="4"/>
  <c r="E64" i="4"/>
  <c r="E65" i="4"/>
  <c r="E67" i="4"/>
  <c r="E68" i="4"/>
  <c r="E70" i="4"/>
  <c r="E71" i="4"/>
  <c r="E72" i="4"/>
  <c r="E74" i="4"/>
  <c r="E75" i="4"/>
  <c r="E76" i="4"/>
  <c r="E77" i="4"/>
  <c r="E78" i="4"/>
  <c r="E79" i="4"/>
  <c r="E80" i="4"/>
  <c r="E5" i="4"/>
  <c r="F80" i="6"/>
  <c r="G80" i="6"/>
  <c r="H80" i="6"/>
  <c r="I80" i="6"/>
  <c r="J80" i="6"/>
  <c r="K80" i="6"/>
  <c r="L80" i="6"/>
  <c r="M80" i="6"/>
  <c r="N80" i="6"/>
  <c r="O80" i="6"/>
  <c r="E80" i="6"/>
  <c r="A79" i="6" l="1"/>
  <c r="A80" i="6" s="1"/>
  <c r="A78" i="6"/>
  <c r="O66" i="6"/>
  <c r="O66" i="4" s="1"/>
  <c r="N66" i="6"/>
  <c r="N66" i="4" s="1"/>
  <c r="M66" i="6"/>
  <c r="M66" i="4" s="1"/>
  <c r="L66" i="6"/>
  <c r="L66" i="4" s="1"/>
  <c r="K66" i="6"/>
  <c r="K66" i="4" s="1"/>
  <c r="J66" i="6"/>
  <c r="J66" i="4" s="1"/>
  <c r="I66" i="6"/>
  <c r="I66" i="4" s="1"/>
  <c r="H66" i="6"/>
  <c r="H66" i="4" s="1"/>
  <c r="G66" i="6"/>
  <c r="G66" i="4" s="1"/>
  <c r="F66" i="6"/>
  <c r="F66" i="4" s="1"/>
  <c r="E66" i="6"/>
  <c r="E66" i="4" s="1"/>
  <c r="E65" i="6"/>
  <c r="O65" i="6"/>
  <c r="N65" i="6"/>
  <c r="M65" i="6"/>
  <c r="L65" i="6"/>
  <c r="K65" i="6"/>
  <c r="J65" i="6"/>
  <c r="I65" i="6"/>
  <c r="H65" i="6"/>
  <c r="G65" i="6"/>
  <c r="F65" i="6"/>
  <c r="K61" i="6"/>
  <c r="K61" i="4" s="1"/>
  <c r="J61" i="6"/>
  <c r="J61" i="4" s="1"/>
  <c r="I61" i="6"/>
  <c r="I61" i="4" s="1"/>
  <c r="H61" i="6"/>
  <c r="H61" i="4" s="1"/>
  <c r="G61" i="6"/>
  <c r="G61" i="4" s="1"/>
  <c r="F61" i="6"/>
  <c r="F61" i="4" s="1"/>
  <c r="N61" i="6"/>
  <c r="N61" i="4" s="1"/>
  <c r="L61" i="6"/>
  <c r="L61" i="4" s="1"/>
  <c r="A10" i="6"/>
  <c r="A11" i="6" s="1"/>
  <c r="A12" i="6" s="1"/>
  <c r="A13" i="6" s="1"/>
  <c r="A14" i="6" s="1"/>
  <c r="A15" i="6" s="1"/>
  <c r="A16" i="6" s="1"/>
  <c r="A18" i="6" s="1"/>
  <c r="A19" i="6" s="1"/>
  <c r="A20" i="6" s="1"/>
  <c r="A21" i="6" s="1"/>
  <c r="A22" i="6" s="1"/>
  <c r="A23" i="6" s="1"/>
  <c r="A24" i="6" s="1"/>
  <c r="A26" i="6" s="1"/>
  <c r="A27" i="6" s="1"/>
  <c r="A28" i="6" s="1"/>
  <c r="A29" i="6" s="1"/>
  <c r="A30" i="6" s="1"/>
  <c r="A31" i="6" s="1"/>
  <c r="A32" i="6" s="1"/>
  <c r="A34" i="6" s="1"/>
  <c r="A35" i="6" s="1"/>
  <c r="A36" i="6" s="1"/>
  <c r="A37" i="6" s="1"/>
  <c r="A38" i="6" s="1"/>
  <c r="A39" i="6" s="1"/>
  <c r="A40" i="6" s="1"/>
  <c r="A41" i="6" s="1"/>
  <c r="A43" i="6" s="1"/>
  <c r="A44" i="6" s="1"/>
  <c r="A45" i="6" s="1"/>
  <c r="A46" i="6" s="1"/>
  <c r="A47" i="6" s="1"/>
  <c r="A48" i="6" s="1"/>
  <c r="A49" i="6" s="1"/>
  <c r="A51" i="6" s="1"/>
  <c r="A53" i="6" s="1"/>
  <c r="A54" i="6" s="1"/>
  <c r="A55" i="6" s="1"/>
  <c r="A56" i="6" s="1"/>
  <c r="A57" i="6" s="1"/>
  <c r="A58" i="6" s="1"/>
  <c r="A60" i="6" s="1"/>
  <c r="A61" i="6" s="1"/>
  <c r="A62" i="6" s="1"/>
  <c r="A63" i="6" s="1"/>
  <c r="A64" i="6" s="1"/>
  <c r="A65" i="6" s="1"/>
  <c r="A66" i="6" s="1"/>
  <c r="A67" i="6" s="1"/>
  <c r="A68" i="6" s="1"/>
  <c r="A70" i="6" s="1"/>
  <c r="A71" i="6" s="1"/>
  <c r="A72" i="6" s="1"/>
  <c r="A74" i="6" s="1"/>
  <c r="O41" i="3"/>
  <c r="N41" i="3"/>
  <c r="M41" i="3"/>
  <c r="L41" i="3"/>
  <c r="K41" i="3"/>
  <c r="J41" i="3"/>
  <c r="I41" i="3"/>
  <c r="H41" i="3"/>
  <c r="G41" i="3"/>
  <c r="F41" i="3"/>
  <c r="E41" i="3"/>
  <c r="O40" i="3"/>
  <c r="N40" i="3"/>
  <c r="M40" i="3"/>
  <c r="L40" i="3"/>
  <c r="K40" i="3"/>
  <c r="J40" i="3"/>
  <c r="I40" i="3"/>
  <c r="H40" i="3"/>
  <c r="G40" i="3"/>
  <c r="F40" i="3"/>
  <c r="E40" i="3"/>
  <c r="O38" i="3"/>
  <c r="N38" i="3"/>
  <c r="M38" i="3"/>
  <c r="L38" i="3"/>
  <c r="K38" i="3"/>
  <c r="J38" i="3"/>
  <c r="I38" i="3"/>
  <c r="H38" i="3"/>
  <c r="G38" i="3"/>
  <c r="F38" i="3"/>
  <c r="E38" i="3"/>
  <c r="O37" i="3"/>
  <c r="N37" i="3"/>
  <c r="M37" i="3"/>
  <c r="L37" i="3"/>
  <c r="K37" i="3"/>
  <c r="J37" i="3"/>
  <c r="I37" i="3"/>
  <c r="H37" i="3"/>
  <c r="G37" i="3"/>
  <c r="F37" i="3"/>
  <c r="E37" i="3"/>
  <c r="O36" i="3"/>
  <c r="N36" i="3"/>
  <c r="M36" i="3"/>
  <c r="L36" i="3"/>
  <c r="K36" i="3"/>
  <c r="J36" i="3"/>
  <c r="I36" i="3"/>
  <c r="H36" i="3"/>
  <c r="G36" i="3"/>
  <c r="F36" i="3"/>
  <c r="E36" i="3"/>
  <c r="O35" i="3"/>
  <c r="N35" i="3"/>
  <c r="M35" i="3"/>
  <c r="L35" i="3"/>
  <c r="K35" i="3"/>
  <c r="J35" i="3"/>
  <c r="I35" i="3"/>
  <c r="H35" i="3"/>
  <c r="G35" i="3"/>
  <c r="F35" i="3"/>
  <c r="E35" i="3"/>
  <c r="O34" i="3"/>
  <c r="N34" i="3"/>
  <c r="M34" i="3"/>
  <c r="L34" i="3"/>
  <c r="K34" i="3"/>
  <c r="J34" i="3"/>
  <c r="I34" i="3"/>
  <c r="H34" i="3"/>
  <c r="G34" i="3"/>
  <c r="F34" i="3"/>
  <c r="E34" i="3"/>
  <c r="M61" i="6" l="1"/>
  <c r="M61" i="4" s="1"/>
  <c r="O61" i="6"/>
  <c r="O61" i="4" s="1"/>
  <c r="O16" i="3"/>
  <c r="N16" i="3"/>
  <c r="M16" i="3"/>
  <c r="L16" i="3"/>
  <c r="K16" i="3"/>
  <c r="J16" i="3"/>
  <c r="I16" i="3"/>
  <c r="H16" i="3"/>
  <c r="G16" i="3"/>
  <c r="F16" i="3"/>
  <c r="E16" i="3"/>
  <c r="O15" i="3"/>
  <c r="N15" i="3"/>
  <c r="M15" i="3"/>
  <c r="L15" i="3"/>
  <c r="K15" i="3"/>
  <c r="J15" i="3"/>
  <c r="I15" i="3"/>
  <c r="H15" i="3"/>
  <c r="G15" i="3"/>
  <c r="F15" i="3"/>
  <c r="E15" i="3"/>
  <c r="O14" i="3"/>
  <c r="N14" i="3"/>
  <c r="M14" i="3"/>
  <c r="L14" i="3"/>
  <c r="K14" i="3"/>
  <c r="J14" i="3"/>
  <c r="I14" i="3"/>
  <c r="H14" i="3"/>
  <c r="G14" i="3"/>
  <c r="F14" i="3"/>
  <c r="E14" i="3"/>
  <c r="O13" i="3"/>
  <c r="N13" i="3"/>
  <c r="M13" i="3"/>
  <c r="L13" i="3"/>
  <c r="K13" i="3"/>
  <c r="J13" i="3"/>
  <c r="I13" i="3"/>
  <c r="H13" i="3"/>
  <c r="G13" i="3"/>
  <c r="F13" i="3"/>
  <c r="E13" i="3"/>
  <c r="O12" i="3"/>
  <c r="N12" i="3"/>
  <c r="M12" i="3"/>
  <c r="L12" i="3"/>
  <c r="K12" i="3"/>
  <c r="J12" i="3"/>
  <c r="I12" i="3"/>
  <c r="H12" i="3"/>
  <c r="G12" i="3"/>
  <c r="F12" i="3"/>
  <c r="E12" i="3"/>
  <c r="O11" i="3"/>
  <c r="N11" i="3"/>
  <c r="M11" i="3"/>
  <c r="L11" i="3"/>
  <c r="K11" i="3"/>
  <c r="J11" i="3"/>
  <c r="I11" i="3"/>
  <c r="H11" i="3"/>
  <c r="G11" i="3"/>
  <c r="F11" i="3"/>
  <c r="E11" i="3"/>
  <c r="O10" i="3"/>
  <c r="N10" i="3"/>
  <c r="M10" i="3"/>
  <c r="L10" i="3"/>
  <c r="K10" i="3"/>
  <c r="J10" i="3"/>
  <c r="I10" i="3"/>
  <c r="H10" i="3"/>
  <c r="G10" i="3"/>
  <c r="F10" i="3"/>
  <c r="E10" i="3"/>
  <c r="A78" i="3" l="1"/>
  <c r="A79" i="3" s="1"/>
  <c r="A80" i="3" s="1"/>
  <c r="O71" i="3"/>
  <c r="N71" i="3"/>
  <c r="M71" i="3"/>
  <c r="L71" i="3"/>
  <c r="K71" i="3"/>
  <c r="J71" i="3"/>
  <c r="I71" i="3"/>
  <c r="H71" i="3"/>
  <c r="G71" i="3"/>
  <c r="F71" i="3"/>
  <c r="E71" i="3"/>
  <c r="O70" i="3"/>
  <c r="N70" i="3"/>
  <c r="M70" i="3"/>
  <c r="L70" i="3"/>
  <c r="K70" i="3"/>
  <c r="J70" i="3"/>
  <c r="I70" i="3"/>
  <c r="H70" i="3"/>
  <c r="G70" i="3"/>
  <c r="F70" i="3"/>
  <c r="E70" i="3"/>
  <c r="O68" i="3"/>
  <c r="N68" i="3"/>
  <c r="M68" i="3"/>
  <c r="L68" i="3"/>
  <c r="K68" i="3"/>
  <c r="J68" i="3"/>
  <c r="I68" i="3"/>
  <c r="H68" i="3"/>
  <c r="G68" i="3"/>
  <c r="F68" i="3"/>
  <c r="E68" i="3"/>
  <c r="O67" i="3"/>
  <c r="N67" i="3"/>
  <c r="M67" i="3"/>
  <c r="L67" i="3"/>
  <c r="K67" i="3"/>
  <c r="J67" i="3"/>
  <c r="I67" i="3"/>
  <c r="H67" i="3"/>
  <c r="G67" i="3"/>
  <c r="F67" i="3"/>
  <c r="E67" i="3"/>
  <c r="O66" i="3"/>
  <c r="N66" i="3"/>
  <c r="M66" i="3"/>
  <c r="L66" i="3"/>
  <c r="K66" i="3"/>
  <c r="J66" i="3"/>
  <c r="I66" i="3"/>
  <c r="H66" i="3"/>
  <c r="G66" i="3"/>
  <c r="F66" i="3"/>
  <c r="E66" i="3"/>
  <c r="E65" i="3"/>
  <c r="O64" i="3"/>
  <c r="N64" i="3"/>
  <c r="M64" i="3"/>
  <c r="L64" i="3"/>
  <c r="K64" i="3"/>
  <c r="J64" i="3"/>
  <c r="I64" i="3"/>
  <c r="H64" i="3"/>
  <c r="G64" i="3"/>
  <c r="F64" i="3"/>
  <c r="E64" i="3"/>
  <c r="K61" i="3"/>
  <c r="J61" i="3"/>
  <c r="I61" i="3"/>
  <c r="H61" i="3"/>
  <c r="G61" i="3"/>
  <c r="F61" i="3"/>
  <c r="O58" i="3"/>
  <c r="N58" i="3"/>
  <c r="M58" i="3"/>
  <c r="L58" i="3"/>
  <c r="K58" i="3"/>
  <c r="J58" i="3"/>
  <c r="I58" i="3"/>
  <c r="H58" i="3"/>
  <c r="G58" i="3"/>
  <c r="F58" i="3"/>
  <c r="E58" i="3"/>
  <c r="O57" i="3"/>
  <c r="N57" i="3"/>
  <c r="M57" i="3"/>
  <c r="L57" i="3"/>
  <c r="K57" i="3"/>
  <c r="J57" i="3"/>
  <c r="I57" i="3"/>
  <c r="H57" i="3"/>
  <c r="G57" i="3"/>
  <c r="F57" i="3"/>
  <c r="E57" i="3"/>
  <c r="O56" i="3"/>
  <c r="N56" i="3"/>
  <c r="M56" i="3"/>
  <c r="L56" i="3"/>
  <c r="K56" i="3"/>
  <c r="J56" i="3"/>
  <c r="I56" i="3"/>
  <c r="H56" i="3"/>
  <c r="G56" i="3"/>
  <c r="F56" i="3"/>
  <c r="E56" i="3"/>
  <c r="O55" i="3"/>
  <c r="N55" i="3"/>
  <c r="M55" i="3"/>
  <c r="L55" i="3"/>
  <c r="K55" i="3"/>
  <c r="J55" i="3"/>
  <c r="I55" i="3"/>
  <c r="H55" i="3"/>
  <c r="G55" i="3"/>
  <c r="F55" i="3"/>
  <c r="E55" i="3"/>
  <c r="O54" i="3"/>
  <c r="N54" i="3"/>
  <c r="M54" i="3"/>
  <c r="L54" i="3"/>
  <c r="K54" i="3"/>
  <c r="J54" i="3"/>
  <c r="I54" i="3"/>
  <c r="H54" i="3"/>
  <c r="G54" i="3"/>
  <c r="F54" i="3"/>
  <c r="E54" i="3"/>
  <c r="O53" i="3"/>
  <c r="N53" i="3"/>
  <c r="M53" i="3"/>
  <c r="L53" i="3"/>
  <c r="K53" i="3"/>
  <c r="J53" i="3"/>
  <c r="I53" i="3"/>
  <c r="H53" i="3"/>
  <c r="G53" i="3"/>
  <c r="F53" i="3"/>
  <c r="E53" i="3"/>
  <c r="O51" i="3"/>
  <c r="N51" i="3"/>
  <c r="M51" i="3"/>
  <c r="L51" i="3"/>
  <c r="K51" i="3"/>
  <c r="J51" i="3"/>
  <c r="I51" i="3"/>
  <c r="H51" i="3"/>
  <c r="G51" i="3"/>
  <c r="F51" i="3"/>
  <c r="E51" i="3"/>
  <c r="O49" i="3"/>
  <c r="N49" i="3"/>
  <c r="M49" i="3"/>
  <c r="L49" i="3"/>
  <c r="K49" i="3"/>
  <c r="J49" i="3"/>
  <c r="I49" i="3"/>
  <c r="H49" i="3"/>
  <c r="G49" i="3"/>
  <c r="F49" i="3"/>
  <c r="E49" i="3"/>
  <c r="O48" i="3"/>
  <c r="N48" i="3"/>
  <c r="M48" i="3"/>
  <c r="L48" i="3"/>
  <c r="K48" i="3"/>
  <c r="J48" i="3"/>
  <c r="I48" i="3"/>
  <c r="H48" i="3"/>
  <c r="G48" i="3"/>
  <c r="F48" i="3"/>
  <c r="E48" i="3"/>
  <c r="O47" i="3"/>
  <c r="N47" i="3"/>
  <c r="M47" i="3"/>
  <c r="L47" i="3"/>
  <c r="K47" i="3"/>
  <c r="J47" i="3"/>
  <c r="I47" i="3"/>
  <c r="H47" i="3"/>
  <c r="G47" i="3"/>
  <c r="F47" i="3"/>
  <c r="E47" i="3"/>
  <c r="O46" i="3"/>
  <c r="N46" i="3"/>
  <c r="M46" i="3"/>
  <c r="L46" i="3"/>
  <c r="K46" i="3"/>
  <c r="J46" i="3"/>
  <c r="I46" i="3"/>
  <c r="H46" i="3"/>
  <c r="G46" i="3"/>
  <c r="F46" i="3"/>
  <c r="E46" i="3"/>
  <c r="O45" i="3"/>
  <c r="N45" i="3"/>
  <c r="M45" i="3"/>
  <c r="L45" i="3"/>
  <c r="K45" i="3"/>
  <c r="J45" i="3"/>
  <c r="I45" i="3"/>
  <c r="H45" i="3"/>
  <c r="G45" i="3"/>
  <c r="F45" i="3"/>
  <c r="E45" i="3"/>
  <c r="O44" i="3"/>
  <c r="N44" i="3"/>
  <c r="M44" i="3"/>
  <c r="L44" i="3"/>
  <c r="K44" i="3"/>
  <c r="J44" i="3"/>
  <c r="I44" i="3"/>
  <c r="H44" i="3"/>
  <c r="G44" i="3"/>
  <c r="F44" i="3"/>
  <c r="E44" i="3"/>
  <c r="O43" i="3"/>
  <c r="N43" i="3"/>
  <c r="M43" i="3"/>
  <c r="L43" i="3"/>
  <c r="K43" i="3"/>
  <c r="J43" i="3"/>
  <c r="I43" i="3"/>
  <c r="H43" i="3"/>
  <c r="G43" i="3"/>
  <c r="F43" i="3"/>
  <c r="E43" i="3"/>
  <c r="O32" i="3"/>
  <c r="N32" i="3"/>
  <c r="M32" i="3"/>
  <c r="L32" i="3"/>
  <c r="K32" i="3"/>
  <c r="J32" i="3"/>
  <c r="I32" i="3"/>
  <c r="H32" i="3"/>
  <c r="G32" i="3"/>
  <c r="F32" i="3"/>
  <c r="E32" i="3"/>
  <c r="O31" i="3"/>
  <c r="N31" i="3"/>
  <c r="M31" i="3"/>
  <c r="L31" i="3"/>
  <c r="K31" i="3"/>
  <c r="J31" i="3"/>
  <c r="I31" i="3"/>
  <c r="H31" i="3"/>
  <c r="G31" i="3"/>
  <c r="F31" i="3"/>
  <c r="E31" i="3"/>
  <c r="O30" i="3"/>
  <c r="N30" i="3"/>
  <c r="M30" i="3"/>
  <c r="L30" i="3"/>
  <c r="K30" i="3"/>
  <c r="J30" i="3"/>
  <c r="I30" i="3"/>
  <c r="H30" i="3"/>
  <c r="G30" i="3"/>
  <c r="F30" i="3"/>
  <c r="E30" i="3"/>
  <c r="O29" i="3"/>
  <c r="N29" i="3"/>
  <c r="M29" i="3"/>
  <c r="L29" i="3"/>
  <c r="K29" i="3"/>
  <c r="J29" i="3"/>
  <c r="I29" i="3"/>
  <c r="H29" i="3"/>
  <c r="G29" i="3"/>
  <c r="F29" i="3"/>
  <c r="E29" i="3"/>
  <c r="O28" i="3"/>
  <c r="N28" i="3"/>
  <c r="M28" i="3"/>
  <c r="L28" i="3"/>
  <c r="K28" i="3"/>
  <c r="J28" i="3"/>
  <c r="I28" i="3"/>
  <c r="H28" i="3"/>
  <c r="G28" i="3"/>
  <c r="F28" i="3"/>
  <c r="E28" i="3"/>
  <c r="O27" i="3"/>
  <c r="N27" i="3"/>
  <c r="M27" i="3"/>
  <c r="L27" i="3"/>
  <c r="K27" i="3"/>
  <c r="J27" i="3"/>
  <c r="I27" i="3"/>
  <c r="H27" i="3"/>
  <c r="G27" i="3"/>
  <c r="F27" i="3"/>
  <c r="E27" i="3"/>
  <c r="O26" i="3"/>
  <c r="N26" i="3"/>
  <c r="M26" i="3"/>
  <c r="L26" i="3"/>
  <c r="K26" i="3"/>
  <c r="J26" i="3"/>
  <c r="I26" i="3"/>
  <c r="H26" i="3"/>
  <c r="G26" i="3"/>
  <c r="F26" i="3"/>
  <c r="E26" i="3"/>
  <c r="O24" i="3"/>
  <c r="N24" i="3"/>
  <c r="M24" i="3"/>
  <c r="L24" i="3"/>
  <c r="K24" i="3"/>
  <c r="J24" i="3"/>
  <c r="I24" i="3"/>
  <c r="H24" i="3"/>
  <c r="G24" i="3"/>
  <c r="F24" i="3"/>
  <c r="E24" i="3"/>
  <c r="O23" i="3"/>
  <c r="N23" i="3"/>
  <c r="M23" i="3"/>
  <c r="L23" i="3"/>
  <c r="K23" i="3"/>
  <c r="J23" i="3"/>
  <c r="I23" i="3"/>
  <c r="H23" i="3"/>
  <c r="G23" i="3"/>
  <c r="F23" i="3"/>
  <c r="E23" i="3"/>
  <c r="O21" i="3"/>
  <c r="N21" i="3"/>
  <c r="M21" i="3"/>
  <c r="L21" i="3"/>
  <c r="K21" i="3"/>
  <c r="J21" i="3"/>
  <c r="I21" i="3"/>
  <c r="H21" i="3"/>
  <c r="G21" i="3"/>
  <c r="F21" i="3"/>
  <c r="E21" i="3"/>
  <c r="O20" i="3"/>
  <c r="N20" i="3"/>
  <c r="M20" i="3"/>
  <c r="L20" i="3"/>
  <c r="K20" i="3"/>
  <c r="J20" i="3"/>
  <c r="I20" i="3"/>
  <c r="H20" i="3"/>
  <c r="G20" i="3"/>
  <c r="F20" i="3"/>
  <c r="E20" i="3"/>
  <c r="O19" i="3"/>
  <c r="N19" i="3"/>
  <c r="M19" i="3"/>
  <c r="L19" i="3"/>
  <c r="K19" i="3"/>
  <c r="J19" i="3"/>
  <c r="I19" i="3"/>
  <c r="H19" i="3"/>
  <c r="G19" i="3"/>
  <c r="F19" i="3"/>
  <c r="E19" i="3"/>
  <c r="O18" i="3"/>
  <c r="N18" i="3"/>
  <c r="M18" i="3"/>
  <c r="L18" i="3"/>
  <c r="K18" i="3"/>
  <c r="J18" i="3"/>
  <c r="I18" i="3"/>
  <c r="H18" i="3"/>
  <c r="G18" i="3"/>
  <c r="F18" i="3"/>
  <c r="E18" i="3"/>
  <c r="A10" i="3"/>
  <c r="A11" i="3" s="1"/>
  <c r="A12" i="3" s="1"/>
  <c r="A13" i="3" s="1"/>
  <c r="A14" i="3" s="1"/>
  <c r="A15" i="3" s="1"/>
  <c r="A16" i="3" s="1"/>
  <c r="A18" i="3" s="1"/>
  <c r="A19" i="3" s="1"/>
  <c r="A20" i="3" s="1"/>
  <c r="A21" i="3" s="1"/>
  <c r="A22" i="3" s="1"/>
  <c r="A23" i="3" s="1"/>
  <c r="A24" i="3" s="1"/>
  <c r="A26" i="3" s="1"/>
  <c r="A27" i="3" s="1"/>
  <c r="A28" i="3" s="1"/>
  <c r="A29" i="3" s="1"/>
  <c r="A30" i="3" s="1"/>
  <c r="A31" i="3" s="1"/>
  <c r="A32" i="3" s="1"/>
  <c r="A34" i="3" s="1"/>
  <c r="A35" i="3" s="1"/>
  <c r="A36" i="3" s="1"/>
  <c r="A37" i="3" s="1"/>
  <c r="A38" i="3" s="1"/>
  <c r="A39" i="3" s="1"/>
  <c r="A40" i="3" s="1"/>
  <c r="A41" i="3" s="1"/>
  <c r="A43" i="3" s="1"/>
  <c r="A44" i="3" s="1"/>
  <c r="A45" i="3" s="1"/>
  <c r="A46" i="3" s="1"/>
  <c r="A47" i="3" s="1"/>
  <c r="A48" i="3" s="1"/>
  <c r="A49" i="3" s="1"/>
  <c r="A51" i="3" s="1"/>
  <c r="A53" i="3" s="1"/>
  <c r="A54" i="3" s="1"/>
  <c r="A55" i="3" s="1"/>
  <c r="A56" i="3" s="1"/>
  <c r="A57" i="3" s="1"/>
  <c r="A58" i="3" s="1"/>
  <c r="A60" i="3" s="1"/>
  <c r="A61" i="3" s="1"/>
  <c r="A62" i="3" s="1"/>
  <c r="A63" i="3" s="1"/>
  <c r="A64" i="3" s="1"/>
  <c r="A65" i="3" s="1"/>
  <c r="A66" i="3" s="1"/>
  <c r="A67" i="3" s="1"/>
  <c r="A68" i="3" s="1"/>
  <c r="A70" i="3" s="1"/>
  <c r="A71" i="3" s="1"/>
  <c r="A72" i="3" s="1"/>
  <c r="A74" i="3" s="1"/>
  <c r="O8" i="3"/>
  <c r="N8" i="3"/>
  <c r="M8" i="3"/>
  <c r="L8" i="3"/>
  <c r="K8" i="3"/>
  <c r="J8" i="3"/>
  <c r="I8" i="3"/>
  <c r="H8" i="3"/>
  <c r="G8" i="3"/>
  <c r="F8" i="3"/>
  <c r="E8" i="3"/>
  <c r="O7" i="3"/>
  <c r="N7" i="3"/>
  <c r="M7" i="3"/>
  <c r="L7" i="3"/>
  <c r="K7" i="3"/>
  <c r="J7" i="3"/>
  <c r="I7" i="3"/>
  <c r="H7" i="3"/>
  <c r="G7" i="3"/>
  <c r="F7" i="3"/>
  <c r="E7" i="3"/>
  <c r="F65" i="3" l="1"/>
  <c r="H65" i="3"/>
  <c r="J65" i="3"/>
  <c r="L65" i="3"/>
  <c r="N65" i="3"/>
  <c r="G65" i="3"/>
  <c r="I65" i="3"/>
  <c r="K65" i="3"/>
  <c r="M65" i="3"/>
  <c r="O65" i="3"/>
  <c r="L61" i="3"/>
  <c r="M61" i="3"/>
  <c r="O61" i="3"/>
  <c r="N61" i="3"/>
  <c r="A78" i="4" l="1"/>
  <c r="A79" i="4" s="1"/>
  <c r="A80" i="4" s="1"/>
  <c r="A10" i="4"/>
  <c r="A11" i="4" s="1"/>
  <c r="A12" i="4" s="1"/>
  <c r="A13" i="4" s="1"/>
  <c r="A14" i="4" s="1"/>
  <c r="A15" i="4" s="1"/>
  <c r="A16" i="4" s="1"/>
  <c r="A18" i="4" s="1"/>
  <c r="A19" i="4" s="1"/>
  <c r="A20" i="4" s="1"/>
  <c r="A21" i="4" s="1"/>
  <c r="A22" i="4" s="1"/>
  <c r="A23" i="4" s="1"/>
  <c r="A24" i="4" s="1"/>
  <c r="A26" i="4" s="1"/>
  <c r="A27" i="4" s="1"/>
  <c r="A28" i="4" s="1"/>
  <c r="A29" i="4" s="1"/>
  <c r="A30" i="4" s="1"/>
  <c r="A31" i="4" s="1"/>
  <c r="A32" i="4" s="1"/>
  <c r="A34" i="4" s="1"/>
  <c r="A35" i="4" s="1"/>
  <c r="A36" i="4" s="1"/>
  <c r="A37" i="4" s="1"/>
  <c r="A38" i="4" s="1"/>
  <c r="A39" i="4" s="1"/>
  <c r="A40" i="4" s="1"/>
  <c r="A41" i="4" s="1"/>
  <c r="A43" i="4" s="1"/>
  <c r="A44" i="4" s="1"/>
  <c r="A45" i="4" s="1"/>
  <c r="A46" i="4" s="1"/>
  <c r="A47" i="4" s="1"/>
  <c r="A48" i="4" s="1"/>
  <c r="A49" i="4" s="1"/>
  <c r="A51" i="4" s="1"/>
  <c r="A53" i="4" s="1"/>
  <c r="A54" i="4" s="1"/>
  <c r="A55" i="4" s="1"/>
  <c r="A56" i="4" s="1"/>
  <c r="A57" i="4" s="1"/>
  <c r="A58" i="4" s="1"/>
  <c r="A60" i="4" s="1"/>
  <c r="A61" i="4" s="1"/>
  <c r="A62" i="4" s="1"/>
  <c r="A63" i="4" s="1"/>
  <c r="A64" i="4" s="1"/>
  <c r="A65" i="4" s="1"/>
  <c r="A66" i="4" s="1"/>
  <c r="A67" i="4" s="1"/>
  <c r="A68" i="4" s="1"/>
  <c r="A70" i="4" s="1"/>
  <c r="A71" i="4" s="1"/>
  <c r="A72" i="4" s="1"/>
  <c r="A74" i="4" s="1"/>
</calcChain>
</file>

<file path=xl/sharedStrings.xml><?xml version="1.0" encoding="utf-8"?>
<sst xmlns="http://schemas.openxmlformats.org/spreadsheetml/2006/main" count="774" uniqueCount="136">
  <si>
    <t>Unemployment rate</t>
  </si>
  <si>
    <t>Real GDP</t>
  </si>
  <si>
    <t>Potenciālā IKP pieaugums</t>
  </si>
  <si>
    <t>Izlaižu starpība</t>
  </si>
  <si>
    <t>NAWRU</t>
  </si>
  <si>
    <t>Privātais patēriņš</t>
  </si>
  <si>
    <t xml:space="preserve">Private consumption </t>
  </si>
  <si>
    <t xml:space="preserve">Government consumption </t>
  </si>
  <si>
    <t xml:space="preserve">Gross capital formation </t>
  </si>
  <si>
    <t xml:space="preserve">..gross fixed capital formation </t>
  </si>
  <si>
    <t xml:space="preserve">..inventories </t>
  </si>
  <si>
    <t>Preču un pakalpojumu eksports</t>
  </si>
  <si>
    <t>Exports of goods and services</t>
  </si>
  <si>
    <t>Preču un pakalpojumu imports</t>
  </si>
  <si>
    <t>Imports of goods and services</t>
  </si>
  <si>
    <t>Darbinieku atalgojums</t>
  </si>
  <si>
    <t>Compensation of employees</t>
  </si>
  <si>
    <t>Gross operating surplus</t>
  </si>
  <si>
    <t>Ražošanas un importa nodokļi</t>
  </si>
  <si>
    <t>Taxes on products and imports</t>
  </si>
  <si>
    <t>Subsīdijas</t>
  </si>
  <si>
    <t>Potential GDP and output gap</t>
  </si>
  <si>
    <t>Output gap</t>
  </si>
  <si>
    <t>Makroekonomiskie rādītāji / Macroeconomic indicators</t>
  </si>
  <si>
    <t>t-7</t>
  </si>
  <si>
    <t>t-6</t>
  </si>
  <si>
    <t>t-5</t>
  </si>
  <si>
    <t>t-4</t>
  </si>
  <si>
    <t>t-3</t>
  </si>
  <si>
    <t>t-2</t>
  </si>
  <si>
    <t>t-1</t>
  </si>
  <si>
    <t>t</t>
  </si>
  <si>
    <t>t+1</t>
  </si>
  <si>
    <t>t+2</t>
  </si>
  <si>
    <t>t+3</t>
  </si>
  <si>
    <t>Nr.</t>
  </si>
  <si>
    <t>Rādītājs</t>
  </si>
  <si>
    <t>Indicator</t>
  </si>
  <si>
    <t>Mērvienība / Unit</t>
  </si>
  <si>
    <t>Iekšzemes kopprodukts (IKP)</t>
  </si>
  <si>
    <t>Gross domestic product (GDP) expenditure perspective</t>
  </si>
  <si>
    <t>Reālais IKP</t>
  </si>
  <si>
    <t>milj. / mio EUR</t>
  </si>
  <si>
    <t>Nominālais IKP</t>
  </si>
  <si>
    <t>Nominal GDP</t>
  </si>
  <si>
    <t>IKP pieaugums salīdzināmajās cenās</t>
  </si>
  <si>
    <t>Real GDP growth</t>
  </si>
  <si>
    <t>%</t>
  </si>
  <si>
    <t>IKP pieaugums faktiskajās cenās</t>
  </si>
  <si>
    <t>Nominal GDP growth</t>
  </si>
  <si>
    <t>sal_IKP izdevumu aspekts:  rādītāji salīdzināmajās cenās</t>
  </si>
  <si>
    <t>GDP expenditure perspective: real figures</t>
  </si>
  <si>
    <t>Valdības patēriņš</t>
  </si>
  <si>
    <t>Bruto kapitāla veidošana</t>
  </si>
  <si>
    <t>..bruto pamatkapitāla veidošana</t>
  </si>
  <si>
    <t>..krājumu pārmaiņas</t>
  </si>
  <si>
    <t>SAL_IKP izdevumu aspekts:  pieaugums salīdzināmajās cenās</t>
  </si>
  <si>
    <t>GDP expenditure perspective: growth in real figures</t>
  </si>
  <si>
    <t xml:space="preserve">..change in inventories </t>
  </si>
  <si>
    <t>-</t>
  </si>
  <si>
    <t>FAKt_IKP izdevumu aspekts:  rādītāji faktiskajās cenās</t>
  </si>
  <si>
    <t>GDP expenditure perspective: nominal figures</t>
  </si>
  <si>
    <t>Deflatori</t>
  </si>
  <si>
    <t>Deflators</t>
  </si>
  <si>
    <t>IKP deflators, gads pret gadu</t>
  </si>
  <si>
    <t>GDP deflator, year on year</t>
  </si>
  <si>
    <t>Privātā patēriņa deflators</t>
  </si>
  <si>
    <t>Private consumption deflator</t>
  </si>
  <si>
    <t>Valdības patēriņa deflators</t>
  </si>
  <si>
    <t>Government consumption deflator</t>
  </si>
  <si>
    <t>Bruto kapitāla veidošanas deflators</t>
  </si>
  <si>
    <t>Capital formation deflator</t>
  </si>
  <si>
    <t>..bruto pamatkapitāla veidošanas deflators</t>
  </si>
  <si>
    <t>..gross fixed capital formation deflator</t>
  </si>
  <si>
    <t>..krājumu pārmaiņu deflators</t>
  </si>
  <si>
    <t>..change in inventories deflator</t>
  </si>
  <si>
    <t>Preču un pakalpojumu eksporta deflators</t>
  </si>
  <si>
    <t>Exports of goods and services deflator</t>
  </si>
  <si>
    <t>Preču un pakalpojumu importa deflators</t>
  </si>
  <si>
    <t>Imports of goods and services deflator</t>
  </si>
  <si>
    <t>Devums reālajai IKP izaugsmei</t>
  </si>
  <si>
    <t>Contribution to real GDP growth</t>
  </si>
  <si>
    <t>Patēriņa cenu indekss</t>
  </si>
  <si>
    <t>Consumer price index</t>
  </si>
  <si>
    <t>Patēriņa cenu indekss, gads pret gadu</t>
  </si>
  <si>
    <t>Consumer price index, year on year</t>
  </si>
  <si>
    <t>IKP ienākumu aspekts</t>
  </si>
  <si>
    <t>GDP income perspective</t>
  </si>
  <si>
    <t>Pārpalikums un jauktais kopienākums</t>
  </si>
  <si>
    <t>..darba alga</t>
  </si>
  <si>
    <t>..wages</t>
  </si>
  <si>
    <t>..darba devēju sociālās iemaksas</t>
  </si>
  <si>
    <t>..social contributions</t>
  </si>
  <si>
    <t>Subsidies</t>
  </si>
  <si>
    <t>Iedzīvotāji un darba tirgus</t>
  </si>
  <si>
    <t>Population and labour</t>
  </si>
  <si>
    <r>
      <t>Iedzīvotāju kopskaits (</t>
    </r>
    <r>
      <rPr>
        <i/>
        <sz val="11"/>
        <rFont val="Times New Roman"/>
        <family val="1"/>
      </rPr>
      <t>ISG010</t>
    </r>
    <r>
      <rPr>
        <sz val="11"/>
        <rFont val="Times New Roman"/>
        <family val="1"/>
        <charset val="204"/>
      </rPr>
      <t>)</t>
    </r>
  </si>
  <si>
    <t>Total population</t>
  </si>
  <si>
    <t>tūkst. / thsd.</t>
  </si>
  <si>
    <t>Iedzīvotāju kopskaita pieaugums</t>
  </si>
  <si>
    <t>Population growth</t>
  </si>
  <si>
    <t>Iedzīvotaji darbspējas vecumā (15-74)</t>
  </si>
  <si>
    <t>Working age population</t>
  </si>
  <si>
    <t>Ekonomiski aktīvie iedzīvotāji</t>
  </si>
  <si>
    <t>Economically active population</t>
  </si>
  <si>
    <t>Nodarbināto skaits</t>
  </si>
  <si>
    <t>Number of persons employed</t>
  </si>
  <si>
    <t>Nodarbināto skaita pieaugums</t>
  </si>
  <si>
    <t>Growth of number of persons employed</t>
  </si>
  <si>
    <t>Līdzdalības līmenis</t>
  </si>
  <si>
    <t>Participation rate</t>
  </si>
  <si>
    <t>Bezdarba līmenis</t>
  </si>
  <si>
    <t>Bezdarba līmenis, kas neietekmē algu, %</t>
  </si>
  <si>
    <t>%, y-o-y</t>
  </si>
  <si>
    <t>Algas un produktivitāte</t>
  </si>
  <si>
    <t>Wages and productivity</t>
  </si>
  <si>
    <t>Vidējā bruto alga</t>
  </si>
  <si>
    <t>Average gross wage</t>
  </si>
  <si>
    <t>EUR</t>
  </si>
  <si>
    <t>Vidējās bruto algas pieaugums</t>
  </si>
  <si>
    <t>Average gross wage growth</t>
  </si>
  <si>
    <t>Reālās produktivitātes pieaugums</t>
  </si>
  <si>
    <t>Real productivity growth</t>
  </si>
  <si>
    <t>Potenciālais IKP un izlaižu starpības</t>
  </si>
  <si>
    <t>Potenciālais IKP 2015. gada cenās</t>
  </si>
  <si>
    <t>Potential GDP in the prices of 2015</t>
  </si>
  <si>
    <t>Potential GDP growth</t>
  </si>
  <si>
    <t>Darbaspēka devums</t>
  </si>
  <si>
    <t>Potential labour</t>
  </si>
  <si>
    <t>Kapitāla devums</t>
  </si>
  <si>
    <t>Potential capital stock</t>
  </si>
  <si>
    <t>Faktoru produktivitātes devums</t>
  </si>
  <si>
    <t>Potential total factor productivity (TFP)</t>
  </si>
  <si>
    <t>Iedzīvotāju kopskaits (IRS010)</t>
  </si>
  <si>
    <r>
      <t xml:space="preserve">Iedzīvotaji darbspējas vecumā (15-74) </t>
    </r>
    <r>
      <rPr>
        <b/>
        <sz val="11"/>
        <rFont val="Times New Roman"/>
        <family val="1"/>
      </rPr>
      <t>IRD010</t>
    </r>
  </si>
  <si>
    <t>Sal_IKP izdevumu aspekts:  rādītāji salīdzināmajās cenās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</si>
</sst>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#,##0.0"/>
    <numFmt numFmtId="166" formatCode="#,##0.00000"/>
  </numFmts>
  <fonts count="20" x14ac:knownFonts="1">
    <font>
      <sz val="11"/>
      <color rgb="FF000000"/>
      <name val="Calibri"/>
      <family val="2"/>
    </font>
    <font>
      <sz val="11"/>
      <name val="Garamond"/>
      <family val="1"/>
      <charset val="186"/>
    </font>
    <font>
      <sz val="11"/>
      <color theme="1"/>
      <name val="Times New Roman"/>
      <family val="1"/>
      <charset val="186"/>
    </font>
    <font>
      <sz val="11"/>
      <color rgb="FF9C5700"/>
      <name val="Calibri"/>
      <family val="2"/>
      <charset val="186"/>
      <scheme val="minor"/>
    </font>
    <font>
      <b/>
      <sz val="16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b/>
      <sz val="11"/>
      <color theme="0"/>
      <name val="Times New Roman"/>
      <family val="1"/>
      <charset val="186"/>
    </font>
    <font>
      <sz val="11"/>
      <name val="Times New Roman"/>
      <family val="1"/>
      <charset val="204"/>
    </font>
    <font>
      <sz val="11"/>
      <name val="Garamond"/>
      <family val="1"/>
      <charset val="204"/>
    </font>
    <font>
      <i/>
      <sz val="11"/>
      <name val="Times New Roman"/>
      <family val="1"/>
    </font>
    <font>
      <b/>
      <i/>
      <sz val="11"/>
      <color rgb="FF9C5700"/>
      <name val="Calibri"/>
      <family val="2"/>
      <charset val="186"/>
      <scheme val="minor"/>
    </font>
    <font>
      <b/>
      <i/>
      <sz val="11"/>
      <name val="Calibri"/>
      <family val="2"/>
      <charset val="186"/>
      <scheme val="minor"/>
    </font>
    <font>
      <sz val="11"/>
      <color rgb="FFFA7D00"/>
      <name val="Calibri"/>
      <family val="2"/>
      <charset val="186"/>
      <scheme val="minor"/>
    </font>
    <font>
      <b/>
      <sz val="11"/>
      <color rgb="FF9C0006"/>
      <name val="Calibri"/>
      <family val="2"/>
      <charset val="186"/>
      <scheme val="minor"/>
    </font>
    <font>
      <sz val="11"/>
      <name val="Times New Roman"/>
      <family val="1"/>
      <charset val="186"/>
    </font>
    <font>
      <sz val="11"/>
      <name val="Times New Roman"/>
      <family val="1"/>
    </font>
    <font>
      <b/>
      <sz val="11"/>
      <name val="Times New Roman"/>
      <family val="1"/>
    </font>
    <font>
      <b/>
      <sz val="11"/>
      <color rgb="FFFF0000"/>
      <name val="Times New Roman"/>
      <family val="1"/>
      <charset val="186"/>
    </font>
    <font>
      <b/>
      <sz val="11"/>
      <name val="Times New Roman"/>
      <family val="1"/>
      <charset val="186"/>
    </font>
    <font>
      <sz val="11"/>
      <color rgb="FFFF0000"/>
      <name val="Calibri"/>
      <family val="2"/>
      <charset val="186"/>
    </font>
  </fonts>
  <fills count="6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002060"/>
        <bgColor indexed="64"/>
      </patternFill>
    </fill>
    <fill>
      <patternFill patternType="solid">
        <fgColor rgb="FFF2F2F2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 applyNumberFormat="0" applyBorder="0" applyAlignment="0"/>
    <xf numFmtId="0" fontId="3" fillId="3" borderId="0" applyNumberFormat="0" applyBorder="0" applyAlignment="0" applyProtection="0"/>
    <xf numFmtId="164" fontId="13" fillId="2" borderId="0"/>
    <xf numFmtId="1" fontId="12" fillId="5" borderId="0"/>
  </cellStyleXfs>
  <cellXfs count="61">
    <xf numFmtId="0" fontId="0" fillId="0" borderId="0" xfId="0"/>
    <xf numFmtId="0" fontId="2" fillId="0" borderId="0" xfId="0" applyFont="1"/>
    <xf numFmtId="0" fontId="4" fillId="0" borderId="0" xfId="0" applyFont="1"/>
    <xf numFmtId="0" fontId="2" fillId="0" borderId="0" xfId="0" applyFont="1" applyAlignment="1">
      <alignment horizontal="center"/>
    </xf>
    <xf numFmtId="165" fontId="2" fillId="0" borderId="0" xfId="0" applyNumberFormat="1" applyFont="1"/>
    <xf numFmtId="166" fontId="2" fillId="0" borderId="0" xfId="0" applyNumberFormat="1" applyFont="1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165" fontId="5" fillId="0" borderId="0" xfId="0" applyNumberFormat="1" applyFont="1" applyAlignment="1">
      <alignment vertical="center"/>
    </xf>
    <xf numFmtId="165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4" borderId="0" xfId="0" applyFont="1" applyFill="1" applyAlignment="1">
      <alignment horizontal="right" indent="1"/>
    </xf>
    <xf numFmtId="0" fontId="6" fillId="4" borderId="0" xfId="0" applyFont="1" applyFill="1"/>
    <xf numFmtId="0" fontId="6" fillId="4" borderId="0" xfId="0" applyFont="1" applyFill="1" applyAlignment="1">
      <alignment horizontal="center"/>
    </xf>
    <xf numFmtId="0" fontId="2" fillId="0" borderId="0" xfId="0" applyFont="1" applyAlignment="1">
      <alignment horizontal="right" indent="1"/>
    </xf>
    <xf numFmtId="0" fontId="7" fillId="0" borderId="0" xfId="0" applyFont="1"/>
    <xf numFmtId="0" fontId="7" fillId="0" borderId="0" xfId="0" applyFont="1" applyAlignment="1">
      <alignment horizontal="center"/>
    </xf>
    <xf numFmtId="3" fontId="8" fillId="0" borderId="1" xfId="0" applyNumberFormat="1" applyFont="1" applyBorder="1" applyAlignment="1">
      <alignment horizontal="right" indent="1"/>
    </xf>
    <xf numFmtId="165" fontId="8" fillId="0" borderId="1" xfId="0" applyNumberFormat="1" applyFont="1" applyBorder="1" applyAlignment="1">
      <alignment horizontal="right" indent="1"/>
    </xf>
    <xf numFmtId="0" fontId="6" fillId="4" borderId="0" xfId="0" applyFont="1" applyFill="1" applyAlignment="1">
      <alignment horizontal="right" vertical="center" wrapText="1" indent="1"/>
    </xf>
    <xf numFmtId="0" fontId="6" fillId="4" borderId="0" xfId="0" applyFont="1" applyFill="1" applyAlignment="1">
      <alignment vertical="center"/>
    </xf>
    <xf numFmtId="0" fontId="6" fillId="4" borderId="0" xfId="0" applyFont="1" applyFill="1" applyAlignment="1">
      <alignment horizontal="center" vertical="center" wrapText="1"/>
    </xf>
    <xf numFmtId="3" fontId="1" fillId="0" borderId="1" xfId="0" applyNumberFormat="1" applyFont="1" applyBorder="1" applyAlignment="1">
      <alignment horizontal="right" indent="1"/>
    </xf>
    <xf numFmtId="165" fontId="1" fillId="0" borderId="1" xfId="0" applyNumberFormat="1" applyFont="1" applyBorder="1" applyAlignment="1">
      <alignment horizontal="right" indent="1"/>
    </xf>
    <xf numFmtId="1" fontId="1" fillId="0" borderId="1" xfId="0" applyNumberFormat="1" applyFont="1" applyBorder="1" applyAlignment="1">
      <alignment horizontal="right" indent="1"/>
    </xf>
    <xf numFmtId="0" fontId="7" fillId="0" borderId="0" xfId="0" applyFont="1" applyAlignment="1">
      <alignment horizontal="right" indent="1"/>
    </xf>
    <xf numFmtId="0" fontId="7" fillId="0" borderId="0" xfId="0" applyFont="1" applyAlignment="1">
      <alignment wrapText="1"/>
    </xf>
    <xf numFmtId="4" fontId="8" fillId="0" borderId="1" xfId="0" applyNumberFormat="1" applyFont="1" applyBorder="1" applyAlignment="1">
      <alignment horizontal="right" indent="1"/>
    </xf>
    <xf numFmtId="0" fontId="2" fillId="0" borderId="0" xfId="0" applyFont="1" applyFill="1"/>
    <xf numFmtId="0" fontId="2" fillId="0" borderId="0" xfId="0" applyFont="1" applyFill="1" applyAlignment="1">
      <alignment horizontal="center"/>
    </xf>
    <xf numFmtId="0" fontId="3" fillId="0" borderId="0" xfId="1" applyFill="1" applyAlignment="1">
      <alignment horizontal="center" vertical="center"/>
    </xf>
    <xf numFmtId="0" fontId="10" fillId="0" borderId="0" xfId="1" applyFont="1" applyFill="1" applyAlignment="1">
      <alignment horizontal="center" vertical="center"/>
    </xf>
    <xf numFmtId="165" fontId="11" fillId="0" borderId="0" xfId="1" applyNumberFormat="1" applyFont="1" applyFill="1"/>
    <xf numFmtId="0" fontId="11" fillId="0" borderId="0" xfId="1" applyFont="1" applyFill="1" applyAlignment="1">
      <alignment horizontal="center" vertical="center"/>
    </xf>
    <xf numFmtId="4" fontId="0" fillId="0" borderId="0" xfId="0" applyNumberFormat="1"/>
    <xf numFmtId="3" fontId="1" fillId="0" borderId="1" xfId="0" applyNumberFormat="1" applyFont="1" applyFill="1" applyBorder="1" applyAlignment="1">
      <alignment horizontal="right" indent="1"/>
    </xf>
    <xf numFmtId="0" fontId="7" fillId="0" borderId="0" xfId="0" applyFont="1" applyFill="1"/>
    <xf numFmtId="0" fontId="14" fillId="0" borderId="0" xfId="0" applyFont="1" applyFill="1"/>
    <xf numFmtId="0" fontId="7" fillId="0" borderId="0" xfId="0" applyFont="1" applyFill="1" applyAlignment="1"/>
    <xf numFmtId="0" fontId="15" fillId="0" borderId="0" xfId="0" applyFont="1" applyFill="1"/>
    <xf numFmtId="0" fontId="17" fillId="4" borderId="0" xfId="0" applyFont="1" applyFill="1" applyAlignment="1">
      <alignment vertical="center"/>
    </xf>
    <xf numFmtId="0" fontId="17" fillId="4" borderId="0" xfId="0" applyFont="1" applyFill="1" applyAlignment="1">
      <alignment horizontal="center" vertical="center" wrapText="1"/>
    </xf>
    <xf numFmtId="0" fontId="14" fillId="0" borderId="0" xfId="0" applyFont="1"/>
    <xf numFmtId="0" fontId="14" fillId="0" borderId="0" xfId="0" applyFont="1" applyAlignment="1">
      <alignment horizontal="center"/>
    </xf>
    <xf numFmtId="0" fontId="18" fillId="4" borderId="0" xfId="0" applyFont="1" applyFill="1" applyAlignment="1">
      <alignment vertical="center"/>
    </xf>
    <xf numFmtId="0" fontId="18" fillId="4" borderId="0" xfId="0" applyFont="1" applyFill="1" applyAlignment="1">
      <alignment horizontal="center" vertical="center" wrapText="1"/>
    </xf>
    <xf numFmtId="0" fontId="17" fillId="4" borderId="0" xfId="0" applyFont="1" applyFill="1" applyAlignment="1">
      <alignment horizontal="right" vertical="center" wrapText="1" indent="1"/>
    </xf>
    <xf numFmtId="0" fontId="19" fillId="0" borderId="0" xfId="0" applyFont="1"/>
    <xf numFmtId="0" fontId="17" fillId="4" borderId="0" xfId="0" applyFont="1" applyFill="1" applyAlignment="1">
      <alignment horizontal="right" indent="1"/>
    </xf>
    <xf numFmtId="0" fontId="14" fillId="0" borderId="0" xfId="0" applyFont="1" applyAlignment="1">
      <alignment horizontal="right" indent="1"/>
    </xf>
    <xf numFmtId="0" fontId="19" fillId="0" borderId="0" xfId="0" applyFont="1" applyFill="1"/>
    <xf numFmtId="0" fontId="0" fillId="0" borderId="0" xfId="0" applyFill="1"/>
    <xf numFmtId="3" fontId="8" fillId="0" borderId="1" xfId="0" applyNumberFormat="1" applyFont="1" applyFill="1" applyBorder="1" applyAlignment="1">
      <alignment horizontal="right" indent="1"/>
    </xf>
    <xf numFmtId="165" fontId="8" fillId="0" borderId="1" xfId="0" applyNumberFormat="1" applyFont="1" applyFill="1" applyBorder="1" applyAlignment="1">
      <alignment horizontal="right" indent="1"/>
    </xf>
    <xf numFmtId="165" fontId="1" fillId="0" borderId="1" xfId="0" applyNumberFormat="1" applyFont="1" applyFill="1" applyBorder="1" applyAlignment="1">
      <alignment horizontal="right" indent="1"/>
    </xf>
    <xf numFmtId="0" fontId="14" fillId="0" borderId="0" xfId="0" applyFont="1" applyFill="1" applyAlignment="1">
      <alignment horizontal="center"/>
    </xf>
    <xf numFmtId="1" fontId="1" fillId="0" borderId="1" xfId="0" applyNumberFormat="1" applyFont="1" applyFill="1" applyBorder="1" applyAlignment="1">
      <alignment horizontal="right" indent="1"/>
    </xf>
    <xf numFmtId="4" fontId="8" fillId="0" borderId="1" xfId="0" applyNumberFormat="1" applyFont="1" applyFill="1" applyBorder="1" applyAlignment="1">
      <alignment horizontal="right" indent="1"/>
    </xf>
    <xf numFmtId="164" fontId="13" fillId="0" borderId="0" xfId="2" applyFill="1"/>
    <xf numFmtId="0" fontId="7" fillId="0" borderId="0" xfId="0" applyFont="1" applyFill="1" applyAlignment="1">
      <alignment horizontal="center"/>
    </xf>
    <xf numFmtId="0" fontId="2" fillId="0" borderId="0" xfId="0" applyFont="1" applyFill="1" applyAlignment="1">
      <alignment horizontal="right" indent="1"/>
    </xf>
  </cellXfs>
  <cellStyles count="4">
    <cellStyle name="Aprēķins" xfId="3" xr:uid="{F919A356-6D3F-4768-9974-3D8E32D676B6}"/>
    <cellStyle name="Neitrāls" xfId="1" builtinId="28"/>
    <cellStyle name="Parasts" xfId="0" builtinId="0"/>
    <cellStyle name="Pieņēmumi" xfId="2" xr:uid="{D3B41C00-1D9E-4593-9924-2FA1B6A4BB6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k\TAND\TAND\_Makro_modeli\Makro%20Mod\FDP\2022-08\MACRO_MODELIS%202023-2025%20BU%20-%20baz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Pielikums_SP2022_24_makro_prog_Parmainas_publicesanai_web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viktorija.zaremba\Downloads\Atjaunotrais%20B&#257;zes%20scen&#257;rijs%202022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 korekcija"/>
      <sheetName val="External"/>
      <sheetName val="BOP"/>
      <sheetName val="Darbaspēks"/>
      <sheetName val="Cenas"/>
      <sheetName val="NACE_Q_Modelis"/>
      <sheetName val="IKP_Y_Modelis"/>
      <sheetName val="OutputSUMMARY"/>
      <sheetName val="EXP_Q_Modelis"/>
      <sheetName val="OutputDETAIL"/>
      <sheetName val="OutputTAX"/>
      <sheetName val="Prognožu salīdzinājums"/>
      <sheetName val="Bāze Prognoze 1"/>
      <sheetName val="Bāze Prognoze 2"/>
      <sheetName val="exp_manuf"/>
      <sheetName val="CITU PROGNOZES"/>
    </sheetNames>
    <sheetDataSet>
      <sheetData sheetId="0" refreshError="1"/>
      <sheetData sheetId="1" refreshError="1"/>
      <sheetData sheetId="2" refreshError="1"/>
      <sheetData sheetId="3">
        <row r="3">
          <cell r="V3">
            <v>1986096</v>
          </cell>
          <cell r="W3">
            <v>1968957</v>
          </cell>
          <cell r="X3">
            <v>1950116</v>
          </cell>
          <cell r="Y3">
            <v>1934379</v>
          </cell>
          <cell r="Z3">
            <v>1919968</v>
          </cell>
          <cell r="AA3">
            <v>1907675</v>
          </cell>
          <cell r="AB3">
            <v>1893223</v>
          </cell>
          <cell r="AC3">
            <v>1890436</v>
          </cell>
          <cell r="AD3">
            <v>1879921</v>
          </cell>
          <cell r="AE3">
            <v>1869258</v>
          </cell>
          <cell r="AF3">
            <v>1858469</v>
          </cell>
        </row>
        <row r="4">
          <cell r="V4">
            <v>1472.6</v>
          </cell>
          <cell r="W4">
            <v>1450.3</v>
          </cell>
          <cell r="X4">
            <v>1423.4</v>
          </cell>
          <cell r="Y4">
            <v>1410.8</v>
          </cell>
          <cell r="Z4">
            <v>1399.5</v>
          </cell>
          <cell r="AA4">
            <v>1390.1</v>
          </cell>
          <cell r="AB4">
            <v>1381.4</v>
          </cell>
          <cell r="AC4">
            <v>1378.9000452431367</v>
          </cell>
          <cell r="AD4">
            <v>1371.2303150984862</v>
          </cell>
          <cell r="AE4">
            <v>1363.4526324991136</v>
          </cell>
          <cell r="AF4">
            <v>1355.5830444315316</v>
          </cell>
        </row>
        <row r="5">
          <cell r="V5">
            <v>994.2</v>
          </cell>
          <cell r="W5">
            <v>988.6</v>
          </cell>
          <cell r="X5">
            <v>980.3</v>
          </cell>
          <cell r="Y5">
            <v>982.2</v>
          </cell>
          <cell r="Z5">
            <v>971.3</v>
          </cell>
          <cell r="AA5">
            <v>971.7</v>
          </cell>
          <cell r="AB5">
            <v>934.6</v>
          </cell>
          <cell r="AC5">
            <v>947.95784425502632</v>
          </cell>
          <cell r="AD5">
            <v>948.20576289060341</v>
          </cell>
          <cell r="AE5">
            <v>942.82749537313725</v>
          </cell>
          <cell r="AF5">
            <v>937.38567522440417</v>
          </cell>
        </row>
      </sheetData>
      <sheetData sheetId="4" refreshError="1"/>
      <sheetData sheetId="5" refreshError="1"/>
      <sheetData sheetId="6">
        <row r="106">
          <cell r="V106">
            <v>2.5518302973893299</v>
          </cell>
          <cell r="W106">
            <v>2.6884752167687793</v>
          </cell>
          <cell r="X106">
            <v>3.1398997600527281</v>
          </cell>
          <cell r="Y106">
            <v>2.3199769636337919</v>
          </cell>
          <cell r="Z106">
            <v>2.4167542713190215</v>
          </cell>
          <cell r="AA106">
            <v>-1.9371237254661366</v>
          </cell>
          <cell r="AB106">
            <v>7.9889937930761192</v>
          </cell>
          <cell r="AC106">
            <v>0.85177363365222902</v>
          </cell>
          <cell r="AD106">
            <v>1.0108893439277722</v>
          </cell>
          <cell r="AE106">
            <v>3.2256888778523773</v>
          </cell>
          <cell r="AF106">
            <v>3.7455517186081124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P_2022_2025"/>
      <sheetName val="VTBI_2021_2024"/>
      <sheetName val="Izmaiņas"/>
      <sheetName val="OutputDETAIL"/>
      <sheetName val="Output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4">
          <cell r="E4">
            <v>21924.455000000002</v>
          </cell>
        </row>
        <row r="16">
          <cell r="H16">
            <v>1.300022609088856</v>
          </cell>
        </row>
        <row r="26">
          <cell r="H26">
            <v>10.678805787425421</v>
          </cell>
          <cell r="I26">
            <v>9.6036270925329923</v>
          </cell>
          <cell r="J26">
            <v>8.698259346962427</v>
          </cell>
          <cell r="K26">
            <v>7.9574494543553271</v>
          </cell>
          <cell r="L26">
            <v>7.4627982909461519</v>
          </cell>
          <cell r="M26">
            <v>7.1780295881710332</v>
          </cell>
          <cell r="N26">
            <v>6.9682675214814918</v>
          </cell>
          <cell r="O26">
            <v>6.7907540649473681</v>
          </cell>
          <cell r="P26">
            <v>6.6626727201748528</v>
          </cell>
          <cell r="Q26">
            <v>6.6087275678147979</v>
          </cell>
          <cell r="R26">
            <v>6.6353391288825474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utputSUMMARY"/>
      <sheetName val="OutputDETAIL"/>
      <sheetName val="Tabula"/>
      <sheetName val="Lapa1"/>
    </sheetNames>
    <sheetDataSet>
      <sheetData sheetId="0">
        <row r="5">
          <cell r="H5">
            <v>4.0054682588129822</v>
          </cell>
          <cell r="I5">
            <v>3.2524576831487906</v>
          </cell>
          <cell r="J5">
            <v>6.3580008674360045</v>
          </cell>
          <cell r="K5">
            <v>8.0384234866079964</v>
          </cell>
          <cell r="L5">
            <v>5.1234436032434587</v>
          </cell>
          <cell r="M5">
            <v>-3.9630280356242338</v>
          </cell>
          <cell r="N5">
            <v>11.836821838485292</v>
          </cell>
          <cell r="O5">
            <v>10.947178603460401</v>
          </cell>
          <cell r="P5">
            <v>6.8183501505366166</v>
          </cell>
          <cell r="Q5">
            <v>6.14312874695446</v>
          </cell>
          <cell r="R5">
            <v>5.7984132644161264</v>
          </cell>
        </row>
        <row r="6">
          <cell r="H6">
            <v>3.8850272772897938</v>
          </cell>
          <cell r="I6">
            <v>2.3676095426175152</v>
          </cell>
          <cell r="J6">
            <v>3.3130888898412536</v>
          </cell>
          <cell r="K6">
            <v>3.9894803874928328</v>
          </cell>
          <cell r="L6">
            <v>2.4843263546297578</v>
          </cell>
          <cell r="M6">
            <v>-3.8477521404193169</v>
          </cell>
          <cell r="N6">
            <v>4.7865692723034812</v>
          </cell>
          <cell r="O6">
            <v>2.1061230628350813</v>
          </cell>
          <cell r="P6">
            <v>2.4951633949522432</v>
          </cell>
          <cell r="Q6">
            <v>3.3336306425888864</v>
          </cell>
          <cell r="R6">
            <v>3.3716704558801354</v>
          </cell>
        </row>
        <row r="9">
          <cell r="H9">
            <v>0.16538037486218116</v>
          </cell>
          <cell r="I9">
            <v>0.1651073197578512</v>
          </cell>
          <cell r="J9">
            <v>2.9120879120879266</v>
          </cell>
          <cell r="K9">
            <v>2.5627335824879793</v>
          </cell>
          <cell r="L9">
            <v>2.8110359187922995</v>
          </cell>
          <cell r="M9">
            <v>0.20253164556962133</v>
          </cell>
          <cell r="N9">
            <v>3.2844871147043904</v>
          </cell>
          <cell r="O9">
            <v>8.5</v>
          </cell>
          <cell r="P9">
            <v>3.5</v>
          </cell>
          <cell r="Q9">
            <v>2.5</v>
          </cell>
          <cell r="R9">
            <v>2</v>
          </cell>
        </row>
        <row r="11">
          <cell r="H11">
            <v>818</v>
          </cell>
          <cell r="I11">
            <v>859</v>
          </cell>
          <cell r="J11">
            <v>926</v>
          </cell>
          <cell r="K11">
            <v>1004</v>
          </cell>
          <cell r="L11">
            <v>1076</v>
          </cell>
          <cell r="M11">
            <v>1143</v>
          </cell>
          <cell r="N11">
            <v>1277</v>
          </cell>
          <cell r="O11">
            <v>1353.6200000000001</v>
          </cell>
          <cell r="P11">
            <v>1430.7763400000001</v>
          </cell>
          <cell r="Q11">
            <v>1506.6074860200001</v>
          </cell>
          <cell r="R11">
            <v>1581.9378603210002</v>
          </cell>
        </row>
        <row r="12">
          <cell r="H12">
            <v>6.9281045751634025</v>
          </cell>
          <cell r="I12">
            <v>5.012224938875292</v>
          </cell>
          <cell r="J12">
            <v>7.7997671711292185</v>
          </cell>
          <cell r="K12">
            <v>8.4233261339092849</v>
          </cell>
          <cell r="L12">
            <v>7.1713147410358431</v>
          </cell>
          <cell r="M12">
            <v>6.2267657992564978</v>
          </cell>
          <cell r="N12">
            <v>11.723534558180233</v>
          </cell>
          <cell r="O12">
            <v>6</v>
          </cell>
          <cell r="P12">
            <v>5.7</v>
          </cell>
          <cell r="Q12">
            <v>5.3</v>
          </cell>
          <cell r="R12">
            <v>5</v>
          </cell>
        </row>
        <row r="15">
          <cell r="H15">
            <v>896.1</v>
          </cell>
          <cell r="I15">
            <v>893.3</v>
          </cell>
          <cell r="J15">
            <v>894.8</v>
          </cell>
          <cell r="K15">
            <v>909.4</v>
          </cell>
          <cell r="L15">
            <v>910</v>
          </cell>
          <cell r="M15">
            <v>893</v>
          </cell>
          <cell r="N15">
            <v>864</v>
          </cell>
          <cell r="O15">
            <v>875.44700400000011</v>
          </cell>
          <cell r="P15">
            <v>878.94879201600008</v>
          </cell>
          <cell r="Q15">
            <v>878.94879201600008</v>
          </cell>
          <cell r="R15">
            <v>878.94879201600008</v>
          </cell>
        </row>
        <row r="17">
          <cell r="H17">
            <v>9.8772882719774699</v>
          </cell>
          <cell r="I17">
            <v>9.6398948007283014</v>
          </cell>
          <cell r="J17">
            <v>8.7116188921758653</v>
          </cell>
          <cell r="K17">
            <v>7.411932396660557</v>
          </cell>
          <cell r="L17">
            <v>6.3111294141871719</v>
          </cell>
          <cell r="M17">
            <v>8.1</v>
          </cell>
          <cell r="N17">
            <v>7.5540338112561516</v>
          </cell>
          <cell r="O17">
            <v>7.5993696424206529</v>
          </cell>
          <cell r="P17">
            <v>6.7108735085870537</v>
          </cell>
          <cell r="Q17">
            <v>6.1787147826230937</v>
          </cell>
          <cell r="R17">
            <v>5.9067865175070837</v>
          </cell>
        </row>
      </sheetData>
      <sheetData sheetId="1">
        <row r="6">
          <cell r="H6">
            <v>14644.602000000001</v>
          </cell>
          <cell r="I6">
            <v>15314.95</v>
          </cell>
          <cell r="J6">
            <v>16279.441999999999</v>
          </cell>
          <cell r="K6">
            <v>17272.241999999998</v>
          </cell>
          <cell r="L6">
            <v>17821.215</v>
          </cell>
          <cell r="M6">
            <v>16634.598000000002</v>
          </cell>
          <cell r="N6">
            <v>18027.819</v>
          </cell>
          <cell r="O6">
            <v>20274.968519332717</v>
          </cell>
          <cell r="P6">
            <v>21902.777893537987</v>
          </cell>
          <cell r="Q6">
            <v>23348.361234511489</v>
          </cell>
          <cell r="R6">
            <v>24767.941597569788</v>
          </cell>
        </row>
        <row r="7">
          <cell r="H7">
            <v>4513.0249999999996</v>
          </cell>
          <cell r="I7">
            <v>4601.4459999999999</v>
          </cell>
          <cell r="J7">
            <v>4935.5259999999998</v>
          </cell>
          <cell r="K7">
            <v>5302.2640000000001</v>
          </cell>
          <cell r="L7">
            <v>5914.9530000000004</v>
          </cell>
          <cell r="M7">
            <v>6085.4359999999997</v>
          </cell>
          <cell r="N7">
            <v>6556.2380000000003</v>
          </cell>
          <cell r="O7">
            <v>6422.8219267242112</v>
          </cell>
          <cell r="P7">
            <v>6551.2783652586959</v>
          </cell>
          <cell r="Q7">
            <v>6682.3039325638701</v>
          </cell>
          <cell r="R7">
            <v>6815.9500112151472</v>
          </cell>
        </row>
        <row r="8">
          <cell r="H8">
            <v>5838.0049999999992</v>
          </cell>
          <cell r="I8">
            <v>5373.7930000000015</v>
          </cell>
          <cell r="J8">
            <v>5943.5909999999994</v>
          </cell>
          <cell r="K8">
            <v>6782.9560000000101</v>
          </cell>
          <cell r="L8">
            <v>7127.1609999999973</v>
          </cell>
          <cell r="M8">
            <v>6366.617000000002</v>
          </cell>
          <cell r="N8">
            <v>9015.7029999999941</v>
          </cell>
          <cell r="O8">
            <v>10391.689363037447</v>
          </cell>
          <cell r="P8">
            <v>11355.362828709587</v>
          </cell>
          <cell r="Q8">
            <v>12413.935723944336</v>
          </cell>
          <cell r="R8">
            <v>13209.721880659419</v>
          </cell>
        </row>
        <row r="9">
          <cell r="H9">
            <v>5372.2070000000003</v>
          </cell>
          <cell r="I9">
            <v>4898.6980000000003</v>
          </cell>
          <cell r="J9">
            <v>5558.5929999999998</v>
          </cell>
          <cell r="K9">
            <v>6448.4939999999997</v>
          </cell>
          <cell r="L9">
            <v>7101.5119999999997</v>
          </cell>
          <cell r="M9">
            <v>7217.018</v>
          </cell>
          <cell r="N9">
            <v>7756.7439999999997</v>
          </cell>
          <cell r="O9">
            <v>8520.7712661282258</v>
          </cell>
          <cell r="P9">
            <v>9316.9972670660518</v>
          </cell>
          <cell r="Q9">
            <v>10105.960589891787</v>
          </cell>
          <cell r="R9">
            <v>10721.413329075456</v>
          </cell>
        </row>
        <row r="12">
          <cell r="H12">
            <v>465.79799999999886</v>
          </cell>
          <cell r="I12">
            <v>475.09500000000116</v>
          </cell>
          <cell r="J12">
            <v>384.99799999999959</v>
          </cell>
          <cell r="K12">
            <v>334.46200000001045</v>
          </cell>
          <cell r="L12">
            <v>25.648999999997613</v>
          </cell>
          <cell r="M12">
            <v>-850.40099999999802</v>
          </cell>
          <cell r="N12">
            <v>1258.9589999999953</v>
          </cell>
          <cell r="O12">
            <v>1870.9180969092213</v>
          </cell>
          <cell r="P12">
            <v>2038.3655616435353</v>
          </cell>
          <cell r="Q12">
            <v>2307.975134052549</v>
          </cell>
          <cell r="R12">
            <v>2488.308551583963</v>
          </cell>
        </row>
        <row r="13">
          <cell r="H13">
            <v>14805.204</v>
          </cell>
          <cell r="I13">
            <v>15115.556</v>
          </cell>
          <cell r="J13">
            <v>16615.345000000001</v>
          </cell>
          <cell r="K13">
            <v>17923.012999999999</v>
          </cell>
          <cell r="L13">
            <v>18338.37</v>
          </cell>
          <cell r="M13">
            <v>17803.155999999999</v>
          </cell>
          <cell r="N13">
            <v>21051.263999999999</v>
          </cell>
          <cell r="O13">
            <v>23497.644700599983</v>
          </cell>
          <cell r="P13">
            <v>24646.655329093501</v>
          </cell>
          <cell r="Q13">
            <v>26409.738137099004</v>
          </cell>
          <cell r="R13">
            <v>28571.047163124989</v>
          </cell>
        </row>
        <row r="14">
          <cell r="H14">
            <v>15228.71</v>
          </cell>
          <cell r="I14">
            <v>15034.421</v>
          </cell>
          <cell r="J14">
            <v>16789.471000000001</v>
          </cell>
          <cell r="K14">
            <v>18126.919000000002</v>
          </cell>
          <cell r="L14">
            <v>18554.476999999999</v>
          </cell>
          <cell r="M14">
            <v>17457.143</v>
          </cell>
          <cell r="N14">
            <v>21734.468000000001</v>
          </cell>
          <cell r="O14">
            <v>24067.134334266306</v>
          </cell>
          <cell r="P14">
            <v>25446.023436069463</v>
          </cell>
          <cell r="Q14">
            <v>27447.850391601838</v>
          </cell>
          <cell r="R14">
            <v>29557.252686623739</v>
          </cell>
        </row>
        <row r="20">
          <cell r="H20">
            <v>14644.602000000001</v>
          </cell>
          <cell r="I20">
            <v>15135.323</v>
          </cell>
          <cell r="J20">
            <v>15580.984</v>
          </cell>
          <cell r="K20">
            <v>16045.790999999999</v>
          </cell>
          <cell r="L20">
            <v>16072.055</v>
          </cell>
          <cell r="M20">
            <v>14884.994000000001</v>
          </cell>
          <cell r="N20">
            <v>15600.731</v>
          </cell>
          <cell r="O20">
            <v>16170.826211519592</v>
          </cell>
          <cell r="P20">
            <v>16878.384284003831</v>
          </cell>
          <cell r="Q20">
            <v>17553.519655363983</v>
          </cell>
          <cell r="R20">
            <v>18255.660441578544</v>
          </cell>
        </row>
        <row r="21">
          <cell r="H21">
            <v>4513.0249999999996</v>
          </cell>
          <cell r="I21">
            <v>4617.4610000000002</v>
          </cell>
          <cell r="J21">
            <v>4770.2269999999999</v>
          </cell>
          <cell r="K21">
            <v>4851.8149999999996</v>
          </cell>
          <cell r="L21">
            <v>5017.9889999999996</v>
          </cell>
          <cell r="M21">
            <v>5148.2860000000001</v>
          </cell>
          <cell r="N21">
            <v>5376.6120000000001</v>
          </cell>
          <cell r="O21">
            <v>5419.7633245334382</v>
          </cell>
          <cell r="P21">
            <v>5454.8498721406422</v>
          </cell>
          <cell r="Q21">
            <v>5482.1241215013451</v>
          </cell>
          <cell r="R21">
            <v>5509.5347421088509</v>
          </cell>
        </row>
        <row r="22">
          <cell r="H22">
            <v>5838.0049999999992</v>
          </cell>
          <cell r="I22">
            <v>5783.947000000001</v>
          </cell>
          <cell r="J22">
            <v>6386.2809999999981</v>
          </cell>
          <cell r="K22">
            <v>7247.485999999999</v>
          </cell>
          <cell r="L22">
            <v>7917.3609999999999</v>
          </cell>
          <cell r="M22">
            <v>7821.7309999999989</v>
          </cell>
          <cell r="N22">
            <v>9561.7989999999991</v>
          </cell>
          <cell r="O22">
            <v>9667.6588828191088</v>
          </cell>
          <cell r="P22">
            <v>9992.8675444189375</v>
          </cell>
          <cell r="Q22">
            <v>10330.590415988367</v>
          </cell>
          <cell r="R22">
            <v>10572.697251993915</v>
          </cell>
        </row>
        <row r="23">
          <cell r="H23">
            <v>5372.2070000000003</v>
          </cell>
          <cell r="I23">
            <v>4929.4939999999997</v>
          </cell>
          <cell r="J23">
            <v>5492.0039999999999</v>
          </cell>
          <cell r="K23">
            <v>6138.5079999999998</v>
          </cell>
          <cell r="L23">
            <v>6563.9880000000003</v>
          </cell>
          <cell r="M23">
            <v>6578.5940000000001</v>
          </cell>
          <cell r="N23">
            <v>6773.8019999999997</v>
          </cell>
          <cell r="O23">
            <v>6901.6188535958354</v>
          </cell>
          <cell r="P23">
            <v>7226.4041107107514</v>
          </cell>
          <cell r="Q23">
            <v>7573.2715080248681</v>
          </cell>
          <cell r="R23">
            <v>7800.4696532656144</v>
          </cell>
        </row>
        <row r="24">
          <cell r="H24">
            <v>465.79799999999886</v>
          </cell>
          <cell r="I24">
            <v>854.45300000000134</v>
          </cell>
          <cell r="J24">
            <v>894.27699999999822</v>
          </cell>
          <cell r="K24">
            <v>1108.9779999999992</v>
          </cell>
          <cell r="L24">
            <v>1353.3729999999996</v>
          </cell>
          <cell r="M24">
            <v>1243.1369999999988</v>
          </cell>
          <cell r="N24">
            <v>2787.9969999999994</v>
          </cell>
          <cell r="O24">
            <v>2766.0400292232725</v>
          </cell>
          <cell r="P24">
            <v>2766.4634337081866</v>
          </cell>
          <cell r="Q24">
            <v>2757.318907963499</v>
          </cell>
          <cell r="R24">
            <v>2772.2275987283015</v>
          </cell>
        </row>
        <row r="25">
          <cell r="H25">
            <v>14805.204</v>
          </cell>
          <cell r="I25">
            <v>15388.94</v>
          </cell>
          <cell r="J25">
            <v>16370.290999999999</v>
          </cell>
          <cell r="K25">
            <v>17101.034</v>
          </cell>
          <cell r="L25">
            <v>17458.699000000001</v>
          </cell>
          <cell r="M25">
            <v>17082.756000000001</v>
          </cell>
          <cell r="N25">
            <v>18137.975999999999</v>
          </cell>
          <cell r="O25">
            <v>17589.749487390352</v>
          </cell>
          <cell r="P25">
            <v>17571.304879790961</v>
          </cell>
          <cell r="Q25">
            <v>18274.157074982599</v>
          </cell>
          <cell r="R25">
            <v>19187.864928731731</v>
          </cell>
        </row>
        <row r="26">
          <cell r="H26">
            <v>15228.71</v>
          </cell>
          <cell r="I26">
            <v>15771.772999999999</v>
          </cell>
          <cell r="J26">
            <v>17120.513999999999</v>
          </cell>
          <cell r="K26">
            <v>18222.099999999999</v>
          </cell>
          <cell r="L26">
            <v>18770.713</v>
          </cell>
          <cell r="M26">
            <v>18308.026000000002</v>
          </cell>
          <cell r="N26">
            <v>20772.725999999999</v>
          </cell>
          <cell r="O26">
            <v>20355.905070806584</v>
          </cell>
          <cell r="P26">
            <v>20694.389474012369</v>
          </cell>
          <cell r="Q26">
            <v>21463.853434676785</v>
          </cell>
          <cell r="R26">
            <v>22331.766120525401</v>
          </cell>
        </row>
        <row r="45">
          <cell r="H45">
            <v>2.0523426718817035</v>
          </cell>
          <cell r="I45">
            <v>3.3508660733832158</v>
          </cell>
          <cell r="J45">
            <v>2.9445093441349002</v>
          </cell>
          <cell r="K45">
            <v>2.9831684571397972</v>
          </cell>
          <cell r="L45">
            <v>0.16368155362363268</v>
          </cell>
          <cell r="M45">
            <v>-7.3858694485552689</v>
          </cell>
          <cell r="N45">
            <v>4.8084466812683786</v>
          </cell>
          <cell r="O45">
            <v>3.6542852480412051</v>
          </cell>
          <cell r="P45">
            <v>4.3755220866834605</v>
          </cell>
          <cell r="Q45">
            <v>4</v>
          </cell>
          <cell r="R45">
            <v>4</v>
          </cell>
        </row>
        <row r="46">
          <cell r="H46">
            <v>2.7341285983777794</v>
          </cell>
          <cell r="I46">
            <v>2.3141019604367585</v>
          </cell>
          <cell r="J46">
            <v>3.308441587270579</v>
          </cell>
          <cell r="K46">
            <v>1.710358857136157</v>
          </cell>
          <cell r="L46">
            <v>3.4249863195525734</v>
          </cell>
          <cell r="M46">
            <v>2.59659795986002</v>
          </cell>
          <cell r="N46">
            <v>4.4349905968704917</v>
          </cell>
          <cell r="O46">
            <v>0.8025746424223712</v>
          </cell>
          <cell r="P46">
            <v>0.64738154613466747</v>
          </cell>
          <cell r="Q46">
            <v>0.5</v>
          </cell>
          <cell r="R46">
            <v>0.5</v>
          </cell>
        </row>
        <row r="47">
          <cell r="H47">
            <v>5.8948250161164424</v>
          </cell>
          <cell r="I47">
            <v>-0.92596700413922406</v>
          </cell>
          <cell r="J47">
            <v>10.413892105166184</v>
          </cell>
          <cell r="K47">
            <v>13.485234990442805</v>
          </cell>
          <cell r="L47">
            <v>9.2428602138727882</v>
          </cell>
          <cell r="M47">
            <v>-1.207851959762877</v>
          </cell>
          <cell r="N47">
            <v>22.246584547589279</v>
          </cell>
          <cell r="O47">
            <v>1.1071126136316991</v>
          </cell>
          <cell r="P47">
            <v>3.3638822546560192</v>
          </cell>
          <cell r="Q47">
            <v>3.3796392283619241</v>
          </cell>
          <cell r="R47">
            <v>2.343591472089031</v>
          </cell>
        </row>
        <row r="48">
          <cell r="H48">
            <v>-2.0006636408196385</v>
          </cell>
          <cell r="I48">
            <v>-8.2408030814896165</v>
          </cell>
          <cell r="J48">
            <v>11.411110349256944</v>
          </cell>
          <cell r="K48">
            <v>11.771732140034857</v>
          </cell>
          <cell r="L48">
            <v>6.9313259834474508</v>
          </cell>
          <cell r="M48">
            <v>0.22251716486989892</v>
          </cell>
          <cell r="N48">
            <v>2.9673209807445033</v>
          </cell>
          <cell r="O48">
            <v>1.8869292842606882</v>
          </cell>
          <cell r="P48">
            <v>4.7059286234808297</v>
          </cell>
          <cell r="Q48">
            <v>4.8</v>
          </cell>
          <cell r="R48">
            <v>3</v>
          </cell>
        </row>
        <row r="50">
          <cell r="H50">
            <v>2.9658628183951947</v>
          </cell>
          <cell r="I50">
            <v>3.9427757969427546</v>
          </cell>
          <cell r="J50">
            <v>6.376988928412203</v>
          </cell>
          <cell r="K50">
            <v>4.4638363484192212</v>
          </cell>
          <cell r="L50">
            <v>2.0914817197603526</v>
          </cell>
          <cell r="M50">
            <v>-2.1533276906830139</v>
          </cell>
          <cell r="N50">
            <v>6.1771063170369018</v>
          </cell>
          <cell r="O50">
            <v>-3.0225341163184254</v>
          </cell>
          <cell r="P50">
            <v>-0.10485997889063015</v>
          </cell>
          <cell r="Q50">
            <v>4</v>
          </cell>
          <cell r="R50">
            <v>5</v>
          </cell>
        </row>
        <row r="51">
          <cell r="H51">
            <v>1.6495250669405124</v>
          </cell>
          <cell r="I51">
            <v>3.5660472883126744</v>
          </cell>
          <cell r="J51">
            <v>8.5516130621458899</v>
          </cell>
          <cell r="K51">
            <v>6.4343044840826593</v>
          </cell>
          <cell r="L51">
            <v>3.010701291289152</v>
          </cell>
          <cell r="M51">
            <v>-2.464940996114521</v>
          </cell>
          <cell r="N51">
            <v>13.462401681098754</v>
          </cell>
          <cell r="O51">
            <v>-2.0065779002400319</v>
          </cell>
          <cell r="P51">
            <v>1.6628315077535945</v>
          </cell>
          <cell r="Q51">
            <v>3.718224988616825</v>
          </cell>
          <cell r="R51">
            <v>4.0436014366666626</v>
          </cell>
        </row>
        <row r="72">
          <cell r="H72">
            <v>10893.712</v>
          </cell>
          <cell r="I72">
            <v>11609.1</v>
          </cell>
          <cell r="J72">
            <v>12525.649000000001</v>
          </cell>
          <cell r="K72">
            <v>13909.814</v>
          </cell>
          <cell r="L72">
            <v>14970.795</v>
          </cell>
          <cell r="M72">
            <v>15218.056</v>
          </cell>
          <cell r="N72">
            <v>16426.718000000001</v>
          </cell>
          <cell r="O72">
            <v>17429.874587850471</v>
          </cell>
          <cell r="P72">
            <v>18497.070949115376</v>
          </cell>
          <cell r="Q72">
            <v>19477.415709418492</v>
          </cell>
          <cell r="R72">
            <v>20451.286494889413</v>
          </cell>
        </row>
        <row r="73">
          <cell r="H73">
            <v>9073.8649999999998</v>
          </cell>
          <cell r="I73">
            <v>9629.9770000000008</v>
          </cell>
          <cell r="J73">
            <v>10391.066000000001</v>
          </cell>
          <cell r="K73">
            <v>11462.378000000001</v>
          </cell>
          <cell r="L73">
            <v>12257.846</v>
          </cell>
          <cell r="M73">
            <v>12503.231</v>
          </cell>
          <cell r="N73">
            <v>13541.672</v>
          </cell>
          <cell r="O73">
            <v>14398.905070508443</v>
          </cell>
          <cell r="P73">
            <v>15280.521230165532</v>
          </cell>
          <cell r="Q73">
            <v>16090.388855364305</v>
          </cell>
          <cell r="R73">
            <v>16894.908298132519</v>
          </cell>
        </row>
        <row r="74">
          <cell r="H74">
            <v>1819.847</v>
          </cell>
          <cell r="I74">
            <v>1979.123</v>
          </cell>
          <cell r="J74">
            <v>2134.5830000000001</v>
          </cell>
          <cell r="K74">
            <v>2447.4360000000001</v>
          </cell>
          <cell r="L74">
            <v>2712.9490000000001</v>
          </cell>
          <cell r="M74">
            <v>2714.8249999999998</v>
          </cell>
          <cell r="N74">
            <v>2885.0459999999998</v>
          </cell>
          <cell r="O74">
            <v>3030.9695173420273</v>
          </cell>
          <cell r="P74">
            <v>3216.5497189498446</v>
          </cell>
          <cell r="Q74">
            <v>3387.0268540541861</v>
          </cell>
          <cell r="R74">
            <v>3556.3781967568957</v>
          </cell>
        </row>
        <row r="75">
          <cell r="H75">
            <v>10890.208000000001</v>
          </cell>
          <cell r="I75">
            <v>10844.79</v>
          </cell>
          <cell r="J75">
            <v>11417.504000000001</v>
          </cell>
          <cell r="K75">
            <v>11763.843999999999</v>
          </cell>
          <cell r="L75">
            <v>12039.68</v>
          </cell>
          <cell r="M75">
            <v>10839.454</v>
          </cell>
          <cell r="N75">
            <v>12595.11</v>
          </cell>
          <cell r="O75">
            <v>14868.25134511348</v>
          </cell>
          <cell r="P75">
            <v>16065.443432185482</v>
          </cell>
          <cell r="Q75">
            <v>17275.33160617487</v>
          </cell>
          <cell r="R75">
            <v>18432.53699608866</v>
          </cell>
        </row>
        <row r="76">
          <cell r="H76">
            <v>3362.6469999999999</v>
          </cell>
          <cell r="I76">
            <v>3609.9810000000002</v>
          </cell>
          <cell r="J76">
            <v>3811.2950000000001</v>
          </cell>
          <cell r="K76">
            <v>4217.4219999999996</v>
          </cell>
          <cell r="L76">
            <v>4332.4040000000005</v>
          </cell>
          <cell r="M76">
            <v>4222.7520000000004</v>
          </cell>
          <cell r="N76">
            <v>4601.1080000000002</v>
          </cell>
          <cell r="O76">
            <v>4987.5763701381848</v>
          </cell>
          <cell r="P76">
            <v>5254.1785272315437</v>
          </cell>
          <cell r="Q76">
            <v>5497.7822383570001</v>
          </cell>
          <cell r="R76">
            <v>5816.5663729146054</v>
          </cell>
        </row>
        <row r="77">
          <cell r="H77">
            <v>574.44000000000005</v>
          </cell>
          <cell r="I77">
            <v>692.54600000000005</v>
          </cell>
          <cell r="J77">
            <v>770.01599999999996</v>
          </cell>
          <cell r="K77">
            <v>737.52300000000002</v>
          </cell>
          <cell r="L77">
            <v>695.65700000000004</v>
          </cell>
          <cell r="M77">
            <v>847.59799999999996</v>
          </cell>
          <cell r="N77">
            <v>706.38</v>
          </cell>
          <cell r="O77">
            <v>765.71212767407565</v>
          </cell>
          <cell r="P77">
            <v>806.64192800208514</v>
          </cell>
          <cell r="Q77">
            <v>844.04091743350034</v>
          </cell>
          <cell r="R77">
            <v>892.98189794706389</v>
          </cell>
        </row>
        <row r="98">
          <cell r="H98">
            <v>0.11593680502359405</v>
          </cell>
          <cell r="I98">
            <v>0.86438292784680471</v>
          </cell>
          <cell r="J98">
            <v>2.9472664212386803</v>
          </cell>
          <cell r="K98">
            <v>3.8936083573335907</v>
          </cell>
          <cell r="L98">
            <v>2.5751423095483688</v>
          </cell>
          <cell r="M98">
            <v>-0.11988892383803318</v>
          </cell>
          <cell r="N98">
            <v>6.7282024930701567</v>
          </cell>
          <cell r="O98">
            <v>8.658692814322805</v>
          </cell>
          <cell r="P98">
            <v>4.2179422056488107</v>
          </cell>
          <cell r="Q98">
            <v>2.7188613105863624</v>
          </cell>
          <cell r="R98">
            <v>2.3475898162753595</v>
          </cell>
        </row>
        <row r="99">
          <cell r="H99">
            <v>-0.55498291288796509</v>
          </cell>
          <cell r="I99">
            <v>1.1868065187640866</v>
          </cell>
          <cell r="J99">
            <v>3.2572949330020009</v>
          </cell>
          <cell r="K99">
            <v>3.0250775098995035</v>
          </cell>
          <cell r="L99">
            <v>3.0097460790962032</v>
          </cell>
          <cell r="M99">
            <v>0.78542842832317206</v>
          </cell>
          <cell r="N99">
            <v>3.403346567855948</v>
          </cell>
          <cell r="O99">
            <v>8.5</v>
          </cell>
          <cell r="P99">
            <v>3.5</v>
          </cell>
          <cell r="Q99">
            <v>2.5</v>
          </cell>
          <cell r="R99">
            <v>2</v>
          </cell>
        </row>
        <row r="100">
          <cell r="H100">
            <v>3.4453875507611542</v>
          </cell>
          <cell r="I100">
            <v>-0.34683563109683746</v>
          </cell>
          <cell r="J100">
            <v>3.8253261590573544</v>
          </cell>
          <cell r="K100">
            <v>5.6240259063272475</v>
          </cell>
          <cell r="L100">
            <v>7.8610089631738163</v>
          </cell>
          <cell r="M100">
            <v>0.2784104504058007</v>
          </cell>
          <cell r="N100">
            <v>3.1613410954369527</v>
          </cell>
          <cell r="O100">
            <v>-2.8149313156831397</v>
          </cell>
          <cell r="P100">
            <v>1.3439181756013596</v>
          </cell>
          <cell r="Q100">
            <v>1.4925373134328339</v>
          </cell>
          <cell r="R100">
            <v>1.4925373134328623</v>
          </cell>
        </row>
        <row r="101">
          <cell r="H101">
            <v>-2.3203302775116867</v>
          </cell>
          <cell r="I101">
            <v>-7.0912475511964317</v>
          </cell>
          <cell r="J101">
            <v>0.17152005601650444</v>
          </cell>
          <cell r="K101">
            <v>0.56126368486373224</v>
          </cell>
          <cell r="L101">
            <v>-3.8156294529323276</v>
          </cell>
          <cell r="M101">
            <v>-9.57891235992048</v>
          </cell>
          <cell r="N101">
            <v>15.838823429014198</v>
          </cell>
          <cell r="O101">
            <v>14</v>
          </cell>
          <cell r="P101">
            <v>5.7172961046274997</v>
          </cell>
          <cell r="Q101">
            <v>5.7483171146025382</v>
          </cell>
          <cell r="R101">
            <v>3.973707016339175</v>
          </cell>
        </row>
        <row r="102">
          <cell r="H102">
            <v>1.7827972569664894</v>
          </cell>
          <cell r="I102">
            <v>-0.6247294347046477</v>
          </cell>
          <cell r="J102">
            <v>1.8487509304046199</v>
          </cell>
          <cell r="K102">
            <v>3.7914173502920079</v>
          </cell>
          <cell r="L102">
            <v>2.9882249429126233</v>
          </cell>
          <cell r="M102">
            <v>1.4008643663841838</v>
          </cell>
          <cell r="N102">
            <v>4.3811930932755985</v>
          </cell>
          <cell r="O102">
            <v>7.8154438819457086</v>
          </cell>
          <cell r="P102">
            <v>4.4301226581425697</v>
          </cell>
          <cell r="Q102">
            <v>3.4999999411174518</v>
          </cell>
          <cell r="R102">
            <v>2.9999974950787727</v>
          </cell>
        </row>
        <row r="104">
          <cell r="H104">
            <v>-0.44865695086637913</v>
          </cell>
          <cell r="I104">
            <v>-1.7764966267982061</v>
          </cell>
          <cell r="J104">
            <v>3.3326443990302437</v>
          </cell>
          <cell r="K104">
            <v>3.2608475903496412</v>
          </cell>
          <cell r="L104">
            <v>0.22133975425407471</v>
          </cell>
          <cell r="M104">
            <v>-0.7820599082518811</v>
          </cell>
          <cell r="N104">
            <v>11.365403552469687</v>
          </cell>
          <cell r="O104">
            <v>15.1</v>
          </cell>
          <cell r="P104">
            <v>5</v>
          </cell>
          <cell r="Q104">
            <v>3.0321503624232418</v>
          </cell>
          <cell r="R104">
            <v>3.0321503624232418</v>
          </cell>
        </row>
        <row r="105">
          <cell r="H105">
            <v>-1.0365947507383453</v>
          </cell>
          <cell r="I105">
            <v>-4.6751370312012313</v>
          </cell>
          <cell r="J105">
            <v>2.8759891343652839</v>
          </cell>
          <cell r="K105">
            <v>1.4390924236995914</v>
          </cell>
          <cell r="L105">
            <v>-0.63295397652825613</v>
          </cell>
          <cell r="M105">
            <v>-3.5363476986187976</v>
          </cell>
          <cell r="N105">
            <v>9.7296193778363431</v>
          </cell>
          <cell r="O105">
            <v>13</v>
          </cell>
          <cell r="P105">
            <v>4</v>
          </cell>
          <cell r="Q105">
            <v>4</v>
          </cell>
          <cell r="R105">
            <v>3.5</v>
          </cell>
        </row>
        <row r="109">
          <cell r="H109">
            <v>1.2451299915406873</v>
          </cell>
          <cell r="I109">
            <v>1.9970636647394691</v>
          </cell>
          <cell r="J109">
            <v>1.7717373267554741</v>
          </cell>
          <cell r="K109">
            <v>1.788595023201548</v>
          </cell>
          <cell r="L109">
            <v>9.7187591515790511E-2</v>
          </cell>
          <cell r="M109">
            <v>-4.2861319415927355</v>
          </cell>
          <cell r="N109">
            <v>2.6877354909309759</v>
          </cell>
          <cell r="O109">
            <v>2.0430304000875243</v>
          </cell>
          <cell r="P109">
            <v>2.4833488946229467</v>
          </cell>
          <cell r="Q109">
            <v>2.3118685610519822</v>
          </cell>
          <cell r="R109">
            <v>2.3267771475195924</v>
          </cell>
        </row>
        <row r="110">
          <cell r="H110">
            <v>0.50778768008192054</v>
          </cell>
          <cell r="I110">
            <v>0.42501816896104561</v>
          </cell>
          <cell r="J110">
            <v>0.60732535370859797</v>
          </cell>
          <cell r="K110">
            <v>0.31395372865074966</v>
          </cell>
          <cell r="L110">
            <v>0.61491207860738317</v>
          </cell>
          <cell r="M110">
            <v>0.47046456213598936</v>
          </cell>
          <cell r="N110">
            <v>0.85740976602063057</v>
          </cell>
          <cell r="O110">
            <v>0.15463990232590732</v>
          </cell>
          <cell r="P110">
            <v>0.1231448592064887</v>
          </cell>
          <cell r="Q110">
            <v>9.339531344102138E-2</v>
          </cell>
          <cell r="R110">
            <v>9.083421285455269E-2</v>
          </cell>
        </row>
        <row r="111">
          <cell r="H111">
            <v>1.3739498088059519</v>
          </cell>
          <cell r="I111">
            <v>-0.21999724403170529</v>
          </cell>
          <cell r="J111">
            <v>2.3945950643514435</v>
          </cell>
          <cell r="K111">
            <v>3.3139496112500333</v>
          </cell>
          <cell r="L111">
            <v>2.4788127424092927</v>
          </cell>
          <cell r="M111">
            <v>-0.34529211015653005</v>
          </cell>
          <cell r="N111">
            <v>6.5343031312245961</v>
          </cell>
          <cell r="O111">
            <v>0.37936638368293302</v>
          </cell>
          <cell r="P111">
            <v>1.1413996980774073</v>
          </cell>
          <cell r="Q111">
            <v>1.1564656841435954</v>
          </cell>
          <cell r="R111">
            <v>0.80230156734385505</v>
          </cell>
        </row>
        <row r="112">
          <cell r="H112">
            <v>-0.46367524249263098</v>
          </cell>
          <cell r="I112">
            <v>-1.8016878148842346</v>
          </cell>
          <cell r="J112">
            <v>2.2362736781392689</v>
          </cell>
          <cell r="K112">
            <v>2.4877719932787086</v>
          </cell>
          <cell r="L112">
            <v>1.5744508238705825</v>
          </cell>
          <cell r="M112">
            <v>5.2738016950186338E-2</v>
          </cell>
          <cell r="N112">
            <v>0.73304505665300701</v>
          </cell>
          <cell r="O112">
            <v>0.45805281690364796</v>
          </cell>
          <cell r="P112">
            <v>1.1399136560117802</v>
          </cell>
          <cell r="Q112">
            <v>1.1877793176335432</v>
          </cell>
          <cell r="R112">
            <v>0.75289665930824323</v>
          </cell>
        </row>
        <row r="113">
          <cell r="H113">
            <v>1.8376250512985832</v>
          </cell>
          <cell r="I113">
            <v>1.5816905708525284</v>
          </cell>
          <cell r="J113">
            <v>0.1583213862121764</v>
          </cell>
          <cell r="K113">
            <v>0.82617761797132694</v>
          </cell>
          <cell r="L113">
            <v>0.90436191853871239</v>
          </cell>
          <cell r="M113">
            <v>-0.39803012710671171</v>
          </cell>
          <cell r="N113">
            <v>5.8012580745715869</v>
          </cell>
          <cell r="O113">
            <v>-7.8686433220716778E-2</v>
          </cell>
          <cell r="P113">
            <v>1.4860420656329385E-3</v>
          </cell>
          <cell r="Q113">
            <v>-3.1313633489950657E-2</v>
          </cell>
          <cell r="R113">
            <v>4.9404908035607542E-2</v>
          </cell>
        </row>
        <row r="114">
          <cell r="H114">
            <v>1.802944744077466</v>
          </cell>
          <cell r="I114">
            <v>2.3756023390080312</v>
          </cell>
          <cell r="J114">
            <v>3.9013873714523166</v>
          </cell>
          <cell r="K114">
            <v>2.8119268708073952</v>
          </cell>
          <cell r="L114">
            <v>1.323507459621311</v>
          </cell>
          <cell r="M114">
            <v>-1.3574208069494251</v>
          </cell>
          <cell r="N114">
            <v>3.9625620091460911</v>
          </cell>
          <cell r="O114">
            <v>-1.9646603036885666</v>
          </cell>
          <cell r="P114">
            <v>-6.4735882007374179E-2</v>
          </cell>
          <cell r="Q114">
            <v>2.406779383897975</v>
          </cell>
          <cell r="R114">
            <v>3.0278750292722498</v>
          </cell>
        </row>
      </sheetData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4B6566-960C-4541-A862-724E2F9F3166}">
  <dimension ref="A1:R80"/>
  <sheetViews>
    <sheetView tabSelected="1" zoomScale="70" zoomScaleNormal="70" workbookViewId="0"/>
  </sheetViews>
  <sheetFormatPr defaultRowHeight="15" x14ac:dyDescent="0.25"/>
  <cols>
    <col min="1" max="1" width="6.28515625" customWidth="1"/>
    <col min="2" max="2" width="32" customWidth="1"/>
    <col min="3" max="3" width="0" hidden="1" customWidth="1"/>
    <col min="4" max="4" width="33.5703125" customWidth="1"/>
  </cols>
  <sheetData>
    <row r="1" spans="1:16" ht="20.25" x14ac:dyDescent="0.3">
      <c r="A1" s="2" t="s">
        <v>23</v>
      </c>
      <c r="B1" s="1"/>
      <c r="C1" s="1"/>
      <c r="D1" s="3"/>
      <c r="E1" s="32" t="s">
        <v>24</v>
      </c>
      <c r="F1" s="33" t="s">
        <v>25</v>
      </c>
      <c r="G1" s="33" t="s">
        <v>26</v>
      </c>
      <c r="H1" s="33" t="s">
        <v>27</v>
      </c>
      <c r="I1" s="33" t="s">
        <v>28</v>
      </c>
      <c r="J1" s="33" t="s">
        <v>29</v>
      </c>
      <c r="K1" s="33" t="s">
        <v>30</v>
      </c>
      <c r="L1" s="33" t="s">
        <v>31</v>
      </c>
      <c r="M1" s="33" t="s">
        <v>32</v>
      </c>
      <c r="N1" s="33" t="s">
        <v>33</v>
      </c>
      <c r="O1" s="33" t="s">
        <v>34</v>
      </c>
    </row>
    <row r="2" spans="1:16" x14ac:dyDescent="0.25">
      <c r="A2" s="1"/>
      <c r="B2" s="1"/>
      <c r="C2" s="1"/>
      <c r="D2" s="3"/>
      <c r="E2" s="4"/>
      <c r="F2" s="4"/>
      <c r="G2" s="4"/>
      <c r="H2" s="4"/>
      <c r="I2" s="4"/>
      <c r="J2" s="5"/>
      <c r="K2" s="4"/>
      <c r="L2" s="4"/>
      <c r="M2" s="4"/>
      <c r="N2" s="4"/>
      <c r="O2" s="4"/>
    </row>
    <row r="3" spans="1:16" x14ac:dyDescent="0.25">
      <c r="A3" s="6" t="s">
        <v>35</v>
      </c>
      <c r="B3" s="6" t="s">
        <v>36</v>
      </c>
      <c r="C3" s="6" t="s">
        <v>37</v>
      </c>
      <c r="D3" s="7" t="s">
        <v>38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1:16" x14ac:dyDescent="0.25">
      <c r="A4" s="11"/>
      <c r="B4" s="13" t="s">
        <v>39</v>
      </c>
      <c r="C4" s="12" t="s">
        <v>40</v>
      </c>
      <c r="D4" s="13"/>
      <c r="E4" s="13">
        <v>2015</v>
      </c>
      <c r="F4" s="13">
        <v>2016</v>
      </c>
      <c r="G4" s="13">
        <v>2017</v>
      </c>
      <c r="H4" s="13">
        <v>2018</v>
      </c>
      <c r="I4" s="13">
        <v>2019</v>
      </c>
      <c r="J4" s="13">
        <v>2020</v>
      </c>
      <c r="K4" s="13">
        <v>2021</v>
      </c>
      <c r="L4" s="13">
        <v>2022</v>
      </c>
      <c r="M4" s="13">
        <v>2023</v>
      </c>
      <c r="N4" s="13">
        <v>2024</v>
      </c>
      <c r="O4" s="13">
        <v>2025</v>
      </c>
    </row>
    <row r="5" spans="1:16" x14ac:dyDescent="0.25">
      <c r="A5" s="14">
        <v>1</v>
      </c>
      <c r="B5" s="36" t="s">
        <v>41</v>
      </c>
      <c r="C5" s="15" t="s">
        <v>1</v>
      </c>
      <c r="D5" s="16" t="s">
        <v>42</v>
      </c>
      <c r="E5" s="52">
        <v>24572.126</v>
      </c>
      <c r="F5" s="52">
        <v>25153.898000000001</v>
      </c>
      <c r="G5" s="52">
        <v>25987.269</v>
      </c>
      <c r="H5" s="52">
        <v>27024.026000000002</v>
      </c>
      <c r="I5" s="52">
        <v>27695.391</v>
      </c>
      <c r="J5" s="52">
        <v>26651.532999999999</v>
      </c>
      <c r="K5" s="52">
        <v>27846.074000000001</v>
      </c>
      <c r="L5" s="52">
        <v>28634.453429593421</v>
      </c>
      <c r="M5" s="52">
        <v>28923.916068005135</v>
      </c>
      <c r="N5" s="52">
        <v>29797.197788426834</v>
      </c>
      <c r="O5" s="52">
        <v>30820.527440561444</v>
      </c>
      <c r="P5" s="51"/>
    </row>
    <row r="6" spans="1:16" x14ac:dyDescent="0.25">
      <c r="A6" s="14">
        <v>2</v>
      </c>
      <c r="B6" s="36" t="s">
        <v>43</v>
      </c>
      <c r="C6" s="15" t="s">
        <v>44</v>
      </c>
      <c r="D6" s="16" t="s">
        <v>42</v>
      </c>
      <c r="E6" s="52">
        <v>24572.126</v>
      </c>
      <c r="F6" s="52">
        <v>25371.324000000001</v>
      </c>
      <c r="G6" s="52">
        <v>26984.433000000001</v>
      </c>
      <c r="H6" s="52">
        <v>29153.556</v>
      </c>
      <c r="I6" s="52">
        <v>30647.222000000002</v>
      </c>
      <c r="J6" s="52">
        <v>29456.815999999999</v>
      </c>
      <c r="K6" s="52">
        <v>32866.51</v>
      </c>
      <c r="L6" s="52">
        <v>38363.030035882148</v>
      </c>
      <c r="M6" s="52">
        <v>41331.698091639453</v>
      </c>
      <c r="N6" s="52">
        <v>43560.63362860537</v>
      </c>
      <c r="O6" s="52">
        <v>46228.177178428145</v>
      </c>
      <c r="P6" s="51"/>
    </row>
    <row r="7" spans="1:16" x14ac:dyDescent="0.25">
      <c r="A7" s="14">
        <v>3</v>
      </c>
      <c r="B7" s="36" t="s">
        <v>45</v>
      </c>
      <c r="C7" s="15" t="s">
        <v>46</v>
      </c>
      <c r="D7" s="16" t="s">
        <v>47</v>
      </c>
      <c r="E7" s="53">
        <v>3.8850272772897938</v>
      </c>
      <c r="F7" s="53">
        <v>2.3676095426175152</v>
      </c>
      <c r="G7" s="53">
        <v>3.3130888898412536</v>
      </c>
      <c r="H7" s="53">
        <v>3.9894803874928328</v>
      </c>
      <c r="I7" s="53">
        <v>2.4843263546297578</v>
      </c>
      <c r="J7" s="53">
        <v>-3.7690675679574355</v>
      </c>
      <c r="K7" s="53">
        <v>4.4820723821027428</v>
      </c>
      <c r="L7" s="53">
        <v>2.8312049648127129</v>
      </c>
      <c r="M7" s="53">
        <v>1.0108893439277438</v>
      </c>
      <c r="N7" s="53">
        <v>3.0192375000966649</v>
      </c>
      <c r="O7" s="53">
        <v>3.4343150634522601</v>
      </c>
      <c r="P7" s="51"/>
    </row>
    <row r="8" spans="1:16" x14ac:dyDescent="0.25">
      <c r="A8" s="14">
        <v>4</v>
      </c>
      <c r="B8" s="36" t="s">
        <v>48</v>
      </c>
      <c r="C8" s="15" t="s">
        <v>49</v>
      </c>
      <c r="D8" s="16" t="s">
        <v>47</v>
      </c>
      <c r="E8" s="53">
        <v>4.0054682588129822</v>
      </c>
      <c r="F8" s="53">
        <v>3.2524576831487906</v>
      </c>
      <c r="G8" s="53">
        <v>6.3580008674360045</v>
      </c>
      <c r="H8" s="53">
        <v>8.0384234866079964</v>
      </c>
      <c r="I8" s="53">
        <v>5.1234436032434587</v>
      </c>
      <c r="J8" s="53">
        <v>-3.8842215454307762</v>
      </c>
      <c r="K8" s="53">
        <v>11.57522931195281</v>
      </c>
      <c r="L8" s="53">
        <v>16.723771510519796</v>
      </c>
      <c r="M8" s="53">
        <v>7.7383565713673192</v>
      </c>
      <c r="N8" s="53">
        <v>5.3927993280701543</v>
      </c>
      <c r="O8" s="53">
        <v>6.1237482736501221</v>
      </c>
      <c r="P8" s="51"/>
    </row>
    <row r="9" spans="1:16" x14ac:dyDescent="0.25">
      <c r="A9" s="46"/>
      <c r="B9" s="20" t="s">
        <v>135</v>
      </c>
      <c r="C9" s="40" t="s">
        <v>51</v>
      </c>
      <c r="D9" s="41"/>
      <c r="E9" s="13">
        <v>2015</v>
      </c>
      <c r="F9" s="13">
        <v>2016</v>
      </c>
      <c r="G9" s="13">
        <v>2017</v>
      </c>
      <c r="H9" s="13">
        <v>2018</v>
      </c>
      <c r="I9" s="13">
        <v>2019</v>
      </c>
      <c r="J9" s="13">
        <v>2020</v>
      </c>
      <c r="K9" s="13">
        <v>2021</v>
      </c>
      <c r="L9" s="13">
        <v>2022</v>
      </c>
      <c r="M9" s="13">
        <v>2023</v>
      </c>
      <c r="N9" s="13">
        <v>2024</v>
      </c>
      <c r="O9" s="13">
        <v>2025</v>
      </c>
      <c r="P9" s="51"/>
    </row>
    <row r="10" spans="1:16" x14ac:dyDescent="0.25">
      <c r="A10" s="49">
        <f>A8+1</f>
        <v>5</v>
      </c>
      <c r="B10" s="37" t="s">
        <v>5</v>
      </c>
      <c r="C10" s="42" t="s">
        <v>6</v>
      </c>
      <c r="D10" s="43" t="s">
        <v>42</v>
      </c>
      <c r="E10" s="52">
        <v>14644.602000000001</v>
      </c>
      <c r="F10" s="52">
        <v>15135.323</v>
      </c>
      <c r="G10" s="52">
        <v>15580.984</v>
      </c>
      <c r="H10" s="52">
        <v>16045.790999999999</v>
      </c>
      <c r="I10" s="52">
        <v>16072.055</v>
      </c>
      <c r="J10" s="52">
        <v>14884.994000000001</v>
      </c>
      <c r="K10" s="52">
        <v>15600.338</v>
      </c>
      <c r="L10" s="52">
        <v>17301.68190145195</v>
      </c>
      <c r="M10" s="52">
        <v>17535.987484206555</v>
      </c>
      <c r="N10" s="52">
        <v>18321.050899094167</v>
      </c>
      <c r="O10" s="52">
        <v>19116.184508114857</v>
      </c>
      <c r="P10" s="51"/>
    </row>
    <row r="11" spans="1:16" x14ac:dyDescent="0.25">
      <c r="A11" s="49">
        <f t="shared" ref="A11:A16" si="0">A10+1</f>
        <v>6</v>
      </c>
      <c r="B11" s="37" t="s">
        <v>52</v>
      </c>
      <c r="C11" s="42" t="s">
        <v>7</v>
      </c>
      <c r="D11" s="43" t="s">
        <v>42</v>
      </c>
      <c r="E11" s="52">
        <v>4513.0249999999996</v>
      </c>
      <c r="F11" s="52">
        <v>4617.4610000000002</v>
      </c>
      <c r="G11" s="52">
        <v>4770.2269999999999</v>
      </c>
      <c r="H11" s="52">
        <v>4851.8149999999996</v>
      </c>
      <c r="I11" s="52">
        <v>5017.9889999999996</v>
      </c>
      <c r="J11" s="52">
        <v>5148.2860000000001</v>
      </c>
      <c r="K11" s="52">
        <v>5376.6120000000001</v>
      </c>
      <c r="L11" s="52">
        <v>5382.0510575872122</v>
      </c>
      <c r="M11" s="52">
        <v>5235.2534318545904</v>
      </c>
      <c r="N11" s="52">
        <v>5255.9965182614114</v>
      </c>
      <c r="O11" s="52">
        <v>5282.2765008527176</v>
      </c>
      <c r="P11" s="51"/>
    </row>
    <row r="12" spans="1:16" x14ac:dyDescent="0.25">
      <c r="A12" s="49">
        <f t="shared" si="0"/>
        <v>7</v>
      </c>
      <c r="B12" s="37" t="s">
        <v>53</v>
      </c>
      <c r="C12" s="42" t="s">
        <v>8</v>
      </c>
      <c r="D12" s="43" t="s">
        <v>42</v>
      </c>
      <c r="E12" s="52">
        <v>5838.0049999999992</v>
      </c>
      <c r="F12" s="52">
        <v>5783.947000000001</v>
      </c>
      <c r="G12" s="52">
        <v>6386.2809999999981</v>
      </c>
      <c r="H12" s="52">
        <v>7247.485999999999</v>
      </c>
      <c r="I12" s="52">
        <v>7917.3609999999999</v>
      </c>
      <c r="J12" s="52">
        <v>7843.5229999999965</v>
      </c>
      <c r="K12" s="52">
        <v>9509.6580000000049</v>
      </c>
      <c r="L12" s="52">
        <v>9386.861346657286</v>
      </c>
      <c r="M12" s="52">
        <v>9533.4077450536643</v>
      </c>
      <c r="N12" s="52">
        <v>9877.3169047257943</v>
      </c>
      <c r="O12" s="52">
        <v>10294.218218461161</v>
      </c>
      <c r="P12" s="51"/>
    </row>
    <row r="13" spans="1:16" x14ac:dyDescent="0.25">
      <c r="A13" s="49">
        <f t="shared" si="0"/>
        <v>8</v>
      </c>
      <c r="B13" s="37" t="s">
        <v>54</v>
      </c>
      <c r="C13" s="42" t="s">
        <v>9</v>
      </c>
      <c r="D13" s="43" t="s">
        <v>42</v>
      </c>
      <c r="E13" s="52">
        <v>5372.2070000000003</v>
      </c>
      <c r="F13" s="52">
        <v>4929.4939999999997</v>
      </c>
      <c r="G13" s="52">
        <v>5492.0039999999999</v>
      </c>
      <c r="H13" s="52">
        <v>6138.5079999999998</v>
      </c>
      <c r="I13" s="52">
        <v>6563.9880000000003</v>
      </c>
      <c r="J13" s="52">
        <v>6578.5940000000001</v>
      </c>
      <c r="K13" s="52">
        <v>6766.9380000000001</v>
      </c>
      <c r="L13" s="52">
        <v>6894.803383357179</v>
      </c>
      <c r="M13" s="52">
        <v>7100.6607453361239</v>
      </c>
      <c r="N13" s="52">
        <v>7444.6663167029665</v>
      </c>
      <c r="O13" s="52">
        <v>7861.5676304383333</v>
      </c>
      <c r="P13" s="51"/>
    </row>
    <row r="14" spans="1:16" x14ac:dyDescent="0.25">
      <c r="A14" s="49">
        <f t="shared" si="0"/>
        <v>9</v>
      </c>
      <c r="B14" s="37" t="s">
        <v>55</v>
      </c>
      <c r="C14" s="42" t="s">
        <v>10</v>
      </c>
      <c r="D14" s="43" t="s">
        <v>42</v>
      </c>
      <c r="E14" s="52">
        <v>465.79799999999886</v>
      </c>
      <c r="F14" s="52">
        <v>854.45300000000134</v>
      </c>
      <c r="G14" s="52">
        <v>894.27699999999822</v>
      </c>
      <c r="H14" s="52">
        <v>1108.9779999999992</v>
      </c>
      <c r="I14" s="52">
        <v>1353.3729999999996</v>
      </c>
      <c r="J14" s="52">
        <v>1264.9289999999964</v>
      </c>
      <c r="K14" s="52">
        <v>2742.7200000000048</v>
      </c>
      <c r="L14" s="52">
        <v>2492.057963300108</v>
      </c>
      <c r="M14" s="52">
        <v>2432.7469997175394</v>
      </c>
      <c r="N14" s="52">
        <v>2432.6505880228283</v>
      </c>
      <c r="O14" s="52">
        <v>2432.6505880228283</v>
      </c>
      <c r="P14" s="51"/>
    </row>
    <row r="15" spans="1:16" x14ac:dyDescent="0.25">
      <c r="A15" s="49">
        <f t="shared" si="0"/>
        <v>10</v>
      </c>
      <c r="B15" s="37" t="s">
        <v>11</v>
      </c>
      <c r="C15" s="42" t="s">
        <v>12</v>
      </c>
      <c r="D15" s="43" t="s">
        <v>42</v>
      </c>
      <c r="E15" s="52">
        <v>14805.204</v>
      </c>
      <c r="F15" s="52">
        <v>15388.94</v>
      </c>
      <c r="G15" s="52">
        <v>16370.290999999999</v>
      </c>
      <c r="H15" s="52">
        <v>17101.034</v>
      </c>
      <c r="I15" s="52">
        <v>17458.699000000001</v>
      </c>
      <c r="J15" s="52">
        <v>17082.756000000001</v>
      </c>
      <c r="K15" s="52">
        <v>18138.333999999999</v>
      </c>
      <c r="L15" s="52">
        <v>19454.012349997705</v>
      </c>
      <c r="M15" s="52">
        <v>19893.635356846939</v>
      </c>
      <c r="N15" s="52">
        <v>21055.853874065637</v>
      </c>
      <c r="O15" s="52">
        <v>22108.646567768919</v>
      </c>
      <c r="P15" s="51"/>
    </row>
    <row r="16" spans="1:16" x14ac:dyDescent="0.25">
      <c r="A16" s="49">
        <f t="shared" si="0"/>
        <v>11</v>
      </c>
      <c r="B16" s="37" t="s">
        <v>13</v>
      </c>
      <c r="C16" s="42" t="s">
        <v>14</v>
      </c>
      <c r="D16" s="43" t="s">
        <v>42</v>
      </c>
      <c r="E16" s="52">
        <v>15228.71</v>
      </c>
      <c r="F16" s="52">
        <v>15771.772999999999</v>
      </c>
      <c r="G16" s="52">
        <v>17120.513999999999</v>
      </c>
      <c r="H16" s="52">
        <v>18222.099999999999</v>
      </c>
      <c r="I16" s="52">
        <v>18770.713</v>
      </c>
      <c r="J16" s="52">
        <v>18308.026000000002</v>
      </c>
      <c r="K16" s="52">
        <v>20778.867999999999</v>
      </c>
      <c r="L16" s="52">
        <v>22890.153226100731</v>
      </c>
      <c r="M16" s="52">
        <v>23274.367949956613</v>
      </c>
      <c r="N16" s="52">
        <v>24713.020407720171</v>
      </c>
      <c r="O16" s="52">
        <v>25980.798354636212</v>
      </c>
      <c r="P16" s="51"/>
    </row>
    <row r="17" spans="1:16" x14ac:dyDescent="0.25">
      <c r="A17" s="19"/>
      <c r="B17" s="20" t="s">
        <v>56</v>
      </c>
      <c r="C17" s="44" t="s">
        <v>57</v>
      </c>
      <c r="D17" s="45"/>
      <c r="E17" s="13">
        <v>2015</v>
      </c>
      <c r="F17" s="13">
        <v>2016</v>
      </c>
      <c r="G17" s="13">
        <v>2017</v>
      </c>
      <c r="H17" s="13">
        <v>2018</v>
      </c>
      <c r="I17" s="13">
        <v>2019</v>
      </c>
      <c r="J17" s="13">
        <v>2020</v>
      </c>
      <c r="K17" s="13">
        <v>2021</v>
      </c>
      <c r="L17" s="13">
        <v>2022</v>
      </c>
      <c r="M17" s="13">
        <v>2023</v>
      </c>
      <c r="N17" s="13">
        <v>2024</v>
      </c>
      <c r="O17" s="13">
        <v>2025</v>
      </c>
      <c r="P17" s="51"/>
    </row>
    <row r="18" spans="1:16" x14ac:dyDescent="0.25">
      <c r="A18" s="14">
        <f>A16+1</f>
        <v>12</v>
      </c>
      <c r="B18" s="37" t="s">
        <v>5</v>
      </c>
      <c r="C18" s="42" t="s">
        <v>6</v>
      </c>
      <c r="D18" s="43" t="s">
        <v>47</v>
      </c>
      <c r="E18" s="54">
        <v>2.0523426718817035</v>
      </c>
      <c r="F18" s="54">
        <v>3.3508660733832158</v>
      </c>
      <c r="G18" s="54">
        <v>2.9445093441349002</v>
      </c>
      <c r="H18" s="54">
        <v>2.9831684571397972</v>
      </c>
      <c r="I18" s="54">
        <v>0.16368155362363268</v>
      </c>
      <c r="J18" s="54">
        <v>-7.3858694485552689</v>
      </c>
      <c r="K18" s="54">
        <v>4.8058064383499186</v>
      </c>
      <c r="L18" s="54">
        <v>10.905814357688598</v>
      </c>
      <c r="M18" s="54">
        <v>1.3542358719179788</v>
      </c>
      <c r="N18" s="54">
        <v>4.4768702965525335</v>
      </c>
      <c r="O18" s="54">
        <v>4.34</v>
      </c>
      <c r="P18" s="51"/>
    </row>
    <row r="19" spans="1:16" x14ac:dyDescent="0.25">
      <c r="A19" s="14">
        <f t="shared" ref="A19:A24" si="1">A18+1</f>
        <v>13</v>
      </c>
      <c r="B19" s="37" t="s">
        <v>52</v>
      </c>
      <c r="C19" s="42" t="s">
        <v>7</v>
      </c>
      <c r="D19" s="43" t="s">
        <v>47</v>
      </c>
      <c r="E19" s="54">
        <v>2.7341285983777794</v>
      </c>
      <c r="F19" s="54">
        <v>2.3141019604367585</v>
      </c>
      <c r="G19" s="54">
        <v>3.308441587270579</v>
      </c>
      <c r="H19" s="54">
        <v>1.710358857136157</v>
      </c>
      <c r="I19" s="54">
        <v>3.4249863195525734</v>
      </c>
      <c r="J19" s="54">
        <v>2.59659795986002</v>
      </c>
      <c r="K19" s="54">
        <v>4.4349905968704917</v>
      </c>
      <c r="L19" s="54">
        <v>0.10116143004577793</v>
      </c>
      <c r="M19" s="54">
        <v>-2.7275405632891108</v>
      </c>
      <c r="N19" s="54">
        <v>0.39621933640512452</v>
      </c>
      <c r="O19" s="54">
        <v>0.5</v>
      </c>
      <c r="P19" s="51"/>
    </row>
    <row r="20" spans="1:16" x14ac:dyDescent="0.25">
      <c r="A20" s="14">
        <f t="shared" si="1"/>
        <v>14</v>
      </c>
      <c r="B20" s="37" t="s">
        <v>53</v>
      </c>
      <c r="C20" s="42" t="s">
        <v>8</v>
      </c>
      <c r="D20" s="43" t="s">
        <v>47</v>
      </c>
      <c r="E20" s="54">
        <v>5.8948250161164424</v>
      </c>
      <c r="F20" s="54">
        <v>-0.92596700413922406</v>
      </c>
      <c r="G20" s="54">
        <v>10.413892105166184</v>
      </c>
      <c r="H20" s="54">
        <v>13.485234990442805</v>
      </c>
      <c r="I20" s="54">
        <v>9.2428602138727882</v>
      </c>
      <c r="J20" s="54">
        <v>-0.93260873162159896</v>
      </c>
      <c r="K20" s="54">
        <v>21.242176506654076</v>
      </c>
      <c r="L20" s="54">
        <v>-1.2912835912997025</v>
      </c>
      <c r="M20" s="54">
        <v>1.5611863538238282</v>
      </c>
      <c r="N20" s="54">
        <v>3.6074105804460714</v>
      </c>
      <c r="O20" s="54">
        <v>4.2207951588138428</v>
      </c>
      <c r="P20" s="51"/>
    </row>
    <row r="21" spans="1:16" x14ac:dyDescent="0.25">
      <c r="A21" s="14">
        <f t="shared" si="1"/>
        <v>15</v>
      </c>
      <c r="B21" s="37" t="s">
        <v>54</v>
      </c>
      <c r="C21" s="42" t="s">
        <v>9</v>
      </c>
      <c r="D21" s="43" t="s">
        <v>47</v>
      </c>
      <c r="E21" s="54">
        <v>-2.0006636408196385</v>
      </c>
      <c r="F21" s="54">
        <v>-8.2408030814896165</v>
      </c>
      <c r="G21" s="54">
        <v>11.411110349256944</v>
      </c>
      <c r="H21" s="54">
        <v>11.771732140034857</v>
      </c>
      <c r="I21" s="54">
        <v>6.9313259834474508</v>
      </c>
      <c r="J21" s="54">
        <v>0.22251716486989892</v>
      </c>
      <c r="K21" s="54">
        <v>2.8629825765201531</v>
      </c>
      <c r="L21" s="54">
        <v>1.8895604386678144</v>
      </c>
      <c r="M21" s="54">
        <v>2.9856886488720988</v>
      </c>
      <c r="N21" s="54">
        <v>4.8446980316978738</v>
      </c>
      <c r="O21" s="54">
        <v>5.6</v>
      </c>
      <c r="P21" s="51"/>
    </row>
    <row r="22" spans="1:16" x14ac:dyDescent="0.25">
      <c r="A22" s="14">
        <f t="shared" si="1"/>
        <v>16</v>
      </c>
      <c r="B22" s="37" t="s">
        <v>55</v>
      </c>
      <c r="C22" s="42" t="s">
        <v>58</v>
      </c>
      <c r="D22" s="43" t="s">
        <v>59</v>
      </c>
      <c r="E22" s="55" t="s">
        <v>59</v>
      </c>
      <c r="F22" s="55" t="s">
        <v>59</v>
      </c>
      <c r="G22" s="55" t="s">
        <v>59</v>
      </c>
      <c r="H22" s="55" t="s">
        <v>59</v>
      </c>
      <c r="I22" s="55" t="s">
        <v>59</v>
      </c>
      <c r="J22" s="55" t="s">
        <v>59</v>
      </c>
      <c r="K22" s="55" t="s">
        <v>59</v>
      </c>
      <c r="L22" s="55" t="s">
        <v>59</v>
      </c>
      <c r="M22" s="55" t="s">
        <v>59</v>
      </c>
      <c r="N22" s="55" t="s">
        <v>59</v>
      </c>
      <c r="O22" s="55" t="s">
        <v>59</v>
      </c>
      <c r="P22" s="51"/>
    </row>
    <row r="23" spans="1:16" x14ac:dyDescent="0.25">
      <c r="A23" s="14">
        <f t="shared" si="1"/>
        <v>17</v>
      </c>
      <c r="B23" s="28" t="s">
        <v>11</v>
      </c>
      <c r="C23" s="1" t="s">
        <v>12</v>
      </c>
      <c r="D23" s="3" t="s">
        <v>47</v>
      </c>
      <c r="E23" s="53">
        <v>2.9658628183951947</v>
      </c>
      <c r="F23" s="53">
        <v>3.9427757969427546</v>
      </c>
      <c r="G23" s="53">
        <v>6.376988928412203</v>
      </c>
      <c r="H23" s="53">
        <v>4.4638363484192212</v>
      </c>
      <c r="I23" s="53">
        <v>2.0914817197603526</v>
      </c>
      <c r="J23" s="53">
        <v>-2.1533276906830139</v>
      </c>
      <c r="K23" s="53">
        <v>6.1792019976167722</v>
      </c>
      <c r="L23" s="53">
        <v>7.2535788016568006</v>
      </c>
      <c r="M23" s="53">
        <v>2.2598063522319336</v>
      </c>
      <c r="N23" s="53">
        <v>5.8421625629057701</v>
      </c>
      <c r="O23" s="53">
        <v>5</v>
      </c>
      <c r="P23" s="51"/>
    </row>
    <row r="24" spans="1:16" x14ac:dyDescent="0.25">
      <c r="A24" s="14">
        <f t="shared" si="1"/>
        <v>18</v>
      </c>
      <c r="B24" s="28" t="s">
        <v>13</v>
      </c>
      <c r="C24" s="1" t="s">
        <v>14</v>
      </c>
      <c r="D24" s="3" t="s">
        <v>47</v>
      </c>
      <c r="E24" s="53">
        <v>1.6495250669405124</v>
      </c>
      <c r="F24" s="53">
        <v>3.5660472883126744</v>
      </c>
      <c r="G24" s="53">
        <v>8.5516130621458899</v>
      </c>
      <c r="H24" s="53">
        <v>6.4343044840826593</v>
      </c>
      <c r="I24" s="53">
        <v>3.010701291289152</v>
      </c>
      <c r="J24" s="53">
        <v>-2.464940996114521</v>
      </c>
      <c r="K24" s="53">
        <v>13.495949809116482</v>
      </c>
      <c r="L24" s="53">
        <v>10.16073265444841</v>
      </c>
      <c r="M24" s="53">
        <v>1.6785152989617274</v>
      </c>
      <c r="N24" s="53">
        <v>6.1812740129264796</v>
      </c>
      <c r="O24" s="53">
        <v>5.13</v>
      </c>
      <c r="P24" s="51"/>
    </row>
    <row r="25" spans="1:16" x14ac:dyDescent="0.25">
      <c r="A25" s="19"/>
      <c r="B25" s="20" t="s">
        <v>60</v>
      </c>
      <c r="C25" s="20" t="s">
        <v>61</v>
      </c>
      <c r="D25" s="21"/>
      <c r="E25" s="13">
        <v>2015</v>
      </c>
      <c r="F25" s="13">
        <v>2016</v>
      </c>
      <c r="G25" s="13">
        <v>2017</v>
      </c>
      <c r="H25" s="13">
        <v>2018</v>
      </c>
      <c r="I25" s="13">
        <v>2019</v>
      </c>
      <c r="J25" s="13">
        <v>2020</v>
      </c>
      <c r="K25" s="13">
        <v>2021</v>
      </c>
      <c r="L25" s="13">
        <v>2022</v>
      </c>
      <c r="M25" s="13">
        <v>2023</v>
      </c>
      <c r="N25" s="13">
        <v>2024</v>
      </c>
      <c r="O25" s="13">
        <v>2025</v>
      </c>
      <c r="P25" s="51"/>
    </row>
    <row r="26" spans="1:16" x14ac:dyDescent="0.25">
      <c r="A26" s="49">
        <f>A24+1</f>
        <v>19</v>
      </c>
      <c r="B26" s="37" t="s">
        <v>5</v>
      </c>
      <c r="C26" s="42" t="s">
        <v>6</v>
      </c>
      <c r="D26" s="43" t="s">
        <v>42</v>
      </c>
      <c r="E26" s="35">
        <v>14644.602000000001</v>
      </c>
      <c r="F26" s="35">
        <v>15314.95</v>
      </c>
      <c r="G26" s="35">
        <v>16279.441999999999</v>
      </c>
      <c r="H26" s="35">
        <v>17272.241999999998</v>
      </c>
      <c r="I26" s="35">
        <v>17821.215</v>
      </c>
      <c r="J26" s="35">
        <v>16634.598000000002</v>
      </c>
      <c r="K26" s="35">
        <v>18027.349999999999</v>
      </c>
      <c r="L26" s="35">
        <v>23292.286913171552</v>
      </c>
      <c r="M26" s="35">
        <v>25142.221180105866</v>
      </c>
      <c r="N26" s="35">
        <v>26530.48387013168</v>
      </c>
      <c r="O26" s="35">
        <v>28235.545007497305</v>
      </c>
      <c r="P26" s="51"/>
    </row>
    <row r="27" spans="1:16" x14ac:dyDescent="0.25">
      <c r="A27" s="49">
        <f t="shared" ref="A27:A32" si="2">A26+1</f>
        <v>20</v>
      </c>
      <c r="B27" s="37" t="s">
        <v>52</v>
      </c>
      <c r="C27" s="42" t="s">
        <v>7</v>
      </c>
      <c r="D27" s="43" t="s">
        <v>42</v>
      </c>
      <c r="E27" s="35">
        <v>4513.0249999999996</v>
      </c>
      <c r="F27" s="35">
        <v>4601.4459999999999</v>
      </c>
      <c r="G27" s="35">
        <v>4935.5259999999998</v>
      </c>
      <c r="H27" s="35">
        <v>5302.2640000000001</v>
      </c>
      <c r="I27" s="35">
        <v>5914.9530000000004</v>
      </c>
      <c r="J27" s="35">
        <v>6085.4359999999997</v>
      </c>
      <c r="K27" s="35">
        <v>6591.49</v>
      </c>
      <c r="L27" s="35">
        <v>7118.0929497016759</v>
      </c>
      <c r="M27" s="35">
        <v>7156.4760175510055</v>
      </c>
      <c r="N27" s="35">
        <v>7319.4262182141001</v>
      </c>
      <c r="O27" s="35">
        <v>7465.8147425783818</v>
      </c>
      <c r="P27" s="51"/>
    </row>
    <row r="28" spans="1:16" x14ac:dyDescent="0.25">
      <c r="A28" s="49">
        <f t="shared" si="2"/>
        <v>21</v>
      </c>
      <c r="B28" s="37" t="s">
        <v>53</v>
      </c>
      <c r="C28" s="42" t="s">
        <v>8</v>
      </c>
      <c r="D28" s="43" t="s">
        <v>42</v>
      </c>
      <c r="E28" s="35">
        <v>5838.0049999999992</v>
      </c>
      <c r="F28" s="35">
        <v>5373.7930000000015</v>
      </c>
      <c r="G28" s="35">
        <v>5943.5909999999994</v>
      </c>
      <c r="H28" s="35">
        <v>6782.9560000000101</v>
      </c>
      <c r="I28" s="35">
        <v>7127.1609999999973</v>
      </c>
      <c r="J28" s="35">
        <v>6390.7690000000002</v>
      </c>
      <c r="K28" s="35">
        <v>8930.2530000000042</v>
      </c>
      <c r="L28" s="35">
        <v>9986.7465403208407</v>
      </c>
      <c r="M28" s="35">
        <v>10889.19904047646</v>
      </c>
      <c r="N28" s="35">
        <v>11736.074821307828</v>
      </c>
      <c r="O28" s="35">
        <v>12712.821296458122</v>
      </c>
      <c r="P28" s="51"/>
    </row>
    <row r="29" spans="1:16" x14ac:dyDescent="0.25">
      <c r="A29" s="49">
        <f t="shared" si="2"/>
        <v>22</v>
      </c>
      <c r="B29" s="37" t="s">
        <v>54</v>
      </c>
      <c r="C29" s="42" t="s">
        <v>9</v>
      </c>
      <c r="D29" s="43" t="s">
        <v>42</v>
      </c>
      <c r="E29" s="35">
        <v>5372.2070000000003</v>
      </c>
      <c r="F29" s="35">
        <v>4898.6980000000003</v>
      </c>
      <c r="G29" s="35">
        <v>5558.5929999999998</v>
      </c>
      <c r="H29" s="35">
        <v>6448.4939999999997</v>
      </c>
      <c r="I29" s="35">
        <v>7101.5119999999997</v>
      </c>
      <c r="J29" s="35">
        <v>7217.018</v>
      </c>
      <c r="K29" s="35">
        <v>7754.451</v>
      </c>
      <c r="L29" s="35">
        <v>8776.2355720839896</v>
      </c>
      <c r="M29" s="35">
        <v>9643.0421634395079</v>
      </c>
      <c r="N29" s="35">
        <v>10480.125060053029</v>
      </c>
      <c r="O29" s="35">
        <v>11462.978367440361</v>
      </c>
      <c r="P29" s="51"/>
    </row>
    <row r="30" spans="1:16" x14ac:dyDescent="0.25">
      <c r="A30" s="49">
        <f t="shared" si="2"/>
        <v>23</v>
      </c>
      <c r="B30" s="37" t="s">
        <v>55</v>
      </c>
      <c r="C30" s="42" t="s">
        <v>58</v>
      </c>
      <c r="D30" s="43" t="s">
        <v>42</v>
      </c>
      <c r="E30" s="35">
        <v>465.79799999999886</v>
      </c>
      <c r="F30" s="35">
        <v>475.09500000000116</v>
      </c>
      <c r="G30" s="35">
        <v>384.99799999999959</v>
      </c>
      <c r="H30" s="35">
        <v>334.46200000001045</v>
      </c>
      <c r="I30" s="35">
        <v>25.648999999997613</v>
      </c>
      <c r="J30" s="35">
        <v>-826.2489999999998</v>
      </c>
      <c r="K30" s="35">
        <v>1175.8020000000033</v>
      </c>
      <c r="L30" s="35">
        <v>1210.5109682368511</v>
      </c>
      <c r="M30" s="35">
        <v>1246.1568770369522</v>
      </c>
      <c r="N30" s="35">
        <v>1255.9497612547984</v>
      </c>
      <c r="O30" s="35">
        <v>1249.842929017761</v>
      </c>
      <c r="P30" s="51"/>
    </row>
    <row r="31" spans="1:16" x14ac:dyDescent="0.25">
      <c r="A31" s="49">
        <f t="shared" si="2"/>
        <v>24</v>
      </c>
      <c r="B31" s="37" t="s">
        <v>11</v>
      </c>
      <c r="C31" s="42" t="s">
        <v>12</v>
      </c>
      <c r="D31" s="43" t="s">
        <v>42</v>
      </c>
      <c r="E31" s="35">
        <v>14805.204</v>
      </c>
      <c r="F31" s="35">
        <v>15115.556</v>
      </c>
      <c r="G31" s="35">
        <v>16615.345000000001</v>
      </c>
      <c r="H31" s="35">
        <v>17923.012999999999</v>
      </c>
      <c r="I31" s="35">
        <v>18338.37</v>
      </c>
      <c r="J31" s="35">
        <v>17803.155999999999</v>
      </c>
      <c r="K31" s="35">
        <v>21058</v>
      </c>
      <c r="L31" s="35">
        <v>25747.422831420296</v>
      </c>
      <c r="M31" s="35">
        <v>28962.191200910824</v>
      </c>
      <c r="N31" s="35">
        <v>32186.91996728001</v>
      </c>
      <c r="O31" s="35">
        <v>35148.116604269773</v>
      </c>
      <c r="P31" s="51"/>
    </row>
    <row r="32" spans="1:16" x14ac:dyDescent="0.25">
      <c r="A32" s="49">
        <f t="shared" si="2"/>
        <v>25</v>
      </c>
      <c r="B32" s="37" t="s">
        <v>13</v>
      </c>
      <c r="C32" s="42" t="s">
        <v>14</v>
      </c>
      <c r="D32" s="43" t="s">
        <v>42</v>
      </c>
      <c r="E32" s="35">
        <v>15228.71</v>
      </c>
      <c r="F32" s="35">
        <v>15034.421</v>
      </c>
      <c r="G32" s="35">
        <v>16789.471000000001</v>
      </c>
      <c r="H32" s="35">
        <v>18126.919000000002</v>
      </c>
      <c r="I32" s="35">
        <v>18554.476999999999</v>
      </c>
      <c r="J32" s="35">
        <v>17457.143</v>
      </c>
      <c r="K32" s="35">
        <v>21740.582999999999</v>
      </c>
      <c r="L32" s="35">
        <v>27781.51919873221</v>
      </c>
      <c r="M32" s="35">
        <v>30818.389347404707</v>
      </c>
      <c r="N32" s="35">
        <v>34212.271248328238</v>
      </c>
      <c r="O32" s="35">
        <v>37334.120472375434</v>
      </c>
      <c r="P32" s="51"/>
    </row>
    <row r="33" spans="1:16" x14ac:dyDescent="0.25">
      <c r="A33" s="48"/>
      <c r="B33" s="12" t="s">
        <v>62</v>
      </c>
      <c r="C33" s="12" t="s">
        <v>63</v>
      </c>
      <c r="D33" s="13"/>
      <c r="E33" s="13">
        <v>2015</v>
      </c>
      <c r="F33" s="13">
        <v>2016</v>
      </c>
      <c r="G33" s="13">
        <v>2017</v>
      </c>
      <c r="H33" s="13">
        <v>2018</v>
      </c>
      <c r="I33" s="13">
        <v>2019</v>
      </c>
      <c r="J33" s="13">
        <v>2020</v>
      </c>
      <c r="K33" s="13">
        <v>2021</v>
      </c>
      <c r="L33" s="13">
        <v>2022</v>
      </c>
      <c r="M33" s="13">
        <v>2023</v>
      </c>
      <c r="N33" s="13">
        <v>2024</v>
      </c>
      <c r="O33" s="13">
        <v>2025</v>
      </c>
      <c r="P33" s="51"/>
    </row>
    <row r="34" spans="1:16" x14ac:dyDescent="0.25">
      <c r="A34" s="14">
        <f>A32+1</f>
        <v>26</v>
      </c>
      <c r="B34" s="28" t="s">
        <v>64</v>
      </c>
      <c r="C34" s="28" t="s">
        <v>65</v>
      </c>
      <c r="D34" s="29" t="s">
        <v>47</v>
      </c>
      <c r="E34" s="53">
        <v>0.11593680502359405</v>
      </c>
      <c r="F34" s="53">
        <v>0.86438292784680471</v>
      </c>
      <c r="G34" s="53">
        <v>2.9472664212386803</v>
      </c>
      <c r="H34" s="53">
        <v>3.8936083573335907</v>
      </c>
      <c r="I34" s="53">
        <v>2.5751423095483688</v>
      </c>
      <c r="J34" s="53">
        <v>-0.1196642021053691</v>
      </c>
      <c r="K34" s="53">
        <v>6.7888746539306482</v>
      </c>
      <c r="L34" s="53">
        <v>13.510068806896641</v>
      </c>
      <c r="M34" s="53">
        <v>6.6601405760655013</v>
      </c>
      <c r="N34" s="53">
        <v>2.3039986371198466</v>
      </c>
      <c r="O34" s="53">
        <v>2.6001363363290011</v>
      </c>
      <c r="P34" s="51"/>
    </row>
    <row r="35" spans="1:16" x14ac:dyDescent="0.25">
      <c r="A35" s="14">
        <f>A34+1</f>
        <v>27</v>
      </c>
      <c r="B35" s="28" t="s">
        <v>66</v>
      </c>
      <c r="C35" s="28" t="s">
        <v>67</v>
      </c>
      <c r="D35" s="29" t="s">
        <v>47</v>
      </c>
      <c r="E35" s="53">
        <v>-0.55498291288796509</v>
      </c>
      <c r="F35" s="53">
        <v>1.1868065187640866</v>
      </c>
      <c r="G35" s="53">
        <v>3.2572949330020009</v>
      </c>
      <c r="H35" s="53">
        <v>3.0250775098995035</v>
      </c>
      <c r="I35" s="53">
        <v>3.0097460790962032</v>
      </c>
      <c r="J35" s="53">
        <v>0.78542842832317206</v>
      </c>
      <c r="K35" s="53">
        <v>3.4032613384400463</v>
      </c>
      <c r="L35" s="53">
        <v>16.5</v>
      </c>
      <c r="M35" s="53">
        <v>6.5</v>
      </c>
      <c r="N35" s="53">
        <v>1</v>
      </c>
      <c r="O35" s="53">
        <v>2</v>
      </c>
      <c r="P35" s="51"/>
    </row>
    <row r="36" spans="1:16" x14ac:dyDescent="0.25">
      <c r="A36" s="14">
        <f t="shared" ref="A36:A41" si="3">A35+1</f>
        <v>28</v>
      </c>
      <c r="B36" s="28" t="s">
        <v>68</v>
      </c>
      <c r="C36" s="28" t="s">
        <v>69</v>
      </c>
      <c r="D36" s="29" t="s">
        <v>47</v>
      </c>
      <c r="E36" s="53">
        <v>3.4453875507611542</v>
      </c>
      <c r="F36" s="53">
        <v>-0.34683563109683746</v>
      </c>
      <c r="G36" s="53">
        <v>3.8253261590573544</v>
      </c>
      <c r="H36" s="53">
        <v>5.6240259063272475</v>
      </c>
      <c r="I36" s="53">
        <v>7.8610089631738163</v>
      </c>
      <c r="J36" s="53">
        <v>0.2784104504058007</v>
      </c>
      <c r="K36" s="53">
        <v>3.7160255953431829</v>
      </c>
      <c r="L36" s="53">
        <v>7.8800007603240232</v>
      </c>
      <c r="M36" s="53">
        <v>3.3583740393270887</v>
      </c>
      <c r="N36" s="53">
        <v>1.8733196667370038</v>
      </c>
      <c r="O36" s="53">
        <v>1.4925373134328339</v>
      </c>
      <c r="P36" s="51"/>
    </row>
    <row r="37" spans="1:16" x14ac:dyDescent="0.25">
      <c r="A37" s="14">
        <f t="shared" si="3"/>
        <v>29</v>
      </c>
      <c r="B37" s="28" t="s">
        <v>70</v>
      </c>
      <c r="C37" s="28" t="s">
        <v>71</v>
      </c>
      <c r="D37" s="29" t="s">
        <v>47</v>
      </c>
      <c r="E37" s="53">
        <v>-2.3203302775116867</v>
      </c>
      <c r="F37" s="53">
        <v>-7.0912475511964317</v>
      </c>
      <c r="G37" s="53">
        <v>0.17152005601650444</v>
      </c>
      <c r="H37" s="53">
        <v>0.56126368486373224</v>
      </c>
      <c r="I37" s="53">
        <v>-3.8156294529323276</v>
      </c>
      <c r="J37" s="53">
        <v>-9.4880704214983069</v>
      </c>
      <c r="K37" s="53">
        <v>15.254242031511183</v>
      </c>
      <c r="L37" s="53">
        <v>13.293439132164236</v>
      </c>
      <c r="M37" s="53">
        <v>7.3604054924156479</v>
      </c>
      <c r="N37" s="53">
        <v>4.02461418138944</v>
      </c>
      <c r="O37" s="53">
        <v>3.9356868134862459</v>
      </c>
      <c r="P37" s="51"/>
    </row>
    <row r="38" spans="1:16" x14ac:dyDescent="0.25">
      <c r="A38" s="14">
        <f t="shared" si="3"/>
        <v>30</v>
      </c>
      <c r="B38" s="28" t="s">
        <v>72</v>
      </c>
      <c r="C38" s="28" t="s">
        <v>73</v>
      </c>
      <c r="D38" s="29" t="s">
        <v>47</v>
      </c>
      <c r="E38" s="53">
        <v>1.7827972569664894</v>
      </c>
      <c r="F38" s="53">
        <v>-0.6247294347046477</v>
      </c>
      <c r="G38" s="53">
        <v>1.8487509304046199</v>
      </c>
      <c r="H38" s="53">
        <v>3.7914173502920079</v>
      </c>
      <c r="I38" s="53">
        <v>2.9882249429126233</v>
      </c>
      <c r="J38" s="53">
        <v>1.4008643663841838</v>
      </c>
      <c r="K38" s="53">
        <v>4.4561836719831547</v>
      </c>
      <c r="L38" s="53">
        <v>11.077865943470197</v>
      </c>
      <c r="M38" s="53">
        <v>6.6912777203778608</v>
      </c>
      <c r="N38" s="53">
        <v>3.6587401648994904</v>
      </c>
      <c r="O38" s="53">
        <v>3.5778971031693141</v>
      </c>
      <c r="P38" s="51"/>
    </row>
    <row r="39" spans="1:16" x14ac:dyDescent="0.25">
      <c r="A39" s="14">
        <f t="shared" si="3"/>
        <v>31</v>
      </c>
      <c r="B39" s="28" t="s">
        <v>74</v>
      </c>
      <c r="C39" s="28" t="s">
        <v>75</v>
      </c>
      <c r="D39" s="29" t="s">
        <v>59</v>
      </c>
      <c r="E39" s="55" t="s">
        <v>59</v>
      </c>
      <c r="F39" s="55" t="s">
        <v>59</v>
      </c>
      <c r="G39" s="55" t="s">
        <v>59</v>
      </c>
      <c r="H39" s="55" t="s">
        <v>59</v>
      </c>
      <c r="I39" s="55" t="s">
        <v>59</v>
      </c>
      <c r="J39" s="55" t="s">
        <v>59</v>
      </c>
      <c r="K39" s="55" t="s">
        <v>59</v>
      </c>
      <c r="L39" s="55" t="s">
        <v>59</v>
      </c>
      <c r="M39" s="55" t="s">
        <v>59</v>
      </c>
      <c r="N39" s="55" t="s">
        <v>59</v>
      </c>
      <c r="O39" s="55" t="s">
        <v>59</v>
      </c>
      <c r="P39" s="51"/>
    </row>
    <row r="40" spans="1:16" x14ac:dyDescent="0.25">
      <c r="A40" s="14">
        <f t="shared" si="3"/>
        <v>32</v>
      </c>
      <c r="B40" s="28" t="s">
        <v>76</v>
      </c>
      <c r="C40" s="28" t="s">
        <v>77</v>
      </c>
      <c r="D40" s="29" t="s">
        <v>47</v>
      </c>
      <c r="E40" s="53">
        <v>-0.44865695086637913</v>
      </c>
      <c r="F40" s="53">
        <v>-1.7764966267982061</v>
      </c>
      <c r="G40" s="53">
        <v>3.3326443990302437</v>
      </c>
      <c r="H40" s="53">
        <v>3.2608475903496412</v>
      </c>
      <c r="I40" s="53">
        <v>0.22133975425407471</v>
      </c>
      <c r="J40" s="53">
        <v>-0.7820599082518811</v>
      </c>
      <c r="K40" s="53">
        <v>11.398839596796734</v>
      </c>
      <c r="L40" s="53">
        <v>14</v>
      </c>
      <c r="M40" s="53">
        <v>10</v>
      </c>
      <c r="N40" s="53">
        <v>5</v>
      </c>
      <c r="O40" s="53">
        <v>4</v>
      </c>
      <c r="P40" s="51"/>
    </row>
    <row r="41" spans="1:16" x14ac:dyDescent="0.25">
      <c r="A41" s="14">
        <f t="shared" si="3"/>
        <v>33</v>
      </c>
      <c r="B41" s="28" t="s">
        <v>78</v>
      </c>
      <c r="C41" s="28" t="s">
        <v>79</v>
      </c>
      <c r="D41" s="29" t="s">
        <v>47</v>
      </c>
      <c r="E41" s="53">
        <v>-1.0365947507383453</v>
      </c>
      <c r="F41" s="53">
        <v>-4.6751370312012313</v>
      </c>
      <c r="G41" s="53">
        <v>2.8759891343652839</v>
      </c>
      <c r="H41" s="53">
        <v>1.4390924236995914</v>
      </c>
      <c r="I41" s="53">
        <v>-0.63295397652825613</v>
      </c>
      <c r="J41" s="53">
        <v>-3.5363476986187976</v>
      </c>
      <c r="K41" s="53">
        <v>9.7280478751521144</v>
      </c>
      <c r="L41" s="53">
        <v>16</v>
      </c>
      <c r="M41" s="53">
        <v>9.1</v>
      </c>
      <c r="N41" s="53">
        <v>4.55</v>
      </c>
      <c r="O41" s="53">
        <v>3.8</v>
      </c>
      <c r="P41" s="51"/>
    </row>
    <row r="42" spans="1:16" x14ac:dyDescent="0.25">
      <c r="A42" s="11"/>
      <c r="B42" s="12" t="s">
        <v>80</v>
      </c>
      <c r="C42" s="12" t="s">
        <v>81</v>
      </c>
      <c r="D42" s="13"/>
      <c r="E42" s="13">
        <v>2015</v>
      </c>
      <c r="F42" s="13">
        <v>2016</v>
      </c>
      <c r="G42" s="13">
        <v>2017</v>
      </c>
      <c r="H42" s="13">
        <v>2018</v>
      </c>
      <c r="I42" s="13">
        <v>2019</v>
      </c>
      <c r="J42" s="13">
        <v>2020</v>
      </c>
      <c r="K42" s="13">
        <v>2021</v>
      </c>
      <c r="L42" s="13">
        <v>2022</v>
      </c>
      <c r="M42" s="13">
        <v>2023</v>
      </c>
      <c r="N42" s="13">
        <v>2024</v>
      </c>
      <c r="O42" s="13">
        <v>2025</v>
      </c>
      <c r="P42" s="51"/>
    </row>
    <row r="43" spans="1:16" x14ac:dyDescent="0.25">
      <c r="A43" s="14">
        <f>A41+1</f>
        <v>34</v>
      </c>
      <c r="B43" s="28" t="s">
        <v>5</v>
      </c>
      <c r="C43" s="1" t="s">
        <v>6</v>
      </c>
      <c r="D43" s="3" t="s">
        <v>47</v>
      </c>
      <c r="E43" s="54">
        <v>1.2451299915406873</v>
      </c>
      <c r="F43" s="54">
        <v>1.9970636647394691</v>
      </c>
      <c r="G43" s="54">
        <v>1.7717373267554741</v>
      </c>
      <c r="H43" s="54">
        <v>1.788595023201548</v>
      </c>
      <c r="I43" s="54">
        <v>9.7187591515790511E-2</v>
      </c>
      <c r="J43" s="54">
        <v>-4.2861319415927355</v>
      </c>
      <c r="K43" s="54">
        <v>2.6840632394391686</v>
      </c>
      <c r="L43" s="54">
        <v>6.1098160604326139</v>
      </c>
      <c r="M43" s="54">
        <v>0.81826455437927259</v>
      </c>
      <c r="N43" s="54">
        <v>2.7142362501737081</v>
      </c>
      <c r="O43" s="54">
        <v>2.6684845154449892</v>
      </c>
      <c r="P43" s="51"/>
    </row>
    <row r="44" spans="1:16" x14ac:dyDescent="0.25">
      <c r="A44" s="14">
        <f t="shared" ref="A44:A49" si="4">A43+1</f>
        <v>35</v>
      </c>
      <c r="B44" s="28" t="s">
        <v>52</v>
      </c>
      <c r="C44" s="1" t="s">
        <v>7</v>
      </c>
      <c r="D44" s="3" t="s">
        <v>47</v>
      </c>
      <c r="E44" s="54">
        <v>0.50778768008192054</v>
      </c>
      <c r="F44" s="54">
        <v>0.42501816896104561</v>
      </c>
      <c r="G44" s="54">
        <v>0.60732535370859797</v>
      </c>
      <c r="H44" s="54">
        <v>0.31395372865074966</v>
      </c>
      <c r="I44" s="54">
        <v>0.61491207860738317</v>
      </c>
      <c r="J44" s="54">
        <v>0.47046456213598936</v>
      </c>
      <c r="K44" s="54">
        <v>0.85670869289207474</v>
      </c>
      <c r="L44" s="54">
        <v>1.9532583254691135E-2</v>
      </c>
      <c r="M44" s="54">
        <v>-0.51266082690758785</v>
      </c>
      <c r="N44" s="54">
        <v>7.1716037199285806E-2</v>
      </c>
      <c r="O44" s="54">
        <v>8.8196154477029859E-2</v>
      </c>
      <c r="P44" s="51"/>
    </row>
    <row r="45" spans="1:16" x14ac:dyDescent="0.25">
      <c r="A45" s="14">
        <f t="shared" si="4"/>
        <v>36</v>
      </c>
      <c r="B45" s="28" t="s">
        <v>53</v>
      </c>
      <c r="C45" s="1" t="s">
        <v>8</v>
      </c>
      <c r="D45" s="3" t="s">
        <v>47</v>
      </c>
      <c r="E45" s="54">
        <v>1.3739498088059519</v>
      </c>
      <c r="F45" s="54">
        <v>-0.21999724403170529</v>
      </c>
      <c r="G45" s="54">
        <v>2.3945950643514435</v>
      </c>
      <c r="H45" s="54">
        <v>3.3139496112500333</v>
      </c>
      <c r="I45" s="54">
        <v>2.4788127424092927</v>
      </c>
      <c r="J45" s="54">
        <v>-0.26660753769464074</v>
      </c>
      <c r="K45" s="54">
        <v>6.2515540850877445</v>
      </c>
      <c r="L45" s="54">
        <v>-0.44098372123380669</v>
      </c>
      <c r="M45" s="54">
        <v>0.51178346657360307</v>
      </c>
      <c r="N45" s="54">
        <v>1.1890131297004913</v>
      </c>
      <c r="O45" s="54">
        <v>1.399129262743261</v>
      </c>
      <c r="P45" s="51"/>
    </row>
    <row r="46" spans="1:16" x14ac:dyDescent="0.25">
      <c r="A46" s="14">
        <f t="shared" si="4"/>
        <v>37</v>
      </c>
      <c r="B46" s="28" t="s">
        <v>54</v>
      </c>
      <c r="C46" s="1" t="s">
        <v>9</v>
      </c>
      <c r="D46" s="3" t="s">
        <v>47</v>
      </c>
      <c r="E46" s="54">
        <v>-0.46367524249263098</v>
      </c>
      <c r="F46" s="54">
        <v>-1.8016878148842346</v>
      </c>
      <c r="G46" s="54">
        <v>2.2362736781392689</v>
      </c>
      <c r="H46" s="54">
        <v>2.4877719932787086</v>
      </c>
      <c r="I46" s="54">
        <v>1.5744508238705825</v>
      </c>
      <c r="J46" s="54">
        <v>5.2738016950186338E-2</v>
      </c>
      <c r="K46" s="54">
        <v>0.70669105600792348</v>
      </c>
      <c r="L46" s="54">
        <v>0.45918639502710162</v>
      </c>
      <c r="M46" s="54">
        <v>0.71891493401509521</v>
      </c>
      <c r="N46" s="54">
        <v>1.1893464583358149</v>
      </c>
      <c r="O46" s="54">
        <v>1.3991292627432559</v>
      </c>
      <c r="P46" s="51"/>
    </row>
    <row r="47" spans="1:16" x14ac:dyDescent="0.25">
      <c r="A47" s="14">
        <f t="shared" si="4"/>
        <v>38</v>
      </c>
      <c r="B47" s="28" t="s">
        <v>55</v>
      </c>
      <c r="C47" s="1" t="s">
        <v>58</v>
      </c>
      <c r="D47" s="3" t="s">
        <v>47</v>
      </c>
      <c r="E47" s="54">
        <v>1.8376250512985832</v>
      </c>
      <c r="F47" s="54">
        <v>1.5816905708525284</v>
      </c>
      <c r="G47" s="54">
        <v>0.1583213862121764</v>
      </c>
      <c r="H47" s="54">
        <v>0.82617761797132694</v>
      </c>
      <c r="I47" s="54">
        <v>0.90436191853871239</v>
      </c>
      <c r="J47" s="54">
        <v>-0.31934555464482572</v>
      </c>
      <c r="K47" s="54">
        <v>5.5448630290798215</v>
      </c>
      <c r="L47" s="54">
        <v>-0.90017011626090115</v>
      </c>
      <c r="M47" s="54">
        <v>-0.20713146744149608</v>
      </c>
      <c r="N47" s="54">
        <v>-3.3332863532246242E-4</v>
      </c>
      <c r="O47" s="54">
        <v>0</v>
      </c>
      <c r="P47" s="51"/>
    </row>
    <row r="48" spans="1:16" x14ac:dyDescent="0.25">
      <c r="A48" s="14">
        <f t="shared" si="4"/>
        <v>39</v>
      </c>
      <c r="B48" s="28" t="s">
        <v>11</v>
      </c>
      <c r="C48" s="1" t="s">
        <v>12</v>
      </c>
      <c r="D48" s="3" t="s">
        <v>47</v>
      </c>
      <c r="E48" s="54">
        <v>1.802944744077466</v>
      </c>
      <c r="F48" s="54">
        <v>2.3756023390080312</v>
      </c>
      <c r="G48" s="54">
        <v>3.9013873714523166</v>
      </c>
      <c r="H48" s="54">
        <v>2.8119268708073952</v>
      </c>
      <c r="I48" s="54">
        <v>1.323507459621311</v>
      </c>
      <c r="J48" s="54">
        <v>-1.3574208069494251</v>
      </c>
      <c r="K48" s="54">
        <v>3.960665227024649</v>
      </c>
      <c r="L48" s="54">
        <v>4.724825302115149</v>
      </c>
      <c r="M48" s="54">
        <v>1.5352938652388839</v>
      </c>
      <c r="N48" s="54">
        <v>4.0181921233837095</v>
      </c>
      <c r="O48" s="54">
        <v>3.5331936284028163</v>
      </c>
      <c r="P48" s="51"/>
    </row>
    <row r="49" spans="1:18" x14ac:dyDescent="0.25">
      <c r="A49" s="14">
        <f t="shared" si="4"/>
        <v>40</v>
      </c>
      <c r="B49" s="28" t="s">
        <v>13</v>
      </c>
      <c r="C49" s="1" t="s">
        <v>14</v>
      </c>
      <c r="D49" s="3" t="s">
        <v>47</v>
      </c>
      <c r="E49" s="54">
        <v>-1.0447849472162163</v>
      </c>
      <c r="F49" s="54">
        <v>-2.2100773860593139</v>
      </c>
      <c r="G49" s="54">
        <v>-5.3619562264266101</v>
      </c>
      <c r="H49" s="54">
        <v>-4.2389448464169108</v>
      </c>
      <c r="I49" s="54">
        <v>-2.0300935175240009</v>
      </c>
      <c r="J49" s="54">
        <v>1.6706281561433738</v>
      </c>
      <c r="K49" s="54">
        <v>-9.2709188623408494</v>
      </c>
      <c r="L49" s="54">
        <v>-7.581985259755939</v>
      </c>
      <c r="M49" s="54">
        <v>-1.3417917153564387</v>
      </c>
      <c r="N49" s="54">
        <v>-4.9739200403604977</v>
      </c>
      <c r="O49" s="54">
        <v>-4.254688497615863</v>
      </c>
      <c r="P49" s="51"/>
    </row>
    <row r="50" spans="1:18" x14ac:dyDescent="0.25">
      <c r="A50" s="11"/>
      <c r="B50" s="12" t="s">
        <v>82</v>
      </c>
      <c r="C50" s="12" t="s">
        <v>83</v>
      </c>
      <c r="D50" s="13"/>
      <c r="E50" s="13">
        <v>2015</v>
      </c>
      <c r="F50" s="13">
        <v>2016</v>
      </c>
      <c r="G50" s="13">
        <v>2017</v>
      </c>
      <c r="H50" s="13">
        <v>2018</v>
      </c>
      <c r="I50" s="13">
        <v>2019</v>
      </c>
      <c r="J50" s="13">
        <v>2020</v>
      </c>
      <c r="K50" s="13">
        <v>2021</v>
      </c>
      <c r="L50" s="13">
        <v>2022</v>
      </c>
      <c r="M50" s="13">
        <v>2023</v>
      </c>
      <c r="N50" s="13">
        <v>2024</v>
      </c>
      <c r="O50" s="13">
        <v>2025</v>
      </c>
      <c r="P50" s="51"/>
    </row>
    <row r="51" spans="1:18" x14ac:dyDescent="0.25">
      <c r="A51" s="14">
        <f>A49+1</f>
        <v>41</v>
      </c>
      <c r="B51" s="28" t="s">
        <v>84</v>
      </c>
      <c r="C51" s="1" t="s">
        <v>85</v>
      </c>
      <c r="D51" s="3" t="s">
        <v>47</v>
      </c>
      <c r="E51" s="54">
        <v>0.16538037486218116</v>
      </c>
      <c r="F51" s="54">
        <v>0.1651073197578512</v>
      </c>
      <c r="G51" s="54">
        <v>2.9120879120879266</v>
      </c>
      <c r="H51" s="54">
        <v>2.5627335824879793</v>
      </c>
      <c r="I51" s="54">
        <v>2.8110359187922995</v>
      </c>
      <c r="J51" s="54">
        <v>0.20253164556962133</v>
      </c>
      <c r="K51" s="54">
        <v>3.2844871147043904</v>
      </c>
      <c r="L51" s="54">
        <v>16.5</v>
      </c>
      <c r="M51" s="54">
        <v>6.5</v>
      </c>
      <c r="N51" s="54">
        <v>1</v>
      </c>
      <c r="O51" s="54">
        <v>2</v>
      </c>
      <c r="P51" s="51"/>
    </row>
    <row r="52" spans="1:18" x14ac:dyDescent="0.25">
      <c r="A52" s="11"/>
      <c r="B52" s="12" t="s">
        <v>86</v>
      </c>
      <c r="C52" s="12" t="s">
        <v>87</v>
      </c>
      <c r="D52" s="13"/>
      <c r="E52" s="13">
        <v>2015</v>
      </c>
      <c r="F52" s="13">
        <v>2016</v>
      </c>
      <c r="G52" s="13">
        <v>2017</v>
      </c>
      <c r="H52" s="13">
        <v>2018</v>
      </c>
      <c r="I52" s="13">
        <v>2019</v>
      </c>
      <c r="J52" s="13">
        <v>2020</v>
      </c>
      <c r="K52" s="13">
        <v>2021</v>
      </c>
      <c r="L52" s="13">
        <v>2022</v>
      </c>
      <c r="M52" s="13">
        <v>2023</v>
      </c>
      <c r="N52" s="13">
        <v>2024</v>
      </c>
      <c r="O52" s="13">
        <v>2025</v>
      </c>
      <c r="P52" s="51"/>
    </row>
    <row r="53" spans="1:18" x14ac:dyDescent="0.25">
      <c r="A53" s="14">
        <f>A51+1</f>
        <v>42</v>
      </c>
      <c r="B53" s="28" t="s">
        <v>88</v>
      </c>
      <c r="C53" s="1" t="s">
        <v>17</v>
      </c>
      <c r="D53" s="3" t="s">
        <v>42</v>
      </c>
      <c r="E53" s="56">
        <v>10890.208000000001</v>
      </c>
      <c r="F53" s="56">
        <v>10844.79</v>
      </c>
      <c r="G53" s="56">
        <v>11417.504000000001</v>
      </c>
      <c r="H53" s="56">
        <v>11763.843999999999</v>
      </c>
      <c r="I53" s="56">
        <v>12039.68</v>
      </c>
      <c r="J53" s="56">
        <v>10838.905000000001</v>
      </c>
      <c r="K53" s="56">
        <v>12642.906000000001</v>
      </c>
      <c r="L53" s="56">
        <v>15995.634951548827</v>
      </c>
      <c r="M53" s="56">
        <v>17631.539144527236</v>
      </c>
      <c r="N53" s="56">
        <v>18576.750258734515</v>
      </c>
      <c r="O53" s="56">
        <v>20055.386044745763</v>
      </c>
      <c r="P53" s="51"/>
    </row>
    <row r="54" spans="1:18" x14ac:dyDescent="0.25">
      <c r="A54" s="14">
        <f>A53+1</f>
        <v>43</v>
      </c>
      <c r="B54" s="28" t="s">
        <v>15</v>
      </c>
      <c r="C54" s="1" t="s">
        <v>16</v>
      </c>
      <c r="D54" s="3" t="s">
        <v>42</v>
      </c>
      <c r="E54" s="35">
        <v>10893.712</v>
      </c>
      <c r="F54" s="35">
        <v>11609.1</v>
      </c>
      <c r="G54" s="35">
        <v>12525.649000000001</v>
      </c>
      <c r="H54" s="35">
        <v>13909.814</v>
      </c>
      <c r="I54" s="35">
        <v>14970.795</v>
      </c>
      <c r="J54" s="35">
        <v>15218.056</v>
      </c>
      <c r="K54" s="35">
        <v>16426.718000000001</v>
      </c>
      <c r="L54" s="35">
        <v>17936.962609333321</v>
      </c>
      <c r="M54" s="35">
        <v>19013.18036589332</v>
      </c>
      <c r="N54" s="35">
        <v>19980.837167435093</v>
      </c>
      <c r="O54" s="35">
        <v>20916.939388729428</v>
      </c>
      <c r="P54" s="51"/>
    </row>
    <row r="55" spans="1:18" x14ac:dyDescent="0.25">
      <c r="A55" s="14">
        <f>A54+1</f>
        <v>44</v>
      </c>
      <c r="B55" s="28" t="s">
        <v>89</v>
      </c>
      <c r="C55" s="1" t="s">
        <v>90</v>
      </c>
      <c r="D55" s="3" t="s">
        <v>42</v>
      </c>
      <c r="E55" s="35">
        <v>9073.8649999999998</v>
      </c>
      <c r="F55" s="35">
        <v>9629.9770000000008</v>
      </c>
      <c r="G55" s="35">
        <v>10391.066000000001</v>
      </c>
      <c r="H55" s="35">
        <v>11462.378000000001</v>
      </c>
      <c r="I55" s="35">
        <v>12257.846</v>
      </c>
      <c r="J55" s="35">
        <v>12503.231</v>
      </c>
      <c r="K55" s="35">
        <v>13541.672</v>
      </c>
      <c r="L55" s="35">
        <v>14762.932188751705</v>
      </c>
      <c r="M55" s="35">
        <v>15648.708120076808</v>
      </c>
      <c r="N55" s="35">
        <v>16445.133471139994</v>
      </c>
      <c r="O55" s="35">
        <v>17215.587974262904</v>
      </c>
      <c r="P55" s="51"/>
    </row>
    <row r="56" spans="1:18" x14ac:dyDescent="0.25">
      <c r="A56" s="14">
        <f>A55+1</f>
        <v>45</v>
      </c>
      <c r="B56" s="28" t="s">
        <v>91</v>
      </c>
      <c r="C56" s="1" t="s">
        <v>92</v>
      </c>
      <c r="D56" s="3" t="s">
        <v>42</v>
      </c>
      <c r="E56" s="35">
        <v>1819.847</v>
      </c>
      <c r="F56" s="35">
        <v>1979.123</v>
      </c>
      <c r="G56" s="35">
        <v>2134.5830000000001</v>
      </c>
      <c r="H56" s="35">
        <v>2447.4360000000001</v>
      </c>
      <c r="I56" s="35">
        <v>2712.9490000000001</v>
      </c>
      <c r="J56" s="35">
        <v>2714.8249999999998</v>
      </c>
      <c r="K56" s="35">
        <v>2885.0459999999998</v>
      </c>
      <c r="L56" s="35">
        <v>3174.0304205816169</v>
      </c>
      <c r="M56" s="35">
        <v>3364.4722458165138</v>
      </c>
      <c r="N56" s="35">
        <v>3535.7036962950988</v>
      </c>
      <c r="O56" s="35">
        <v>3701.3514144665241</v>
      </c>
      <c r="P56" s="51"/>
    </row>
    <row r="57" spans="1:18" x14ac:dyDescent="0.25">
      <c r="A57" s="14">
        <f>A56+1</f>
        <v>46</v>
      </c>
      <c r="B57" s="37" t="s">
        <v>18</v>
      </c>
      <c r="C57" s="1" t="s">
        <v>19</v>
      </c>
      <c r="D57" s="3" t="s">
        <v>42</v>
      </c>
      <c r="E57" s="35">
        <v>3362.6469999999999</v>
      </c>
      <c r="F57" s="35">
        <v>3609.9810000000002</v>
      </c>
      <c r="G57" s="35">
        <v>3811.2950000000001</v>
      </c>
      <c r="H57" s="35">
        <v>4217.4219999999996</v>
      </c>
      <c r="I57" s="35">
        <v>4332.4040000000005</v>
      </c>
      <c r="J57" s="35">
        <v>4247.4539999999997</v>
      </c>
      <c r="K57" s="35">
        <v>4503.2669999999998</v>
      </c>
      <c r="L57" s="35">
        <v>5066.1753749999998</v>
      </c>
      <c r="M57" s="35">
        <v>5386.2957712188991</v>
      </c>
      <c r="N57" s="35">
        <v>5749.5220292610002</v>
      </c>
      <c r="O57" s="35">
        <v>6040.0472367064594</v>
      </c>
      <c r="P57" s="51"/>
    </row>
    <row r="58" spans="1:18" x14ac:dyDescent="0.25">
      <c r="A58" s="14">
        <f>A57+1</f>
        <v>47</v>
      </c>
      <c r="B58" s="28" t="s">
        <v>20</v>
      </c>
      <c r="C58" s="1" t="s">
        <v>93</v>
      </c>
      <c r="D58" s="3" t="s">
        <v>42</v>
      </c>
      <c r="E58" s="35">
        <v>574.44000000000005</v>
      </c>
      <c r="F58" s="35">
        <v>692.54600000000005</v>
      </c>
      <c r="G58" s="35">
        <v>770.01599999999996</v>
      </c>
      <c r="H58" s="35">
        <v>737.52300000000002</v>
      </c>
      <c r="I58" s="35">
        <v>695.65700000000004</v>
      </c>
      <c r="J58" s="35">
        <v>847.59799999999996</v>
      </c>
      <c r="K58" s="35">
        <v>706.38099999999997</v>
      </c>
      <c r="L58" s="35">
        <v>635.74289999999996</v>
      </c>
      <c r="M58" s="35">
        <v>699.31718999999998</v>
      </c>
      <c r="N58" s="35">
        <v>746.47582682523614</v>
      </c>
      <c r="O58" s="35">
        <v>784.19549175350448</v>
      </c>
      <c r="P58" s="51"/>
      <c r="Q58" s="51"/>
      <c r="R58" s="51"/>
    </row>
    <row r="59" spans="1:18" x14ac:dyDescent="0.25">
      <c r="A59" s="11"/>
      <c r="B59" s="12" t="s">
        <v>94</v>
      </c>
      <c r="C59" s="12" t="s">
        <v>95</v>
      </c>
      <c r="D59" s="13"/>
      <c r="E59" s="13">
        <v>2015</v>
      </c>
      <c r="F59" s="13">
        <v>2016</v>
      </c>
      <c r="G59" s="13">
        <v>2017</v>
      </c>
      <c r="H59" s="13">
        <v>2018</v>
      </c>
      <c r="I59" s="13">
        <v>2019</v>
      </c>
      <c r="J59" s="13">
        <v>2020</v>
      </c>
      <c r="K59" s="13">
        <v>2021</v>
      </c>
      <c r="L59" s="13">
        <v>2022</v>
      </c>
      <c r="M59" s="13">
        <v>2023</v>
      </c>
      <c r="N59" s="13">
        <v>2024</v>
      </c>
      <c r="O59" s="13">
        <v>2025</v>
      </c>
      <c r="P59" s="51"/>
      <c r="Q59" s="51"/>
      <c r="R59" s="51"/>
    </row>
    <row r="60" spans="1:18" x14ac:dyDescent="0.25">
      <c r="A60" s="60">
        <f>A58+1</f>
        <v>48</v>
      </c>
      <c r="B60" s="38" t="s">
        <v>133</v>
      </c>
      <c r="C60" s="36" t="s">
        <v>97</v>
      </c>
      <c r="D60" s="59" t="s">
        <v>98</v>
      </c>
      <c r="E60" s="54">
        <f>[1]Darbaspēks!V3/1000</f>
        <v>1986.096</v>
      </c>
      <c r="F60" s="54">
        <f>[1]Darbaspēks!W3/1000</f>
        <v>1968.9570000000001</v>
      </c>
      <c r="G60" s="54">
        <f>[1]Darbaspēks!X3/1000</f>
        <v>1950.116</v>
      </c>
      <c r="H60" s="54">
        <f>[1]Darbaspēks!Y3/1000</f>
        <v>1934.3789999999999</v>
      </c>
      <c r="I60" s="54">
        <f>[1]Darbaspēks!Z3/1000</f>
        <v>1919.9680000000001</v>
      </c>
      <c r="J60" s="54">
        <f>[1]Darbaspēks!AA3/1000</f>
        <v>1907.675</v>
      </c>
      <c r="K60" s="54">
        <f>[1]Darbaspēks!AB3/1000</f>
        <v>1893.223</v>
      </c>
      <c r="L60" s="54">
        <f>[1]Darbaspēks!AC3/1000</f>
        <v>1890.4359999999999</v>
      </c>
      <c r="M60" s="54">
        <f>[1]Darbaspēks!AD3/1000</f>
        <v>1879.921</v>
      </c>
      <c r="N60" s="54">
        <f>[1]Darbaspēks!AE3/1000</f>
        <v>1869.258</v>
      </c>
      <c r="O60" s="54">
        <f>[1]Darbaspēks!AF3/1000</f>
        <v>1858.4690000000001</v>
      </c>
      <c r="P60" s="58"/>
      <c r="Q60" s="58"/>
      <c r="R60" s="51"/>
    </row>
    <row r="61" spans="1:18" x14ac:dyDescent="0.25">
      <c r="A61" s="60">
        <f>A60+1</f>
        <v>49</v>
      </c>
      <c r="B61" s="36" t="s">
        <v>99</v>
      </c>
      <c r="C61" s="36" t="s">
        <v>100</v>
      </c>
      <c r="D61" s="59" t="s">
        <v>47</v>
      </c>
      <c r="E61" s="54"/>
      <c r="F61" s="54">
        <f t="shared" ref="F61:O61" si="5">(F60/E60)*100-100</f>
        <v>-0.86294922299828158</v>
      </c>
      <c r="G61" s="54">
        <f t="shared" si="5"/>
        <v>-0.95690256313368138</v>
      </c>
      <c r="H61" s="54">
        <f t="shared" si="5"/>
        <v>-0.80697763620214857</v>
      </c>
      <c r="I61" s="54">
        <f t="shared" si="5"/>
        <v>-0.74499361293727873</v>
      </c>
      <c r="J61" s="54">
        <f t="shared" si="5"/>
        <v>-0.64027108785147391</v>
      </c>
      <c r="K61" s="54">
        <f t="shared" si="5"/>
        <v>-0.75757138925655454</v>
      </c>
      <c r="L61" s="54">
        <f t="shared" si="5"/>
        <v>-0.14720928279446355</v>
      </c>
      <c r="M61" s="54">
        <f t="shared" si="5"/>
        <v>-0.55622089295800947</v>
      </c>
      <c r="N61" s="54">
        <f t="shared" si="5"/>
        <v>-0.56720468572881089</v>
      </c>
      <c r="O61" s="54">
        <f t="shared" si="5"/>
        <v>-0.57718089209728873</v>
      </c>
      <c r="P61" s="51"/>
      <c r="Q61" s="51"/>
      <c r="R61" s="51"/>
    </row>
    <row r="62" spans="1:18" x14ac:dyDescent="0.25">
      <c r="A62" s="60">
        <f t="shared" ref="A62:A68" si="6">A61+1</f>
        <v>50</v>
      </c>
      <c r="B62" s="39" t="s">
        <v>134</v>
      </c>
      <c r="C62" s="36" t="s">
        <v>102</v>
      </c>
      <c r="D62" s="59" t="s">
        <v>98</v>
      </c>
      <c r="E62" s="54">
        <f>[1]Darbaspēks!V4</f>
        <v>1472.6</v>
      </c>
      <c r="F62" s="54">
        <f>[1]Darbaspēks!W4</f>
        <v>1450.3</v>
      </c>
      <c r="G62" s="54">
        <f>[1]Darbaspēks!X4</f>
        <v>1423.4</v>
      </c>
      <c r="H62" s="54">
        <f>[1]Darbaspēks!Y4</f>
        <v>1410.8</v>
      </c>
      <c r="I62" s="54">
        <f>[1]Darbaspēks!Z4</f>
        <v>1399.5</v>
      </c>
      <c r="J62" s="54">
        <f>[1]Darbaspēks!AA4</f>
        <v>1390.1</v>
      </c>
      <c r="K62" s="54">
        <f>[1]Darbaspēks!AB4</f>
        <v>1381.4</v>
      </c>
      <c r="L62" s="54">
        <f>[1]Darbaspēks!AC4</f>
        <v>1378.9000452431367</v>
      </c>
      <c r="M62" s="54">
        <f>[1]Darbaspēks!AD4</f>
        <v>1371.2303150984862</v>
      </c>
      <c r="N62" s="54">
        <f>[1]Darbaspēks!AE4</f>
        <v>1363.4526324991136</v>
      </c>
      <c r="O62" s="54">
        <f>[1]Darbaspēks!AF4</f>
        <v>1355.5830444315316</v>
      </c>
      <c r="P62" s="58"/>
      <c r="Q62" s="58"/>
      <c r="R62" s="51"/>
    </row>
    <row r="63" spans="1:18" x14ac:dyDescent="0.25">
      <c r="A63" s="60">
        <f t="shared" si="6"/>
        <v>51</v>
      </c>
      <c r="B63" s="36" t="s">
        <v>103</v>
      </c>
      <c r="C63" s="36" t="s">
        <v>104</v>
      </c>
      <c r="D63" s="59" t="s">
        <v>98</v>
      </c>
      <c r="E63" s="54">
        <f>[1]Darbaspēks!V5</f>
        <v>994.2</v>
      </c>
      <c r="F63" s="54">
        <f>[1]Darbaspēks!W5</f>
        <v>988.6</v>
      </c>
      <c r="G63" s="54">
        <f>[1]Darbaspēks!X5</f>
        <v>980.3</v>
      </c>
      <c r="H63" s="54">
        <f>[1]Darbaspēks!Y5</f>
        <v>982.2</v>
      </c>
      <c r="I63" s="54">
        <f>[1]Darbaspēks!Z5</f>
        <v>971.3</v>
      </c>
      <c r="J63" s="54">
        <f>[1]Darbaspēks!AA5</f>
        <v>971.7</v>
      </c>
      <c r="K63" s="54">
        <f>[1]Darbaspēks!AB5</f>
        <v>934.6</v>
      </c>
      <c r="L63" s="54">
        <f>[1]Darbaspēks!AC5</f>
        <v>947.95784425502632</v>
      </c>
      <c r="M63" s="54">
        <f>[1]Darbaspēks!AD5</f>
        <v>948.20576289060341</v>
      </c>
      <c r="N63" s="54">
        <f>[1]Darbaspēks!AE5</f>
        <v>942.82749537313725</v>
      </c>
      <c r="O63" s="54">
        <f>[1]Darbaspēks!AF5</f>
        <v>937.38567522440417</v>
      </c>
      <c r="P63" s="58"/>
      <c r="Q63" s="58"/>
      <c r="R63" s="51"/>
    </row>
    <row r="64" spans="1:18" x14ac:dyDescent="0.25">
      <c r="A64" s="60">
        <f t="shared" si="6"/>
        <v>52</v>
      </c>
      <c r="B64" s="36" t="s">
        <v>105</v>
      </c>
      <c r="C64" s="36" t="s">
        <v>106</v>
      </c>
      <c r="D64" s="59" t="s">
        <v>98</v>
      </c>
      <c r="E64" s="35">
        <v>896.1</v>
      </c>
      <c r="F64" s="35">
        <v>893.3</v>
      </c>
      <c r="G64" s="35">
        <v>894.8</v>
      </c>
      <c r="H64" s="35">
        <v>909.4</v>
      </c>
      <c r="I64" s="35">
        <v>910</v>
      </c>
      <c r="J64" s="35">
        <v>893</v>
      </c>
      <c r="K64" s="35">
        <v>864</v>
      </c>
      <c r="L64" s="35">
        <v>880.95784425502632</v>
      </c>
      <c r="M64" s="35">
        <v>880.95784425502632</v>
      </c>
      <c r="N64" s="35">
        <v>879.19592856651627</v>
      </c>
      <c r="O64" s="35">
        <v>876.55834078081671</v>
      </c>
      <c r="P64" s="51"/>
      <c r="Q64" s="51"/>
      <c r="R64" s="51"/>
    </row>
    <row r="65" spans="1:18" x14ac:dyDescent="0.25">
      <c r="A65" s="60">
        <f t="shared" si="6"/>
        <v>53</v>
      </c>
      <c r="B65" s="36" t="s">
        <v>107</v>
      </c>
      <c r="C65" s="36" t="s">
        <v>108</v>
      </c>
      <c r="D65" s="59" t="s">
        <v>47</v>
      </c>
      <c r="E65" s="54">
        <f>[2]OutputSUMMARY!H16</f>
        <v>1.300022609088856</v>
      </c>
      <c r="F65" s="54">
        <f>(F64/E64)*100-100</f>
        <v>-0.31246512665997273</v>
      </c>
      <c r="G65" s="54">
        <f>(G64/F64)*100-100</f>
        <v>0.16791671331020552</v>
      </c>
      <c r="H65" s="54">
        <f>(H64/G64)*100-100</f>
        <v>1.6316495306213596</v>
      </c>
      <c r="I65" s="54">
        <f>(I64/H64)*100-100</f>
        <v>6.5977567627001577E-2</v>
      </c>
      <c r="J65" s="54">
        <f t="shared" ref="J65:O65" si="7">(J64/I64)*100-100</f>
        <v>-1.8681318681318686</v>
      </c>
      <c r="K65" s="54">
        <f t="shared" si="7"/>
        <v>-3.2474804031354978</v>
      </c>
      <c r="L65" s="54">
        <f t="shared" si="7"/>
        <v>1.9627134554428523</v>
      </c>
      <c r="M65" s="54">
        <f t="shared" si="7"/>
        <v>0</v>
      </c>
      <c r="N65" s="54">
        <f t="shared" si="7"/>
        <v>-0.20000000000000284</v>
      </c>
      <c r="O65" s="54">
        <f t="shared" si="7"/>
        <v>-0.29999999999999716</v>
      </c>
      <c r="P65" s="51"/>
      <c r="Q65" s="51"/>
      <c r="R65" s="51"/>
    </row>
    <row r="66" spans="1:18" x14ac:dyDescent="0.25">
      <c r="A66" s="60">
        <f t="shared" si="6"/>
        <v>54</v>
      </c>
      <c r="B66" s="36" t="s">
        <v>109</v>
      </c>
      <c r="C66" s="36" t="s">
        <v>110</v>
      </c>
      <c r="D66" s="59" t="s">
        <v>47</v>
      </c>
      <c r="E66" s="54">
        <f t="shared" ref="E66:O66" si="8">E63/E62*100</f>
        <v>67.513241885101195</v>
      </c>
      <c r="F66" s="54">
        <f t="shared" si="8"/>
        <v>68.165207198510657</v>
      </c>
      <c r="G66" s="54">
        <f t="shared" si="8"/>
        <v>68.870310524097221</v>
      </c>
      <c r="H66" s="54">
        <f t="shared" si="8"/>
        <v>69.620073717039986</v>
      </c>
      <c r="I66" s="54">
        <f t="shared" si="8"/>
        <v>69.403358342265093</v>
      </c>
      <c r="J66" s="54">
        <f t="shared" si="8"/>
        <v>69.90144593914107</v>
      </c>
      <c r="K66" s="54">
        <f t="shared" si="8"/>
        <v>67.65600115824526</v>
      </c>
      <c r="L66" s="54">
        <f t="shared" si="8"/>
        <v>68.747393803143737</v>
      </c>
      <c r="M66" s="54">
        <f t="shared" si="8"/>
        <v>69.150000000000006</v>
      </c>
      <c r="N66" s="54">
        <f t="shared" si="8"/>
        <v>69.150000000000006</v>
      </c>
      <c r="O66" s="54">
        <f t="shared" si="8"/>
        <v>69.150000000000006</v>
      </c>
      <c r="P66" s="51"/>
      <c r="Q66" s="51"/>
      <c r="R66" s="51"/>
    </row>
    <row r="67" spans="1:18" x14ac:dyDescent="0.25">
      <c r="A67" s="14">
        <f t="shared" si="6"/>
        <v>55</v>
      </c>
      <c r="B67" s="36" t="s">
        <v>111</v>
      </c>
      <c r="C67" s="36" t="s">
        <v>0</v>
      </c>
      <c r="D67" s="59" t="s">
        <v>47</v>
      </c>
      <c r="E67" s="54">
        <v>9.8772882719774699</v>
      </c>
      <c r="F67" s="54">
        <v>9.6398948007283014</v>
      </c>
      <c r="G67" s="54">
        <v>8.7116188921758653</v>
      </c>
      <c r="H67" s="54">
        <v>7.411932396660557</v>
      </c>
      <c r="I67" s="54">
        <v>6.3111294141871719</v>
      </c>
      <c r="J67" s="54">
        <v>8.1</v>
      </c>
      <c r="K67" s="54">
        <v>7.5540338112561516</v>
      </c>
      <c r="L67" s="54">
        <v>7.0678248411619435</v>
      </c>
      <c r="M67" s="54">
        <v>7.0921229618529145</v>
      </c>
      <c r="N67" s="54">
        <v>6.7490147581491451</v>
      </c>
      <c r="O67" s="54">
        <v>6.4890403225999567</v>
      </c>
      <c r="P67" s="51"/>
      <c r="Q67" s="51"/>
      <c r="R67" s="51"/>
    </row>
    <row r="68" spans="1:18" x14ac:dyDescent="0.25">
      <c r="A68" s="14">
        <f t="shared" si="6"/>
        <v>56</v>
      </c>
      <c r="B68" s="36" t="s">
        <v>112</v>
      </c>
      <c r="C68" s="36" t="s">
        <v>4</v>
      </c>
      <c r="D68" s="59" t="s">
        <v>113</v>
      </c>
      <c r="E68" s="54">
        <v>10.673652590751898</v>
      </c>
      <c r="F68" s="54">
        <v>9.5932319707766798</v>
      </c>
      <c r="G68" s="54">
        <v>8.6810525333367785</v>
      </c>
      <c r="H68" s="54">
        <v>7.9723537692501063</v>
      </c>
      <c r="I68" s="54">
        <v>7.5054318052184845</v>
      </c>
      <c r="J68" s="54">
        <v>7.2625406306847768</v>
      </c>
      <c r="K68" s="54">
        <v>7.1065039959887191</v>
      </c>
      <c r="L68" s="54">
        <v>6.9838123458369905</v>
      </c>
      <c r="M68" s="54">
        <v>6.8857091064630129</v>
      </c>
      <c r="N68" s="54">
        <v>6.8118389536327024</v>
      </c>
      <c r="O68" s="54">
        <v>6.7881166740481662</v>
      </c>
      <c r="P68" s="51"/>
      <c r="Q68" s="51"/>
      <c r="R68" s="51"/>
    </row>
    <row r="69" spans="1:18" x14ac:dyDescent="0.25">
      <c r="A69" s="11"/>
      <c r="B69" s="12" t="s">
        <v>114</v>
      </c>
      <c r="C69" s="12" t="s">
        <v>115</v>
      </c>
      <c r="D69" s="13"/>
      <c r="E69" s="13">
        <v>2015</v>
      </c>
      <c r="F69" s="13">
        <v>2016</v>
      </c>
      <c r="G69" s="13">
        <v>2017</v>
      </c>
      <c r="H69" s="13">
        <v>2018</v>
      </c>
      <c r="I69" s="13">
        <v>2019</v>
      </c>
      <c r="J69" s="13">
        <v>2020</v>
      </c>
      <c r="K69" s="13">
        <v>2021</v>
      </c>
      <c r="L69" s="13">
        <v>2022</v>
      </c>
      <c r="M69" s="13">
        <v>2023</v>
      </c>
      <c r="N69" s="13">
        <v>2024</v>
      </c>
      <c r="O69" s="13">
        <v>2025</v>
      </c>
      <c r="P69" s="51"/>
      <c r="Q69" s="51"/>
      <c r="R69" s="51"/>
    </row>
    <row r="70" spans="1:18" x14ac:dyDescent="0.25">
      <c r="A70" s="14">
        <f>A68+1</f>
        <v>57</v>
      </c>
      <c r="B70" s="36" t="s">
        <v>116</v>
      </c>
      <c r="C70" s="15" t="s">
        <v>117</v>
      </c>
      <c r="D70" s="16" t="s">
        <v>118</v>
      </c>
      <c r="E70" s="52">
        <v>818</v>
      </c>
      <c r="F70" s="52">
        <v>859</v>
      </c>
      <c r="G70" s="52">
        <v>926</v>
      </c>
      <c r="H70" s="52">
        <v>1004</v>
      </c>
      <c r="I70" s="52">
        <v>1076</v>
      </c>
      <c r="J70" s="52">
        <v>1143</v>
      </c>
      <c r="K70" s="52">
        <v>1277</v>
      </c>
      <c r="L70" s="52">
        <v>1379.16</v>
      </c>
      <c r="M70" s="52">
        <v>1461.9096000000002</v>
      </c>
      <c r="N70" s="52">
        <v>1539.3908088000001</v>
      </c>
      <c r="O70" s="52">
        <v>1616.3603492400002</v>
      </c>
      <c r="P70" s="51"/>
      <c r="Q70" s="51"/>
      <c r="R70" s="51"/>
    </row>
    <row r="71" spans="1:18" x14ac:dyDescent="0.25">
      <c r="A71" s="14">
        <f>A70+1</f>
        <v>58</v>
      </c>
      <c r="B71" s="36" t="s">
        <v>119</v>
      </c>
      <c r="C71" s="15" t="s">
        <v>120</v>
      </c>
      <c r="D71" s="16" t="s">
        <v>47</v>
      </c>
      <c r="E71" s="53">
        <v>6.9281045751634025</v>
      </c>
      <c r="F71" s="53">
        <v>5.012224938875292</v>
      </c>
      <c r="G71" s="53">
        <v>7.7997671711292185</v>
      </c>
      <c r="H71" s="53">
        <v>8.4233261339092849</v>
      </c>
      <c r="I71" s="53">
        <v>7.1713147410358431</v>
      </c>
      <c r="J71" s="53">
        <v>6.2267657992564978</v>
      </c>
      <c r="K71" s="53">
        <v>11.723534558180233</v>
      </c>
      <c r="L71" s="53">
        <v>8</v>
      </c>
      <c r="M71" s="53">
        <v>6</v>
      </c>
      <c r="N71" s="53">
        <v>5.3</v>
      </c>
      <c r="O71" s="53">
        <v>5</v>
      </c>
      <c r="P71" s="51"/>
      <c r="Q71" s="51"/>
      <c r="R71" s="51"/>
    </row>
    <row r="72" spans="1:18" x14ac:dyDescent="0.25">
      <c r="A72" s="60">
        <f>A71+1</f>
        <v>59</v>
      </c>
      <c r="B72" s="36" t="s">
        <v>121</v>
      </c>
      <c r="C72" s="36" t="s">
        <v>122</v>
      </c>
      <c r="D72" s="59" t="s">
        <v>47</v>
      </c>
      <c r="E72" s="53">
        <f>[1]IKP_Y_Modelis!V106</f>
        <v>2.5518302973893299</v>
      </c>
      <c r="F72" s="53">
        <f>[1]IKP_Y_Modelis!W106</f>
        <v>2.6884752167687793</v>
      </c>
      <c r="G72" s="53">
        <f>[1]IKP_Y_Modelis!X106</f>
        <v>3.1398997600527281</v>
      </c>
      <c r="H72" s="53">
        <f>[1]IKP_Y_Modelis!Y106</f>
        <v>2.3199769636337919</v>
      </c>
      <c r="I72" s="53">
        <f>[1]IKP_Y_Modelis!Z106</f>
        <v>2.4167542713190215</v>
      </c>
      <c r="J72" s="53">
        <f>[1]IKP_Y_Modelis!AA106</f>
        <v>-1.9371237254661366</v>
      </c>
      <c r="K72" s="53">
        <f>[1]IKP_Y_Modelis!AB106</f>
        <v>7.9889937930761192</v>
      </c>
      <c r="L72" s="53">
        <f>[1]IKP_Y_Modelis!AC106</f>
        <v>0.85177363365222902</v>
      </c>
      <c r="M72" s="53">
        <f>[1]IKP_Y_Modelis!AD106</f>
        <v>1.0108893439277722</v>
      </c>
      <c r="N72" s="53">
        <f>[1]IKP_Y_Modelis!AE106</f>
        <v>3.2256888778523773</v>
      </c>
      <c r="O72" s="53">
        <f>[1]IKP_Y_Modelis!AF106</f>
        <v>3.7455517186081124</v>
      </c>
      <c r="P72" s="58"/>
      <c r="Q72" s="58"/>
      <c r="R72" s="51"/>
    </row>
    <row r="73" spans="1:18" x14ac:dyDescent="0.25">
      <c r="A73" s="11"/>
      <c r="B73" s="12" t="s">
        <v>123</v>
      </c>
      <c r="C73" s="12" t="s">
        <v>21</v>
      </c>
      <c r="D73" s="13"/>
      <c r="E73" s="13">
        <v>2015</v>
      </c>
      <c r="F73" s="13">
        <v>2016</v>
      </c>
      <c r="G73" s="13">
        <v>2017</v>
      </c>
      <c r="H73" s="13">
        <v>2018</v>
      </c>
      <c r="I73" s="13">
        <v>2019</v>
      </c>
      <c r="J73" s="13">
        <v>2020</v>
      </c>
      <c r="K73" s="13">
        <v>2021</v>
      </c>
      <c r="L73" s="13">
        <v>2022</v>
      </c>
      <c r="M73" s="13">
        <v>2023</v>
      </c>
      <c r="N73" s="13">
        <v>2024</v>
      </c>
      <c r="O73" s="13">
        <v>2025</v>
      </c>
      <c r="P73" s="51"/>
      <c r="Q73" s="51"/>
      <c r="R73" s="51"/>
    </row>
    <row r="74" spans="1:18" x14ac:dyDescent="0.25">
      <c r="A74" s="14">
        <f>A72+1</f>
        <v>60</v>
      </c>
      <c r="B74" s="1" t="s">
        <v>124</v>
      </c>
      <c r="C74" s="1" t="s">
        <v>125</v>
      </c>
      <c r="D74" s="3" t="s">
        <v>42</v>
      </c>
      <c r="E74" s="35">
        <v>24503.624289246596</v>
      </c>
      <c r="F74" s="35">
        <v>25024.847012433256</v>
      </c>
      <c r="G74" s="35">
        <v>25618.71829591256</v>
      </c>
      <c r="H74" s="35">
        <v>26259.468247821773</v>
      </c>
      <c r="I74" s="35">
        <v>26886.993381885946</v>
      </c>
      <c r="J74" s="35">
        <v>27452.753792588122</v>
      </c>
      <c r="K74" s="35">
        <v>28023.007190937737</v>
      </c>
      <c r="L74" s="35">
        <v>28626.349615255425</v>
      </c>
      <c r="M74" s="35">
        <v>29254.50315050421</v>
      </c>
      <c r="N74" s="35">
        <v>29949.872506945307</v>
      </c>
      <c r="O74" s="35">
        <v>30707.819293788194</v>
      </c>
      <c r="P74" s="51"/>
      <c r="Q74" s="51"/>
      <c r="R74" s="51"/>
    </row>
    <row r="75" spans="1:18" x14ac:dyDescent="0.25">
      <c r="A75" s="25">
        <v>61</v>
      </c>
      <c r="B75" s="15" t="s">
        <v>2</v>
      </c>
      <c r="C75" s="15" t="s">
        <v>126</v>
      </c>
      <c r="D75" s="16" t="s">
        <v>113</v>
      </c>
      <c r="E75" s="53">
        <v>2.2341654480692199</v>
      </c>
      <c r="F75" s="53">
        <v>2.1271250205031862</v>
      </c>
      <c r="G75" s="53">
        <v>2.3731265297415973</v>
      </c>
      <c r="H75" s="53">
        <v>2.501100736220053</v>
      </c>
      <c r="I75" s="53">
        <v>2.3897099824792747</v>
      </c>
      <c r="J75" s="53">
        <v>2.1042159778390754</v>
      </c>
      <c r="K75" s="53">
        <v>2.0772174720904388</v>
      </c>
      <c r="L75" s="53">
        <v>2.1530252631587672</v>
      </c>
      <c r="M75" s="53">
        <v>2.1943193725057881</v>
      </c>
      <c r="N75" s="53">
        <v>2.376965190157776</v>
      </c>
      <c r="O75" s="53">
        <v>2.5307179076208683</v>
      </c>
      <c r="P75" s="51"/>
    </row>
    <row r="76" spans="1:18" x14ac:dyDescent="0.25">
      <c r="A76" s="25">
        <v>62</v>
      </c>
      <c r="B76" s="15" t="s">
        <v>127</v>
      </c>
      <c r="C76" s="15" t="s">
        <v>128</v>
      </c>
      <c r="D76" s="16" t="s">
        <v>47</v>
      </c>
      <c r="E76" s="53">
        <v>0.2812469738872892</v>
      </c>
      <c r="F76" s="53">
        <v>0.30358960372705396</v>
      </c>
      <c r="G76" s="53">
        <v>0.23949862301021199</v>
      </c>
      <c r="H76" s="53">
        <v>9.9537110560444828E-2</v>
      </c>
      <c r="I76" s="53">
        <v>-0.11979104617528549</v>
      </c>
      <c r="J76" s="53">
        <v>-0.3277734089676187</v>
      </c>
      <c r="K76" s="53">
        <v>-0.41718626692114785</v>
      </c>
      <c r="L76" s="53">
        <v>-0.36819556283359206</v>
      </c>
      <c r="M76" s="53">
        <v>-0.33127426515676389</v>
      </c>
      <c r="N76" s="53">
        <v>-0.29818467300903395</v>
      </c>
      <c r="O76" s="53">
        <v>-0.29269928465591377</v>
      </c>
      <c r="P76" s="51"/>
    </row>
    <row r="77" spans="1:18" x14ac:dyDescent="0.25">
      <c r="A77" s="25">
        <v>63</v>
      </c>
      <c r="B77" s="15" t="s">
        <v>129</v>
      </c>
      <c r="C77" s="15" t="s">
        <v>130</v>
      </c>
      <c r="D77" s="16" t="s">
        <v>47</v>
      </c>
      <c r="E77" s="53">
        <v>0.98553638572654445</v>
      </c>
      <c r="F77" s="53">
        <v>0.69378038266964515</v>
      </c>
      <c r="G77" s="53">
        <v>0.89132621150024527</v>
      </c>
      <c r="H77" s="53">
        <v>1.0855144568410189</v>
      </c>
      <c r="I77" s="53">
        <v>1.1386276867984655</v>
      </c>
      <c r="J77" s="53">
        <v>1.0025982302848226</v>
      </c>
      <c r="K77" s="53">
        <v>0.98073806246915318</v>
      </c>
      <c r="L77" s="53">
        <v>0.93241361759984254</v>
      </c>
      <c r="M77" s="53">
        <v>0.85723287491413414</v>
      </c>
      <c r="N77" s="53">
        <v>0.92637869747174395</v>
      </c>
      <c r="O77" s="53">
        <v>1.0134492457606825</v>
      </c>
      <c r="P77" s="51"/>
    </row>
    <row r="78" spans="1:18" x14ac:dyDescent="0.25">
      <c r="A78" s="25">
        <f>A77+1</f>
        <v>64</v>
      </c>
      <c r="B78" s="15" t="s">
        <v>131</v>
      </c>
      <c r="C78" s="15" t="s">
        <v>132</v>
      </c>
      <c r="D78" s="16" t="s">
        <v>47</v>
      </c>
      <c r="E78" s="53">
        <v>0.96738208845538631</v>
      </c>
      <c r="F78" s="53">
        <v>1.129755034106487</v>
      </c>
      <c r="G78" s="53">
        <v>1.2423016952311401</v>
      </c>
      <c r="H78" s="53">
        <v>1.3160491688185891</v>
      </c>
      <c r="I78" s="53">
        <v>1.3708733418560948</v>
      </c>
      <c r="J78" s="53">
        <v>1.4293911565218713</v>
      </c>
      <c r="K78" s="53">
        <v>1.5136656765424337</v>
      </c>
      <c r="L78" s="53">
        <v>1.5888072083925169</v>
      </c>
      <c r="M78" s="53">
        <v>1.6683607627484176</v>
      </c>
      <c r="N78" s="53">
        <v>1.7487711656950657</v>
      </c>
      <c r="O78" s="53">
        <v>1.8099679465160996</v>
      </c>
      <c r="P78" s="51"/>
    </row>
    <row r="79" spans="1:18" x14ac:dyDescent="0.25">
      <c r="A79" s="25">
        <f>A78+1</f>
        <v>65</v>
      </c>
      <c r="B79" s="15" t="s">
        <v>3</v>
      </c>
      <c r="C79" s="15" t="s">
        <v>22</v>
      </c>
      <c r="D79" s="16" t="s">
        <v>47</v>
      </c>
      <c r="E79" s="53">
        <v>0.2795574644174792</v>
      </c>
      <c r="F79" s="53">
        <v>0.51569141462735502</v>
      </c>
      <c r="G79" s="53">
        <v>1.4385993078593629</v>
      </c>
      <c r="H79" s="53">
        <v>2.9115507784193113</v>
      </c>
      <c r="I79" s="53">
        <v>3.0066493736658657</v>
      </c>
      <c r="J79" s="53">
        <v>-2.9185443421870616</v>
      </c>
      <c r="K79" s="53">
        <v>-0.63138545314635053</v>
      </c>
      <c r="L79" s="53">
        <v>2.8308933716346019E-2</v>
      </c>
      <c r="M79" s="57">
        <v>-1.1300382741020059</v>
      </c>
      <c r="N79" s="53">
        <v>-0.50976750730096398</v>
      </c>
      <c r="O79" s="53">
        <v>0.36703403030658421</v>
      </c>
      <c r="P79" s="51"/>
    </row>
    <row r="80" spans="1:18" x14ac:dyDescent="0.25">
      <c r="A80" s="25">
        <f>A79+1</f>
        <v>66</v>
      </c>
      <c r="B80" s="15" t="s">
        <v>3</v>
      </c>
      <c r="C80" s="15" t="s">
        <v>22</v>
      </c>
      <c r="D80" s="16" t="s">
        <v>42</v>
      </c>
      <c r="E80" s="52">
        <f>E5-E74</f>
        <v>68.501710753404041</v>
      </c>
      <c r="F80" s="52">
        <f t="shared" ref="F80:O80" si="9">F5-F74</f>
        <v>129.05098756674488</v>
      </c>
      <c r="G80" s="52">
        <f t="shared" si="9"/>
        <v>368.55070408743995</v>
      </c>
      <c r="H80" s="52">
        <f t="shared" si="9"/>
        <v>764.55775217822884</v>
      </c>
      <c r="I80" s="52">
        <f t="shared" si="9"/>
        <v>808.39761811405333</v>
      </c>
      <c r="J80" s="52">
        <f t="shared" si="9"/>
        <v>-801.220792588123</v>
      </c>
      <c r="K80" s="52">
        <f t="shared" si="9"/>
        <v>-176.93319093773607</v>
      </c>
      <c r="L80" s="52">
        <f t="shared" si="9"/>
        <v>8.1038143379955727</v>
      </c>
      <c r="M80" s="52">
        <f t="shared" si="9"/>
        <v>-330.58708249907431</v>
      </c>
      <c r="N80" s="52">
        <f t="shared" si="9"/>
        <v>-152.67471851847222</v>
      </c>
      <c r="O80" s="52">
        <f t="shared" si="9"/>
        <v>112.70814677324961</v>
      </c>
      <c r="P80" s="51"/>
      <c r="Q80" s="5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E3EE40-5B86-44D9-85B6-03F5BCD6C20C}">
  <dimension ref="A1:Z80"/>
  <sheetViews>
    <sheetView zoomScale="70" zoomScaleNormal="70" workbookViewId="0">
      <pane xSplit="4" ySplit="4" topLeftCell="E5" activePane="bottomRight" state="frozen"/>
      <selection pane="topRight" activeCell="E1" sqref="E1"/>
      <selection pane="bottomLeft" activeCell="A5" sqref="A5"/>
      <selection pane="bottomRight"/>
    </sheetView>
  </sheetViews>
  <sheetFormatPr defaultRowHeight="15" x14ac:dyDescent="0.25"/>
  <cols>
    <col min="1" max="1" width="4.42578125" customWidth="1"/>
    <col min="2" max="2" width="32" customWidth="1"/>
    <col min="3" max="3" width="0" hidden="1" customWidth="1"/>
    <col min="4" max="4" width="33.5703125" customWidth="1"/>
  </cols>
  <sheetData>
    <row r="1" spans="1:16" ht="20.25" x14ac:dyDescent="0.3">
      <c r="A1" s="2" t="s">
        <v>23</v>
      </c>
      <c r="B1" s="1"/>
      <c r="C1" s="1"/>
      <c r="D1" s="3"/>
      <c r="E1" s="32" t="s">
        <v>24</v>
      </c>
      <c r="F1" s="33" t="s">
        <v>25</v>
      </c>
      <c r="G1" s="33" t="s">
        <v>26</v>
      </c>
      <c r="H1" s="33" t="s">
        <v>27</v>
      </c>
      <c r="I1" s="33" t="s">
        <v>28</v>
      </c>
      <c r="J1" s="33" t="s">
        <v>29</v>
      </c>
      <c r="K1" s="33" t="s">
        <v>30</v>
      </c>
      <c r="L1" s="33" t="s">
        <v>31</v>
      </c>
      <c r="M1" s="33" t="s">
        <v>32</v>
      </c>
      <c r="N1" s="33" t="s">
        <v>33</v>
      </c>
      <c r="O1" s="33" t="s">
        <v>34</v>
      </c>
      <c r="P1" s="30"/>
    </row>
    <row r="2" spans="1:16" x14ac:dyDescent="0.25">
      <c r="A2" s="1"/>
      <c r="B2" s="1"/>
      <c r="C2" s="1"/>
      <c r="D2" s="3"/>
      <c r="E2" s="4"/>
      <c r="F2" s="4"/>
      <c r="G2" s="4"/>
      <c r="H2" s="4"/>
      <c r="I2" s="4"/>
      <c r="J2" s="5"/>
      <c r="K2" s="4"/>
      <c r="L2" s="4"/>
      <c r="M2" s="4"/>
      <c r="N2" s="4"/>
      <c r="O2" s="4"/>
    </row>
    <row r="3" spans="1:16" ht="54.75" customHeight="1" x14ac:dyDescent="0.25">
      <c r="A3" s="6" t="s">
        <v>35</v>
      </c>
      <c r="B3" s="6" t="s">
        <v>36</v>
      </c>
      <c r="C3" s="6" t="s">
        <v>37</v>
      </c>
      <c r="D3" s="7" t="s">
        <v>38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1:16" x14ac:dyDescent="0.25">
      <c r="A4" s="11"/>
      <c r="B4" s="13" t="s">
        <v>39</v>
      </c>
      <c r="C4" s="12" t="s">
        <v>40</v>
      </c>
      <c r="D4" s="13"/>
      <c r="E4" s="13">
        <v>2015</v>
      </c>
      <c r="F4" s="13">
        <v>2016</v>
      </c>
      <c r="G4" s="13">
        <v>2017</v>
      </c>
      <c r="H4" s="13">
        <v>2018</v>
      </c>
      <c r="I4" s="13">
        <v>2019</v>
      </c>
      <c r="J4" s="13">
        <v>2020</v>
      </c>
      <c r="K4" s="13">
        <v>2021</v>
      </c>
      <c r="L4" s="13">
        <v>2022</v>
      </c>
      <c r="M4" s="13">
        <v>2023</v>
      </c>
      <c r="N4" s="13">
        <v>2024</v>
      </c>
      <c r="O4" s="13">
        <v>2025</v>
      </c>
    </row>
    <row r="5" spans="1:16" x14ac:dyDescent="0.25">
      <c r="A5" s="14">
        <v>1</v>
      </c>
      <c r="B5" s="36" t="s">
        <v>41</v>
      </c>
      <c r="C5" s="15" t="s">
        <v>1</v>
      </c>
      <c r="D5" s="16" t="s">
        <v>42</v>
      </c>
      <c r="E5" s="17">
        <v>24572.126</v>
      </c>
      <c r="F5" s="17">
        <v>25153.898000000001</v>
      </c>
      <c r="G5" s="17">
        <v>25987.269</v>
      </c>
      <c r="H5" s="17">
        <v>27024.026000000002</v>
      </c>
      <c r="I5" s="17">
        <v>27695.391</v>
      </c>
      <c r="J5" s="17">
        <v>26629.741000000002</v>
      </c>
      <c r="K5" s="17">
        <v>27904.392</v>
      </c>
      <c r="L5" s="17">
        <v>28492.092835455907</v>
      </c>
      <c r="M5" s="17">
        <v>29203.017106342009</v>
      </c>
      <c r="N5" s="17">
        <v>30176.537833159506</v>
      </c>
      <c r="O5" s="17">
        <v>31193.991243887638</v>
      </c>
    </row>
    <row r="6" spans="1:16" x14ac:dyDescent="0.25">
      <c r="A6" s="14">
        <v>2</v>
      </c>
      <c r="B6" s="36" t="s">
        <v>43</v>
      </c>
      <c r="C6" s="15" t="s">
        <v>44</v>
      </c>
      <c r="D6" s="16" t="s">
        <v>42</v>
      </c>
      <c r="E6" s="17">
        <v>24572.126</v>
      </c>
      <c r="F6" s="17">
        <v>25371.324000000001</v>
      </c>
      <c r="G6" s="17">
        <v>26984.433000000001</v>
      </c>
      <c r="H6" s="17">
        <v>29153.556</v>
      </c>
      <c r="I6" s="17">
        <v>30647.222000000002</v>
      </c>
      <c r="J6" s="17">
        <v>29432.664000000001</v>
      </c>
      <c r="K6" s="17">
        <v>32916.555999999997</v>
      </c>
      <c r="L6" s="17">
        <v>36519.990175428058</v>
      </c>
      <c r="M6" s="17">
        <v>39010.050980530315</v>
      </c>
      <c r="N6" s="17">
        <v>41406.488636516864</v>
      </c>
      <c r="O6" s="17">
        <v>43807.407965945611</v>
      </c>
    </row>
    <row r="7" spans="1:16" x14ac:dyDescent="0.25">
      <c r="A7" s="14">
        <v>3</v>
      </c>
      <c r="B7" s="36" t="s">
        <v>45</v>
      </c>
      <c r="C7" s="15" t="s">
        <v>46</v>
      </c>
      <c r="D7" s="16" t="s">
        <v>47</v>
      </c>
      <c r="E7" s="18">
        <f>[3]OutputSUMMARY!H6</f>
        <v>3.8850272772897938</v>
      </c>
      <c r="F7" s="18">
        <f>[3]OutputSUMMARY!I6</f>
        <v>2.3676095426175152</v>
      </c>
      <c r="G7" s="18">
        <f>[3]OutputSUMMARY!J6</f>
        <v>3.3130888898412536</v>
      </c>
      <c r="H7" s="18">
        <f>[3]OutputSUMMARY!K6</f>
        <v>3.9894803874928328</v>
      </c>
      <c r="I7" s="18">
        <f>[3]OutputSUMMARY!L6</f>
        <v>2.4843263546297578</v>
      </c>
      <c r="J7" s="18">
        <f>[3]OutputSUMMARY!M6</f>
        <v>-3.8477521404193169</v>
      </c>
      <c r="K7" s="18">
        <f>[3]OutputSUMMARY!N6</f>
        <v>4.7865692723034812</v>
      </c>
      <c r="L7" s="18">
        <f>[3]OutputSUMMARY!O6</f>
        <v>2.1061230628350813</v>
      </c>
      <c r="M7" s="18">
        <f>[3]OutputSUMMARY!P6</f>
        <v>2.4951633949522432</v>
      </c>
      <c r="N7" s="18">
        <f>[3]OutputSUMMARY!Q6</f>
        <v>3.3336306425888864</v>
      </c>
      <c r="O7" s="18">
        <f>[3]OutputSUMMARY!R6</f>
        <v>3.3716704558801354</v>
      </c>
    </row>
    <row r="8" spans="1:16" x14ac:dyDescent="0.25">
      <c r="A8" s="14">
        <v>4</v>
      </c>
      <c r="B8" s="36" t="s">
        <v>48</v>
      </c>
      <c r="C8" s="15" t="s">
        <v>49</v>
      </c>
      <c r="D8" s="16" t="s">
        <v>47</v>
      </c>
      <c r="E8" s="18">
        <f>[3]OutputSUMMARY!H5</f>
        <v>4.0054682588129822</v>
      </c>
      <c r="F8" s="18">
        <f>[3]OutputSUMMARY!I5</f>
        <v>3.2524576831487906</v>
      </c>
      <c r="G8" s="18">
        <f>[3]OutputSUMMARY!J5</f>
        <v>6.3580008674360045</v>
      </c>
      <c r="H8" s="18">
        <f>[3]OutputSUMMARY!K5</f>
        <v>8.0384234866079964</v>
      </c>
      <c r="I8" s="18">
        <f>[3]OutputSUMMARY!L5</f>
        <v>5.1234436032434587</v>
      </c>
      <c r="J8" s="18">
        <f>[3]OutputSUMMARY!M5</f>
        <v>-3.9630280356242338</v>
      </c>
      <c r="K8" s="18">
        <f>[3]OutputSUMMARY!N5</f>
        <v>11.836821838485292</v>
      </c>
      <c r="L8" s="18">
        <f>[3]OutputSUMMARY!O5</f>
        <v>10.947178603460401</v>
      </c>
      <c r="M8" s="18">
        <f>[3]OutputSUMMARY!P5</f>
        <v>6.8183501505366166</v>
      </c>
      <c r="N8" s="18">
        <f>[3]OutputSUMMARY!Q5</f>
        <v>6.14312874695446</v>
      </c>
      <c r="O8" s="18">
        <f>[3]OutputSUMMARY!R5</f>
        <v>5.7984132644161264</v>
      </c>
    </row>
    <row r="9" spans="1:16" s="47" customFormat="1" x14ac:dyDescent="0.25">
      <c r="A9" s="46"/>
      <c r="B9" s="20" t="s">
        <v>135</v>
      </c>
      <c r="C9" s="40" t="s">
        <v>51</v>
      </c>
      <c r="D9" s="41"/>
      <c r="E9" s="13">
        <v>2015</v>
      </c>
      <c r="F9" s="13">
        <v>2016</v>
      </c>
      <c r="G9" s="13">
        <v>2017</v>
      </c>
      <c r="H9" s="13">
        <v>2018</v>
      </c>
      <c r="I9" s="13">
        <v>2019</v>
      </c>
      <c r="J9" s="13">
        <v>2020</v>
      </c>
      <c r="K9" s="13">
        <v>2021</v>
      </c>
      <c r="L9" s="13">
        <v>2022</v>
      </c>
      <c r="M9" s="13">
        <v>2023</v>
      </c>
      <c r="N9" s="13">
        <v>2024</v>
      </c>
      <c r="O9" s="13">
        <v>2025</v>
      </c>
    </row>
    <row r="10" spans="1:16" s="47" customFormat="1" x14ac:dyDescent="0.25">
      <c r="A10" s="49">
        <f>A8+1</f>
        <v>5</v>
      </c>
      <c r="B10" s="37" t="s">
        <v>5</v>
      </c>
      <c r="C10" s="42" t="s">
        <v>6</v>
      </c>
      <c r="D10" s="43" t="s">
        <v>42</v>
      </c>
      <c r="E10" s="17">
        <f>[3]OutputDETAIL!H20</f>
        <v>14644.602000000001</v>
      </c>
      <c r="F10" s="17">
        <f>[3]OutputDETAIL!I20</f>
        <v>15135.323</v>
      </c>
      <c r="G10" s="17">
        <f>[3]OutputDETAIL!J20</f>
        <v>15580.984</v>
      </c>
      <c r="H10" s="17">
        <f>[3]OutputDETAIL!K20</f>
        <v>16045.790999999999</v>
      </c>
      <c r="I10" s="17">
        <f>[3]OutputDETAIL!L20</f>
        <v>16072.055</v>
      </c>
      <c r="J10" s="17">
        <f>[3]OutputDETAIL!M20</f>
        <v>14884.994000000001</v>
      </c>
      <c r="K10" s="17">
        <f>[3]OutputDETAIL!N20</f>
        <v>15600.731</v>
      </c>
      <c r="L10" s="17">
        <f>[3]OutputDETAIL!O20</f>
        <v>16170.826211519592</v>
      </c>
      <c r="M10" s="17">
        <f>[3]OutputDETAIL!P20</f>
        <v>16878.384284003831</v>
      </c>
      <c r="N10" s="17">
        <f>[3]OutputDETAIL!Q20</f>
        <v>17553.519655363983</v>
      </c>
      <c r="O10" s="17">
        <f>[3]OutputDETAIL!R20</f>
        <v>18255.660441578544</v>
      </c>
      <c r="P10" s="50"/>
    </row>
    <row r="11" spans="1:16" s="47" customFormat="1" x14ac:dyDescent="0.25">
      <c r="A11" s="49">
        <f t="shared" ref="A11:A16" si="0">A10+1</f>
        <v>6</v>
      </c>
      <c r="B11" s="37" t="s">
        <v>52</v>
      </c>
      <c r="C11" s="42" t="s">
        <v>7</v>
      </c>
      <c r="D11" s="43" t="s">
        <v>42</v>
      </c>
      <c r="E11" s="17">
        <f>[3]OutputDETAIL!H21</f>
        <v>4513.0249999999996</v>
      </c>
      <c r="F11" s="17">
        <f>[3]OutputDETAIL!I21</f>
        <v>4617.4610000000002</v>
      </c>
      <c r="G11" s="17">
        <f>[3]OutputDETAIL!J21</f>
        <v>4770.2269999999999</v>
      </c>
      <c r="H11" s="17">
        <f>[3]OutputDETAIL!K21</f>
        <v>4851.8149999999996</v>
      </c>
      <c r="I11" s="17">
        <f>[3]OutputDETAIL!L21</f>
        <v>5017.9889999999996</v>
      </c>
      <c r="J11" s="17">
        <f>[3]OutputDETAIL!M21</f>
        <v>5148.2860000000001</v>
      </c>
      <c r="K11" s="17">
        <f>[3]OutputDETAIL!N21</f>
        <v>5376.6120000000001</v>
      </c>
      <c r="L11" s="17">
        <f>[3]OutputDETAIL!O21</f>
        <v>5419.7633245334382</v>
      </c>
      <c r="M11" s="17">
        <f>[3]OutputDETAIL!P21</f>
        <v>5454.8498721406422</v>
      </c>
      <c r="N11" s="17">
        <f>[3]OutputDETAIL!Q21</f>
        <v>5482.1241215013451</v>
      </c>
      <c r="O11" s="17">
        <f>[3]OutputDETAIL!R21</f>
        <v>5509.5347421088509</v>
      </c>
      <c r="P11" s="50"/>
    </row>
    <row r="12" spans="1:16" s="47" customFormat="1" x14ac:dyDescent="0.25">
      <c r="A12" s="49">
        <f t="shared" si="0"/>
        <v>7</v>
      </c>
      <c r="B12" s="37" t="s">
        <v>53</v>
      </c>
      <c r="C12" s="42" t="s">
        <v>8</v>
      </c>
      <c r="D12" s="43" t="s">
        <v>42</v>
      </c>
      <c r="E12" s="17">
        <f>[3]OutputDETAIL!H22</f>
        <v>5838.0049999999992</v>
      </c>
      <c r="F12" s="17">
        <f>[3]OutputDETAIL!I22</f>
        <v>5783.947000000001</v>
      </c>
      <c r="G12" s="17">
        <f>[3]OutputDETAIL!J22</f>
        <v>6386.2809999999981</v>
      </c>
      <c r="H12" s="17">
        <f>[3]OutputDETAIL!K22</f>
        <v>7247.485999999999</v>
      </c>
      <c r="I12" s="17">
        <f>[3]OutputDETAIL!L22</f>
        <v>7917.3609999999999</v>
      </c>
      <c r="J12" s="17">
        <f>[3]OutputDETAIL!M22</f>
        <v>7821.7309999999989</v>
      </c>
      <c r="K12" s="17">
        <f>[3]OutputDETAIL!N22</f>
        <v>9561.7989999999991</v>
      </c>
      <c r="L12" s="17">
        <f>[3]OutputDETAIL!O22</f>
        <v>9667.6588828191088</v>
      </c>
      <c r="M12" s="17">
        <f>[3]OutputDETAIL!P22</f>
        <v>9992.8675444189375</v>
      </c>
      <c r="N12" s="17">
        <f>[3]OutputDETAIL!Q22</f>
        <v>10330.590415988367</v>
      </c>
      <c r="O12" s="17">
        <f>[3]OutputDETAIL!R22</f>
        <v>10572.697251993915</v>
      </c>
      <c r="P12" s="50"/>
    </row>
    <row r="13" spans="1:16" s="47" customFormat="1" x14ac:dyDescent="0.25">
      <c r="A13" s="49">
        <f t="shared" si="0"/>
        <v>8</v>
      </c>
      <c r="B13" s="37" t="s">
        <v>54</v>
      </c>
      <c r="C13" s="42" t="s">
        <v>9</v>
      </c>
      <c r="D13" s="43" t="s">
        <v>42</v>
      </c>
      <c r="E13" s="17">
        <f>[3]OutputDETAIL!H23</f>
        <v>5372.2070000000003</v>
      </c>
      <c r="F13" s="17">
        <f>[3]OutputDETAIL!I23</f>
        <v>4929.4939999999997</v>
      </c>
      <c r="G13" s="17">
        <f>[3]OutputDETAIL!J23</f>
        <v>5492.0039999999999</v>
      </c>
      <c r="H13" s="17">
        <f>[3]OutputDETAIL!K23</f>
        <v>6138.5079999999998</v>
      </c>
      <c r="I13" s="17">
        <f>[3]OutputDETAIL!L23</f>
        <v>6563.9880000000003</v>
      </c>
      <c r="J13" s="17">
        <f>[3]OutputDETAIL!M23</f>
        <v>6578.5940000000001</v>
      </c>
      <c r="K13" s="17">
        <f>[3]OutputDETAIL!N23</f>
        <v>6773.8019999999997</v>
      </c>
      <c r="L13" s="17">
        <f>[3]OutputDETAIL!O23</f>
        <v>6901.6188535958354</v>
      </c>
      <c r="M13" s="17">
        <f>[3]OutputDETAIL!P23</f>
        <v>7226.4041107107514</v>
      </c>
      <c r="N13" s="17">
        <f>[3]OutputDETAIL!Q23</f>
        <v>7573.2715080248681</v>
      </c>
      <c r="O13" s="17">
        <f>[3]OutputDETAIL!R23</f>
        <v>7800.4696532656144</v>
      </c>
      <c r="P13" s="50"/>
    </row>
    <row r="14" spans="1:16" x14ac:dyDescent="0.25">
      <c r="A14" s="49">
        <f t="shared" si="0"/>
        <v>9</v>
      </c>
      <c r="B14" s="37" t="s">
        <v>55</v>
      </c>
      <c r="C14" s="42" t="s">
        <v>10</v>
      </c>
      <c r="D14" s="43" t="s">
        <v>42</v>
      </c>
      <c r="E14" s="17">
        <f>[3]OutputDETAIL!H24</f>
        <v>465.79799999999886</v>
      </c>
      <c r="F14" s="17">
        <f>[3]OutputDETAIL!I24</f>
        <v>854.45300000000134</v>
      </c>
      <c r="G14" s="17">
        <f>[3]OutputDETAIL!J24</f>
        <v>894.27699999999822</v>
      </c>
      <c r="H14" s="17">
        <f>[3]OutputDETAIL!K24</f>
        <v>1108.9779999999992</v>
      </c>
      <c r="I14" s="17">
        <f>[3]OutputDETAIL!L24</f>
        <v>1353.3729999999996</v>
      </c>
      <c r="J14" s="17">
        <f>[3]OutputDETAIL!M24</f>
        <v>1243.1369999999988</v>
      </c>
      <c r="K14" s="17">
        <f>[3]OutputDETAIL!N24</f>
        <v>2787.9969999999994</v>
      </c>
      <c r="L14" s="17">
        <f>[3]OutputDETAIL!O24</f>
        <v>2766.0400292232725</v>
      </c>
      <c r="M14" s="17">
        <f>[3]OutputDETAIL!P24</f>
        <v>2766.4634337081866</v>
      </c>
      <c r="N14" s="17">
        <f>[3]OutputDETAIL!Q24</f>
        <v>2757.318907963499</v>
      </c>
      <c r="O14" s="17">
        <f>[3]OutputDETAIL!R24</f>
        <v>2772.2275987283015</v>
      </c>
      <c r="P14" s="51"/>
    </row>
    <row r="15" spans="1:16" x14ac:dyDescent="0.25">
      <c r="A15" s="49">
        <f t="shared" si="0"/>
        <v>10</v>
      </c>
      <c r="B15" s="37" t="s">
        <v>11</v>
      </c>
      <c r="C15" s="42" t="s">
        <v>12</v>
      </c>
      <c r="D15" s="43" t="s">
        <v>42</v>
      </c>
      <c r="E15" s="17">
        <f>[3]OutputDETAIL!H25</f>
        <v>14805.204</v>
      </c>
      <c r="F15" s="17">
        <f>[3]OutputDETAIL!I25</f>
        <v>15388.94</v>
      </c>
      <c r="G15" s="17">
        <f>[3]OutputDETAIL!J25</f>
        <v>16370.290999999999</v>
      </c>
      <c r="H15" s="17">
        <f>[3]OutputDETAIL!K25</f>
        <v>17101.034</v>
      </c>
      <c r="I15" s="17">
        <f>[3]OutputDETAIL!L25</f>
        <v>17458.699000000001</v>
      </c>
      <c r="J15" s="17">
        <f>[3]OutputDETAIL!M25</f>
        <v>17082.756000000001</v>
      </c>
      <c r="K15" s="17">
        <f>[3]OutputDETAIL!N25</f>
        <v>18137.975999999999</v>
      </c>
      <c r="L15" s="17">
        <f>[3]OutputDETAIL!O25</f>
        <v>17589.749487390352</v>
      </c>
      <c r="M15" s="17">
        <f>[3]OutputDETAIL!P25</f>
        <v>17571.304879790961</v>
      </c>
      <c r="N15" s="17">
        <f>[3]OutputDETAIL!Q25</f>
        <v>18274.157074982599</v>
      </c>
      <c r="O15" s="17">
        <f>[3]OutputDETAIL!R25</f>
        <v>19187.864928731731</v>
      </c>
      <c r="P15" s="51"/>
    </row>
    <row r="16" spans="1:16" x14ac:dyDescent="0.25">
      <c r="A16" s="49">
        <f t="shared" si="0"/>
        <v>11</v>
      </c>
      <c r="B16" s="37" t="s">
        <v>13</v>
      </c>
      <c r="C16" s="42" t="s">
        <v>14</v>
      </c>
      <c r="D16" s="43" t="s">
        <v>42</v>
      </c>
      <c r="E16" s="17">
        <f>[3]OutputDETAIL!H26</f>
        <v>15228.71</v>
      </c>
      <c r="F16" s="17">
        <f>[3]OutputDETAIL!I26</f>
        <v>15771.772999999999</v>
      </c>
      <c r="G16" s="17">
        <f>[3]OutputDETAIL!J26</f>
        <v>17120.513999999999</v>
      </c>
      <c r="H16" s="17">
        <f>[3]OutputDETAIL!K26</f>
        <v>18222.099999999999</v>
      </c>
      <c r="I16" s="17">
        <f>[3]OutputDETAIL!L26</f>
        <v>18770.713</v>
      </c>
      <c r="J16" s="17">
        <f>[3]OutputDETAIL!M26</f>
        <v>18308.026000000002</v>
      </c>
      <c r="K16" s="17">
        <f>[3]OutputDETAIL!N26</f>
        <v>20772.725999999999</v>
      </c>
      <c r="L16" s="17">
        <f>[3]OutputDETAIL!O26</f>
        <v>20355.905070806584</v>
      </c>
      <c r="M16" s="17">
        <f>[3]OutputDETAIL!P26</f>
        <v>20694.389474012369</v>
      </c>
      <c r="N16" s="17">
        <f>[3]OutputDETAIL!Q26</f>
        <v>21463.853434676785</v>
      </c>
      <c r="O16" s="17">
        <f>[3]OutputDETAIL!R26</f>
        <v>22331.766120525401</v>
      </c>
      <c r="P16" s="51"/>
    </row>
    <row r="17" spans="1:15" x14ac:dyDescent="0.25">
      <c r="A17" s="19"/>
      <c r="B17" s="20" t="s">
        <v>56</v>
      </c>
      <c r="C17" s="44" t="s">
        <v>57</v>
      </c>
      <c r="D17" s="45"/>
      <c r="E17" s="13">
        <v>2015</v>
      </c>
      <c r="F17" s="13">
        <v>2016</v>
      </c>
      <c r="G17" s="13">
        <v>2017</v>
      </c>
      <c r="H17" s="13">
        <v>2018</v>
      </c>
      <c r="I17" s="13">
        <v>2019</v>
      </c>
      <c r="J17" s="13">
        <v>2020</v>
      </c>
      <c r="K17" s="13">
        <v>2021</v>
      </c>
      <c r="L17" s="13">
        <v>2022</v>
      </c>
      <c r="M17" s="13">
        <v>2023</v>
      </c>
      <c r="N17" s="13">
        <v>2024</v>
      </c>
      <c r="O17" s="13">
        <v>2025</v>
      </c>
    </row>
    <row r="18" spans="1:15" x14ac:dyDescent="0.25">
      <c r="A18" s="14">
        <f>A16+1</f>
        <v>12</v>
      </c>
      <c r="B18" s="37" t="s">
        <v>5</v>
      </c>
      <c r="C18" s="42" t="s">
        <v>6</v>
      </c>
      <c r="D18" s="43" t="s">
        <v>47</v>
      </c>
      <c r="E18" s="23">
        <f>[3]OutputDETAIL!H45</f>
        <v>2.0523426718817035</v>
      </c>
      <c r="F18" s="23">
        <f>[3]OutputDETAIL!I45</f>
        <v>3.3508660733832158</v>
      </c>
      <c r="G18" s="23">
        <f>[3]OutputDETAIL!J45</f>
        <v>2.9445093441349002</v>
      </c>
      <c r="H18" s="23">
        <f>[3]OutputDETAIL!K45</f>
        <v>2.9831684571397972</v>
      </c>
      <c r="I18" s="23">
        <f>[3]OutputDETAIL!L45</f>
        <v>0.16368155362363268</v>
      </c>
      <c r="J18" s="23">
        <f>[3]OutputDETAIL!M45</f>
        <v>-7.3858694485552689</v>
      </c>
      <c r="K18" s="23">
        <f>[3]OutputDETAIL!N45</f>
        <v>4.8084466812683786</v>
      </c>
      <c r="L18" s="23">
        <f>[3]OutputDETAIL!O45</f>
        <v>3.6542852480412051</v>
      </c>
      <c r="M18" s="23">
        <f>[3]OutputDETAIL!P45</f>
        <v>4.3755220866834605</v>
      </c>
      <c r="N18" s="23">
        <f>[3]OutputDETAIL!Q45</f>
        <v>4</v>
      </c>
      <c r="O18" s="23">
        <f>[3]OutputDETAIL!R45</f>
        <v>4</v>
      </c>
    </row>
    <row r="19" spans="1:15" x14ac:dyDescent="0.25">
      <c r="A19" s="14">
        <f t="shared" ref="A19:A24" si="1">A18+1</f>
        <v>13</v>
      </c>
      <c r="B19" s="37" t="s">
        <v>52</v>
      </c>
      <c r="C19" s="42" t="s">
        <v>7</v>
      </c>
      <c r="D19" s="43" t="s">
        <v>47</v>
      </c>
      <c r="E19" s="23">
        <f>[3]OutputDETAIL!H46</f>
        <v>2.7341285983777794</v>
      </c>
      <c r="F19" s="23">
        <f>[3]OutputDETAIL!I46</f>
        <v>2.3141019604367585</v>
      </c>
      <c r="G19" s="23">
        <f>[3]OutputDETAIL!J46</f>
        <v>3.308441587270579</v>
      </c>
      <c r="H19" s="23">
        <f>[3]OutputDETAIL!K46</f>
        <v>1.710358857136157</v>
      </c>
      <c r="I19" s="23">
        <f>[3]OutputDETAIL!L46</f>
        <v>3.4249863195525734</v>
      </c>
      <c r="J19" s="23">
        <f>[3]OutputDETAIL!M46</f>
        <v>2.59659795986002</v>
      </c>
      <c r="K19" s="23">
        <f>[3]OutputDETAIL!N46</f>
        <v>4.4349905968704917</v>
      </c>
      <c r="L19" s="23">
        <f>[3]OutputDETAIL!O46</f>
        <v>0.8025746424223712</v>
      </c>
      <c r="M19" s="23">
        <f>[3]OutputDETAIL!P46</f>
        <v>0.64738154613466747</v>
      </c>
      <c r="N19" s="23">
        <f>[3]OutputDETAIL!Q46</f>
        <v>0.5</v>
      </c>
      <c r="O19" s="23">
        <f>[3]OutputDETAIL!R46</f>
        <v>0.5</v>
      </c>
    </row>
    <row r="20" spans="1:15" x14ac:dyDescent="0.25">
      <c r="A20" s="14">
        <f t="shared" si="1"/>
        <v>14</v>
      </c>
      <c r="B20" s="37" t="s">
        <v>53</v>
      </c>
      <c r="C20" s="42" t="s">
        <v>8</v>
      </c>
      <c r="D20" s="43" t="s">
        <v>47</v>
      </c>
      <c r="E20" s="23">
        <f>[3]OutputDETAIL!H47</f>
        <v>5.8948250161164424</v>
      </c>
      <c r="F20" s="23">
        <f>[3]OutputDETAIL!I47</f>
        <v>-0.92596700413922406</v>
      </c>
      <c r="G20" s="23">
        <f>[3]OutputDETAIL!J47</f>
        <v>10.413892105166184</v>
      </c>
      <c r="H20" s="23">
        <f>[3]OutputDETAIL!K47</f>
        <v>13.485234990442805</v>
      </c>
      <c r="I20" s="23">
        <f>[3]OutputDETAIL!L47</f>
        <v>9.2428602138727882</v>
      </c>
      <c r="J20" s="23">
        <f>[3]OutputDETAIL!M47</f>
        <v>-1.207851959762877</v>
      </c>
      <c r="K20" s="23">
        <f>[3]OutputDETAIL!N47</f>
        <v>22.246584547589279</v>
      </c>
      <c r="L20" s="23">
        <f>[3]OutputDETAIL!O47</f>
        <v>1.1071126136316991</v>
      </c>
      <c r="M20" s="23">
        <f>[3]OutputDETAIL!P47</f>
        <v>3.3638822546560192</v>
      </c>
      <c r="N20" s="23">
        <f>[3]OutputDETAIL!Q47</f>
        <v>3.3796392283619241</v>
      </c>
      <c r="O20" s="23">
        <f>[3]OutputDETAIL!R47</f>
        <v>2.343591472089031</v>
      </c>
    </row>
    <row r="21" spans="1:15" x14ac:dyDescent="0.25">
      <c r="A21" s="14">
        <f t="shared" si="1"/>
        <v>15</v>
      </c>
      <c r="B21" s="37" t="s">
        <v>54</v>
      </c>
      <c r="C21" s="42" t="s">
        <v>9</v>
      </c>
      <c r="D21" s="43" t="s">
        <v>47</v>
      </c>
      <c r="E21" s="23">
        <f>[3]OutputDETAIL!H48</f>
        <v>-2.0006636408196385</v>
      </c>
      <c r="F21" s="23">
        <f>[3]OutputDETAIL!I48</f>
        <v>-8.2408030814896165</v>
      </c>
      <c r="G21" s="23">
        <f>[3]OutputDETAIL!J48</f>
        <v>11.411110349256944</v>
      </c>
      <c r="H21" s="23">
        <f>[3]OutputDETAIL!K48</f>
        <v>11.771732140034857</v>
      </c>
      <c r="I21" s="23">
        <f>[3]OutputDETAIL!L48</f>
        <v>6.9313259834474508</v>
      </c>
      <c r="J21" s="23">
        <f>[3]OutputDETAIL!M48</f>
        <v>0.22251716486989892</v>
      </c>
      <c r="K21" s="23">
        <f>[3]OutputDETAIL!N48</f>
        <v>2.9673209807445033</v>
      </c>
      <c r="L21" s="23">
        <f>[3]OutputDETAIL!O48</f>
        <v>1.8869292842606882</v>
      </c>
      <c r="M21" s="23">
        <f>[3]OutputDETAIL!P48</f>
        <v>4.7059286234808297</v>
      </c>
      <c r="N21" s="23">
        <f>[3]OutputDETAIL!Q48</f>
        <v>4.8</v>
      </c>
      <c r="O21" s="23">
        <f>[3]OutputDETAIL!R48</f>
        <v>3</v>
      </c>
    </row>
    <row r="22" spans="1:15" x14ac:dyDescent="0.25">
      <c r="A22" s="14">
        <f t="shared" si="1"/>
        <v>16</v>
      </c>
      <c r="B22" s="37" t="s">
        <v>55</v>
      </c>
      <c r="C22" s="42" t="s">
        <v>58</v>
      </c>
      <c r="D22" s="43" t="s">
        <v>59</v>
      </c>
      <c r="E22" s="43" t="s">
        <v>59</v>
      </c>
      <c r="F22" s="43" t="s">
        <v>59</v>
      </c>
      <c r="G22" s="43" t="s">
        <v>59</v>
      </c>
      <c r="H22" s="43" t="s">
        <v>59</v>
      </c>
      <c r="I22" s="43" t="s">
        <v>59</v>
      </c>
      <c r="J22" s="43" t="s">
        <v>59</v>
      </c>
      <c r="K22" s="43" t="s">
        <v>59</v>
      </c>
      <c r="L22" s="43" t="s">
        <v>59</v>
      </c>
      <c r="M22" s="43" t="s">
        <v>59</v>
      </c>
      <c r="N22" s="43" t="s">
        <v>59</v>
      </c>
      <c r="O22" s="43" t="s">
        <v>59</v>
      </c>
    </row>
    <row r="23" spans="1:15" x14ac:dyDescent="0.25">
      <c r="A23" s="14">
        <f t="shared" si="1"/>
        <v>17</v>
      </c>
      <c r="B23" s="28" t="s">
        <v>11</v>
      </c>
      <c r="C23" s="1" t="s">
        <v>12</v>
      </c>
      <c r="D23" s="3" t="s">
        <v>47</v>
      </c>
      <c r="E23" s="18">
        <f>[3]OutputDETAIL!H50</f>
        <v>2.9658628183951947</v>
      </c>
      <c r="F23" s="18">
        <f>[3]OutputDETAIL!I50</f>
        <v>3.9427757969427546</v>
      </c>
      <c r="G23" s="18">
        <f>[3]OutputDETAIL!J50</f>
        <v>6.376988928412203</v>
      </c>
      <c r="H23" s="18">
        <f>[3]OutputDETAIL!K50</f>
        <v>4.4638363484192212</v>
      </c>
      <c r="I23" s="18">
        <f>[3]OutputDETAIL!L50</f>
        <v>2.0914817197603526</v>
      </c>
      <c r="J23" s="18">
        <f>[3]OutputDETAIL!M50</f>
        <v>-2.1533276906830139</v>
      </c>
      <c r="K23" s="18">
        <f>[3]OutputDETAIL!N50</f>
        <v>6.1771063170369018</v>
      </c>
      <c r="L23" s="18">
        <f>[3]OutputDETAIL!O50</f>
        <v>-3.0225341163184254</v>
      </c>
      <c r="M23" s="18">
        <f>[3]OutputDETAIL!P50</f>
        <v>-0.10485997889063015</v>
      </c>
      <c r="N23" s="18">
        <f>[3]OutputDETAIL!Q50</f>
        <v>4</v>
      </c>
      <c r="O23" s="18">
        <f>[3]OutputDETAIL!R50</f>
        <v>5</v>
      </c>
    </row>
    <row r="24" spans="1:15" x14ac:dyDescent="0.25">
      <c r="A24" s="14">
        <f t="shared" si="1"/>
        <v>18</v>
      </c>
      <c r="B24" s="28" t="s">
        <v>13</v>
      </c>
      <c r="C24" s="1" t="s">
        <v>14</v>
      </c>
      <c r="D24" s="3" t="s">
        <v>47</v>
      </c>
      <c r="E24" s="18">
        <f>[3]OutputDETAIL!H51</f>
        <v>1.6495250669405124</v>
      </c>
      <c r="F24" s="18">
        <f>[3]OutputDETAIL!I51</f>
        <v>3.5660472883126744</v>
      </c>
      <c r="G24" s="18">
        <f>[3]OutputDETAIL!J51</f>
        <v>8.5516130621458899</v>
      </c>
      <c r="H24" s="18">
        <f>[3]OutputDETAIL!K51</f>
        <v>6.4343044840826593</v>
      </c>
      <c r="I24" s="18">
        <f>[3]OutputDETAIL!L51</f>
        <v>3.010701291289152</v>
      </c>
      <c r="J24" s="18">
        <f>[3]OutputDETAIL!M51</f>
        <v>-2.464940996114521</v>
      </c>
      <c r="K24" s="18">
        <f>[3]OutputDETAIL!N51</f>
        <v>13.462401681098754</v>
      </c>
      <c r="L24" s="18">
        <f>[3]OutputDETAIL!O51</f>
        <v>-2.0065779002400319</v>
      </c>
      <c r="M24" s="18">
        <f>[3]OutputDETAIL!P51</f>
        <v>1.6628315077535945</v>
      </c>
      <c r="N24" s="18">
        <f>[3]OutputDETAIL!Q51</f>
        <v>3.718224988616825</v>
      </c>
      <c r="O24" s="18">
        <f>[3]OutputDETAIL!R51</f>
        <v>4.0436014366666626</v>
      </c>
    </row>
    <row r="25" spans="1:15" x14ac:dyDescent="0.25">
      <c r="A25" s="19"/>
      <c r="B25" s="20" t="s">
        <v>60</v>
      </c>
      <c r="C25" s="20" t="s">
        <v>61</v>
      </c>
      <c r="D25" s="21"/>
      <c r="E25" s="13">
        <v>2015</v>
      </c>
      <c r="F25" s="13">
        <v>2016</v>
      </c>
      <c r="G25" s="13">
        <v>2017</v>
      </c>
      <c r="H25" s="13">
        <v>2018</v>
      </c>
      <c r="I25" s="13">
        <v>2019</v>
      </c>
      <c r="J25" s="13">
        <v>2020</v>
      </c>
      <c r="K25" s="13">
        <v>2021</v>
      </c>
      <c r="L25" s="13">
        <v>2022</v>
      </c>
      <c r="M25" s="13">
        <v>2023</v>
      </c>
      <c r="N25" s="13">
        <v>2024</v>
      </c>
      <c r="O25" s="13">
        <v>2025</v>
      </c>
    </row>
    <row r="26" spans="1:15" x14ac:dyDescent="0.25">
      <c r="A26" s="49">
        <f>A24+1</f>
        <v>19</v>
      </c>
      <c r="B26" s="37" t="s">
        <v>5</v>
      </c>
      <c r="C26" s="42" t="s">
        <v>6</v>
      </c>
      <c r="D26" s="43" t="s">
        <v>42</v>
      </c>
      <c r="E26" s="22">
        <f>[3]OutputDETAIL!H6</f>
        <v>14644.602000000001</v>
      </c>
      <c r="F26" s="22">
        <f>[3]OutputDETAIL!I6</f>
        <v>15314.95</v>
      </c>
      <c r="G26" s="22">
        <f>[3]OutputDETAIL!J6</f>
        <v>16279.441999999999</v>
      </c>
      <c r="H26" s="22">
        <f>[3]OutputDETAIL!K6</f>
        <v>17272.241999999998</v>
      </c>
      <c r="I26" s="22">
        <f>[3]OutputDETAIL!L6</f>
        <v>17821.215</v>
      </c>
      <c r="J26" s="22">
        <f>[3]OutputDETAIL!M6</f>
        <v>16634.598000000002</v>
      </c>
      <c r="K26" s="22">
        <f>[3]OutputDETAIL!N6</f>
        <v>18027.819</v>
      </c>
      <c r="L26" s="22">
        <f>[3]OutputDETAIL!O6</f>
        <v>20274.968519332717</v>
      </c>
      <c r="M26" s="22">
        <f>[3]OutputDETAIL!P6</f>
        <v>21902.777893537987</v>
      </c>
      <c r="N26" s="22">
        <f>[3]OutputDETAIL!Q6</f>
        <v>23348.361234511489</v>
      </c>
      <c r="O26" s="22">
        <f>[3]OutputDETAIL!R6</f>
        <v>24767.941597569788</v>
      </c>
    </row>
    <row r="27" spans="1:15" x14ac:dyDescent="0.25">
      <c r="A27" s="49">
        <f t="shared" ref="A27:A32" si="2">A26+1</f>
        <v>20</v>
      </c>
      <c r="B27" s="37" t="s">
        <v>52</v>
      </c>
      <c r="C27" s="42" t="s">
        <v>7</v>
      </c>
      <c r="D27" s="43" t="s">
        <v>42</v>
      </c>
      <c r="E27" s="22">
        <f>[3]OutputDETAIL!H7</f>
        <v>4513.0249999999996</v>
      </c>
      <c r="F27" s="22">
        <f>[3]OutputDETAIL!I7</f>
        <v>4601.4459999999999</v>
      </c>
      <c r="G27" s="22">
        <f>[3]OutputDETAIL!J7</f>
        <v>4935.5259999999998</v>
      </c>
      <c r="H27" s="22">
        <f>[3]OutputDETAIL!K7</f>
        <v>5302.2640000000001</v>
      </c>
      <c r="I27" s="22">
        <f>[3]OutputDETAIL!L7</f>
        <v>5914.9530000000004</v>
      </c>
      <c r="J27" s="22">
        <f>[3]OutputDETAIL!M7</f>
        <v>6085.4359999999997</v>
      </c>
      <c r="K27" s="22">
        <f>[3]OutputDETAIL!N7</f>
        <v>6556.2380000000003</v>
      </c>
      <c r="L27" s="22">
        <f>[3]OutputDETAIL!O7</f>
        <v>6422.8219267242112</v>
      </c>
      <c r="M27" s="22">
        <f>[3]OutputDETAIL!P7</f>
        <v>6551.2783652586959</v>
      </c>
      <c r="N27" s="22">
        <f>[3]OutputDETAIL!Q7</f>
        <v>6682.3039325638701</v>
      </c>
      <c r="O27" s="22">
        <f>[3]OutputDETAIL!R7</f>
        <v>6815.9500112151472</v>
      </c>
    </row>
    <row r="28" spans="1:15" x14ac:dyDescent="0.25">
      <c r="A28" s="49">
        <f t="shared" si="2"/>
        <v>21</v>
      </c>
      <c r="B28" s="37" t="s">
        <v>53</v>
      </c>
      <c r="C28" s="42" t="s">
        <v>8</v>
      </c>
      <c r="D28" s="43" t="s">
        <v>42</v>
      </c>
      <c r="E28" s="22">
        <f>[3]OutputDETAIL!H8</f>
        <v>5838.0049999999992</v>
      </c>
      <c r="F28" s="22">
        <f>[3]OutputDETAIL!I8</f>
        <v>5373.7930000000015</v>
      </c>
      <c r="G28" s="22">
        <f>[3]OutputDETAIL!J8</f>
        <v>5943.5909999999994</v>
      </c>
      <c r="H28" s="22">
        <f>[3]OutputDETAIL!K8</f>
        <v>6782.9560000000101</v>
      </c>
      <c r="I28" s="22">
        <f>[3]OutputDETAIL!L8</f>
        <v>7127.1609999999973</v>
      </c>
      <c r="J28" s="22">
        <f>[3]OutputDETAIL!M8</f>
        <v>6366.617000000002</v>
      </c>
      <c r="K28" s="22">
        <f>[3]OutputDETAIL!N8</f>
        <v>9015.7029999999941</v>
      </c>
      <c r="L28" s="22">
        <f>[3]OutputDETAIL!O8</f>
        <v>10391.689363037447</v>
      </c>
      <c r="M28" s="22">
        <f>[3]OutputDETAIL!P8</f>
        <v>11355.362828709587</v>
      </c>
      <c r="N28" s="22">
        <f>[3]OutputDETAIL!Q8</f>
        <v>12413.935723944336</v>
      </c>
      <c r="O28" s="22">
        <f>[3]OutputDETAIL!R8</f>
        <v>13209.721880659419</v>
      </c>
    </row>
    <row r="29" spans="1:15" x14ac:dyDescent="0.25">
      <c r="A29" s="49">
        <f t="shared" si="2"/>
        <v>22</v>
      </c>
      <c r="B29" s="37" t="s">
        <v>54</v>
      </c>
      <c r="C29" s="42" t="s">
        <v>9</v>
      </c>
      <c r="D29" s="43" t="s">
        <v>42</v>
      </c>
      <c r="E29" s="22">
        <f>[3]OutputDETAIL!H9</f>
        <v>5372.2070000000003</v>
      </c>
      <c r="F29" s="22">
        <f>[3]OutputDETAIL!I9</f>
        <v>4898.6980000000003</v>
      </c>
      <c r="G29" s="22">
        <f>[3]OutputDETAIL!J9</f>
        <v>5558.5929999999998</v>
      </c>
      <c r="H29" s="22">
        <f>[3]OutputDETAIL!K9</f>
        <v>6448.4939999999997</v>
      </c>
      <c r="I29" s="22">
        <f>[3]OutputDETAIL!L9</f>
        <v>7101.5119999999997</v>
      </c>
      <c r="J29" s="22">
        <f>[3]OutputDETAIL!M9</f>
        <v>7217.018</v>
      </c>
      <c r="K29" s="22">
        <f>[3]OutputDETAIL!N9</f>
        <v>7756.7439999999997</v>
      </c>
      <c r="L29" s="22">
        <f>[3]OutputDETAIL!O9</f>
        <v>8520.7712661282258</v>
      </c>
      <c r="M29" s="22">
        <f>[3]OutputDETAIL!P9</f>
        <v>9316.9972670660518</v>
      </c>
      <c r="N29" s="22">
        <f>[3]OutputDETAIL!Q9</f>
        <v>10105.960589891787</v>
      </c>
      <c r="O29" s="22">
        <f>[3]OutputDETAIL!R9</f>
        <v>10721.413329075456</v>
      </c>
    </row>
    <row r="30" spans="1:15" x14ac:dyDescent="0.25">
      <c r="A30" s="49">
        <f t="shared" si="2"/>
        <v>23</v>
      </c>
      <c r="B30" s="37" t="s">
        <v>55</v>
      </c>
      <c r="C30" s="42" t="s">
        <v>58</v>
      </c>
      <c r="D30" s="43" t="s">
        <v>42</v>
      </c>
      <c r="E30" s="22">
        <f>[3]OutputDETAIL!H12</f>
        <v>465.79799999999886</v>
      </c>
      <c r="F30" s="22">
        <f>[3]OutputDETAIL!I12</f>
        <v>475.09500000000116</v>
      </c>
      <c r="G30" s="22">
        <f>[3]OutputDETAIL!J12</f>
        <v>384.99799999999959</v>
      </c>
      <c r="H30" s="22">
        <f>[3]OutputDETAIL!K12</f>
        <v>334.46200000001045</v>
      </c>
      <c r="I30" s="22">
        <f>[3]OutputDETAIL!L12</f>
        <v>25.648999999997613</v>
      </c>
      <c r="J30" s="22">
        <f>[3]OutputDETAIL!M12</f>
        <v>-850.40099999999802</v>
      </c>
      <c r="K30" s="22">
        <f>[3]OutputDETAIL!N12</f>
        <v>1258.9589999999953</v>
      </c>
      <c r="L30" s="22">
        <f>[3]OutputDETAIL!O12</f>
        <v>1870.9180969092213</v>
      </c>
      <c r="M30" s="22">
        <f>[3]OutputDETAIL!P12</f>
        <v>2038.3655616435353</v>
      </c>
      <c r="N30" s="22">
        <f>[3]OutputDETAIL!Q12</f>
        <v>2307.975134052549</v>
      </c>
      <c r="O30" s="22">
        <f>[3]OutputDETAIL!R12</f>
        <v>2488.308551583963</v>
      </c>
    </row>
    <row r="31" spans="1:15" x14ac:dyDescent="0.25">
      <c r="A31" s="49">
        <f t="shared" si="2"/>
        <v>24</v>
      </c>
      <c r="B31" s="37" t="s">
        <v>11</v>
      </c>
      <c r="C31" s="42" t="s">
        <v>12</v>
      </c>
      <c r="D31" s="43" t="s">
        <v>42</v>
      </c>
      <c r="E31" s="22">
        <f>[3]OutputDETAIL!H13</f>
        <v>14805.204</v>
      </c>
      <c r="F31" s="22">
        <f>[3]OutputDETAIL!I13</f>
        <v>15115.556</v>
      </c>
      <c r="G31" s="22">
        <f>[3]OutputDETAIL!J13</f>
        <v>16615.345000000001</v>
      </c>
      <c r="H31" s="22">
        <f>[3]OutputDETAIL!K13</f>
        <v>17923.012999999999</v>
      </c>
      <c r="I31" s="22">
        <f>[3]OutputDETAIL!L13</f>
        <v>18338.37</v>
      </c>
      <c r="J31" s="22">
        <f>[3]OutputDETAIL!M13</f>
        <v>17803.155999999999</v>
      </c>
      <c r="K31" s="22">
        <f>[3]OutputDETAIL!N13</f>
        <v>21051.263999999999</v>
      </c>
      <c r="L31" s="22">
        <f>[3]OutputDETAIL!O13</f>
        <v>23497.644700599983</v>
      </c>
      <c r="M31" s="22">
        <f>[3]OutputDETAIL!P13</f>
        <v>24646.655329093501</v>
      </c>
      <c r="N31" s="22">
        <f>[3]OutputDETAIL!Q13</f>
        <v>26409.738137099004</v>
      </c>
      <c r="O31" s="22">
        <f>[3]OutputDETAIL!R13</f>
        <v>28571.047163124989</v>
      </c>
    </row>
    <row r="32" spans="1:15" x14ac:dyDescent="0.25">
      <c r="A32" s="49">
        <f t="shared" si="2"/>
        <v>25</v>
      </c>
      <c r="B32" s="37" t="s">
        <v>13</v>
      </c>
      <c r="C32" s="42" t="s">
        <v>14</v>
      </c>
      <c r="D32" s="43" t="s">
        <v>42</v>
      </c>
      <c r="E32" s="22">
        <f>[3]OutputDETAIL!H14</f>
        <v>15228.71</v>
      </c>
      <c r="F32" s="22">
        <f>[3]OutputDETAIL!I14</f>
        <v>15034.421</v>
      </c>
      <c r="G32" s="22">
        <f>[3]OutputDETAIL!J14</f>
        <v>16789.471000000001</v>
      </c>
      <c r="H32" s="22">
        <f>[3]OutputDETAIL!K14</f>
        <v>18126.919000000002</v>
      </c>
      <c r="I32" s="22">
        <f>[3]OutputDETAIL!L14</f>
        <v>18554.476999999999</v>
      </c>
      <c r="J32" s="22">
        <f>[3]OutputDETAIL!M14</f>
        <v>17457.143</v>
      </c>
      <c r="K32" s="22">
        <f>[3]OutputDETAIL!N14</f>
        <v>21734.468000000001</v>
      </c>
      <c r="L32" s="22">
        <f>[3]OutputDETAIL!O14</f>
        <v>24067.134334266306</v>
      </c>
      <c r="M32" s="22">
        <f>[3]OutputDETAIL!P14</f>
        <v>25446.023436069463</v>
      </c>
      <c r="N32" s="22">
        <f>[3]OutputDETAIL!Q14</f>
        <v>27447.850391601838</v>
      </c>
      <c r="O32" s="22">
        <f>[3]OutputDETAIL!R14</f>
        <v>29557.252686623739</v>
      </c>
    </row>
    <row r="33" spans="1:16" x14ac:dyDescent="0.25">
      <c r="A33" s="48"/>
      <c r="B33" s="12" t="s">
        <v>62</v>
      </c>
      <c r="C33" s="12" t="s">
        <v>63</v>
      </c>
      <c r="D33" s="13"/>
      <c r="E33" s="13">
        <v>2015</v>
      </c>
      <c r="F33" s="13">
        <v>2016</v>
      </c>
      <c r="G33" s="13">
        <v>2017</v>
      </c>
      <c r="H33" s="13">
        <v>2018</v>
      </c>
      <c r="I33" s="13">
        <v>2019</v>
      </c>
      <c r="J33" s="13">
        <v>2020</v>
      </c>
      <c r="K33" s="13">
        <v>2021</v>
      </c>
      <c r="L33" s="13">
        <v>2022</v>
      </c>
      <c r="M33" s="13">
        <v>2023</v>
      </c>
      <c r="N33" s="13">
        <v>2024</v>
      </c>
      <c r="O33" s="13">
        <v>2025</v>
      </c>
    </row>
    <row r="34" spans="1:16" x14ac:dyDescent="0.25">
      <c r="A34" s="14">
        <f>A32+1</f>
        <v>26</v>
      </c>
      <c r="B34" s="28" t="s">
        <v>64</v>
      </c>
      <c r="C34" s="28" t="s">
        <v>65</v>
      </c>
      <c r="D34" s="29" t="s">
        <v>47</v>
      </c>
      <c r="E34" s="18">
        <f>[3]OutputDETAIL!H98</f>
        <v>0.11593680502359405</v>
      </c>
      <c r="F34" s="18">
        <f>[3]OutputDETAIL!I98</f>
        <v>0.86438292784680471</v>
      </c>
      <c r="G34" s="18">
        <f>[3]OutputDETAIL!J98</f>
        <v>2.9472664212386803</v>
      </c>
      <c r="H34" s="18">
        <f>[3]OutputDETAIL!K98</f>
        <v>3.8936083573335907</v>
      </c>
      <c r="I34" s="18">
        <f>[3]OutputDETAIL!L98</f>
        <v>2.5751423095483688</v>
      </c>
      <c r="J34" s="18">
        <f>[3]OutputDETAIL!M98</f>
        <v>-0.11988892383803318</v>
      </c>
      <c r="K34" s="18">
        <f>[3]OutputDETAIL!N98</f>
        <v>6.7282024930701567</v>
      </c>
      <c r="L34" s="18">
        <f>[3]OutputDETAIL!O98</f>
        <v>8.658692814322805</v>
      </c>
      <c r="M34" s="18">
        <f>[3]OutputDETAIL!P98</f>
        <v>4.2179422056488107</v>
      </c>
      <c r="N34" s="18">
        <f>[3]OutputDETAIL!Q98</f>
        <v>2.7188613105863624</v>
      </c>
      <c r="O34" s="18">
        <f>[3]OutputDETAIL!R98</f>
        <v>2.3475898162753595</v>
      </c>
      <c r="P34" s="51"/>
    </row>
    <row r="35" spans="1:16" x14ac:dyDescent="0.25">
      <c r="A35" s="14">
        <f>A34+1</f>
        <v>27</v>
      </c>
      <c r="B35" s="28" t="s">
        <v>66</v>
      </c>
      <c r="C35" s="28" t="s">
        <v>67</v>
      </c>
      <c r="D35" s="29" t="s">
        <v>47</v>
      </c>
      <c r="E35" s="18">
        <f>[3]OutputDETAIL!H99</f>
        <v>-0.55498291288796509</v>
      </c>
      <c r="F35" s="18">
        <f>[3]OutputDETAIL!I99</f>
        <v>1.1868065187640866</v>
      </c>
      <c r="G35" s="18">
        <f>[3]OutputDETAIL!J99</f>
        <v>3.2572949330020009</v>
      </c>
      <c r="H35" s="18">
        <f>[3]OutputDETAIL!K99</f>
        <v>3.0250775098995035</v>
      </c>
      <c r="I35" s="18">
        <f>[3]OutputDETAIL!L99</f>
        <v>3.0097460790962032</v>
      </c>
      <c r="J35" s="18">
        <f>[3]OutputDETAIL!M99</f>
        <v>0.78542842832317206</v>
      </c>
      <c r="K35" s="18">
        <f>[3]OutputDETAIL!N99</f>
        <v>3.403346567855948</v>
      </c>
      <c r="L35" s="18">
        <f>[3]OutputDETAIL!O99</f>
        <v>8.5</v>
      </c>
      <c r="M35" s="18">
        <f>[3]OutputDETAIL!P99</f>
        <v>3.5</v>
      </c>
      <c r="N35" s="18">
        <f>[3]OutputDETAIL!Q99</f>
        <v>2.5</v>
      </c>
      <c r="O35" s="18">
        <f>[3]OutputDETAIL!R99</f>
        <v>2</v>
      </c>
      <c r="P35" s="51"/>
    </row>
    <row r="36" spans="1:16" x14ac:dyDescent="0.25">
      <c r="A36" s="14">
        <f t="shared" ref="A36:A41" si="3">A35+1</f>
        <v>28</v>
      </c>
      <c r="B36" s="28" t="s">
        <v>68</v>
      </c>
      <c r="C36" s="28" t="s">
        <v>69</v>
      </c>
      <c r="D36" s="29" t="s">
        <v>47</v>
      </c>
      <c r="E36" s="18">
        <f>[3]OutputDETAIL!H100</f>
        <v>3.4453875507611542</v>
      </c>
      <c r="F36" s="18">
        <f>[3]OutputDETAIL!I100</f>
        <v>-0.34683563109683746</v>
      </c>
      <c r="G36" s="18">
        <f>[3]OutputDETAIL!J100</f>
        <v>3.8253261590573544</v>
      </c>
      <c r="H36" s="18">
        <f>[3]OutputDETAIL!K100</f>
        <v>5.6240259063272475</v>
      </c>
      <c r="I36" s="18">
        <f>[3]OutputDETAIL!L100</f>
        <v>7.8610089631738163</v>
      </c>
      <c r="J36" s="18">
        <f>[3]OutputDETAIL!M100</f>
        <v>0.2784104504058007</v>
      </c>
      <c r="K36" s="18">
        <f>[3]OutputDETAIL!N100</f>
        <v>3.1613410954369527</v>
      </c>
      <c r="L36" s="18">
        <f>[3]OutputDETAIL!O100</f>
        <v>-2.8149313156831397</v>
      </c>
      <c r="M36" s="18">
        <f>[3]OutputDETAIL!P100</f>
        <v>1.3439181756013596</v>
      </c>
      <c r="N36" s="18">
        <f>[3]OutputDETAIL!Q100</f>
        <v>1.4925373134328339</v>
      </c>
      <c r="O36" s="18">
        <f>[3]OutputDETAIL!R100</f>
        <v>1.4925373134328623</v>
      </c>
      <c r="P36" s="51"/>
    </row>
    <row r="37" spans="1:16" x14ac:dyDescent="0.25">
      <c r="A37" s="14">
        <f t="shared" si="3"/>
        <v>29</v>
      </c>
      <c r="B37" s="28" t="s">
        <v>70</v>
      </c>
      <c r="C37" s="28" t="s">
        <v>71</v>
      </c>
      <c r="D37" s="29" t="s">
        <v>47</v>
      </c>
      <c r="E37" s="18">
        <f>[3]OutputDETAIL!H101</f>
        <v>-2.3203302775116867</v>
      </c>
      <c r="F37" s="18">
        <f>[3]OutputDETAIL!I101</f>
        <v>-7.0912475511964317</v>
      </c>
      <c r="G37" s="18">
        <f>[3]OutputDETAIL!J101</f>
        <v>0.17152005601650444</v>
      </c>
      <c r="H37" s="18">
        <f>[3]OutputDETAIL!K101</f>
        <v>0.56126368486373224</v>
      </c>
      <c r="I37" s="18">
        <f>[3]OutputDETAIL!L101</f>
        <v>-3.8156294529323276</v>
      </c>
      <c r="J37" s="18">
        <f>[3]OutputDETAIL!M101</f>
        <v>-9.57891235992048</v>
      </c>
      <c r="K37" s="18">
        <f>[3]OutputDETAIL!N101</f>
        <v>15.838823429014198</v>
      </c>
      <c r="L37" s="18">
        <f>[3]OutputDETAIL!O101</f>
        <v>14</v>
      </c>
      <c r="M37" s="18">
        <f>[3]OutputDETAIL!P101</f>
        <v>5.7172961046274997</v>
      </c>
      <c r="N37" s="18">
        <f>[3]OutputDETAIL!Q101</f>
        <v>5.7483171146025382</v>
      </c>
      <c r="O37" s="18">
        <f>[3]OutputDETAIL!R101</f>
        <v>3.973707016339175</v>
      </c>
      <c r="P37" s="51"/>
    </row>
    <row r="38" spans="1:16" x14ac:dyDescent="0.25">
      <c r="A38" s="14">
        <f t="shared" si="3"/>
        <v>30</v>
      </c>
      <c r="B38" s="28" t="s">
        <v>72</v>
      </c>
      <c r="C38" s="28" t="s">
        <v>73</v>
      </c>
      <c r="D38" s="29" t="s">
        <v>47</v>
      </c>
      <c r="E38" s="18">
        <f>[3]OutputDETAIL!H102</f>
        <v>1.7827972569664894</v>
      </c>
      <c r="F38" s="18">
        <f>[3]OutputDETAIL!I102</f>
        <v>-0.6247294347046477</v>
      </c>
      <c r="G38" s="18">
        <f>[3]OutputDETAIL!J102</f>
        <v>1.8487509304046199</v>
      </c>
      <c r="H38" s="18">
        <f>[3]OutputDETAIL!K102</f>
        <v>3.7914173502920079</v>
      </c>
      <c r="I38" s="18">
        <f>[3]OutputDETAIL!L102</f>
        <v>2.9882249429126233</v>
      </c>
      <c r="J38" s="18">
        <f>[3]OutputDETAIL!M102</f>
        <v>1.4008643663841838</v>
      </c>
      <c r="K38" s="18">
        <f>[3]OutputDETAIL!N102</f>
        <v>4.3811930932755985</v>
      </c>
      <c r="L38" s="18">
        <f>[3]OutputDETAIL!O102</f>
        <v>7.8154438819457086</v>
      </c>
      <c r="M38" s="18">
        <f>[3]OutputDETAIL!P102</f>
        <v>4.4301226581425697</v>
      </c>
      <c r="N38" s="18">
        <f>[3]OutputDETAIL!Q102</f>
        <v>3.4999999411174518</v>
      </c>
      <c r="O38" s="18">
        <f>[3]OutputDETAIL!R102</f>
        <v>2.9999974950787727</v>
      </c>
      <c r="P38" s="51"/>
    </row>
    <row r="39" spans="1:16" x14ac:dyDescent="0.25">
      <c r="A39" s="14">
        <f t="shared" si="3"/>
        <v>31</v>
      </c>
      <c r="B39" s="28" t="s">
        <v>74</v>
      </c>
      <c r="C39" s="28" t="s">
        <v>75</v>
      </c>
      <c r="D39" s="29" t="s">
        <v>59</v>
      </c>
      <c r="E39" s="43" t="s">
        <v>59</v>
      </c>
      <c r="F39" s="43" t="s">
        <v>59</v>
      </c>
      <c r="G39" s="43" t="s">
        <v>59</v>
      </c>
      <c r="H39" s="43" t="s">
        <v>59</v>
      </c>
      <c r="I39" s="43" t="s">
        <v>59</v>
      </c>
      <c r="J39" s="43" t="s">
        <v>59</v>
      </c>
      <c r="K39" s="43" t="s">
        <v>59</v>
      </c>
      <c r="L39" s="43" t="s">
        <v>59</v>
      </c>
      <c r="M39" s="43" t="s">
        <v>59</v>
      </c>
      <c r="N39" s="43" t="s">
        <v>59</v>
      </c>
      <c r="O39" s="43" t="s">
        <v>59</v>
      </c>
      <c r="P39" s="51"/>
    </row>
    <row r="40" spans="1:16" x14ac:dyDescent="0.25">
      <c r="A40" s="14">
        <f t="shared" si="3"/>
        <v>32</v>
      </c>
      <c r="B40" s="28" t="s">
        <v>76</v>
      </c>
      <c r="C40" s="28" t="s">
        <v>77</v>
      </c>
      <c r="D40" s="29" t="s">
        <v>47</v>
      </c>
      <c r="E40" s="18">
        <f>[3]OutputDETAIL!H104</f>
        <v>-0.44865695086637913</v>
      </c>
      <c r="F40" s="18">
        <f>[3]OutputDETAIL!I104</f>
        <v>-1.7764966267982061</v>
      </c>
      <c r="G40" s="18">
        <f>[3]OutputDETAIL!J104</f>
        <v>3.3326443990302437</v>
      </c>
      <c r="H40" s="18">
        <f>[3]OutputDETAIL!K104</f>
        <v>3.2608475903496412</v>
      </c>
      <c r="I40" s="18">
        <f>[3]OutputDETAIL!L104</f>
        <v>0.22133975425407471</v>
      </c>
      <c r="J40" s="18">
        <f>[3]OutputDETAIL!M104</f>
        <v>-0.7820599082518811</v>
      </c>
      <c r="K40" s="18">
        <f>[3]OutputDETAIL!N104</f>
        <v>11.365403552469687</v>
      </c>
      <c r="L40" s="18">
        <f>[3]OutputDETAIL!O104</f>
        <v>15.1</v>
      </c>
      <c r="M40" s="18">
        <f>[3]OutputDETAIL!P104</f>
        <v>5</v>
      </c>
      <c r="N40" s="18">
        <f>[3]OutputDETAIL!Q104</f>
        <v>3.0321503624232418</v>
      </c>
      <c r="O40" s="18">
        <f>[3]OutputDETAIL!R104</f>
        <v>3.0321503624232418</v>
      </c>
      <c r="P40" s="51"/>
    </row>
    <row r="41" spans="1:16" x14ac:dyDescent="0.25">
      <c r="A41" s="14">
        <f t="shared" si="3"/>
        <v>33</v>
      </c>
      <c r="B41" s="28" t="s">
        <v>78</v>
      </c>
      <c r="C41" s="28" t="s">
        <v>79</v>
      </c>
      <c r="D41" s="29" t="s">
        <v>47</v>
      </c>
      <c r="E41" s="18">
        <f>[3]OutputDETAIL!H105</f>
        <v>-1.0365947507383453</v>
      </c>
      <c r="F41" s="18">
        <f>[3]OutputDETAIL!I105</f>
        <v>-4.6751370312012313</v>
      </c>
      <c r="G41" s="18">
        <f>[3]OutputDETAIL!J105</f>
        <v>2.8759891343652839</v>
      </c>
      <c r="H41" s="18">
        <f>[3]OutputDETAIL!K105</f>
        <v>1.4390924236995914</v>
      </c>
      <c r="I41" s="18">
        <f>[3]OutputDETAIL!L105</f>
        <v>-0.63295397652825613</v>
      </c>
      <c r="J41" s="18">
        <f>[3]OutputDETAIL!M105</f>
        <v>-3.5363476986187976</v>
      </c>
      <c r="K41" s="18">
        <f>[3]OutputDETAIL!N105</f>
        <v>9.7296193778363431</v>
      </c>
      <c r="L41" s="18">
        <f>[3]OutputDETAIL!O105</f>
        <v>13</v>
      </c>
      <c r="M41" s="18">
        <f>[3]OutputDETAIL!P105</f>
        <v>4</v>
      </c>
      <c r="N41" s="18">
        <f>[3]OutputDETAIL!Q105</f>
        <v>4</v>
      </c>
      <c r="O41" s="18">
        <f>[3]OutputDETAIL!R105</f>
        <v>3.5</v>
      </c>
      <c r="P41" s="51"/>
    </row>
    <row r="42" spans="1:16" x14ac:dyDescent="0.25">
      <c r="A42" s="11"/>
      <c r="B42" s="12" t="s">
        <v>80</v>
      </c>
      <c r="C42" s="12" t="s">
        <v>81</v>
      </c>
      <c r="D42" s="13"/>
      <c r="E42" s="13">
        <v>2015</v>
      </c>
      <c r="F42" s="13">
        <v>2016</v>
      </c>
      <c r="G42" s="13">
        <v>2017</v>
      </c>
      <c r="H42" s="13">
        <v>2018</v>
      </c>
      <c r="I42" s="13">
        <v>2019</v>
      </c>
      <c r="J42" s="13">
        <v>2020</v>
      </c>
      <c r="K42" s="13">
        <v>2021</v>
      </c>
      <c r="L42" s="13">
        <v>2022</v>
      </c>
      <c r="M42" s="13">
        <v>2023</v>
      </c>
      <c r="N42" s="13">
        <v>2024</v>
      </c>
      <c r="O42" s="13">
        <v>2025</v>
      </c>
    </row>
    <row r="43" spans="1:16" x14ac:dyDescent="0.25">
      <c r="A43" s="14">
        <f>A41+1</f>
        <v>34</v>
      </c>
      <c r="B43" s="28" t="s">
        <v>5</v>
      </c>
      <c r="C43" s="1" t="s">
        <v>6</v>
      </c>
      <c r="D43" s="3" t="s">
        <v>47</v>
      </c>
      <c r="E43" s="23">
        <f>[3]OutputDETAIL!H109</f>
        <v>1.2451299915406873</v>
      </c>
      <c r="F43" s="23">
        <f>[3]OutputDETAIL!I109</f>
        <v>1.9970636647394691</v>
      </c>
      <c r="G43" s="23">
        <f>[3]OutputDETAIL!J109</f>
        <v>1.7717373267554741</v>
      </c>
      <c r="H43" s="23">
        <f>[3]OutputDETAIL!K109</f>
        <v>1.788595023201548</v>
      </c>
      <c r="I43" s="23">
        <f>[3]OutputDETAIL!L109</f>
        <v>9.7187591515790511E-2</v>
      </c>
      <c r="J43" s="23">
        <f>[3]OutputDETAIL!M109</f>
        <v>-4.2861319415927355</v>
      </c>
      <c r="K43" s="23">
        <f>[3]OutputDETAIL!N109</f>
        <v>2.6877354909309759</v>
      </c>
      <c r="L43" s="23">
        <f>[3]OutputDETAIL!O109</f>
        <v>2.0430304000875243</v>
      </c>
      <c r="M43" s="23">
        <f>[3]OutputDETAIL!P109</f>
        <v>2.4833488946229467</v>
      </c>
      <c r="N43" s="23">
        <f>[3]OutputDETAIL!Q109</f>
        <v>2.3118685610519822</v>
      </c>
      <c r="O43" s="23">
        <f>[3]OutputDETAIL!R109</f>
        <v>2.3267771475195924</v>
      </c>
    </row>
    <row r="44" spans="1:16" x14ac:dyDescent="0.25">
      <c r="A44" s="14">
        <f t="shared" ref="A44:A49" si="4">A43+1</f>
        <v>35</v>
      </c>
      <c r="B44" s="28" t="s">
        <v>52</v>
      </c>
      <c r="C44" s="1" t="s">
        <v>7</v>
      </c>
      <c r="D44" s="3" t="s">
        <v>47</v>
      </c>
      <c r="E44" s="23">
        <f>[3]OutputDETAIL!H110</f>
        <v>0.50778768008192054</v>
      </c>
      <c r="F44" s="23">
        <f>[3]OutputDETAIL!I110</f>
        <v>0.42501816896104561</v>
      </c>
      <c r="G44" s="23">
        <f>[3]OutputDETAIL!J110</f>
        <v>0.60732535370859797</v>
      </c>
      <c r="H44" s="23">
        <f>[3]OutputDETAIL!K110</f>
        <v>0.31395372865074966</v>
      </c>
      <c r="I44" s="23">
        <f>[3]OutputDETAIL!L110</f>
        <v>0.61491207860738317</v>
      </c>
      <c r="J44" s="23">
        <f>[3]OutputDETAIL!M110</f>
        <v>0.47046456213598936</v>
      </c>
      <c r="K44" s="23">
        <f>[3]OutputDETAIL!N110</f>
        <v>0.85740976602063057</v>
      </c>
      <c r="L44" s="23">
        <f>[3]OutputDETAIL!O110</f>
        <v>0.15463990232590732</v>
      </c>
      <c r="M44" s="23">
        <f>[3]OutputDETAIL!P110</f>
        <v>0.1231448592064887</v>
      </c>
      <c r="N44" s="23">
        <f>[3]OutputDETAIL!Q110</f>
        <v>9.339531344102138E-2</v>
      </c>
      <c r="O44" s="23">
        <f>[3]OutputDETAIL!R110</f>
        <v>9.083421285455269E-2</v>
      </c>
    </row>
    <row r="45" spans="1:16" x14ac:dyDescent="0.25">
      <c r="A45" s="14">
        <f t="shared" si="4"/>
        <v>36</v>
      </c>
      <c r="B45" s="28" t="s">
        <v>53</v>
      </c>
      <c r="C45" s="1" t="s">
        <v>8</v>
      </c>
      <c r="D45" s="3" t="s">
        <v>47</v>
      </c>
      <c r="E45" s="23">
        <f>[3]OutputDETAIL!H111</f>
        <v>1.3739498088059519</v>
      </c>
      <c r="F45" s="23">
        <f>[3]OutputDETAIL!I111</f>
        <v>-0.21999724403170529</v>
      </c>
      <c r="G45" s="23">
        <f>[3]OutputDETAIL!J111</f>
        <v>2.3945950643514435</v>
      </c>
      <c r="H45" s="23">
        <f>[3]OutputDETAIL!K111</f>
        <v>3.3139496112500333</v>
      </c>
      <c r="I45" s="23">
        <f>[3]OutputDETAIL!L111</f>
        <v>2.4788127424092927</v>
      </c>
      <c r="J45" s="23">
        <f>[3]OutputDETAIL!M111</f>
        <v>-0.34529211015653005</v>
      </c>
      <c r="K45" s="23">
        <f>[3]OutputDETAIL!N111</f>
        <v>6.5343031312245961</v>
      </c>
      <c r="L45" s="23">
        <f>[3]OutputDETAIL!O111</f>
        <v>0.37936638368293302</v>
      </c>
      <c r="M45" s="23">
        <f>[3]OutputDETAIL!P111</f>
        <v>1.1413996980774073</v>
      </c>
      <c r="N45" s="23">
        <f>[3]OutputDETAIL!Q111</f>
        <v>1.1564656841435954</v>
      </c>
      <c r="O45" s="23">
        <f>[3]OutputDETAIL!R111</f>
        <v>0.80230156734385505</v>
      </c>
    </row>
    <row r="46" spans="1:16" x14ac:dyDescent="0.25">
      <c r="A46" s="14">
        <f t="shared" si="4"/>
        <v>37</v>
      </c>
      <c r="B46" s="28" t="s">
        <v>54</v>
      </c>
      <c r="C46" s="1" t="s">
        <v>9</v>
      </c>
      <c r="D46" s="3" t="s">
        <v>47</v>
      </c>
      <c r="E46" s="23">
        <f>[3]OutputDETAIL!H112</f>
        <v>-0.46367524249263098</v>
      </c>
      <c r="F46" s="23">
        <f>[3]OutputDETAIL!I112</f>
        <v>-1.8016878148842346</v>
      </c>
      <c r="G46" s="23">
        <f>[3]OutputDETAIL!J112</f>
        <v>2.2362736781392689</v>
      </c>
      <c r="H46" s="23">
        <f>[3]OutputDETAIL!K112</f>
        <v>2.4877719932787086</v>
      </c>
      <c r="I46" s="23">
        <f>[3]OutputDETAIL!L112</f>
        <v>1.5744508238705825</v>
      </c>
      <c r="J46" s="23">
        <f>[3]OutputDETAIL!M112</f>
        <v>5.2738016950186338E-2</v>
      </c>
      <c r="K46" s="23">
        <f>[3]OutputDETAIL!N112</f>
        <v>0.73304505665300701</v>
      </c>
      <c r="L46" s="23">
        <f>[3]OutputDETAIL!O112</f>
        <v>0.45805281690364796</v>
      </c>
      <c r="M46" s="23">
        <f>[3]OutputDETAIL!P112</f>
        <v>1.1399136560117802</v>
      </c>
      <c r="N46" s="23">
        <f>[3]OutputDETAIL!Q112</f>
        <v>1.1877793176335432</v>
      </c>
      <c r="O46" s="23">
        <f>[3]OutputDETAIL!R112</f>
        <v>0.75289665930824323</v>
      </c>
    </row>
    <row r="47" spans="1:16" x14ac:dyDescent="0.25">
      <c r="A47" s="14">
        <f t="shared" si="4"/>
        <v>38</v>
      </c>
      <c r="B47" s="28" t="s">
        <v>55</v>
      </c>
      <c r="C47" s="1" t="s">
        <v>58</v>
      </c>
      <c r="D47" s="3" t="s">
        <v>47</v>
      </c>
      <c r="E47" s="23">
        <f>[3]OutputDETAIL!H113</f>
        <v>1.8376250512985832</v>
      </c>
      <c r="F47" s="23">
        <f>[3]OutputDETAIL!I113</f>
        <v>1.5816905708525284</v>
      </c>
      <c r="G47" s="23">
        <f>[3]OutputDETAIL!J113</f>
        <v>0.1583213862121764</v>
      </c>
      <c r="H47" s="23">
        <f>[3]OutputDETAIL!K113</f>
        <v>0.82617761797132694</v>
      </c>
      <c r="I47" s="23">
        <f>[3]OutputDETAIL!L113</f>
        <v>0.90436191853871239</v>
      </c>
      <c r="J47" s="23">
        <f>[3]OutputDETAIL!M113</f>
        <v>-0.39803012710671171</v>
      </c>
      <c r="K47" s="23">
        <f>[3]OutputDETAIL!N113</f>
        <v>5.8012580745715869</v>
      </c>
      <c r="L47" s="23">
        <f>[3]OutputDETAIL!O113</f>
        <v>-7.8686433220716778E-2</v>
      </c>
      <c r="M47" s="23">
        <f>[3]OutputDETAIL!P113</f>
        <v>1.4860420656329385E-3</v>
      </c>
      <c r="N47" s="23">
        <f>[3]OutputDETAIL!Q113</f>
        <v>-3.1313633489950657E-2</v>
      </c>
      <c r="O47" s="23">
        <f>[3]OutputDETAIL!R113</f>
        <v>4.9404908035607542E-2</v>
      </c>
    </row>
    <row r="48" spans="1:16" x14ac:dyDescent="0.25">
      <c r="A48" s="14">
        <f t="shared" si="4"/>
        <v>39</v>
      </c>
      <c r="B48" s="28" t="s">
        <v>11</v>
      </c>
      <c r="C48" s="1" t="s">
        <v>12</v>
      </c>
      <c r="D48" s="3" t="s">
        <v>47</v>
      </c>
      <c r="E48" s="23">
        <f>[3]OutputDETAIL!H114</f>
        <v>1.802944744077466</v>
      </c>
      <c r="F48" s="23">
        <f>[3]OutputDETAIL!I114</f>
        <v>2.3756023390080312</v>
      </c>
      <c r="G48" s="23">
        <f>[3]OutputDETAIL!J114</f>
        <v>3.9013873714523166</v>
      </c>
      <c r="H48" s="23">
        <f>[3]OutputDETAIL!K114</f>
        <v>2.8119268708073952</v>
      </c>
      <c r="I48" s="23">
        <f>[3]OutputDETAIL!L114</f>
        <v>1.323507459621311</v>
      </c>
      <c r="J48" s="23">
        <f>[3]OutputDETAIL!M114</f>
        <v>-1.3574208069494251</v>
      </c>
      <c r="K48" s="23">
        <f>[3]OutputDETAIL!N114</f>
        <v>3.9625620091460911</v>
      </c>
      <c r="L48" s="23">
        <f>[3]OutputDETAIL!O114</f>
        <v>-1.9646603036885666</v>
      </c>
      <c r="M48" s="23">
        <f>[3]OutputDETAIL!P114</f>
        <v>-6.4735882007374179E-2</v>
      </c>
      <c r="N48" s="23">
        <f>[3]OutputDETAIL!Q114</f>
        <v>2.406779383897975</v>
      </c>
      <c r="O48" s="23">
        <f>[3]OutputDETAIL!R114</f>
        <v>3.0278750292722498</v>
      </c>
    </row>
    <row r="49" spans="1:26" x14ac:dyDescent="0.25">
      <c r="A49" s="14">
        <f t="shared" si="4"/>
        <v>40</v>
      </c>
      <c r="B49" s="28" t="s">
        <v>13</v>
      </c>
      <c r="C49" s="1" t="s">
        <v>14</v>
      </c>
      <c r="D49" s="3" t="s">
        <v>47</v>
      </c>
      <c r="E49" s="23">
        <f>[3]OutputDETAIL!H105</f>
        <v>-1.0365947507383453</v>
      </c>
      <c r="F49" s="23">
        <f>[3]OutputDETAIL!I105</f>
        <v>-4.6751370312012313</v>
      </c>
      <c r="G49" s="23">
        <f>[3]OutputDETAIL!J105</f>
        <v>2.8759891343652839</v>
      </c>
      <c r="H49" s="23">
        <f>[3]OutputDETAIL!K105</f>
        <v>1.4390924236995914</v>
      </c>
      <c r="I49" s="23">
        <f>[3]OutputDETAIL!L105</f>
        <v>-0.63295397652825613</v>
      </c>
      <c r="J49" s="23">
        <f>[3]OutputDETAIL!M105</f>
        <v>-3.5363476986187976</v>
      </c>
      <c r="K49" s="23">
        <f>[3]OutputDETAIL!N105</f>
        <v>9.7296193778363431</v>
      </c>
      <c r="L49" s="23">
        <f>[3]OutputDETAIL!O105</f>
        <v>13</v>
      </c>
      <c r="M49" s="23">
        <f>[3]OutputDETAIL!P105</f>
        <v>4</v>
      </c>
      <c r="N49" s="23">
        <f>[3]OutputDETAIL!Q105</f>
        <v>4</v>
      </c>
      <c r="O49" s="23">
        <f>[3]OutputDETAIL!R105</f>
        <v>3.5</v>
      </c>
    </row>
    <row r="50" spans="1:26" x14ac:dyDescent="0.25">
      <c r="A50" s="11"/>
      <c r="B50" s="12" t="s">
        <v>82</v>
      </c>
      <c r="C50" s="12" t="s">
        <v>83</v>
      </c>
      <c r="D50" s="13"/>
      <c r="E50" s="13">
        <v>2015</v>
      </c>
      <c r="F50" s="13">
        <v>2016</v>
      </c>
      <c r="G50" s="13">
        <v>2017</v>
      </c>
      <c r="H50" s="13">
        <v>2018</v>
      </c>
      <c r="I50" s="13">
        <v>2019</v>
      </c>
      <c r="J50" s="13">
        <v>2020</v>
      </c>
      <c r="K50" s="13">
        <v>2021</v>
      </c>
      <c r="L50" s="13">
        <v>2022</v>
      </c>
      <c r="M50" s="13">
        <v>2023</v>
      </c>
      <c r="N50" s="13">
        <v>2024</v>
      </c>
      <c r="O50" s="13">
        <v>2025</v>
      </c>
    </row>
    <row r="51" spans="1:26" x14ac:dyDescent="0.25">
      <c r="A51" s="14">
        <f>A49+1</f>
        <v>41</v>
      </c>
      <c r="B51" s="28" t="s">
        <v>84</v>
      </c>
      <c r="C51" s="1" t="s">
        <v>85</v>
      </c>
      <c r="D51" s="3" t="s">
        <v>47</v>
      </c>
      <c r="E51" s="23">
        <f>[3]OutputSUMMARY!H9</f>
        <v>0.16538037486218116</v>
      </c>
      <c r="F51" s="23">
        <f>[3]OutputSUMMARY!I9</f>
        <v>0.1651073197578512</v>
      </c>
      <c r="G51" s="23">
        <f>[3]OutputSUMMARY!J9</f>
        <v>2.9120879120879266</v>
      </c>
      <c r="H51" s="23">
        <f>[3]OutputSUMMARY!K9</f>
        <v>2.5627335824879793</v>
      </c>
      <c r="I51" s="23">
        <f>[3]OutputSUMMARY!L9</f>
        <v>2.8110359187922995</v>
      </c>
      <c r="J51" s="23">
        <f>[3]OutputSUMMARY!M9</f>
        <v>0.20253164556962133</v>
      </c>
      <c r="K51" s="23">
        <f>[3]OutputSUMMARY!N9</f>
        <v>3.2844871147043904</v>
      </c>
      <c r="L51" s="23">
        <f>[3]OutputSUMMARY!O9</f>
        <v>8.5</v>
      </c>
      <c r="M51" s="23">
        <f>[3]OutputSUMMARY!P9</f>
        <v>3.5</v>
      </c>
      <c r="N51" s="23">
        <f>[3]OutputSUMMARY!Q9</f>
        <v>2.5</v>
      </c>
      <c r="O51" s="23">
        <f>[3]OutputSUMMARY!R9</f>
        <v>2</v>
      </c>
    </row>
    <row r="52" spans="1:26" x14ac:dyDescent="0.25">
      <c r="A52" s="11"/>
      <c r="B52" s="12" t="s">
        <v>86</v>
      </c>
      <c r="C52" s="12" t="s">
        <v>87</v>
      </c>
      <c r="D52" s="13"/>
      <c r="E52" s="13">
        <v>2015</v>
      </c>
      <c r="F52" s="13">
        <v>2016</v>
      </c>
      <c r="G52" s="13">
        <v>2017</v>
      </c>
      <c r="H52" s="13">
        <v>2018</v>
      </c>
      <c r="I52" s="13">
        <v>2019</v>
      </c>
      <c r="J52" s="13">
        <v>2020</v>
      </c>
      <c r="K52" s="13">
        <v>2021</v>
      </c>
      <c r="L52" s="13">
        <v>2022</v>
      </c>
      <c r="M52" s="13">
        <v>2023</v>
      </c>
      <c r="N52" s="13">
        <v>2024</v>
      </c>
      <c r="O52" s="13">
        <v>2025</v>
      </c>
    </row>
    <row r="53" spans="1:26" x14ac:dyDescent="0.25">
      <c r="A53" s="14">
        <f>A51+1</f>
        <v>42</v>
      </c>
      <c r="B53" s="28" t="s">
        <v>88</v>
      </c>
      <c r="C53" s="1" t="s">
        <v>17</v>
      </c>
      <c r="D53" s="3" t="s">
        <v>42</v>
      </c>
      <c r="E53" s="24">
        <f>[3]OutputDETAIL!H75</f>
        <v>10890.208000000001</v>
      </c>
      <c r="F53" s="24">
        <f>[3]OutputDETAIL!I75</f>
        <v>10844.79</v>
      </c>
      <c r="G53" s="24">
        <f>[3]OutputDETAIL!J75</f>
        <v>11417.504000000001</v>
      </c>
      <c r="H53" s="24">
        <f>[3]OutputDETAIL!K75</f>
        <v>11763.843999999999</v>
      </c>
      <c r="I53" s="24">
        <f>[3]OutputDETAIL!L75</f>
        <v>12039.68</v>
      </c>
      <c r="J53" s="24">
        <f>[3]OutputDETAIL!M75</f>
        <v>10839.454</v>
      </c>
      <c r="K53" s="24">
        <f>[3]OutputDETAIL!N75</f>
        <v>12595.11</v>
      </c>
      <c r="L53" s="24">
        <f>[3]OutputDETAIL!O75</f>
        <v>14868.25134511348</v>
      </c>
      <c r="M53" s="24">
        <f>[3]OutputDETAIL!P75</f>
        <v>16065.443432185482</v>
      </c>
      <c r="N53" s="24">
        <f>[3]OutputDETAIL!Q75</f>
        <v>17275.33160617487</v>
      </c>
      <c r="O53" s="24">
        <f>[3]OutputDETAIL!R75</f>
        <v>18432.53699608866</v>
      </c>
    </row>
    <row r="54" spans="1:26" x14ac:dyDescent="0.25">
      <c r="A54" s="14">
        <f>A53+1</f>
        <v>43</v>
      </c>
      <c r="B54" s="28" t="s">
        <v>15</v>
      </c>
      <c r="C54" s="1" t="s">
        <v>16</v>
      </c>
      <c r="D54" s="3" t="s">
        <v>42</v>
      </c>
      <c r="E54" s="22">
        <f>[3]OutputDETAIL!H72</f>
        <v>10893.712</v>
      </c>
      <c r="F54" s="22">
        <f>[3]OutputDETAIL!I72</f>
        <v>11609.1</v>
      </c>
      <c r="G54" s="22">
        <f>[3]OutputDETAIL!J72</f>
        <v>12525.649000000001</v>
      </c>
      <c r="H54" s="22">
        <f>[3]OutputDETAIL!K72</f>
        <v>13909.814</v>
      </c>
      <c r="I54" s="22">
        <f>[3]OutputDETAIL!L72</f>
        <v>14970.795</v>
      </c>
      <c r="J54" s="22">
        <f>[3]OutputDETAIL!M72</f>
        <v>15218.056</v>
      </c>
      <c r="K54" s="22">
        <f>[3]OutputDETAIL!N72</f>
        <v>16426.718000000001</v>
      </c>
      <c r="L54" s="22">
        <f>[3]OutputDETAIL!O72</f>
        <v>17429.874587850471</v>
      </c>
      <c r="M54" s="22">
        <f>[3]OutputDETAIL!P72</f>
        <v>18497.070949115376</v>
      </c>
      <c r="N54" s="22">
        <f>[3]OutputDETAIL!Q72</f>
        <v>19477.415709418492</v>
      </c>
      <c r="O54" s="22">
        <f>[3]OutputDETAIL!R72</f>
        <v>20451.286494889413</v>
      </c>
    </row>
    <row r="55" spans="1:26" x14ac:dyDescent="0.25">
      <c r="A55" s="14">
        <f>A54+1</f>
        <v>44</v>
      </c>
      <c r="B55" s="28" t="s">
        <v>89</v>
      </c>
      <c r="C55" s="1" t="s">
        <v>90</v>
      </c>
      <c r="D55" s="3" t="s">
        <v>42</v>
      </c>
      <c r="E55" s="22">
        <f>[3]OutputDETAIL!H73</f>
        <v>9073.8649999999998</v>
      </c>
      <c r="F55" s="22">
        <f>[3]OutputDETAIL!I73</f>
        <v>9629.9770000000008</v>
      </c>
      <c r="G55" s="22">
        <f>[3]OutputDETAIL!J73</f>
        <v>10391.066000000001</v>
      </c>
      <c r="H55" s="22">
        <f>[3]OutputDETAIL!K73</f>
        <v>11462.378000000001</v>
      </c>
      <c r="I55" s="22">
        <f>[3]OutputDETAIL!L73</f>
        <v>12257.846</v>
      </c>
      <c r="J55" s="22">
        <f>[3]OutputDETAIL!M73</f>
        <v>12503.231</v>
      </c>
      <c r="K55" s="22">
        <f>[3]OutputDETAIL!N73</f>
        <v>13541.672</v>
      </c>
      <c r="L55" s="22">
        <f>[3]OutputDETAIL!O73</f>
        <v>14398.905070508443</v>
      </c>
      <c r="M55" s="22">
        <f>[3]OutputDETAIL!P73</f>
        <v>15280.521230165532</v>
      </c>
      <c r="N55" s="22">
        <f>[3]OutputDETAIL!Q73</f>
        <v>16090.388855364305</v>
      </c>
      <c r="O55" s="22">
        <f>[3]OutputDETAIL!R73</f>
        <v>16894.908298132519</v>
      </c>
    </row>
    <row r="56" spans="1:26" x14ac:dyDescent="0.25">
      <c r="A56" s="14">
        <f>A55+1</f>
        <v>45</v>
      </c>
      <c r="B56" s="28" t="s">
        <v>91</v>
      </c>
      <c r="C56" s="1" t="s">
        <v>92</v>
      </c>
      <c r="D56" s="3" t="s">
        <v>42</v>
      </c>
      <c r="E56" s="22">
        <f>[3]OutputDETAIL!H74</f>
        <v>1819.847</v>
      </c>
      <c r="F56" s="22">
        <f>[3]OutputDETAIL!I74</f>
        <v>1979.123</v>
      </c>
      <c r="G56" s="22">
        <f>[3]OutputDETAIL!J74</f>
        <v>2134.5830000000001</v>
      </c>
      <c r="H56" s="22">
        <f>[3]OutputDETAIL!K74</f>
        <v>2447.4360000000001</v>
      </c>
      <c r="I56" s="22">
        <f>[3]OutputDETAIL!L74</f>
        <v>2712.9490000000001</v>
      </c>
      <c r="J56" s="22">
        <f>[3]OutputDETAIL!M74</f>
        <v>2714.8249999999998</v>
      </c>
      <c r="K56" s="22">
        <f>[3]OutputDETAIL!N74</f>
        <v>2885.0459999999998</v>
      </c>
      <c r="L56" s="22">
        <f>[3]OutputDETAIL!O74</f>
        <v>3030.9695173420273</v>
      </c>
      <c r="M56" s="22">
        <f>[3]OutputDETAIL!P74</f>
        <v>3216.5497189498446</v>
      </c>
      <c r="N56" s="22">
        <f>[3]OutputDETAIL!Q74</f>
        <v>3387.0268540541861</v>
      </c>
      <c r="O56" s="22">
        <f>[3]OutputDETAIL!R74</f>
        <v>3556.3781967568957</v>
      </c>
    </row>
    <row r="57" spans="1:26" x14ac:dyDescent="0.25">
      <c r="A57" s="14">
        <f>A56+1</f>
        <v>46</v>
      </c>
      <c r="B57" s="37" t="s">
        <v>18</v>
      </c>
      <c r="C57" s="1" t="s">
        <v>19</v>
      </c>
      <c r="D57" s="3" t="s">
        <v>42</v>
      </c>
      <c r="E57" s="22">
        <f>[3]OutputDETAIL!H76</f>
        <v>3362.6469999999999</v>
      </c>
      <c r="F57" s="22">
        <f>[3]OutputDETAIL!I76</f>
        <v>3609.9810000000002</v>
      </c>
      <c r="G57" s="22">
        <f>[3]OutputDETAIL!J76</f>
        <v>3811.2950000000001</v>
      </c>
      <c r="H57" s="22">
        <f>[3]OutputDETAIL!K76</f>
        <v>4217.4219999999996</v>
      </c>
      <c r="I57" s="22">
        <f>[3]OutputDETAIL!L76</f>
        <v>4332.4040000000005</v>
      </c>
      <c r="J57" s="22">
        <f>[3]OutputDETAIL!M76</f>
        <v>4222.7520000000004</v>
      </c>
      <c r="K57" s="22">
        <f>[3]OutputDETAIL!N76</f>
        <v>4601.1080000000002</v>
      </c>
      <c r="L57" s="22">
        <f>[3]OutputDETAIL!O76</f>
        <v>4987.5763701381848</v>
      </c>
      <c r="M57" s="22">
        <f>[3]OutputDETAIL!P76</f>
        <v>5254.1785272315437</v>
      </c>
      <c r="N57" s="22">
        <f>[3]OutputDETAIL!Q76</f>
        <v>5497.7822383570001</v>
      </c>
      <c r="O57" s="22">
        <f>[3]OutputDETAIL!R76</f>
        <v>5816.5663729146054</v>
      </c>
    </row>
    <row r="58" spans="1:26" x14ac:dyDescent="0.25">
      <c r="A58" s="14">
        <f>A57+1</f>
        <v>47</v>
      </c>
      <c r="B58" s="28" t="s">
        <v>20</v>
      </c>
      <c r="C58" s="1" t="s">
        <v>93</v>
      </c>
      <c r="D58" s="3" t="s">
        <v>42</v>
      </c>
      <c r="E58" s="22">
        <f>[3]OutputDETAIL!H77</f>
        <v>574.44000000000005</v>
      </c>
      <c r="F58" s="22">
        <f>[3]OutputDETAIL!I77</f>
        <v>692.54600000000005</v>
      </c>
      <c r="G58" s="22">
        <f>[3]OutputDETAIL!J77</f>
        <v>770.01599999999996</v>
      </c>
      <c r="H58" s="22">
        <f>[3]OutputDETAIL!K77</f>
        <v>737.52300000000002</v>
      </c>
      <c r="I58" s="22">
        <f>[3]OutputDETAIL!L77</f>
        <v>695.65700000000004</v>
      </c>
      <c r="J58" s="22">
        <f>[3]OutputDETAIL!M77</f>
        <v>847.59799999999996</v>
      </c>
      <c r="K58" s="22">
        <f>[3]OutputDETAIL!N77</f>
        <v>706.38</v>
      </c>
      <c r="L58" s="22">
        <f>[3]OutputDETAIL!O77</f>
        <v>765.71212767407565</v>
      </c>
      <c r="M58" s="22">
        <f>[3]OutputDETAIL!P77</f>
        <v>806.64192800208514</v>
      </c>
      <c r="N58" s="22">
        <f>[3]OutputDETAIL!Q77</f>
        <v>844.04091743350034</v>
      </c>
      <c r="O58" s="22">
        <f>[3]OutputDETAIL!R77</f>
        <v>892.98189794706389</v>
      </c>
      <c r="P58" s="34"/>
      <c r="Q58" s="34"/>
      <c r="R58" s="34"/>
      <c r="S58" s="34"/>
      <c r="T58" s="34"/>
      <c r="U58" s="34"/>
      <c r="V58" s="34"/>
      <c r="W58" s="34"/>
      <c r="X58" s="34"/>
      <c r="Y58" s="34"/>
      <c r="Z58" s="34"/>
    </row>
    <row r="59" spans="1:26" x14ac:dyDescent="0.25">
      <c r="A59" s="11"/>
      <c r="B59" s="12" t="s">
        <v>94</v>
      </c>
      <c r="C59" s="12" t="s">
        <v>95</v>
      </c>
      <c r="D59" s="13"/>
      <c r="E59" s="13">
        <v>2015</v>
      </c>
      <c r="F59" s="13">
        <v>2016</v>
      </c>
      <c r="G59" s="13">
        <v>2017</v>
      </c>
      <c r="H59" s="13">
        <v>2018</v>
      </c>
      <c r="I59" s="13">
        <v>2019</v>
      </c>
      <c r="J59" s="13">
        <v>2020</v>
      </c>
      <c r="K59" s="13">
        <v>2021</v>
      </c>
      <c r="L59" s="13">
        <v>2022</v>
      </c>
      <c r="M59" s="13">
        <v>2023</v>
      </c>
      <c r="N59" s="13">
        <v>2024</v>
      </c>
      <c r="O59" s="13">
        <v>2025</v>
      </c>
    </row>
    <row r="60" spans="1:26" x14ac:dyDescent="0.25">
      <c r="A60" s="25">
        <f>A58+1</f>
        <v>48</v>
      </c>
      <c r="B60" s="38" t="s">
        <v>133</v>
      </c>
      <c r="C60" s="15" t="s">
        <v>97</v>
      </c>
      <c r="D60" s="16" t="s">
        <v>98</v>
      </c>
      <c r="E60" s="23">
        <v>1986.096</v>
      </c>
      <c r="F60" s="23">
        <v>1968.9570000000001</v>
      </c>
      <c r="G60" s="23">
        <v>1950.116</v>
      </c>
      <c r="H60" s="23">
        <v>1934.3789999999999</v>
      </c>
      <c r="I60" s="23">
        <v>1919.9680000000001</v>
      </c>
      <c r="J60" s="23">
        <v>1907.675</v>
      </c>
      <c r="K60" s="23">
        <v>1893.223</v>
      </c>
      <c r="L60" s="23">
        <v>1890.4359999999999</v>
      </c>
      <c r="M60" s="23">
        <v>1879.921</v>
      </c>
      <c r="N60" s="23">
        <v>1869.258</v>
      </c>
      <c r="O60" s="23">
        <v>1858.4690000000001</v>
      </c>
    </row>
    <row r="61" spans="1:26" x14ac:dyDescent="0.25">
      <c r="A61" s="25">
        <f>A60+1</f>
        <v>49</v>
      </c>
      <c r="B61" s="36" t="s">
        <v>99</v>
      </c>
      <c r="C61" s="15" t="s">
        <v>100</v>
      </c>
      <c r="D61" s="16" t="s">
        <v>47</v>
      </c>
      <c r="E61" s="23"/>
      <c r="F61" s="23">
        <f t="shared" ref="F61:O61" si="5">(F60/E60)*100-100</f>
        <v>-0.86294922299828158</v>
      </c>
      <c r="G61" s="23">
        <f t="shared" si="5"/>
        <v>-0.95690256313368138</v>
      </c>
      <c r="H61" s="23">
        <f t="shared" si="5"/>
        <v>-0.80697763620214857</v>
      </c>
      <c r="I61" s="23">
        <f t="shared" si="5"/>
        <v>-0.74499361293727873</v>
      </c>
      <c r="J61" s="23">
        <f t="shared" si="5"/>
        <v>-0.64027108785147391</v>
      </c>
      <c r="K61" s="23">
        <f t="shared" si="5"/>
        <v>-0.75757138925655454</v>
      </c>
      <c r="L61" s="23">
        <f t="shared" si="5"/>
        <v>-0.14720928279446355</v>
      </c>
      <c r="M61" s="23">
        <f t="shared" si="5"/>
        <v>-0.55622089295800947</v>
      </c>
      <c r="N61" s="23">
        <f t="shared" si="5"/>
        <v>-0.56720468572881089</v>
      </c>
      <c r="O61" s="23">
        <f t="shared" si="5"/>
        <v>-0.57718089209728873</v>
      </c>
    </row>
    <row r="62" spans="1:26" x14ac:dyDescent="0.25">
      <c r="A62" s="25">
        <f t="shared" ref="A62:A68" si="6">A61+1</f>
        <v>50</v>
      </c>
      <c r="B62" s="39" t="s">
        <v>134</v>
      </c>
      <c r="C62" s="15" t="s">
        <v>102</v>
      </c>
      <c r="D62" s="16" t="s">
        <v>98</v>
      </c>
      <c r="E62" s="23">
        <v>1472.6</v>
      </c>
      <c r="F62" s="23">
        <v>1450.3</v>
      </c>
      <c r="G62" s="23">
        <v>1423.4</v>
      </c>
      <c r="H62" s="23">
        <v>1410.8</v>
      </c>
      <c r="I62" s="23">
        <v>1399.5</v>
      </c>
      <c r="J62" s="23">
        <v>1390.1</v>
      </c>
      <c r="K62" s="23">
        <v>1381.7</v>
      </c>
      <c r="L62" s="23">
        <v>1372.0281</v>
      </c>
      <c r="M62" s="23">
        <v>1370.462409</v>
      </c>
      <c r="N62" s="23">
        <v>1364.55834</v>
      </c>
      <c r="O62" s="23">
        <v>1364.116246</v>
      </c>
    </row>
    <row r="63" spans="1:26" x14ac:dyDescent="0.25">
      <c r="A63" s="25">
        <f t="shared" si="6"/>
        <v>51</v>
      </c>
      <c r="B63" s="36" t="s">
        <v>103</v>
      </c>
      <c r="C63" s="15" t="s">
        <v>104</v>
      </c>
      <c r="D63" s="16" t="s">
        <v>98</v>
      </c>
      <c r="E63" s="23">
        <v>994.2</v>
      </c>
      <c r="F63" s="23">
        <v>988.6</v>
      </c>
      <c r="G63" s="23">
        <v>980.3</v>
      </c>
      <c r="H63" s="23">
        <v>982.2</v>
      </c>
      <c r="I63" s="23">
        <v>971.3</v>
      </c>
      <c r="J63" s="23">
        <v>971.7</v>
      </c>
      <c r="K63" s="23">
        <v>938.2</v>
      </c>
      <c r="L63" s="23">
        <v>946.69938899999988</v>
      </c>
      <c r="M63" s="23">
        <v>945.61906220999992</v>
      </c>
      <c r="N63" s="23">
        <v>941.54525460000002</v>
      </c>
      <c r="O63" s="23">
        <v>939.19403537099993</v>
      </c>
    </row>
    <row r="64" spans="1:26" x14ac:dyDescent="0.25">
      <c r="A64" s="25">
        <f t="shared" si="6"/>
        <v>52</v>
      </c>
      <c r="B64" s="36" t="s">
        <v>105</v>
      </c>
      <c r="C64" s="15" t="s">
        <v>106</v>
      </c>
      <c r="D64" s="16" t="s">
        <v>98</v>
      </c>
      <c r="E64" s="22">
        <f>[3]OutputSUMMARY!H15</f>
        <v>896.1</v>
      </c>
      <c r="F64" s="22">
        <f>[3]OutputSUMMARY!I15</f>
        <v>893.3</v>
      </c>
      <c r="G64" s="22">
        <f>[3]OutputSUMMARY!J15</f>
        <v>894.8</v>
      </c>
      <c r="H64" s="22">
        <f>[3]OutputSUMMARY!K15</f>
        <v>909.4</v>
      </c>
      <c r="I64" s="22">
        <f>[3]OutputSUMMARY!L15</f>
        <v>910</v>
      </c>
      <c r="J64" s="22">
        <f>[3]OutputSUMMARY!M15</f>
        <v>893</v>
      </c>
      <c r="K64" s="22">
        <f>[3]OutputSUMMARY!N15</f>
        <v>864</v>
      </c>
      <c r="L64" s="22">
        <f>[3]OutputSUMMARY!O15</f>
        <v>875.44700400000011</v>
      </c>
      <c r="M64" s="22">
        <f>[3]OutputSUMMARY!P15</f>
        <v>878.94879201600008</v>
      </c>
      <c r="N64" s="22">
        <f>[3]OutputSUMMARY!Q15</f>
        <v>878.94879201600008</v>
      </c>
      <c r="O64" s="22">
        <f>[3]OutputSUMMARY!R15</f>
        <v>878.94879201600008</v>
      </c>
    </row>
    <row r="65" spans="1:15" x14ac:dyDescent="0.25">
      <c r="A65" s="25">
        <f t="shared" si="6"/>
        <v>53</v>
      </c>
      <c r="B65" s="36" t="s">
        <v>107</v>
      </c>
      <c r="C65" s="15" t="s">
        <v>108</v>
      </c>
      <c r="D65" s="16" t="s">
        <v>47</v>
      </c>
      <c r="E65" s="23">
        <f>[2]OutputSUMMARY!H16</f>
        <v>1.300022609088856</v>
      </c>
      <c r="F65" s="23">
        <f>(F64/E64)*100-100</f>
        <v>-0.31246512665997273</v>
      </c>
      <c r="G65" s="23">
        <f>(G64/F64)*100-100</f>
        <v>0.16791671331020552</v>
      </c>
      <c r="H65" s="23">
        <f>(H64/G64)*100-100</f>
        <v>1.6316495306213596</v>
      </c>
      <c r="I65" s="23">
        <f>(I64/H64)*100-100</f>
        <v>6.5977567627001577E-2</v>
      </c>
      <c r="J65" s="23">
        <f t="shared" ref="J65:O65" si="7">(J64/I64)*100-100</f>
        <v>-1.8681318681318686</v>
      </c>
      <c r="K65" s="23">
        <f t="shared" si="7"/>
        <v>-3.2474804031354978</v>
      </c>
      <c r="L65" s="23">
        <f t="shared" si="7"/>
        <v>1.3248847222222366</v>
      </c>
      <c r="M65" s="23">
        <f t="shared" si="7"/>
        <v>0.40000000000000568</v>
      </c>
      <c r="N65" s="23">
        <f t="shared" si="7"/>
        <v>0</v>
      </c>
      <c r="O65" s="23">
        <f t="shared" si="7"/>
        <v>0</v>
      </c>
    </row>
    <row r="66" spans="1:15" x14ac:dyDescent="0.25">
      <c r="A66" s="25">
        <f t="shared" si="6"/>
        <v>54</v>
      </c>
      <c r="B66" s="36" t="s">
        <v>109</v>
      </c>
      <c r="C66" s="15" t="s">
        <v>110</v>
      </c>
      <c r="D66" s="16" t="s">
        <v>47</v>
      </c>
      <c r="E66" s="23">
        <f t="shared" ref="E66:O66" si="8">E63/E62*100</f>
        <v>67.513241885101195</v>
      </c>
      <c r="F66" s="23">
        <f t="shared" si="8"/>
        <v>68.165207198510657</v>
      </c>
      <c r="G66" s="23">
        <f t="shared" si="8"/>
        <v>68.870310524097221</v>
      </c>
      <c r="H66" s="23">
        <f t="shared" si="8"/>
        <v>69.620073717039986</v>
      </c>
      <c r="I66" s="23">
        <f t="shared" si="8"/>
        <v>69.403358342265093</v>
      </c>
      <c r="J66" s="23">
        <f t="shared" si="8"/>
        <v>69.90144593914107</v>
      </c>
      <c r="K66" s="23">
        <f t="shared" si="8"/>
        <v>67.901860027502352</v>
      </c>
      <c r="L66" s="23">
        <f t="shared" si="8"/>
        <v>69</v>
      </c>
      <c r="M66" s="23">
        <f t="shared" si="8"/>
        <v>69</v>
      </c>
      <c r="N66" s="23">
        <f t="shared" si="8"/>
        <v>69</v>
      </c>
      <c r="O66" s="23">
        <f t="shared" si="8"/>
        <v>68.849999999999994</v>
      </c>
    </row>
    <row r="67" spans="1:15" x14ac:dyDescent="0.25">
      <c r="A67" s="25">
        <f t="shared" si="6"/>
        <v>55</v>
      </c>
      <c r="B67" s="36" t="s">
        <v>111</v>
      </c>
      <c r="C67" s="15" t="s">
        <v>0</v>
      </c>
      <c r="D67" s="16" t="s">
        <v>47</v>
      </c>
      <c r="E67" s="23">
        <f>[3]OutputSUMMARY!H17</f>
        <v>9.8772882719774699</v>
      </c>
      <c r="F67" s="23">
        <f>[3]OutputSUMMARY!I17</f>
        <v>9.6398948007283014</v>
      </c>
      <c r="G67" s="23">
        <f>[3]OutputSUMMARY!J17</f>
        <v>8.7116188921758653</v>
      </c>
      <c r="H67" s="23">
        <f>[3]OutputSUMMARY!K17</f>
        <v>7.411932396660557</v>
      </c>
      <c r="I67" s="23">
        <f>[3]OutputSUMMARY!L17</f>
        <v>6.3111294141871719</v>
      </c>
      <c r="J67" s="23">
        <f>[3]OutputSUMMARY!M17</f>
        <v>8.1</v>
      </c>
      <c r="K67" s="23">
        <f>[3]OutputSUMMARY!N17</f>
        <v>7.5540338112561516</v>
      </c>
      <c r="L67" s="23">
        <f>[3]OutputSUMMARY!O17</f>
        <v>7.5993696424206529</v>
      </c>
      <c r="M67" s="23">
        <f>[3]OutputSUMMARY!P17</f>
        <v>6.7108735085870537</v>
      </c>
      <c r="N67" s="23">
        <f>[3]OutputSUMMARY!Q17</f>
        <v>6.1787147826230937</v>
      </c>
      <c r="O67" s="23">
        <f>[3]OutputSUMMARY!R17</f>
        <v>5.9067865175070837</v>
      </c>
    </row>
    <row r="68" spans="1:15" x14ac:dyDescent="0.25">
      <c r="A68" s="25">
        <f t="shared" si="6"/>
        <v>56</v>
      </c>
      <c r="B68" s="36" t="s">
        <v>112</v>
      </c>
      <c r="C68" s="15" t="s">
        <v>4</v>
      </c>
      <c r="D68" s="16" t="s">
        <v>113</v>
      </c>
      <c r="E68" s="23">
        <f>[2]OutputSUMMARY!H26</f>
        <v>10.678805787425421</v>
      </c>
      <c r="F68" s="23">
        <f>[2]OutputSUMMARY!I26</f>
        <v>9.6036270925329923</v>
      </c>
      <c r="G68" s="23">
        <f>[2]OutputSUMMARY!J26</f>
        <v>8.698259346962427</v>
      </c>
      <c r="H68" s="23">
        <f>[2]OutputSUMMARY!K26</f>
        <v>7.9574494543553271</v>
      </c>
      <c r="I68" s="23">
        <f>[2]OutputSUMMARY!L26</f>
        <v>7.4627982909461519</v>
      </c>
      <c r="J68" s="23">
        <f>[2]OutputSUMMARY!M26</f>
        <v>7.1780295881710332</v>
      </c>
      <c r="K68" s="23">
        <f>[2]OutputSUMMARY!N26</f>
        <v>6.9682675214814918</v>
      </c>
      <c r="L68" s="23">
        <f>[2]OutputSUMMARY!O26</f>
        <v>6.7907540649473681</v>
      </c>
      <c r="M68" s="23">
        <f>[2]OutputSUMMARY!P26</f>
        <v>6.6626727201748528</v>
      </c>
      <c r="N68" s="23">
        <f>[2]OutputSUMMARY!Q26</f>
        <v>6.6087275678147979</v>
      </c>
      <c r="O68" s="23">
        <f>[2]OutputSUMMARY!R26</f>
        <v>6.6353391288825474</v>
      </c>
    </row>
    <row r="69" spans="1:15" x14ac:dyDescent="0.25">
      <c r="A69" s="11"/>
      <c r="B69" s="12" t="s">
        <v>114</v>
      </c>
      <c r="C69" s="12" t="s">
        <v>115</v>
      </c>
      <c r="D69" s="13"/>
      <c r="E69" s="13">
        <v>2015</v>
      </c>
      <c r="F69" s="13">
        <v>2016</v>
      </c>
      <c r="G69" s="13">
        <v>2017</v>
      </c>
      <c r="H69" s="13">
        <v>2018</v>
      </c>
      <c r="I69" s="13">
        <v>2019</v>
      </c>
      <c r="J69" s="13">
        <v>2020</v>
      </c>
      <c r="K69" s="13">
        <v>2021</v>
      </c>
      <c r="L69" s="13">
        <v>2022</v>
      </c>
      <c r="M69" s="13">
        <v>2023</v>
      </c>
      <c r="N69" s="13">
        <v>2024</v>
      </c>
      <c r="O69" s="13">
        <v>2025</v>
      </c>
    </row>
    <row r="70" spans="1:15" x14ac:dyDescent="0.25">
      <c r="A70" s="14">
        <f>A68+1</f>
        <v>57</v>
      </c>
      <c r="B70" s="36" t="s">
        <v>116</v>
      </c>
      <c r="C70" s="15" t="s">
        <v>117</v>
      </c>
      <c r="D70" s="16" t="s">
        <v>118</v>
      </c>
      <c r="E70" s="17">
        <f>[3]OutputSUMMARY!H11</f>
        <v>818</v>
      </c>
      <c r="F70" s="17">
        <f>[3]OutputSUMMARY!I11</f>
        <v>859</v>
      </c>
      <c r="G70" s="17">
        <f>[3]OutputSUMMARY!J11</f>
        <v>926</v>
      </c>
      <c r="H70" s="17">
        <f>[3]OutputSUMMARY!K11</f>
        <v>1004</v>
      </c>
      <c r="I70" s="17">
        <f>[3]OutputSUMMARY!L11</f>
        <v>1076</v>
      </c>
      <c r="J70" s="17">
        <f>[3]OutputSUMMARY!M11</f>
        <v>1143</v>
      </c>
      <c r="K70" s="17">
        <f>[3]OutputSUMMARY!N11</f>
        <v>1277</v>
      </c>
      <c r="L70" s="17">
        <f>[3]OutputSUMMARY!O11</f>
        <v>1353.6200000000001</v>
      </c>
      <c r="M70" s="17">
        <f>[3]OutputSUMMARY!P11</f>
        <v>1430.7763400000001</v>
      </c>
      <c r="N70" s="17">
        <f>[3]OutputSUMMARY!Q11</f>
        <v>1506.6074860200001</v>
      </c>
      <c r="O70" s="17">
        <f>[3]OutputSUMMARY!R11</f>
        <v>1581.9378603210002</v>
      </c>
    </row>
    <row r="71" spans="1:15" x14ac:dyDescent="0.25">
      <c r="A71" s="14">
        <f>A70+1</f>
        <v>58</v>
      </c>
      <c r="B71" s="36" t="s">
        <v>119</v>
      </c>
      <c r="C71" s="15" t="s">
        <v>120</v>
      </c>
      <c r="D71" s="16" t="s">
        <v>47</v>
      </c>
      <c r="E71" s="18">
        <f>[3]OutputSUMMARY!H12</f>
        <v>6.9281045751634025</v>
      </c>
      <c r="F71" s="18">
        <f>[3]OutputSUMMARY!I12</f>
        <v>5.012224938875292</v>
      </c>
      <c r="G71" s="18">
        <f>[3]OutputSUMMARY!J12</f>
        <v>7.7997671711292185</v>
      </c>
      <c r="H71" s="18">
        <f>[3]OutputSUMMARY!K12</f>
        <v>8.4233261339092849</v>
      </c>
      <c r="I71" s="18">
        <f>[3]OutputSUMMARY!L12</f>
        <v>7.1713147410358431</v>
      </c>
      <c r="J71" s="18">
        <f>[3]OutputSUMMARY!M12</f>
        <v>6.2267657992564978</v>
      </c>
      <c r="K71" s="18">
        <f>[3]OutputSUMMARY!N12</f>
        <v>11.723534558180233</v>
      </c>
      <c r="L71" s="18">
        <f>[3]OutputSUMMARY!O12</f>
        <v>6</v>
      </c>
      <c r="M71" s="18">
        <f>[3]OutputSUMMARY!P12</f>
        <v>5.7</v>
      </c>
      <c r="N71" s="18">
        <f>[3]OutputSUMMARY!Q12</f>
        <v>5.3</v>
      </c>
      <c r="O71" s="18">
        <f>[3]OutputSUMMARY!R12</f>
        <v>5</v>
      </c>
    </row>
    <row r="72" spans="1:15" x14ac:dyDescent="0.25">
      <c r="A72" s="14">
        <f>A71+1</f>
        <v>59</v>
      </c>
      <c r="B72" s="36" t="s">
        <v>121</v>
      </c>
      <c r="C72" s="15" t="s">
        <v>122</v>
      </c>
      <c r="D72" s="16" t="s">
        <v>47</v>
      </c>
      <c r="E72" s="23">
        <v>2.5518302973893299</v>
      </c>
      <c r="F72" s="23">
        <v>2.6884752167687793</v>
      </c>
      <c r="G72" s="23">
        <v>3.1398997600527281</v>
      </c>
      <c r="H72" s="23">
        <v>2.3199769636337919</v>
      </c>
      <c r="I72" s="23">
        <v>2.4167542713190215</v>
      </c>
      <c r="J72" s="23">
        <v>-1.7837570576322435</v>
      </c>
      <c r="K72" s="23">
        <v>7.8149107646066085</v>
      </c>
      <c r="L72" s="23">
        <v>2.2897269914233078</v>
      </c>
      <c r="M72" s="23">
        <v>3.5889575392497193</v>
      </c>
      <c r="N72" s="23">
        <v>3.4404305555339647</v>
      </c>
      <c r="O72" s="23">
        <v>3.4500817332739757</v>
      </c>
    </row>
    <row r="73" spans="1:15" x14ac:dyDescent="0.25">
      <c r="A73" s="11"/>
      <c r="B73" s="12" t="s">
        <v>123</v>
      </c>
      <c r="C73" s="12" t="s">
        <v>21</v>
      </c>
      <c r="D73" s="13"/>
      <c r="E73" s="13">
        <v>2015</v>
      </c>
      <c r="F73" s="13">
        <v>2016</v>
      </c>
      <c r="G73" s="13">
        <v>2017</v>
      </c>
      <c r="H73" s="13">
        <v>2018</v>
      </c>
      <c r="I73" s="13">
        <v>2019</v>
      </c>
      <c r="J73" s="13">
        <v>2020</v>
      </c>
      <c r="K73" s="13">
        <v>2021</v>
      </c>
      <c r="L73" s="13">
        <v>2022</v>
      </c>
      <c r="M73" s="13">
        <v>2023</v>
      </c>
      <c r="N73" s="13">
        <v>2024</v>
      </c>
      <c r="O73" s="13">
        <v>2025</v>
      </c>
    </row>
    <row r="74" spans="1:15" x14ac:dyDescent="0.25">
      <c r="A74" s="14">
        <f>A72+1</f>
        <v>60</v>
      </c>
      <c r="B74" s="1" t="s">
        <v>124</v>
      </c>
      <c r="C74" s="1" t="s">
        <v>125</v>
      </c>
      <c r="D74" s="3" t="s">
        <v>42</v>
      </c>
      <c r="E74" s="22">
        <v>24460.227354117698</v>
      </c>
      <c r="F74" s="22">
        <v>24988.883950310312</v>
      </c>
      <c r="G74" s="22">
        <v>25603.836122285749</v>
      </c>
      <c r="H74" s="22">
        <v>26286.508133132927</v>
      </c>
      <c r="I74" s="22">
        <v>26985.148208785809</v>
      </c>
      <c r="J74" s="22">
        <v>27659.115960524734</v>
      </c>
      <c r="K74" s="22">
        <v>28395.530845742578</v>
      </c>
      <c r="L74" s="22">
        <v>29249.431128951412</v>
      </c>
      <c r="M74" s="22">
        <v>30189.310116108969</v>
      </c>
      <c r="N74" s="22">
        <v>31200.35011189746</v>
      </c>
      <c r="O74" s="22">
        <v>32245.249837144907</v>
      </c>
    </row>
    <row r="75" spans="1:15" x14ac:dyDescent="0.25">
      <c r="A75" s="25">
        <v>61</v>
      </c>
      <c r="B75" s="15" t="s">
        <v>2</v>
      </c>
      <c r="C75" s="15" t="s">
        <v>126</v>
      </c>
      <c r="D75" s="16" t="s">
        <v>113</v>
      </c>
      <c r="E75" s="18">
        <v>2.234371544790676</v>
      </c>
      <c r="F75" s="18">
        <v>2.1612906067433499</v>
      </c>
      <c r="G75" s="18">
        <v>2.4609029086623195</v>
      </c>
      <c r="H75" s="18">
        <v>2.6662880030425384</v>
      </c>
      <c r="I75" s="18">
        <v>2.6577895858761025</v>
      </c>
      <c r="J75" s="18">
        <v>2.4975601352734031</v>
      </c>
      <c r="K75" s="18">
        <v>2.6625092856093602</v>
      </c>
      <c r="L75" s="18">
        <v>3.0072528408683326</v>
      </c>
      <c r="M75" s="18">
        <v>3.213473257819885</v>
      </c>
      <c r="N75" s="18">
        <v>3.3490000000000002</v>
      </c>
      <c r="O75" s="18">
        <v>3.3490000000000002</v>
      </c>
    </row>
    <row r="76" spans="1:15" x14ac:dyDescent="0.25">
      <c r="A76" s="25">
        <v>62</v>
      </c>
      <c r="B76" s="15" t="s">
        <v>127</v>
      </c>
      <c r="C76" s="15" t="s">
        <v>128</v>
      </c>
      <c r="D76" s="16" t="s">
        <v>47</v>
      </c>
      <c r="E76" s="18">
        <v>0.27421808731835567</v>
      </c>
      <c r="F76" s="18">
        <v>0.29936024116735355</v>
      </c>
      <c r="G76" s="18">
        <v>0.24340825087505849</v>
      </c>
      <c r="H76" s="18">
        <v>0.11968971706886222</v>
      </c>
      <c r="I76" s="18">
        <v>-7.2759704126780636E-2</v>
      </c>
      <c r="J76" s="18">
        <v>-0.24234766822821285</v>
      </c>
      <c r="K76" s="18">
        <v>-0.28568101038298721</v>
      </c>
      <c r="L76" s="18">
        <v>-0.19607793695053105</v>
      </c>
      <c r="M76" s="18">
        <v>-0.12699822616798073</v>
      </c>
      <c r="N76" s="18">
        <v>-0.10827373992477973</v>
      </c>
      <c r="O76" s="18">
        <v>-0.13751921283754884</v>
      </c>
    </row>
    <row r="77" spans="1:15" x14ac:dyDescent="0.25">
      <c r="A77" s="25">
        <v>63</v>
      </c>
      <c r="B77" s="15" t="s">
        <v>129</v>
      </c>
      <c r="C77" s="15" t="s">
        <v>130</v>
      </c>
      <c r="D77" s="16" t="s">
        <v>47</v>
      </c>
      <c r="E77" s="18">
        <v>0.97497831293849513</v>
      </c>
      <c r="F77" s="18">
        <v>0.68142590887829968</v>
      </c>
      <c r="G77" s="18">
        <v>0.87708741083791031</v>
      </c>
      <c r="H77" s="18">
        <v>1.0698797915506175</v>
      </c>
      <c r="I77" s="18">
        <v>1.1197158242513765</v>
      </c>
      <c r="J77" s="18">
        <v>0.97946119146322697</v>
      </c>
      <c r="K77" s="18">
        <v>1.0085271171976373</v>
      </c>
      <c r="L77" s="18">
        <v>1.1018670633214249</v>
      </c>
      <c r="M77" s="18">
        <v>1.1020821830512721</v>
      </c>
      <c r="N77" s="18">
        <v>1.128506069873866</v>
      </c>
      <c r="O77" s="18">
        <v>1.1214906310782728</v>
      </c>
    </row>
    <row r="78" spans="1:15" x14ac:dyDescent="0.25">
      <c r="A78" s="25">
        <f>A77+1</f>
        <v>64</v>
      </c>
      <c r="B78" s="15" t="s">
        <v>131</v>
      </c>
      <c r="C78" s="15" t="s">
        <v>132</v>
      </c>
      <c r="D78" s="16" t="s">
        <v>47</v>
      </c>
      <c r="E78" s="18">
        <v>0.98517514453382515</v>
      </c>
      <c r="F78" s="18">
        <v>1.1805044566976968</v>
      </c>
      <c r="G78" s="18">
        <v>1.3404072469493507</v>
      </c>
      <c r="H78" s="18">
        <v>1.4767184944230587</v>
      </c>
      <c r="I78" s="18">
        <v>1.6108334657515064</v>
      </c>
      <c r="J78" s="18">
        <v>1.760446612038389</v>
      </c>
      <c r="K78" s="18">
        <v>1.9396631787947101</v>
      </c>
      <c r="L78" s="18">
        <v>2.1014637144974389</v>
      </c>
      <c r="M78" s="18">
        <v>2.2383893009365936</v>
      </c>
      <c r="N78" s="18">
        <v>2.3287676700509139</v>
      </c>
      <c r="O78" s="18">
        <v>2.365028581759276</v>
      </c>
    </row>
    <row r="79" spans="1:15" x14ac:dyDescent="0.25">
      <c r="A79" s="25">
        <f>A78+1</f>
        <v>65</v>
      </c>
      <c r="B79" s="15" t="s">
        <v>3</v>
      </c>
      <c r="C79" s="15" t="s">
        <v>22</v>
      </c>
      <c r="D79" s="16" t="s">
        <v>47</v>
      </c>
      <c r="E79" s="18">
        <v>0.45747181439612916</v>
      </c>
      <c r="F79" s="18">
        <v>0.66034981801435322</v>
      </c>
      <c r="G79" s="18">
        <v>1.497560271370844</v>
      </c>
      <c r="H79" s="18">
        <v>2.8056897596735837</v>
      </c>
      <c r="I79" s="18">
        <v>2.6319766180974682</v>
      </c>
      <c r="J79" s="18">
        <v>-3.4921613615680087</v>
      </c>
      <c r="K79" s="18">
        <v>-1.5767887858243483</v>
      </c>
      <c r="L79" s="18">
        <v>-0.62814687616699416</v>
      </c>
      <c r="M79" s="27">
        <v>3.2706581059400719E-2</v>
      </c>
      <c r="N79" s="18">
        <v>0.12120328576163786</v>
      </c>
      <c r="O79" s="18">
        <v>0.18665871816396873</v>
      </c>
    </row>
    <row r="80" spans="1:15" x14ac:dyDescent="0.25">
      <c r="A80" s="25">
        <f>A79+1</f>
        <v>66</v>
      </c>
      <c r="B80" s="15" t="s">
        <v>3</v>
      </c>
      <c r="C80" s="15" t="s">
        <v>22</v>
      </c>
      <c r="D80" s="16" t="s">
        <v>42</v>
      </c>
      <c r="E80" s="17">
        <v>111.89864588230193</v>
      </c>
      <c r="F80" s="17">
        <v>165.01404968968927</v>
      </c>
      <c r="G80" s="17">
        <v>383.43287771425094</v>
      </c>
      <c r="H80" s="17">
        <v>737.51786686707419</v>
      </c>
      <c r="I80" s="17">
        <v>710.24279121419022</v>
      </c>
      <c r="J80" s="17">
        <v>-965.90096052473382</v>
      </c>
      <c r="K80" s="17">
        <v>-447.7375460509611</v>
      </c>
      <c r="L80" s="17">
        <v>-183.72938793312278</v>
      </c>
      <c r="M80" s="17">
        <v>9.8738911844011454</v>
      </c>
      <c r="N80" s="17">
        <v>37.815849504753714</v>
      </c>
      <c r="O80" s="17">
        <v>60.188570014783181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3D079C-05E0-4BB4-B00E-3856B4CBC97B}">
  <dimension ref="A1:P80"/>
  <sheetViews>
    <sheetView zoomScale="70" zoomScaleNormal="70" workbookViewId="0"/>
  </sheetViews>
  <sheetFormatPr defaultRowHeight="15" x14ac:dyDescent="0.25"/>
  <cols>
    <col min="1" max="1" width="4.42578125" customWidth="1"/>
    <col min="2" max="2" width="32" customWidth="1"/>
    <col min="3" max="3" width="0" hidden="1" customWidth="1"/>
    <col min="4" max="4" width="33.5703125" customWidth="1"/>
    <col min="5" max="15" width="9.28515625" bestFit="1" customWidth="1"/>
  </cols>
  <sheetData>
    <row r="1" spans="1:16" ht="20.25" x14ac:dyDescent="0.3">
      <c r="A1" s="2" t="s">
        <v>23</v>
      </c>
      <c r="B1" s="1"/>
      <c r="C1" s="1"/>
      <c r="D1" s="3"/>
      <c r="E1" s="32" t="s">
        <v>24</v>
      </c>
      <c r="F1" s="33" t="s">
        <v>25</v>
      </c>
      <c r="G1" s="33" t="s">
        <v>26</v>
      </c>
      <c r="H1" s="33" t="s">
        <v>27</v>
      </c>
      <c r="I1" s="33" t="s">
        <v>28</v>
      </c>
      <c r="J1" s="33" t="s">
        <v>29</v>
      </c>
      <c r="K1" s="33" t="s">
        <v>30</v>
      </c>
      <c r="L1" s="33" t="s">
        <v>31</v>
      </c>
      <c r="M1" s="33" t="s">
        <v>32</v>
      </c>
      <c r="N1" s="33" t="s">
        <v>33</v>
      </c>
      <c r="O1" s="33" t="s">
        <v>34</v>
      </c>
      <c r="P1" s="31"/>
    </row>
    <row r="2" spans="1:16" x14ac:dyDescent="0.25">
      <c r="A2" s="1"/>
      <c r="B2" s="1"/>
      <c r="C2" s="1"/>
      <c r="D2" s="3"/>
      <c r="E2" s="4"/>
      <c r="F2" s="4"/>
      <c r="G2" s="4"/>
      <c r="H2" s="4"/>
      <c r="I2" s="4"/>
      <c r="J2" s="5"/>
      <c r="K2" s="4"/>
      <c r="L2" s="4"/>
      <c r="M2" s="4"/>
      <c r="N2" s="4"/>
      <c r="O2" s="4"/>
    </row>
    <row r="3" spans="1:16" x14ac:dyDescent="0.25">
      <c r="A3" s="6" t="s">
        <v>35</v>
      </c>
      <c r="B3" s="6" t="s">
        <v>36</v>
      </c>
      <c r="C3" s="6" t="s">
        <v>37</v>
      </c>
      <c r="D3" s="7" t="s">
        <v>38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1:16" x14ac:dyDescent="0.25">
      <c r="A4" s="11"/>
      <c r="B4" s="12" t="s">
        <v>39</v>
      </c>
      <c r="C4" s="12" t="s">
        <v>40</v>
      </c>
      <c r="D4" s="13"/>
      <c r="E4" s="13">
        <v>2015</v>
      </c>
      <c r="F4" s="13">
        <v>2016</v>
      </c>
      <c r="G4" s="13">
        <v>2017</v>
      </c>
      <c r="H4" s="13">
        <v>2018</v>
      </c>
      <c r="I4" s="13">
        <v>2019</v>
      </c>
      <c r="J4" s="13">
        <v>2020</v>
      </c>
      <c r="K4" s="13">
        <v>2021</v>
      </c>
      <c r="L4" s="13">
        <v>2022</v>
      </c>
      <c r="M4" s="13">
        <v>2023</v>
      </c>
      <c r="N4" s="13">
        <v>2024</v>
      </c>
      <c r="O4" s="13">
        <v>2025</v>
      </c>
    </row>
    <row r="5" spans="1:16" x14ac:dyDescent="0.25">
      <c r="A5" s="14">
        <v>1</v>
      </c>
      <c r="B5" s="15" t="s">
        <v>41</v>
      </c>
      <c r="C5" s="15" t="s">
        <v>1</v>
      </c>
      <c r="D5" s="16" t="s">
        <v>42</v>
      </c>
      <c r="E5" s="18">
        <f>'10.08.2022_VTBI_2023_2025'!E5-'7.3.2022_SP_2022_2025'!E5</f>
        <v>0</v>
      </c>
      <c r="F5" s="18">
        <f>'10.08.2022_VTBI_2023_2025'!F5-'7.3.2022_SP_2022_2025'!F5</f>
        <v>0</v>
      </c>
      <c r="G5" s="18">
        <f>'10.08.2022_VTBI_2023_2025'!G5-'7.3.2022_SP_2022_2025'!G5</f>
        <v>0</v>
      </c>
      <c r="H5" s="18">
        <f>'10.08.2022_VTBI_2023_2025'!H5-'7.3.2022_SP_2022_2025'!H5</f>
        <v>0</v>
      </c>
      <c r="I5" s="18">
        <f>'10.08.2022_VTBI_2023_2025'!I5-'7.3.2022_SP_2022_2025'!I5</f>
        <v>0</v>
      </c>
      <c r="J5" s="18">
        <f>'10.08.2022_VTBI_2023_2025'!J5-'7.3.2022_SP_2022_2025'!J5</f>
        <v>21.791999999997643</v>
      </c>
      <c r="K5" s="18">
        <f>'10.08.2022_VTBI_2023_2025'!K5-'7.3.2022_SP_2022_2025'!K5</f>
        <v>-58.317999999999302</v>
      </c>
      <c r="L5" s="18">
        <f>'10.08.2022_VTBI_2023_2025'!L5-'7.3.2022_SP_2022_2025'!L5</f>
        <v>142.36059413751354</v>
      </c>
      <c r="M5" s="18">
        <f>'10.08.2022_VTBI_2023_2025'!M5-'7.3.2022_SP_2022_2025'!M5</f>
        <v>-279.1010383368739</v>
      </c>
      <c r="N5" s="18">
        <f>'10.08.2022_VTBI_2023_2025'!N5-'7.3.2022_SP_2022_2025'!N5</f>
        <v>-379.34004473267123</v>
      </c>
      <c r="O5" s="18">
        <f>'10.08.2022_VTBI_2023_2025'!O5-'7.3.2022_SP_2022_2025'!O5</f>
        <v>-373.46380332619447</v>
      </c>
    </row>
    <row r="6" spans="1:16" x14ac:dyDescent="0.25">
      <c r="A6" s="14">
        <v>2</v>
      </c>
      <c r="B6" s="15" t="s">
        <v>43</v>
      </c>
      <c r="C6" s="15" t="s">
        <v>44</v>
      </c>
      <c r="D6" s="16" t="s">
        <v>42</v>
      </c>
      <c r="E6" s="18">
        <f>'10.08.2022_VTBI_2023_2025'!E6-'7.3.2022_SP_2022_2025'!E6</f>
        <v>0</v>
      </c>
      <c r="F6" s="18">
        <f>'10.08.2022_VTBI_2023_2025'!F6-'7.3.2022_SP_2022_2025'!F6</f>
        <v>0</v>
      </c>
      <c r="G6" s="18">
        <f>'10.08.2022_VTBI_2023_2025'!G6-'7.3.2022_SP_2022_2025'!G6</f>
        <v>0</v>
      </c>
      <c r="H6" s="18">
        <f>'10.08.2022_VTBI_2023_2025'!H6-'7.3.2022_SP_2022_2025'!H6</f>
        <v>0</v>
      </c>
      <c r="I6" s="18">
        <f>'10.08.2022_VTBI_2023_2025'!I6-'7.3.2022_SP_2022_2025'!I6</f>
        <v>0</v>
      </c>
      <c r="J6" s="18">
        <f>'10.08.2022_VTBI_2023_2025'!J6-'7.3.2022_SP_2022_2025'!J6</f>
        <v>24.151999999998225</v>
      </c>
      <c r="K6" s="18">
        <f>'10.08.2022_VTBI_2023_2025'!K6-'7.3.2022_SP_2022_2025'!K6</f>
        <v>-50.04599999999482</v>
      </c>
      <c r="L6" s="18">
        <f>'10.08.2022_VTBI_2023_2025'!L6-'7.3.2022_SP_2022_2025'!L6</f>
        <v>1843.0398604540896</v>
      </c>
      <c r="M6" s="18">
        <f>'10.08.2022_VTBI_2023_2025'!M6-'7.3.2022_SP_2022_2025'!M6</f>
        <v>2321.6471111091378</v>
      </c>
      <c r="N6" s="18">
        <f>'10.08.2022_VTBI_2023_2025'!N6-'7.3.2022_SP_2022_2025'!N6</f>
        <v>2154.1449920885061</v>
      </c>
      <c r="O6" s="18">
        <f>'10.08.2022_VTBI_2023_2025'!O6-'7.3.2022_SP_2022_2025'!O6</f>
        <v>2420.7692124825335</v>
      </c>
    </row>
    <row r="7" spans="1:16" x14ac:dyDescent="0.25">
      <c r="A7" s="14">
        <v>3</v>
      </c>
      <c r="B7" s="15" t="s">
        <v>45</v>
      </c>
      <c r="C7" s="15" t="s">
        <v>46</v>
      </c>
      <c r="D7" s="16" t="s">
        <v>47</v>
      </c>
      <c r="E7" s="18">
        <f>'10.08.2022_VTBI_2023_2025'!E7-'7.3.2022_SP_2022_2025'!E7</f>
        <v>0</v>
      </c>
      <c r="F7" s="18">
        <f>'10.08.2022_VTBI_2023_2025'!F7-'7.3.2022_SP_2022_2025'!F7</f>
        <v>0</v>
      </c>
      <c r="G7" s="18">
        <f>'10.08.2022_VTBI_2023_2025'!G7-'7.3.2022_SP_2022_2025'!G7</f>
        <v>0</v>
      </c>
      <c r="H7" s="18">
        <f>'10.08.2022_VTBI_2023_2025'!H7-'7.3.2022_SP_2022_2025'!H7</f>
        <v>0</v>
      </c>
      <c r="I7" s="18">
        <f>'10.08.2022_VTBI_2023_2025'!I7-'7.3.2022_SP_2022_2025'!I7</f>
        <v>0</v>
      </c>
      <c r="J7" s="18">
        <f>'10.08.2022_VTBI_2023_2025'!J7-'7.3.2022_SP_2022_2025'!J7</f>
        <v>7.868457246188143E-2</v>
      </c>
      <c r="K7" s="18">
        <f>'10.08.2022_VTBI_2023_2025'!K7-'7.3.2022_SP_2022_2025'!K7</f>
        <v>-0.30449689020073833</v>
      </c>
      <c r="L7" s="18">
        <f>'10.08.2022_VTBI_2023_2025'!L7-'7.3.2022_SP_2022_2025'!L7</f>
        <v>0.72508190197763156</v>
      </c>
      <c r="M7" s="18">
        <f>'10.08.2022_VTBI_2023_2025'!M7-'7.3.2022_SP_2022_2025'!M7</f>
        <v>-1.4842740510244994</v>
      </c>
      <c r="N7" s="18">
        <f>'10.08.2022_VTBI_2023_2025'!N7-'7.3.2022_SP_2022_2025'!N7</f>
        <v>-0.3143931424922215</v>
      </c>
      <c r="O7" s="18">
        <f>'10.08.2022_VTBI_2023_2025'!O7-'7.3.2022_SP_2022_2025'!O7</f>
        <v>6.2644607572124755E-2</v>
      </c>
    </row>
    <row r="8" spans="1:16" x14ac:dyDescent="0.25">
      <c r="A8" s="14">
        <v>4</v>
      </c>
      <c r="B8" s="15" t="s">
        <v>48</v>
      </c>
      <c r="C8" s="15" t="s">
        <v>49</v>
      </c>
      <c r="D8" s="16" t="s">
        <v>47</v>
      </c>
      <c r="E8" s="18">
        <f>'10.08.2022_VTBI_2023_2025'!E8-'7.3.2022_SP_2022_2025'!E8</f>
        <v>0</v>
      </c>
      <c r="F8" s="18">
        <f>'10.08.2022_VTBI_2023_2025'!F8-'7.3.2022_SP_2022_2025'!F8</f>
        <v>0</v>
      </c>
      <c r="G8" s="18">
        <f>'10.08.2022_VTBI_2023_2025'!G8-'7.3.2022_SP_2022_2025'!G8</f>
        <v>0</v>
      </c>
      <c r="H8" s="18">
        <f>'10.08.2022_VTBI_2023_2025'!H8-'7.3.2022_SP_2022_2025'!H8</f>
        <v>0</v>
      </c>
      <c r="I8" s="18">
        <f>'10.08.2022_VTBI_2023_2025'!I8-'7.3.2022_SP_2022_2025'!I8</f>
        <v>0</v>
      </c>
      <c r="J8" s="18">
        <f>'10.08.2022_VTBI_2023_2025'!J8-'7.3.2022_SP_2022_2025'!J8</f>
        <v>7.8806490193457535E-2</v>
      </c>
      <c r="K8" s="18">
        <f>'10.08.2022_VTBI_2023_2025'!K8-'7.3.2022_SP_2022_2025'!K8</f>
        <v>-0.26159252653248188</v>
      </c>
      <c r="L8" s="18">
        <f>'10.08.2022_VTBI_2023_2025'!L8-'7.3.2022_SP_2022_2025'!L8</f>
        <v>5.7765929070593955</v>
      </c>
      <c r="M8" s="18">
        <f>'10.08.2022_VTBI_2023_2025'!M8-'7.3.2022_SP_2022_2025'!M8</f>
        <v>0.92000642083070261</v>
      </c>
      <c r="N8" s="18">
        <f>'10.08.2022_VTBI_2023_2025'!N8-'7.3.2022_SP_2022_2025'!N8</f>
        <v>-0.75032941888430571</v>
      </c>
      <c r="O8" s="18">
        <f>'10.08.2022_VTBI_2023_2025'!O8-'7.3.2022_SP_2022_2025'!O8</f>
        <v>0.32533500923399572</v>
      </c>
    </row>
    <row r="9" spans="1:16" x14ac:dyDescent="0.25">
      <c r="A9" s="19"/>
      <c r="B9" s="20" t="s">
        <v>50</v>
      </c>
      <c r="C9" s="20" t="s">
        <v>51</v>
      </c>
      <c r="D9" s="21"/>
      <c r="E9" s="13">
        <v>2015</v>
      </c>
      <c r="F9" s="13">
        <v>2016</v>
      </c>
      <c r="G9" s="13">
        <v>2017</v>
      </c>
      <c r="H9" s="13">
        <v>2018</v>
      </c>
      <c r="I9" s="13">
        <v>2019</v>
      </c>
      <c r="J9" s="13">
        <v>2020</v>
      </c>
      <c r="K9" s="13">
        <v>2021</v>
      </c>
      <c r="L9" s="13">
        <v>2022</v>
      </c>
      <c r="M9" s="13">
        <v>2023</v>
      </c>
      <c r="N9" s="13">
        <v>2024</v>
      </c>
      <c r="O9" s="13">
        <v>2025</v>
      </c>
    </row>
    <row r="10" spans="1:16" x14ac:dyDescent="0.25">
      <c r="A10" s="14">
        <f>A8+1</f>
        <v>5</v>
      </c>
      <c r="B10" s="15" t="s">
        <v>5</v>
      </c>
      <c r="C10" s="15" t="s">
        <v>6</v>
      </c>
      <c r="D10" s="16" t="s">
        <v>42</v>
      </c>
      <c r="E10" s="18">
        <f>'10.08.2022_VTBI_2023_2025'!E10-'7.3.2022_SP_2022_2025'!E10</f>
        <v>0</v>
      </c>
      <c r="F10" s="18">
        <f>'10.08.2022_VTBI_2023_2025'!F10-'7.3.2022_SP_2022_2025'!F10</f>
        <v>0</v>
      </c>
      <c r="G10" s="18">
        <f>'10.08.2022_VTBI_2023_2025'!G10-'7.3.2022_SP_2022_2025'!G10</f>
        <v>0</v>
      </c>
      <c r="H10" s="18">
        <f>'10.08.2022_VTBI_2023_2025'!H10-'7.3.2022_SP_2022_2025'!H10</f>
        <v>0</v>
      </c>
      <c r="I10" s="18">
        <f>'10.08.2022_VTBI_2023_2025'!I10-'7.3.2022_SP_2022_2025'!I10</f>
        <v>0</v>
      </c>
      <c r="J10" s="18">
        <f>'10.08.2022_VTBI_2023_2025'!J10-'7.3.2022_SP_2022_2025'!J10</f>
        <v>0</v>
      </c>
      <c r="K10" s="18">
        <f>'10.08.2022_VTBI_2023_2025'!K10-'7.3.2022_SP_2022_2025'!K10</f>
        <v>-0.3930000000000291</v>
      </c>
      <c r="L10" s="18">
        <f>'10.08.2022_VTBI_2023_2025'!L10-'7.3.2022_SP_2022_2025'!L10</f>
        <v>1130.8556899323576</v>
      </c>
      <c r="M10" s="18">
        <f>'10.08.2022_VTBI_2023_2025'!M10-'7.3.2022_SP_2022_2025'!M10</f>
        <v>657.60320020272411</v>
      </c>
      <c r="N10" s="18">
        <f>'10.08.2022_VTBI_2023_2025'!N10-'7.3.2022_SP_2022_2025'!N10</f>
        <v>767.53124373018363</v>
      </c>
      <c r="O10" s="18">
        <f>'10.08.2022_VTBI_2023_2025'!O10-'7.3.2022_SP_2022_2025'!O10</f>
        <v>860.5240665363126</v>
      </c>
    </row>
    <row r="11" spans="1:16" x14ac:dyDescent="0.25">
      <c r="A11" s="14">
        <f t="shared" ref="A11:A16" si="0">A10+1</f>
        <v>6</v>
      </c>
      <c r="B11" s="15" t="s">
        <v>52</v>
      </c>
      <c r="C11" s="15" t="s">
        <v>7</v>
      </c>
      <c r="D11" s="16" t="s">
        <v>42</v>
      </c>
      <c r="E11" s="18">
        <f>'10.08.2022_VTBI_2023_2025'!E11-'7.3.2022_SP_2022_2025'!E11</f>
        <v>0</v>
      </c>
      <c r="F11" s="18">
        <f>'10.08.2022_VTBI_2023_2025'!F11-'7.3.2022_SP_2022_2025'!F11</f>
        <v>0</v>
      </c>
      <c r="G11" s="18">
        <f>'10.08.2022_VTBI_2023_2025'!G11-'7.3.2022_SP_2022_2025'!G11</f>
        <v>0</v>
      </c>
      <c r="H11" s="18">
        <f>'10.08.2022_VTBI_2023_2025'!H11-'7.3.2022_SP_2022_2025'!H11</f>
        <v>0</v>
      </c>
      <c r="I11" s="18">
        <f>'10.08.2022_VTBI_2023_2025'!I11-'7.3.2022_SP_2022_2025'!I11</f>
        <v>0</v>
      </c>
      <c r="J11" s="18">
        <f>'10.08.2022_VTBI_2023_2025'!J11-'7.3.2022_SP_2022_2025'!J11</f>
        <v>0</v>
      </c>
      <c r="K11" s="18">
        <f>'10.08.2022_VTBI_2023_2025'!K11-'7.3.2022_SP_2022_2025'!K11</f>
        <v>0</v>
      </c>
      <c r="L11" s="18">
        <f>'10.08.2022_VTBI_2023_2025'!L11-'7.3.2022_SP_2022_2025'!L11</f>
        <v>-37.712266946226009</v>
      </c>
      <c r="M11" s="18">
        <f>'10.08.2022_VTBI_2023_2025'!M11-'7.3.2022_SP_2022_2025'!M11</f>
        <v>-219.5964402860518</v>
      </c>
      <c r="N11" s="18">
        <f>'10.08.2022_VTBI_2023_2025'!N11-'7.3.2022_SP_2022_2025'!N11</f>
        <v>-226.12760323993371</v>
      </c>
      <c r="O11" s="18">
        <f>'10.08.2022_VTBI_2023_2025'!O11-'7.3.2022_SP_2022_2025'!O11</f>
        <v>-227.25824125613326</v>
      </c>
    </row>
    <row r="12" spans="1:16" x14ac:dyDescent="0.25">
      <c r="A12" s="14">
        <f t="shared" si="0"/>
        <v>7</v>
      </c>
      <c r="B12" s="15" t="s">
        <v>53</v>
      </c>
      <c r="C12" s="15" t="s">
        <v>8</v>
      </c>
      <c r="D12" s="16" t="s">
        <v>42</v>
      </c>
      <c r="E12" s="18">
        <f>'10.08.2022_VTBI_2023_2025'!E12-'7.3.2022_SP_2022_2025'!E12</f>
        <v>0</v>
      </c>
      <c r="F12" s="18">
        <f>'10.08.2022_VTBI_2023_2025'!F12-'7.3.2022_SP_2022_2025'!F12</f>
        <v>0</v>
      </c>
      <c r="G12" s="18">
        <f>'10.08.2022_VTBI_2023_2025'!G12-'7.3.2022_SP_2022_2025'!G12</f>
        <v>0</v>
      </c>
      <c r="H12" s="18">
        <f>'10.08.2022_VTBI_2023_2025'!H12-'7.3.2022_SP_2022_2025'!H12</f>
        <v>0</v>
      </c>
      <c r="I12" s="18">
        <f>'10.08.2022_VTBI_2023_2025'!I12-'7.3.2022_SP_2022_2025'!I12</f>
        <v>0</v>
      </c>
      <c r="J12" s="18">
        <f>'10.08.2022_VTBI_2023_2025'!J12-'7.3.2022_SP_2022_2025'!J12</f>
        <v>21.791999999997643</v>
      </c>
      <c r="K12" s="18">
        <f>'10.08.2022_VTBI_2023_2025'!K12-'7.3.2022_SP_2022_2025'!K12</f>
        <v>-52.140999999994165</v>
      </c>
      <c r="L12" s="18">
        <f>'10.08.2022_VTBI_2023_2025'!L12-'7.3.2022_SP_2022_2025'!L12</f>
        <v>-280.79753616182279</v>
      </c>
      <c r="M12" s="18">
        <f>'10.08.2022_VTBI_2023_2025'!M12-'7.3.2022_SP_2022_2025'!M12</f>
        <v>-459.45979936527328</v>
      </c>
      <c r="N12" s="18">
        <f>'10.08.2022_VTBI_2023_2025'!N12-'7.3.2022_SP_2022_2025'!N12</f>
        <v>-453.27351126257236</v>
      </c>
      <c r="O12" s="18">
        <f>'10.08.2022_VTBI_2023_2025'!O12-'7.3.2022_SP_2022_2025'!O12</f>
        <v>-278.47903353275433</v>
      </c>
    </row>
    <row r="13" spans="1:16" x14ac:dyDescent="0.25">
      <c r="A13" s="14">
        <f t="shared" si="0"/>
        <v>8</v>
      </c>
      <c r="B13" s="15" t="s">
        <v>54</v>
      </c>
      <c r="C13" s="15" t="s">
        <v>9</v>
      </c>
      <c r="D13" s="16" t="s">
        <v>42</v>
      </c>
      <c r="E13" s="18">
        <f>'10.08.2022_VTBI_2023_2025'!E13-'7.3.2022_SP_2022_2025'!E13</f>
        <v>0</v>
      </c>
      <c r="F13" s="18">
        <f>'10.08.2022_VTBI_2023_2025'!F13-'7.3.2022_SP_2022_2025'!F13</f>
        <v>0</v>
      </c>
      <c r="G13" s="18">
        <f>'10.08.2022_VTBI_2023_2025'!G13-'7.3.2022_SP_2022_2025'!G13</f>
        <v>0</v>
      </c>
      <c r="H13" s="18">
        <f>'10.08.2022_VTBI_2023_2025'!H13-'7.3.2022_SP_2022_2025'!H13</f>
        <v>0</v>
      </c>
      <c r="I13" s="18">
        <f>'10.08.2022_VTBI_2023_2025'!I13-'7.3.2022_SP_2022_2025'!I13</f>
        <v>0</v>
      </c>
      <c r="J13" s="18">
        <f>'10.08.2022_VTBI_2023_2025'!J13-'7.3.2022_SP_2022_2025'!J13</f>
        <v>0</v>
      </c>
      <c r="K13" s="18">
        <f>'10.08.2022_VTBI_2023_2025'!K13-'7.3.2022_SP_2022_2025'!K13</f>
        <v>-6.863999999999578</v>
      </c>
      <c r="L13" s="18">
        <f>'10.08.2022_VTBI_2023_2025'!L13-'7.3.2022_SP_2022_2025'!L13</f>
        <v>-6.8154702386564168</v>
      </c>
      <c r="M13" s="18">
        <f>'10.08.2022_VTBI_2023_2025'!M13-'7.3.2022_SP_2022_2025'!M13</f>
        <v>-125.7433653746275</v>
      </c>
      <c r="N13" s="18">
        <f>'10.08.2022_VTBI_2023_2025'!N13-'7.3.2022_SP_2022_2025'!N13</f>
        <v>-128.60519132190166</v>
      </c>
      <c r="O13" s="18">
        <f>'10.08.2022_VTBI_2023_2025'!O13-'7.3.2022_SP_2022_2025'!O13</f>
        <v>61.097977172718856</v>
      </c>
    </row>
    <row r="14" spans="1:16" x14ac:dyDescent="0.25">
      <c r="A14" s="14">
        <f t="shared" si="0"/>
        <v>9</v>
      </c>
      <c r="B14" s="15" t="s">
        <v>55</v>
      </c>
      <c r="C14" s="15" t="s">
        <v>10</v>
      </c>
      <c r="D14" s="16" t="s">
        <v>42</v>
      </c>
      <c r="E14" s="18">
        <f>'10.08.2022_VTBI_2023_2025'!E14-'7.3.2022_SP_2022_2025'!E14</f>
        <v>0</v>
      </c>
      <c r="F14" s="18">
        <f>'10.08.2022_VTBI_2023_2025'!F14-'7.3.2022_SP_2022_2025'!F14</f>
        <v>0</v>
      </c>
      <c r="G14" s="18">
        <f>'10.08.2022_VTBI_2023_2025'!G14-'7.3.2022_SP_2022_2025'!G14</f>
        <v>0</v>
      </c>
      <c r="H14" s="18">
        <f>'10.08.2022_VTBI_2023_2025'!H14-'7.3.2022_SP_2022_2025'!H14</f>
        <v>0</v>
      </c>
      <c r="I14" s="18">
        <f>'10.08.2022_VTBI_2023_2025'!I14-'7.3.2022_SP_2022_2025'!I14</f>
        <v>0</v>
      </c>
      <c r="J14" s="18">
        <f>'10.08.2022_VTBI_2023_2025'!J14-'7.3.2022_SP_2022_2025'!J14</f>
        <v>21.791999999997643</v>
      </c>
      <c r="K14" s="18">
        <f>'10.08.2022_VTBI_2023_2025'!K14-'7.3.2022_SP_2022_2025'!K14</f>
        <v>-45.276999999994587</v>
      </c>
      <c r="L14" s="18">
        <f>'10.08.2022_VTBI_2023_2025'!L14-'7.3.2022_SP_2022_2025'!L14</f>
        <v>-273.98206592316455</v>
      </c>
      <c r="M14" s="18">
        <f>'10.08.2022_VTBI_2023_2025'!M14-'7.3.2022_SP_2022_2025'!M14</f>
        <v>-333.71643399064715</v>
      </c>
      <c r="N14" s="18">
        <f>'10.08.2022_VTBI_2023_2025'!N14-'7.3.2022_SP_2022_2025'!N14</f>
        <v>-324.6683199406707</v>
      </c>
      <c r="O14" s="18">
        <f>'10.08.2022_VTBI_2023_2025'!O14-'7.3.2022_SP_2022_2025'!O14</f>
        <v>-339.57701070547319</v>
      </c>
    </row>
    <row r="15" spans="1:16" x14ac:dyDescent="0.25">
      <c r="A15" s="14">
        <f t="shared" si="0"/>
        <v>10</v>
      </c>
      <c r="B15" s="15" t="s">
        <v>11</v>
      </c>
      <c r="C15" s="15" t="s">
        <v>12</v>
      </c>
      <c r="D15" s="16" t="s">
        <v>42</v>
      </c>
      <c r="E15" s="18">
        <f>'10.08.2022_VTBI_2023_2025'!E15-'7.3.2022_SP_2022_2025'!E15</f>
        <v>0</v>
      </c>
      <c r="F15" s="18">
        <f>'10.08.2022_VTBI_2023_2025'!F15-'7.3.2022_SP_2022_2025'!F15</f>
        <v>0</v>
      </c>
      <c r="G15" s="18">
        <f>'10.08.2022_VTBI_2023_2025'!G15-'7.3.2022_SP_2022_2025'!G15</f>
        <v>0</v>
      </c>
      <c r="H15" s="18">
        <f>'10.08.2022_VTBI_2023_2025'!H15-'7.3.2022_SP_2022_2025'!H15</f>
        <v>0</v>
      </c>
      <c r="I15" s="18">
        <f>'10.08.2022_VTBI_2023_2025'!I15-'7.3.2022_SP_2022_2025'!I15</f>
        <v>0</v>
      </c>
      <c r="J15" s="18">
        <f>'10.08.2022_VTBI_2023_2025'!J15-'7.3.2022_SP_2022_2025'!J15</f>
        <v>0</v>
      </c>
      <c r="K15" s="18">
        <f>'10.08.2022_VTBI_2023_2025'!K15-'7.3.2022_SP_2022_2025'!K15</f>
        <v>0.35800000000017462</v>
      </c>
      <c r="L15" s="18">
        <f>'10.08.2022_VTBI_2023_2025'!L15-'7.3.2022_SP_2022_2025'!L15</f>
        <v>1864.2628626073529</v>
      </c>
      <c r="M15" s="18">
        <f>'10.08.2022_VTBI_2023_2025'!M15-'7.3.2022_SP_2022_2025'!M15</f>
        <v>2322.3304770559771</v>
      </c>
      <c r="N15" s="18">
        <f>'10.08.2022_VTBI_2023_2025'!N15-'7.3.2022_SP_2022_2025'!N15</f>
        <v>2781.6967990830381</v>
      </c>
      <c r="O15" s="18">
        <f>'10.08.2022_VTBI_2023_2025'!O15-'7.3.2022_SP_2022_2025'!O15</f>
        <v>2920.7816390371881</v>
      </c>
    </row>
    <row r="16" spans="1:16" x14ac:dyDescent="0.25">
      <c r="A16" s="14">
        <f t="shared" si="0"/>
        <v>11</v>
      </c>
      <c r="B16" s="15" t="s">
        <v>13</v>
      </c>
      <c r="C16" s="15" t="s">
        <v>14</v>
      </c>
      <c r="D16" s="16" t="s">
        <v>42</v>
      </c>
      <c r="E16" s="18">
        <f>'10.08.2022_VTBI_2023_2025'!E16-'7.3.2022_SP_2022_2025'!E16</f>
        <v>0</v>
      </c>
      <c r="F16" s="18">
        <f>'10.08.2022_VTBI_2023_2025'!F16-'7.3.2022_SP_2022_2025'!F16</f>
        <v>0</v>
      </c>
      <c r="G16" s="18">
        <f>'10.08.2022_VTBI_2023_2025'!G16-'7.3.2022_SP_2022_2025'!G16</f>
        <v>0</v>
      </c>
      <c r="H16" s="18">
        <f>'10.08.2022_VTBI_2023_2025'!H16-'7.3.2022_SP_2022_2025'!H16</f>
        <v>0</v>
      </c>
      <c r="I16" s="18">
        <f>'10.08.2022_VTBI_2023_2025'!I16-'7.3.2022_SP_2022_2025'!I16</f>
        <v>0</v>
      </c>
      <c r="J16" s="18">
        <f>'10.08.2022_VTBI_2023_2025'!J16-'7.3.2022_SP_2022_2025'!J16</f>
        <v>0</v>
      </c>
      <c r="K16" s="18">
        <f>'10.08.2022_VTBI_2023_2025'!K16-'7.3.2022_SP_2022_2025'!K16</f>
        <v>6.1419999999998254</v>
      </c>
      <c r="L16" s="18">
        <f>'10.08.2022_VTBI_2023_2025'!L16-'7.3.2022_SP_2022_2025'!L16</f>
        <v>2534.2481552941463</v>
      </c>
      <c r="M16" s="18">
        <f>'10.08.2022_VTBI_2023_2025'!M16-'7.3.2022_SP_2022_2025'!M16</f>
        <v>2579.9784759442446</v>
      </c>
      <c r="N16" s="18">
        <f>'10.08.2022_VTBI_2023_2025'!N16-'7.3.2022_SP_2022_2025'!N16</f>
        <v>3249.166973043386</v>
      </c>
      <c r="O16" s="18">
        <f>'10.08.2022_VTBI_2023_2025'!O16-'7.3.2022_SP_2022_2025'!O16</f>
        <v>3649.0322341108113</v>
      </c>
    </row>
    <row r="17" spans="1:15" x14ac:dyDescent="0.25">
      <c r="A17" s="19"/>
      <c r="B17" s="20" t="s">
        <v>56</v>
      </c>
      <c r="C17" s="20" t="s">
        <v>57</v>
      </c>
      <c r="D17" s="21"/>
      <c r="E17" s="13">
        <v>2015</v>
      </c>
      <c r="F17" s="13">
        <v>2016</v>
      </c>
      <c r="G17" s="13">
        <v>2017</v>
      </c>
      <c r="H17" s="13">
        <v>2018</v>
      </c>
      <c r="I17" s="13">
        <v>2019</v>
      </c>
      <c r="J17" s="13">
        <v>2020</v>
      </c>
      <c r="K17" s="13">
        <v>2021</v>
      </c>
      <c r="L17" s="13">
        <v>2022</v>
      </c>
      <c r="M17" s="13">
        <v>2023</v>
      </c>
      <c r="N17" s="13">
        <v>2024</v>
      </c>
      <c r="O17" s="13">
        <v>2025</v>
      </c>
    </row>
    <row r="18" spans="1:15" x14ac:dyDescent="0.25">
      <c r="A18" s="14">
        <f>A16+1</f>
        <v>12</v>
      </c>
      <c r="B18" s="1" t="s">
        <v>5</v>
      </c>
      <c r="C18" s="1" t="s">
        <v>6</v>
      </c>
      <c r="D18" s="3" t="s">
        <v>47</v>
      </c>
      <c r="E18" s="18">
        <f>'10.08.2022_VTBI_2023_2025'!E18-'7.3.2022_SP_2022_2025'!E18</f>
        <v>0</v>
      </c>
      <c r="F18" s="18">
        <f>'10.08.2022_VTBI_2023_2025'!F18-'7.3.2022_SP_2022_2025'!F18</f>
        <v>0</v>
      </c>
      <c r="G18" s="18">
        <f>'10.08.2022_VTBI_2023_2025'!G18-'7.3.2022_SP_2022_2025'!G18</f>
        <v>0</v>
      </c>
      <c r="H18" s="18">
        <f>'10.08.2022_VTBI_2023_2025'!H18-'7.3.2022_SP_2022_2025'!H18</f>
        <v>0</v>
      </c>
      <c r="I18" s="18">
        <f>'10.08.2022_VTBI_2023_2025'!I18-'7.3.2022_SP_2022_2025'!I18</f>
        <v>0</v>
      </c>
      <c r="J18" s="18">
        <f>'10.08.2022_VTBI_2023_2025'!J18-'7.3.2022_SP_2022_2025'!J18</f>
        <v>0</v>
      </c>
      <c r="K18" s="18">
        <f>'10.08.2022_VTBI_2023_2025'!K18-'7.3.2022_SP_2022_2025'!K18</f>
        <v>-2.6402429184599896E-3</v>
      </c>
      <c r="L18" s="18">
        <f>'10.08.2022_VTBI_2023_2025'!L18-'7.3.2022_SP_2022_2025'!L18</f>
        <v>7.2515291096473931</v>
      </c>
      <c r="M18" s="18">
        <f>'10.08.2022_VTBI_2023_2025'!M18-'7.3.2022_SP_2022_2025'!M18</f>
        <v>-3.0212862147654818</v>
      </c>
      <c r="N18" s="18">
        <f>'10.08.2022_VTBI_2023_2025'!N18-'7.3.2022_SP_2022_2025'!N18</f>
        <v>0.47687029655253355</v>
      </c>
      <c r="O18" s="18">
        <f>'10.08.2022_VTBI_2023_2025'!O18-'7.3.2022_SP_2022_2025'!O18</f>
        <v>0.33999999999999986</v>
      </c>
    </row>
    <row r="19" spans="1:15" x14ac:dyDescent="0.25">
      <c r="A19" s="14">
        <f t="shared" ref="A19:A24" si="1">A18+1</f>
        <v>13</v>
      </c>
      <c r="B19" s="1" t="s">
        <v>52</v>
      </c>
      <c r="C19" s="1" t="s">
        <v>7</v>
      </c>
      <c r="D19" s="3" t="s">
        <v>47</v>
      </c>
      <c r="E19" s="18">
        <f>'10.08.2022_VTBI_2023_2025'!E19-'7.3.2022_SP_2022_2025'!E19</f>
        <v>0</v>
      </c>
      <c r="F19" s="18">
        <f>'10.08.2022_VTBI_2023_2025'!F19-'7.3.2022_SP_2022_2025'!F19</f>
        <v>0</v>
      </c>
      <c r="G19" s="18">
        <f>'10.08.2022_VTBI_2023_2025'!G19-'7.3.2022_SP_2022_2025'!G19</f>
        <v>0</v>
      </c>
      <c r="H19" s="18">
        <f>'10.08.2022_VTBI_2023_2025'!H19-'7.3.2022_SP_2022_2025'!H19</f>
        <v>0</v>
      </c>
      <c r="I19" s="18">
        <f>'10.08.2022_VTBI_2023_2025'!I19-'7.3.2022_SP_2022_2025'!I19</f>
        <v>0</v>
      </c>
      <c r="J19" s="18">
        <f>'10.08.2022_VTBI_2023_2025'!J19-'7.3.2022_SP_2022_2025'!J19</f>
        <v>0</v>
      </c>
      <c r="K19" s="18">
        <f>'10.08.2022_VTBI_2023_2025'!K19-'7.3.2022_SP_2022_2025'!K19</f>
        <v>0</v>
      </c>
      <c r="L19" s="18">
        <f>'10.08.2022_VTBI_2023_2025'!L19-'7.3.2022_SP_2022_2025'!L19</f>
        <v>-0.70141321237659326</v>
      </c>
      <c r="M19" s="18">
        <f>'10.08.2022_VTBI_2023_2025'!M19-'7.3.2022_SP_2022_2025'!M19</f>
        <v>-3.3749221094237782</v>
      </c>
      <c r="N19" s="18">
        <f>'10.08.2022_VTBI_2023_2025'!N19-'7.3.2022_SP_2022_2025'!N19</f>
        <v>-0.10378066359487548</v>
      </c>
      <c r="O19" s="18">
        <f>'10.08.2022_VTBI_2023_2025'!O19-'7.3.2022_SP_2022_2025'!O19</f>
        <v>0</v>
      </c>
    </row>
    <row r="20" spans="1:15" x14ac:dyDescent="0.25">
      <c r="A20" s="14">
        <f t="shared" si="1"/>
        <v>14</v>
      </c>
      <c r="B20" s="1" t="s">
        <v>53</v>
      </c>
      <c r="C20" s="1" t="s">
        <v>8</v>
      </c>
      <c r="D20" s="3" t="s">
        <v>47</v>
      </c>
      <c r="E20" s="18">
        <f>'10.08.2022_VTBI_2023_2025'!E20-'7.3.2022_SP_2022_2025'!E20</f>
        <v>0</v>
      </c>
      <c r="F20" s="18">
        <f>'10.08.2022_VTBI_2023_2025'!F20-'7.3.2022_SP_2022_2025'!F20</f>
        <v>0</v>
      </c>
      <c r="G20" s="18">
        <f>'10.08.2022_VTBI_2023_2025'!G20-'7.3.2022_SP_2022_2025'!G20</f>
        <v>0</v>
      </c>
      <c r="H20" s="18">
        <f>'10.08.2022_VTBI_2023_2025'!H20-'7.3.2022_SP_2022_2025'!H20</f>
        <v>0</v>
      </c>
      <c r="I20" s="18">
        <f>'10.08.2022_VTBI_2023_2025'!I20-'7.3.2022_SP_2022_2025'!I20</f>
        <v>0</v>
      </c>
      <c r="J20" s="18">
        <f>'10.08.2022_VTBI_2023_2025'!J20-'7.3.2022_SP_2022_2025'!J20</f>
        <v>0.275243228141278</v>
      </c>
      <c r="K20" s="18">
        <f>'10.08.2022_VTBI_2023_2025'!K20-'7.3.2022_SP_2022_2025'!K20</f>
        <v>-1.0044080409352034</v>
      </c>
      <c r="L20" s="18">
        <f>'10.08.2022_VTBI_2023_2025'!L20-'7.3.2022_SP_2022_2025'!L20</f>
        <v>-2.3983962049314016</v>
      </c>
      <c r="M20" s="18">
        <f>'10.08.2022_VTBI_2023_2025'!M20-'7.3.2022_SP_2022_2025'!M20</f>
        <v>-1.802695900832191</v>
      </c>
      <c r="N20" s="18">
        <f>'10.08.2022_VTBI_2023_2025'!N20-'7.3.2022_SP_2022_2025'!N20</f>
        <v>0.22777135208414734</v>
      </c>
      <c r="O20" s="18">
        <f>'10.08.2022_VTBI_2023_2025'!O20-'7.3.2022_SP_2022_2025'!O20</f>
        <v>1.8772036867248119</v>
      </c>
    </row>
    <row r="21" spans="1:15" x14ac:dyDescent="0.25">
      <c r="A21" s="14">
        <f t="shared" si="1"/>
        <v>15</v>
      </c>
      <c r="B21" s="1" t="s">
        <v>54</v>
      </c>
      <c r="C21" s="1" t="s">
        <v>9</v>
      </c>
      <c r="D21" s="3" t="s">
        <v>47</v>
      </c>
      <c r="E21" s="18">
        <f>'10.08.2022_VTBI_2023_2025'!E21-'7.3.2022_SP_2022_2025'!E21</f>
        <v>0</v>
      </c>
      <c r="F21" s="18">
        <f>'10.08.2022_VTBI_2023_2025'!F21-'7.3.2022_SP_2022_2025'!F21</f>
        <v>0</v>
      </c>
      <c r="G21" s="18">
        <f>'10.08.2022_VTBI_2023_2025'!G21-'7.3.2022_SP_2022_2025'!G21</f>
        <v>0</v>
      </c>
      <c r="H21" s="18">
        <f>'10.08.2022_VTBI_2023_2025'!H21-'7.3.2022_SP_2022_2025'!H21</f>
        <v>0</v>
      </c>
      <c r="I21" s="18">
        <f>'10.08.2022_VTBI_2023_2025'!I21-'7.3.2022_SP_2022_2025'!I21</f>
        <v>0</v>
      </c>
      <c r="J21" s="18">
        <f>'10.08.2022_VTBI_2023_2025'!J21-'7.3.2022_SP_2022_2025'!J21</f>
        <v>0</v>
      </c>
      <c r="K21" s="18">
        <f>'10.08.2022_VTBI_2023_2025'!K21-'7.3.2022_SP_2022_2025'!K21</f>
        <v>-0.10433840422435026</v>
      </c>
      <c r="L21" s="18">
        <f>'10.08.2022_VTBI_2023_2025'!L21-'7.3.2022_SP_2022_2025'!L21</f>
        <v>2.631154407126246E-3</v>
      </c>
      <c r="M21" s="18">
        <f>'10.08.2022_VTBI_2023_2025'!M21-'7.3.2022_SP_2022_2025'!M21</f>
        <v>-1.7202399746087309</v>
      </c>
      <c r="N21" s="18">
        <f>'10.08.2022_VTBI_2023_2025'!N21-'7.3.2022_SP_2022_2025'!N21</f>
        <v>4.4698031697874008E-2</v>
      </c>
      <c r="O21" s="18">
        <f>'10.08.2022_VTBI_2023_2025'!O21-'7.3.2022_SP_2022_2025'!O21</f>
        <v>2.5999999999999996</v>
      </c>
    </row>
    <row r="22" spans="1:15" x14ac:dyDescent="0.25">
      <c r="A22" s="14">
        <f t="shared" si="1"/>
        <v>16</v>
      </c>
      <c r="B22" s="1" t="s">
        <v>55</v>
      </c>
      <c r="C22" s="1" t="s">
        <v>58</v>
      </c>
      <c r="D22" s="3" t="s">
        <v>59</v>
      </c>
      <c r="E22" s="3" t="s">
        <v>59</v>
      </c>
      <c r="F22" s="3" t="s">
        <v>59</v>
      </c>
      <c r="G22" s="3" t="s">
        <v>59</v>
      </c>
      <c r="H22" s="3" t="s">
        <v>59</v>
      </c>
      <c r="I22" s="3" t="s">
        <v>59</v>
      </c>
      <c r="J22" s="3" t="s">
        <v>59</v>
      </c>
      <c r="K22" s="3" t="s">
        <v>59</v>
      </c>
      <c r="L22" s="3" t="s">
        <v>59</v>
      </c>
      <c r="M22" s="3" t="s">
        <v>59</v>
      </c>
      <c r="N22" s="3" t="s">
        <v>59</v>
      </c>
      <c r="O22" s="3" t="s">
        <v>59</v>
      </c>
    </row>
    <row r="23" spans="1:15" x14ac:dyDescent="0.25">
      <c r="A23" s="14">
        <f t="shared" si="1"/>
        <v>17</v>
      </c>
      <c r="B23" s="1" t="s">
        <v>11</v>
      </c>
      <c r="C23" s="1" t="s">
        <v>12</v>
      </c>
      <c r="D23" s="3" t="s">
        <v>47</v>
      </c>
      <c r="E23" s="18">
        <f>'10.08.2022_VTBI_2023_2025'!E23-'7.3.2022_SP_2022_2025'!E23</f>
        <v>0</v>
      </c>
      <c r="F23" s="18">
        <f>'10.08.2022_VTBI_2023_2025'!F23-'7.3.2022_SP_2022_2025'!F23</f>
        <v>0</v>
      </c>
      <c r="G23" s="18">
        <f>'10.08.2022_VTBI_2023_2025'!G23-'7.3.2022_SP_2022_2025'!G23</f>
        <v>0</v>
      </c>
      <c r="H23" s="18">
        <f>'10.08.2022_VTBI_2023_2025'!H23-'7.3.2022_SP_2022_2025'!H23</f>
        <v>0</v>
      </c>
      <c r="I23" s="18">
        <f>'10.08.2022_VTBI_2023_2025'!I23-'7.3.2022_SP_2022_2025'!I23</f>
        <v>0</v>
      </c>
      <c r="J23" s="18">
        <f>'10.08.2022_VTBI_2023_2025'!J23-'7.3.2022_SP_2022_2025'!J23</f>
        <v>0</v>
      </c>
      <c r="K23" s="18">
        <f>'10.08.2022_VTBI_2023_2025'!K23-'7.3.2022_SP_2022_2025'!K23</f>
        <v>2.0956805798704181E-3</v>
      </c>
      <c r="L23" s="18">
        <f>'10.08.2022_VTBI_2023_2025'!L23-'7.3.2022_SP_2022_2025'!L23</f>
        <v>10.276112917975226</v>
      </c>
      <c r="M23" s="18">
        <f>'10.08.2022_VTBI_2023_2025'!M23-'7.3.2022_SP_2022_2025'!M23</f>
        <v>2.3646663311225637</v>
      </c>
      <c r="N23" s="18">
        <f>'10.08.2022_VTBI_2023_2025'!N23-'7.3.2022_SP_2022_2025'!N23</f>
        <v>1.8421625629057701</v>
      </c>
      <c r="O23" s="18">
        <f>'10.08.2022_VTBI_2023_2025'!O23-'7.3.2022_SP_2022_2025'!O23</f>
        <v>0</v>
      </c>
    </row>
    <row r="24" spans="1:15" x14ac:dyDescent="0.25">
      <c r="A24" s="14">
        <f t="shared" si="1"/>
        <v>18</v>
      </c>
      <c r="B24" s="1" t="s">
        <v>13</v>
      </c>
      <c r="C24" s="1" t="s">
        <v>14</v>
      </c>
      <c r="D24" s="3" t="s">
        <v>47</v>
      </c>
      <c r="E24" s="18">
        <f>'10.08.2022_VTBI_2023_2025'!E24-'7.3.2022_SP_2022_2025'!E24</f>
        <v>0</v>
      </c>
      <c r="F24" s="18">
        <f>'10.08.2022_VTBI_2023_2025'!F24-'7.3.2022_SP_2022_2025'!F24</f>
        <v>0</v>
      </c>
      <c r="G24" s="18">
        <f>'10.08.2022_VTBI_2023_2025'!G24-'7.3.2022_SP_2022_2025'!G24</f>
        <v>0</v>
      </c>
      <c r="H24" s="18">
        <f>'10.08.2022_VTBI_2023_2025'!H24-'7.3.2022_SP_2022_2025'!H24</f>
        <v>0</v>
      </c>
      <c r="I24" s="18">
        <f>'10.08.2022_VTBI_2023_2025'!I24-'7.3.2022_SP_2022_2025'!I24</f>
        <v>0</v>
      </c>
      <c r="J24" s="18">
        <f>'10.08.2022_VTBI_2023_2025'!J24-'7.3.2022_SP_2022_2025'!J24</f>
        <v>0</v>
      </c>
      <c r="K24" s="18">
        <f>'10.08.2022_VTBI_2023_2025'!K24-'7.3.2022_SP_2022_2025'!K24</f>
        <v>3.3548128017727663E-2</v>
      </c>
      <c r="L24" s="18">
        <f>'10.08.2022_VTBI_2023_2025'!L24-'7.3.2022_SP_2022_2025'!L24</f>
        <v>12.167310554688441</v>
      </c>
      <c r="M24" s="18">
        <f>'10.08.2022_VTBI_2023_2025'!M24-'7.3.2022_SP_2022_2025'!M24</f>
        <v>1.5683791208132902E-2</v>
      </c>
      <c r="N24" s="18">
        <f>'10.08.2022_VTBI_2023_2025'!N24-'7.3.2022_SP_2022_2025'!N24</f>
        <v>2.4630490243096546</v>
      </c>
      <c r="O24" s="18">
        <f>'10.08.2022_VTBI_2023_2025'!O24-'7.3.2022_SP_2022_2025'!O24</f>
        <v>1.0863985633333373</v>
      </c>
    </row>
    <row r="25" spans="1:15" x14ac:dyDescent="0.25">
      <c r="A25" s="19"/>
      <c r="B25" s="20" t="s">
        <v>60</v>
      </c>
      <c r="C25" s="20" t="s">
        <v>61</v>
      </c>
      <c r="D25" s="21"/>
      <c r="E25" s="13">
        <v>2015</v>
      </c>
      <c r="F25" s="13">
        <v>2016</v>
      </c>
      <c r="G25" s="13">
        <v>2017</v>
      </c>
      <c r="H25" s="13">
        <v>2018</v>
      </c>
      <c r="I25" s="13">
        <v>2019</v>
      </c>
      <c r="J25" s="13">
        <v>2020</v>
      </c>
      <c r="K25" s="13">
        <v>2021</v>
      </c>
      <c r="L25" s="13">
        <v>2022</v>
      </c>
      <c r="M25" s="13">
        <v>2023</v>
      </c>
      <c r="N25" s="13">
        <v>2024</v>
      </c>
      <c r="O25" s="13">
        <v>2025</v>
      </c>
    </row>
    <row r="26" spans="1:15" x14ac:dyDescent="0.25">
      <c r="A26" s="14">
        <f>A24+1</f>
        <v>19</v>
      </c>
      <c r="B26" s="1" t="s">
        <v>5</v>
      </c>
      <c r="C26" s="1" t="s">
        <v>6</v>
      </c>
      <c r="D26" s="3" t="s">
        <v>42</v>
      </c>
      <c r="E26" s="18">
        <f>'10.08.2022_VTBI_2023_2025'!E26-'7.3.2022_SP_2022_2025'!E26</f>
        <v>0</v>
      </c>
      <c r="F26" s="18">
        <f>'10.08.2022_VTBI_2023_2025'!F26-'7.3.2022_SP_2022_2025'!F26</f>
        <v>0</v>
      </c>
      <c r="G26" s="18">
        <f>'10.08.2022_VTBI_2023_2025'!G26-'7.3.2022_SP_2022_2025'!G26</f>
        <v>0</v>
      </c>
      <c r="H26" s="18">
        <f>'10.08.2022_VTBI_2023_2025'!H26-'7.3.2022_SP_2022_2025'!H26</f>
        <v>0</v>
      </c>
      <c r="I26" s="18">
        <f>'10.08.2022_VTBI_2023_2025'!I26-'7.3.2022_SP_2022_2025'!I26</f>
        <v>0</v>
      </c>
      <c r="J26" s="18">
        <f>'10.08.2022_VTBI_2023_2025'!J26-'7.3.2022_SP_2022_2025'!J26</f>
        <v>0</v>
      </c>
      <c r="K26" s="18">
        <f>'10.08.2022_VTBI_2023_2025'!K26-'7.3.2022_SP_2022_2025'!K26</f>
        <v>-0.46900000000096043</v>
      </c>
      <c r="L26" s="18">
        <f>'10.08.2022_VTBI_2023_2025'!L26-'7.3.2022_SP_2022_2025'!L26</f>
        <v>3017.3183938388356</v>
      </c>
      <c r="M26" s="18">
        <f>'10.08.2022_VTBI_2023_2025'!M26-'7.3.2022_SP_2022_2025'!M26</f>
        <v>3239.4432865678791</v>
      </c>
      <c r="N26" s="18">
        <f>'10.08.2022_VTBI_2023_2025'!N26-'7.3.2022_SP_2022_2025'!N26</f>
        <v>3182.1226356201914</v>
      </c>
      <c r="O26" s="18">
        <f>'10.08.2022_VTBI_2023_2025'!O26-'7.3.2022_SP_2022_2025'!O26</f>
        <v>3467.6034099275166</v>
      </c>
    </row>
    <row r="27" spans="1:15" x14ac:dyDescent="0.25">
      <c r="A27" s="14">
        <f t="shared" ref="A27:A32" si="2">A26+1</f>
        <v>20</v>
      </c>
      <c r="B27" s="1" t="s">
        <v>52</v>
      </c>
      <c r="C27" s="1" t="s">
        <v>7</v>
      </c>
      <c r="D27" s="3" t="s">
        <v>42</v>
      </c>
      <c r="E27" s="18">
        <f>'10.08.2022_VTBI_2023_2025'!E27-'7.3.2022_SP_2022_2025'!E27</f>
        <v>0</v>
      </c>
      <c r="F27" s="18">
        <f>'10.08.2022_VTBI_2023_2025'!F27-'7.3.2022_SP_2022_2025'!F27</f>
        <v>0</v>
      </c>
      <c r="G27" s="18">
        <f>'10.08.2022_VTBI_2023_2025'!G27-'7.3.2022_SP_2022_2025'!G27</f>
        <v>0</v>
      </c>
      <c r="H27" s="18">
        <f>'10.08.2022_VTBI_2023_2025'!H27-'7.3.2022_SP_2022_2025'!H27</f>
        <v>0</v>
      </c>
      <c r="I27" s="18">
        <f>'10.08.2022_VTBI_2023_2025'!I27-'7.3.2022_SP_2022_2025'!I27</f>
        <v>0</v>
      </c>
      <c r="J27" s="18">
        <f>'10.08.2022_VTBI_2023_2025'!J27-'7.3.2022_SP_2022_2025'!J27</f>
        <v>0</v>
      </c>
      <c r="K27" s="18">
        <f>'10.08.2022_VTBI_2023_2025'!K27-'7.3.2022_SP_2022_2025'!K27</f>
        <v>35.251999999999498</v>
      </c>
      <c r="L27" s="18">
        <f>'10.08.2022_VTBI_2023_2025'!L27-'7.3.2022_SP_2022_2025'!L27</f>
        <v>695.27102297746478</v>
      </c>
      <c r="M27" s="18">
        <f>'10.08.2022_VTBI_2023_2025'!M27-'7.3.2022_SP_2022_2025'!M27</f>
        <v>605.19765229230961</v>
      </c>
      <c r="N27" s="18">
        <f>'10.08.2022_VTBI_2023_2025'!N27-'7.3.2022_SP_2022_2025'!N27</f>
        <v>637.12228565022997</v>
      </c>
      <c r="O27" s="18">
        <f>'10.08.2022_VTBI_2023_2025'!O27-'7.3.2022_SP_2022_2025'!O27</f>
        <v>649.86473136323457</v>
      </c>
    </row>
    <row r="28" spans="1:15" x14ac:dyDescent="0.25">
      <c r="A28" s="14">
        <f t="shared" si="2"/>
        <v>21</v>
      </c>
      <c r="B28" s="1" t="s">
        <v>53</v>
      </c>
      <c r="C28" s="1" t="s">
        <v>8</v>
      </c>
      <c r="D28" s="3" t="s">
        <v>42</v>
      </c>
      <c r="E28" s="18">
        <f>'10.08.2022_VTBI_2023_2025'!E28-'7.3.2022_SP_2022_2025'!E28</f>
        <v>0</v>
      </c>
      <c r="F28" s="18">
        <f>'10.08.2022_VTBI_2023_2025'!F28-'7.3.2022_SP_2022_2025'!F28</f>
        <v>0</v>
      </c>
      <c r="G28" s="18">
        <f>'10.08.2022_VTBI_2023_2025'!G28-'7.3.2022_SP_2022_2025'!G28</f>
        <v>0</v>
      </c>
      <c r="H28" s="18">
        <f>'10.08.2022_VTBI_2023_2025'!H28-'7.3.2022_SP_2022_2025'!H28</f>
        <v>0</v>
      </c>
      <c r="I28" s="18">
        <f>'10.08.2022_VTBI_2023_2025'!I28-'7.3.2022_SP_2022_2025'!I28</f>
        <v>0</v>
      </c>
      <c r="J28" s="18">
        <f>'10.08.2022_VTBI_2023_2025'!J28-'7.3.2022_SP_2022_2025'!J28</f>
        <v>24.151999999998225</v>
      </c>
      <c r="K28" s="18">
        <f>'10.08.2022_VTBI_2023_2025'!K28-'7.3.2022_SP_2022_2025'!K28</f>
        <v>-85.449999999989814</v>
      </c>
      <c r="L28" s="18">
        <f>'10.08.2022_VTBI_2023_2025'!L28-'7.3.2022_SP_2022_2025'!L28</f>
        <v>-404.94282271660632</v>
      </c>
      <c r="M28" s="18">
        <f>'10.08.2022_VTBI_2023_2025'!M28-'7.3.2022_SP_2022_2025'!M28</f>
        <v>-466.16378823312698</v>
      </c>
      <c r="N28" s="18">
        <f>'10.08.2022_VTBI_2023_2025'!N28-'7.3.2022_SP_2022_2025'!N28</f>
        <v>-677.8609026365084</v>
      </c>
      <c r="O28" s="18">
        <f>'10.08.2022_VTBI_2023_2025'!O28-'7.3.2022_SP_2022_2025'!O28</f>
        <v>-496.90058420129753</v>
      </c>
    </row>
    <row r="29" spans="1:15" x14ac:dyDescent="0.25">
      <c r="A29" s="14">
        <f t="shared" si="2"/>
        <v>22</v>
      </c>
      <c r="B29" s="1" t="s">
        <v>54</v>
      </c>
      <c r="C29" s="1" t="s">
        <v>9</v>
      </c>
      <c r="D29" s="3" t="s">
        <v>42</v>
      </c>
      <c r="E29" s="18">
        <f>'10.08.2022_VTBI_2023_2025'!E29-'7.3.2022_SP_2022_2025'!E29</f>
        <v>0</v>
      </c>
      <c r="F29" s="18">
        <f>'10.08.2022_VTBI_2023_2025'!F29-'7.3.2022_SP_2022_2025'!F29</f>
        <v>0</v>
      </c>
      <c r="G29" s="18">
        <f>'10.08.2022_VTBI_2023_2025'!G29-'7.3.2022_SP_2022_2025'!G29</f>
        <v>0</v>
      </c>
      <c r="H29" s="18">
        <f>'10.08.2022_VTBI_2023_2025'!H29-'7.3.2022_SP_2022_2025'!H29</f>
        <v>0</v>
      </c>
      <c r="I29" s="18">
        <f>'10.08.2022_VTBI_2023_2025'!I29-'7.3.2022_SP_2022_2025'!I29</f>
        <v>0</v>
      </c>
      <c r="J29" s="18">
        <f>'10.08.2022_VTBI_2023_2025'!J29-'7.3.2022_SP_2022_2025'!J29</f>
        <v>0</v>
      </c>
      <c r="K29" s="18">
        <f>'10.08.2022_VTBI_2023_2025'!K29-'7.3.2022_SP_2022_2025'!K29</f>
        <v>-2.2929999999996653</v>
      </c>
      <c r="L29" s="18">
        <f>'10.08.2022_VTBI_2023_2025'!L29-'7.3.2022_SP_2022_2025'!L29</f>
        <v>255.46430595576385</v>
      </c>
      <c r="M29" s="18">
        <f>'10.08.2022_VTBI_2023_2025'!M29-'7.3.2022_SP_2022_2025'!M29</f>
        <v>326.04489637345614</v>
      </c>
      <c r="N29" s="18">
        <f>'10.08.2022_VTBI_2023_2025'!N29-'7.3.2022_SP_2022_2025'!N29</f>
        <v>374.16447016124221</v>
      </c>
      <c r="O29" s="18">
        <f>'10.08.2022_VTBI_2023_2025'!O29-'7.3.2022_SP_2022_2025'!O29</f>
        <v>741.56503836490447</v>
      </c>
    </row>
    <row r="30" spans="1:15" x14ac:dyDescent="0.25">
      <c r="A30" s="14">
        <f t="shared" si="2"/>
        <v>23</v>
      </c>
      <c r="B30" s="1" t="s">
        <v>55</v>
      </c>
      <c r="C30" s="1" t="s">
        <v>58</v>
      </c>
      <c r="D30" s="3" t="s">
        <v>42</v>
      </c>
      <c r="E30" s="18">
        <f>'10.08.2022_VTBI_2023_2025'!E30-'7.3.2022_SP_2022_2025'!E30</f>
        <v>0</v>
      </c>
      <c r="F30" s="18">
        <f>'10.08.2022_VTBI_2023_2025'!F30-'7.3.2022_SP_2022_2025'!F30</f>
        <v>0</v>
      </c>
      <c r="G30" s="18">
        <f>'10.08.2022_VTBI_2023_2025'!G30-'7.3.2022_SP_2022_2025'!G30</f>
        <v>0</v>
      </c>
      <c r="H30" s="18">
        <f>'10.08.2022_VTBI_2023_2025'!H30-'7.3.2022_SP_2022_2025'!H30</f>
        <v>0</v>
      </c>
      <c r="I30" s="18">
        <f>'10.08.2022_VTBI_2023_2025'!I30-'7.3.2022_SP_2022_2025'!I30</f>
        <v>0</v>
      </c>
      <c r="J30" s="18">
        <f>'10.08.2022_VTBI_2023_2025'!J30-'7.3.2022_SP_2022_2025'!J30</f>
        <v>24.151999999998225</v>
      </c>
      <c r="K30" s="18">
        <f>'10.08.2022_VTBI_2023_2025'!K30-'7.3.2022_SP_2022_2025'!K30</f>
        <v>-83.156999999991967</v>
      </c>
      <c r="L30" s="18">
        <f>'10.08.2022_VTBI_2023_2025'!L30-'7.3.2022_SP_2022_2025'!L30</f>
        <v>-660.40712867237016</v>
      </c>
      <c r="M30" s="18">
        <f>'10.08.2022_VTBI_2023_2025'!M30-'7.3.2022_SP_2022_2025'!M30</f>
        <v>-792.20868460658312</v>
      </c>
      <c r="N30" s="18">
        <f>'10.08.2022_VTBI_2023_2025'!N30-'7.3.2022_SP_2022_2025'!N30</f>
        <v>-1052.0253727977506</v>
      </c>
      <c r="O30" s="18">
        <f>'10.08.2022_VTBI_2023_2025'!O30-'7.3.2022_SP_2022_2025'!O30</f>
        <v>-1238.465622566202</v>
      </c>
    </row>
    <row r="31" spans="1:15" x14ac:dyDescent="0.25">
      <c r="A31" s="14">
        <f t="shared" si="2"/>
        <v>24</v>
      </c>
      <c r="B31" s="1" t="s">
        <v>11</v>
      </c>
      <c r="C31" s="1" t="s">
        <v>12</v>
      </c>
      <c r="D31" s="3" t="s">
        <v>42</v>
      </c>
      <c r="E31" s="18">
        <f>'10.08.2022_VTBI_2023_2025'!E31-'7.3.2022_SP_2022_2025'!E31</f>
        <v>0</v>
      </c>
      <c r="F31" s="18">
        <f>'10.08.2022_VTBI_2023_2025'!F31-'7.3.2022_SP_2022_2025'!F31</f>
        <v>0</v>
      </c>
      <c r="G31" s="18">
        <f>'10.08.2022_VTBI_2023_2025'!G31-'7.3.2022_SP_2022_2025'!G31</f>
        <v>0</v>
      </c>
      <c r="H31" s="18">
        <f>'10.08.2022_VTBI_2023_2025'!H31-'7.3.2022_SP_2022_2025'!H31</f>
        <v>0</v>
      </c>
      <c r="I31" s="18">
        <f>'10.08.2022_VTBI_2023_2025'!I31-'7.3.2022_SP_2022_2025'!I31</f>
        <v>0</v>
      </c>
      <c r="J31" s="18">
        <f>'10.08.2022_VTBI_2023_2025'!J31-'7.3.2022_SP_2022_2025'!J31</f>
        <v>0</v>
      </c>
      <c r="K31" s="18">
        <f>'10.08.2022_VTBI_2023_2025'!K31-'7.3.2022_SP_2022_2025'!K31</f>
        <v>6.7360000000007858</v>
      </c>
      <c r="L31" s="18">
        <f>'10.08.2022_VTBI_2023_2025'!L31-'7.3.2022_SP_2022_2025'!L31</f>
        <v>2249.7781308203121</v>
      </c>
      <c r="M31" s="18">
        <f>'10.08.2022_VTBI_2023_2025'!M31-'7.3.2022_SP_2022_2025'!M31</f>
        <v>4315.5358718173229</v>
      </c>
      <c r="N31" s="18">
        <f>'10.08.2022_VTBI_2023_2025'!N31-'7.3.2022_SP_2022_2025'!N31</f>
        <v>5777.1818301810054</v>
      </c>
      <c r="O31" s="18">
        <f>'10.08.2022_VTBI_2023_2025'!O31-'7.3.2022_SP_2022_2025'!O31</f>
        <v>6577.0694411447839</v>
      </c>
    </row>
    <row r="32" spans="1:15" x14ac:dyDescent="0.25">
      <c r="A32" s="14">
        <f t="shared" si="2"/>
        <v>25</v>
      </c>
      <c r="B32" s="1" t="s">
        <v>13</v>
      </c>
      <c r="C32" s="1" t="s">
        <v>14</v>
      </c>
      <c r="D32" s="3" t="s">
        <v>42</v>
      </c>
      <c r="E32" s="18">
        <f>'10.08.2022_VTBI_2023_2025'!E32-'7.3.2022_SP_2022_2025'!E32</f>
        <v>0</v>
      </c>
      <c r="F32" s="18">
        <f>'10.08.2022_VTBI_2023_2025'!F32-'7.3.2022_SP_2022_2025'!F32</f>
        <v>0</v>
      </c>
      <c r="G32" s="18">
        <f>'10.08.2022_VTBI_2023_2025'!G32-'7.3.2022_SP_2022_2025'!G32</f>
        <v>0</v>
      </c>
      <c r="H32" s="18">
        <f>'10.08.2022_VTBI_2023_2025'!H32-'7.3.2022_SP_2022_2025'!H32</f>
        <v>0</v>
      </c>
      <c r="I32" s="18">
        <f>'10.08.2022_VTBI_2023_2025'!I32-'7.3.2022_SP_2022_2025'!I32</f>
        <v>0</v>
      </c>
      <c r="J32" s="18">
        <f>'10.08.2022_VTBI_2023_2025'!J32-'7.3.2022_SP_2022_2025'!J32</f>
        <v>0</v>
      </c>
      <c r="K32" s="18">
        <f>'10.08.2022_VTBI_2023_2025'!K32-'7.3.2022_SP_2022_2025'!K32</f>
        <v>6.1149999999979627</v>
      </c>
      <c r="L32" s="18">
        <f>'10.08.2022_VTBI_2023_2025'!L32-'7.3.2022_SP_2022_2025'!L32</f>
        <v>3714.3848644659047</v>
      </c>
      <c r="M32" s="18">
        <f>'10.08.2022_VTBI_2023_2025'!M32-'7.3.2022_SP_2022_2025'!M32</f>
        <v>5372.3659113352442</v>
      </c>
      <c r="N32" s="18">
        <f>'10.08.2022_VTBI_2023_2025'!N32-'7.3.2022_SP_2022_2025'!N32</f>
        <v>6764.4208567263995</v>
      </c>
      <c r="O32" s="18">
        <f>'10.08.2022_VTBI_2023_2025'!O32-'7.3.2022_SP_2022_2025'!O32</f>
        <v>7776.8677857516959</v>
      </c>
    </row>
    <row r="33" spans="1:15" x14ac:dyDescent="0.25">
      <c r="A33" s="11"/>
      <c r="B33" s="12" t="s">
        <v>62</v>
      </c>
      <c r="C33" s="12" t="s">
        <v>63</v>
      </c>
      <c r="D33" s="13"/>
      <c r="E33" s="13">
        <v>2015</v>
      </c>
      <c r="F33" s="13">
        <v>2016</v>
      </c>
      <c r="G33" s="13">
        <v>2017</v>
      </c>
      <c r="H33" s="13">
        <v>2018</v>
      </c>
      <c r="I33" s="13">
        <v>2019</v>
      </c>
      <c r="J33" s="13">
        <v>2020</v>
      </c>
      <c r="K33" s="13">
        <v>2021</v>
      </c>
      <c r="L33" s="13">
        <v>2022</v>
      </c>
      <c r="M33" s="13">
        <v>2023</v>
      </c>
      <c r="N33" s="13">
        <v>2024</v>
      </c>
      <c r="O33" s="13">
        <v>2025</v>
      </c>
    </row>
    <row r="34" spans="1:15" x14ac:dyDescent="0.25">
      <c r="A34" s="14">
        <f>A32+1</f>
        <v>26</v>
      </c>
      <c r="B34" s="1" t="s">
        <v>64</v>
      </c>
      <c r="C34" s="1" t="s">
        <v>65</v>
      </c>
      <c r="D34" s="3" t="s">
        <v>47</v>
      </c>
      <c r="E34" s="18">
        <f>'10.08.2022_VTBI_2023_2025'!E34-'7.3.2022_SP_2022_2025'!E34</f>
        <v>0</v>
      </c>
      <c r="F34" s="18">
        <f>'10.08.2022_VTBI_2023_2025'!F34-'7.3.2022_SP_2022_2025'!F34</f>
        <v>0</v>
      </c>
      <c r="G34" s="18">
        <f>'10.08.2022_VTBI_2023_2025'!G34-'7.3.2022_SP_2022_2025'!G34</f>
        <v>0</v>
      </c>
      <c r="H34" s="18">
        <f>'10.08.2022_VTBI_2023_2025'!H34-'7.3.2022_SP_2022_2025'!H34</f>
        <v>0</v>
      </c>
      <c r="I34" s="18">
        <f>'10.08.2022_VTBI_2023_2025'!I34-'7.3.2022_SP_2022_2025'!I34</f>
        <v>0</v>
      </c>
      <c r="J34" s="18">
        <f>'10.08.2022_VTBI_2023_2025'!J34-'7.3.2022_SP_2022_2025'!J34</f>
        <v>2.2472173266407935E-4</v>
      </c>
      <c r="K34" s="18">
        <f>'10.08.2022_VTBI_2023_2025'!K34-'7.3.2022_SP_2022_2025'!K34</f>
        <v>6.0672160860491431E-2</v>
      </c>
      <c r="L34" s="18">
        <f>'10.08.2022_VTBI_2023_2025'!L34-'7.3.2022_SP_2022_2025'!L34</f>
        <v>4.8513759925738356</v>
      </c>
      <c r="M34" s="18">
        <f>'10.08.2022_VTBI_2023_2025'!M34-'7.3.2022_SP_2022_2025'!M34</f>
        <v>2.4421983704166905</v>
      </c>
      <c r="N34" s="18">
        <f>'10.08.2022_VTBI_2023_2025'!N34-'7.3.2022_SP_2022_2025'!N34</f>
        <v>-0.41486267346651573</v>
      </c>
      <c r="O34" s="18">
        <f>'10.08.2022_VTBI_2023_2025'!O34-'7.3.2022_SP_2022_2025'!O34</f>
        <v>0.25254652005364164</v>
      </c>
    </row>
    <row r="35" spans="1:15" x14ac:dyDescent="0.25">
      <c r="A35" s="14">
        <f>A34+1</f>
        <v>27</v>
      </c>
      <c r="B35" s="1" t="s">
        <v>66</v>
      </c>
      <c r="C35" s="1" t="s">
        <v>67</v>
      </c>
      <c r="D35" s="3" t="s">
        <v>47</v>
      </c>
      <c r="E35" s="18">
        <f>'10.08.2022_VTBI_2023_2025'!E35-'7.3.2022_SP_2022_2025'!E35</f>
        <v>0</v>
      </c>
      <c r="F35" s="18">
        <f>'10.08.2022_VTBI_2023_2025'!F35-'7.3.2022_SP_2022_2025'!F35</f>
        <v>0</v>
      </c>
      <c r="G35" s="18">
        <f>'10.08.2022_VTBI_2023_2025'!G35-'7.3.2022_SP_2022_2025'!G35</f>
        <v>0</v>
      </c>
      <c r="H35" s="18">
        <f>'10.08.2022_VTBI_2023_2025'!H35-'7.3.2022_SP_2022_2025'!H35</f>
        <v>0</v>
      </c>
      <c r="I35" s="18">
        <f>'10.08.2022_VTBI_2023_2025'!I35-'7.3.2022_SP_2022_2025'!I35</f>
        <v>0</v>
      </c>
      <c r="J35" s="18">
        <f>'10.08.2022_VTBI_2023_2025'!J35-'7.3.2022_SP_2022_2025'!J35</f>
        <v>0</v>
      </c>
      <c r="K35" s="18">
        <f>'10.08.2022_VTBI_2023_2025'!K35-'7.3.2022_SP_2022_2025'!K35</f>
        <v>-8.522941590172195E-5</v>
      </c>
      <c r="L35" s="18">
        <f>'10.08.2022_VTBI_2023_2025'!L35-'7.3.2022_SP_2022_2025'!L35</f>
        <v>8</v>
      </c>
      <c r="M35" s="18">
        <f>'10.08.2022_VTBI_2023_2025'!M35-'7.3.2022_SP_2022_2025'!M35</f>
        <v>3</v>
      </c>
      <c r="N35" s="18">
        <f>'10.08.2022_VTBI_2023_2025'!N35-'7.3.2022_SP_2022_2025'!N35</f>
        <v>-1.5</v>
      </c>
      <c r="O35" s="18">
        <f>'10.08.2022_VTBI_2023_2025'!O35-'7.3.2022_SP_2022_2025'!O35</f>
        <v>0</v>
      </c>
    </row>
    <row r="36" spans="1:15" x14ac:dyDescent="0.25">
      <c r="A36" s="14">
        <f t="shared" ref="A36:A41" si="3">A35+1</f>
        <v>28</v>
      </c>
      <c r="B36" s="1" t="s">
        <v>68</v>
      </c>
      <c r="C36" s="1" t="s">
        <v>69</v>
      </c>
      <c r="D36" s="3" t="s">
        <v>47</v>
      </c>
      <c r="E36" s="18">
        <f>'10.08.2022_VTBI_2023_2025'!E36-'7.3.2022_SP_2022_2025'!E36</f>
        <v>0</v>
      </c>
      <c r="F36" s="18">
        <f>'10.08.2022_VTBI_2023_2025'!F36-'7.3.2022_SP_2022_2025'!F36</f>
        <v>0</v>
      </c>
      <c r="G36" s="18">
        <f>'10.08.2022_VTBI_2023_2025'!G36-'7.3.2022_SP_2022_2025'!G36</f>
        <v>0</v>
      </c>
      <c r="H36" s="18">
        <f>'10.08.2022_VTBI_2023_2025'!H36-'7.3.2022_SP_2022_2025'!H36</f>
        <v>0</v>
      </c>
      <c r="I36" s="18">
        <f>'10.08.2022_VTBI_2023_2025'!I36-'7.3.2022_SP_2022_2025'!I36</f>
        <v>0</v>
      </c>
      <c r="J36" s="18">
        <f>'10.08.2022_VTBI_2023_2025'!J36-'7.3.2022_SP_2022_2025'!J36</f>
        <v>0</v>
      </c>
      <c r="K36" s="18">
        <f>'10.08.2022_VTBI_2023_2025'!K36-'7.3.2022_SP_2022_2025'!K36</f>
        <v>0.55468449990623014</v>
      </c>
      <c r="L36" s="18">
        <f>'10.08.2022_VTBI_2023_2025'!L36-'7.3.2022_SP_2022_2025'!L36</f>
        <v>10.694932076007163</v>
      </c>
      <c r="M36" s="18">
        <f>'10.08.2022_VTBI_2023_2025'!M36-'7.3.2022_SP_2022_2025'!M36</f>
        <v>2.014455863725729</v>
      </c>
      <c r="N36" s="18">
        <f>'10.08.2022_VTBI_2023_2025'!N36-'7.3.2022_SP_2022_2025'!N36</f>
        <v>0.38078235330416987</v>
      </c>
      <c r="O36" s="18">
        <f>'10.08.2022_VTBI_2023_2025'!O36-'7.3.2022_SP_2022_2025'!O36</f>
        <v>-2.8421709430404007E-14</v>
      </c>
    </row>
    <row r="37" spans="1:15" x14ac:dyDescent="0.25">
      <c r="A37" s="14">
        <f t="shared" si="3"/>
        <v>29</v>
      </c>
      <c r="B37" s="1" t="s">
        <v>70</v>
      </c>
      <c r="C37" s="1" t="s">
        <v>71</v>
      </c>
      <c r="D37" s="3" t="s">
        <v>47</v>
      </c>
      <c r="E37" s="18">
        <f>'10.08.2022_VTBI_2023_2025'!E37-'7.3.2022_SP_2022_2025'!E37</f>
        <v>0</v>
      </c>
      <c r="F37" s="18">
        <f>'10.08.2022_VTBI_2023_2025'!F37-'7.3.2022_SP_2022_2025'!F37</f>
        <v>0</v>
      </c>
      <c r="G37" s="18">
        <f>'10.08.2022_VTBI_2023_2025'!G37-'7.3.2022_SP_2022_2025'!G37</f>
        <v>0</v>
      </c>
      <c r="H37" s="18">
        <f>'10.08.2022_VTBI_2023_2025'!H37-'7.3.2022_SP_2022_2025'!H37</f>
        <v>0</v>
      </c>
      <c r="I37" s="18">
        <f>'10.08.2022_VTBI_2023_2025'!I37-'7.3.2022_SP_2022_2025'!I37</f>
        <v>0</v>
      </c>
      <c r="J37" s="18">
        <f>'10.08.2022_VTBI_2023_2025'!J37-'7.3.2022_SP_2022_2025'!J37</f>
        <v>9.084193842217303E-2</v>
      </c>
      <c r="K37" s="18">
        <f>'10.08.2022_VTBI_2023_2025'!K37-'7.3.2022_SP_2022_2025'!K37</f>
        <v>-0.58458139750301541</v>
      </c>
      <c r="L37" s="18">
        <f>'10.08.2022_VTBI_2023_2025'!L37-'7.3.2022_SP_2022_2025'!L37</f>
        <v>-0.70656086783576377</v>
      </c>
      <c r="M37" s="18">
        <f>'10.08.2022_VTBI_2023_2025'!M37-'7.3.2022_SP_2022_2025'!M37</f>
        <v>1.6431093877881482</v>
      </c>
      <c r="N37" s="18">
        <f>'10.08.2022_VTBI_2023_2025'!N37-'7.3.2022_SP_2022_2025'!N37</f>
        <v>-1.7237029332130982</v>
      </c>
      <c r="O37" s="18">
        <f>'10.08.2022_VTBI_2023_2025'!O37-'7.3.2022_SP_2022_2025'!O37</f>
        <v>-3.8020202852929064E-2</v>
      </c>
    </row>
    <row r="38" spans="1:15" x14ac:dyDescent="0.25">
      <c r="A38" s="14">
        <f t="shared" si="3"/>
        <v>30</v>
      </c>
      <c r="B38" s="1" t="s">
        <v>72</v>
      </c>
      <c r="C38" s="1" t="s">
        <v>73</v>
      </c>
      <c r="D38" s="3" t="s">
        <v>47</v>
      </c>
      <c r="E38" s="18">
        <f>'10.08.2022_VTBI_2023_2025'!E38-'7.3.2022_SP_2022_2025'!E38</f>
        <v>0</v>
      </c>
      <c r="F38" s="18">
        <f>'10.08.2022_VTBI_2023_2025'!F38-'7.3.2022_SP_2022_2025'!F38</f>
        <v>0</v>
      </c>
      <c r="G38" s="18">
        <f>'10.08.2022_VTBI_2023_2025'!G38-'7.3.2022_SP_2022_2025'!G38</f>
        <v>0</v>
      </c>
      <c r="H38" s="18">
        <f>'10.08.2022_VTBI_2023_2025'!H38-'7.3.2022_SP_2022_2025'!H38</f>
        <v>0</v>
      </c>
      <c r="I38" s="18">
        <f>'10.08.2022_VTBI_2023_2025'!I38-'7.3.2022_SP_2022_2025'!I38</f>
        <v>0</v>
      </c>
      <c r="J38" s="18">
        <f>'10.08.2022_VTBI_2023_2025'!J38-'7.3.2022_SP_2022_2025'!J38</f>
        <v>0</v>
      </c>
      <c r="K38" s="18">
        <f>'10.08.2022_VTBI_2023_2025'!K38-'7.3.2022_SP_2022_2025'!K38</f>
        <v>7.499057870755621E-2</v>
      </c>
      <c r="L38" s="18">
        <f>'10.08.2022_VTBI_2023_2025'!L38-'7.3.2022_SP_2022_2025'!L38</f>
        <v>3.2624220615244885</v>
      </c>
      <c r="M38" s="18">
        <f>'10.08.2022_VTBI_2023_2025'!M38-'7.3.2022_SP_2022_2025'!M38</f>
        <v>2.2611550622352912</v>
      </c>
      <c r="N38" s="18">
        <f>'10.08.2022_VTBI_2023_2025'!N38-'7.3.2022_SP_2022_2025'!N38</f>
        <v>0.15874022378203856</v>
      </c>
      <c r="O38" s="18">
        <f>'10.08.2022_VTBI_2023_2025'!O38-'7.3.2022_SP_2022_2025'!O38</f>
        <v>0.57789960809054142</v>
      </c>
    </row>
    <row r="39" spans="1:15" x14ac:dyDescent="0.25">
      <c r="A39" s="14">
        <f t="shared" si="3"/>
        <v>31</v>
      </c>
      <c r="B39" s="1" t="s">
        <v>74</v>
      </c>
      <c r="C39" s="1" t="s">
        <v>75</v>
      </c>
      <c r="D39" s="3" t="s">
        <v>59</v>
      </c>
      <c r="E39" s="3" t="s">
        <v>59</v>
      </c>
      <c r="F39" s="3" t="s">
        <v>59</v>
      </c>
      <c r="G39" s="3" t="s">
        <v>59</v>
      </c>
      <c r="H39" s="3" t="s">
        <v>59</v>
      </c>
      <c r="I39" s="3" t="s">
        <v>59</v>
      </c>
      <c r="J39" s="3" t="s">
        <v>59</v>
      </c>
      <c r="K39" s="3" t="s">
        <v>59</v>
      </c>
      <c r="L39" s="3" t="s">
        <v>59</v>
      </c>
      <c r="M39" s="3" t="s">
        <v>59</v>
      </c>
      <c r="N39" s="3" t="s">
        <v>59</v>
      </c>
      <c r="O39" s="3" t="s">
        <v>59</v>
      </c>
    </row>
    <row r="40" spans="1:15" x14ac:dyDescent="0.25">
      <c r="A40" s="14">
        <f t="shared" si="3"/>
        <v>32</v>
      </c>
      <c r="B40" s="1" t="s">
        <v>76</v>
      </c>
      <c r="C40" s="1" t="s">
        <v>77</v>
      </c>
      <c r="D40" s="3" t="s">
        <v>47</v>
      </c>
      <c r="E40" s="18">
        <f>'10.08.2022_VTBI_2023_2025'!E40-'7.3.2022_SP_2022_2025'!E40</f>
        <v>0</v>
      </c>
      <c r="F40" s="18">
        <f>'10.08.2022_VTBI_2023_2025'!F40-'7.3.2022_SP_2022_2025'!F40</f>
        <v>0</v>
      </c>
      <c r="G40" s="18">
        <f>'10.08.2022_VTBI_2023_2025'!G40-'7.3.2022_SP_2022_2025'!G40</f>
        <v>0</v>
      </c>
      <c r="H40" s="18">
        <f>'10.08.2022_VTBI_2023_2025'!H40-'7.3.2022_SP_2022_2025'!H40</f>
        <v>0</v>
      </c>
      <c r="I40" s="18">
        <f>'10.08.2022_VTBI_2023_2025'!I40-'7.3.2022_SP_2022_2025'!I40</f>
        <v>0</v>
      </c>
      <c r="J40" s="18">
        <f>'10.08.2022_VTBI_2023_2025'!J40-'7.3.2022_SP_2022_2025'!J40</f>
        <v>0</v>
      </c>
      <c r="K40" s="18">
        <f>'10.08.2022_VTBI_2023_2025'!K40-'7.3.2022_SP_2022_2025'!K40</f>
        <v>3.3436044327046943E-2</v>
      </c>
      <c r="L40" s="18">
        <f>'10.08.2022_VTBI_2023_2025'!L40-'7.3.2022_SP_2022_2025'!L40</f>
        <v>-1.0999999999999996</v>
      </c>
      <c r="M40" s="18">
        <f>'10.08.2022_VTBI_2023_2025'!M40-'7.3.2022_SP_2022_2025'!M40</f>
        <v>5</v>
      </c>
      <c r="N40" s="18">
        <f>'10.08.2022_VTBI_2023_2025'!N40-'7.3.2022_SP_2022_2025'!N40</f>
        <v>1.9678496375767582</v>
      </c>
      <c r="O40" s="18">
        <f>'10.08.2022_VTBI_2023_2025'!O40-'7.3.2022_SP_2022_2025'!O40</f>
        <v>0.96784963757675824</v>
      </c>
    </row>
    <row r="41" spans="1:15" x14ac:dyDescent="0.25">
      <c r="A41" s="14">
        <f t="shared" si="3"/>
        <v>33</v>
      </c>
      <c r="B41" s="1" t="s">
        <v>78</v>
      </c>
      <c r="C41" s="1" t="s">
        <v>79</v>
      </c>
      <c r="D41" s="3" t="s">
        <v>47</v>
      </c>
      <c r="E41" s="18">
        <f>'10.08.2022_VTBI_2023_2025'!E41-'7.3.2022_SP_2022_2025'!E41</f>
        <v>0</v>
      </c>
      <c r="F41" s="18">
        <f>'10.08.2022_VTBI_2023_2025'!F41-'7.3.2022_SP_2022_2025'!F41</f>
        <v>0</v>
      </c>
      <c r="G41" s="18">
        <f>'10.08.2022_VTBI_2023_2025'!G41-'7.3.2022_SP_2022_2025'!G41</f>
        <v>0</v>
      </c>
      <c r="H41" s="18">
        <f>'10.08.2022_VTBI_2023_2025'!H41-'7.3.2022_SP_2022_2025'!H41</f>
        <v>0</v>
      </c>
      <c r="I41" s="18">
        <f>'10.08.2022_VTBI_2023_2025'!I41-'7.3.2022_SP_2022_2025'!I41</f>
        <v>0</v>
      </c>
      <c r="J41" s="18">
        <f>'10.08.2022_VTBI_2023_2025'!J41-'7.3.2022_SP_2022_2025'!J41</f>
        <v>0</v>
      </c>
      <c r="K41" s="18">
        <f>'10.08.2022_VTBI_2023_2025'!K41-'7.3.2022_SP_2022_2025'!K41</f>
        <v>-1.5715026842286761E-3</v>
      </c>
      <c r="L41" s="18">
        <f>'10.08.2022_VTBI_2023_2025'!L41-'7.3.2022_SP_2022_2025'!L41</f>
        <v>3</v>
      </c>
      <c r="M41" s="18">
        <f>'10.08.2022_VTBI_2023_2025'!M41-'7.3.2022_SP_2022_2025'!M41</f>
        <v>5.0999999999999996</v>
      </c>
      <c r="N41" s="18">
        <f>'10.08.2022_VTBI_2023_2025'!N41-'7.3.2022_SP_2022_2025'!N41</f>
        <v>0.54999999999999982</v>
      </c>
      <c r="O41" s="18">
        <f>'10.08.2022_VTBI_2023_2025'!O41-'7.3.2022_SP_2022_2025'!O41</f>
        <v>0.29999999999999982</v>
      </c>
    </row>
    <row r="42" spans="1:15" x14ac:dyDescent="0.25">
      <c r="A42" s="11"/>
      <c r="B42" s="12" t="s">
        <v>80</v>
      </c>
      <c r="C42" s="12" t="s">
        <v>81</v>
      </c>
      <c r="D42" s="13"/>
      <c r="E42" s="13">
        <v>2015</v>
      </c>
      <c r="F42" s="13">
        <v>2016</v>
      </c>
      <c r="G42" s="13">
        <v>2017</v>
      </c>
      <c r="H42" s="13">
        <v>2018</v>
      </c>
      <c r="I42" s="13">
        <v>2019</v>
      </c>
      <c r="J42" s="13">
        <v>2020</v>
      </c>
      <c r="K42" s="13">
        <v>2021</v>
      </c>
      <c r="L42" s="13">
        <v>2022</v>
      </c>
      <c r="M42" s="13">
        <v>2023</v>
      </c>
      <c r="N42" s="13">
        <v>2024</v>
      </c>
      <c r="O42" s="13">
        <v>2025</v>
      </c>
    </row>
    <row r="43" spans="1:15" x14ac:dyDescent="0.25">
      <c r="A43" s="14">
        <f>A41+1</f>
        <v>34</v>
      </c>
      <c r="B43" s="1" t="s">
        <v>5</v>
      </c>
      <c r="C43" s="1" t="s">
        <v>6</v>
      </c>
      <c r="D43" s="3" t="s">
        <v>47</v>
      </c>
      <c r="E43" s="18">
        <f>'10.08.2022_VTBI_2023_2025'!E43-'7.3.2022_SP_2022_2025'!E43</f>
        <v>0</v>
      </c>
      <c r="F43" s="18">
        <f>'10.08.2022_VTBI_2023_2025'!F43-'7.3.2022_SP_2022_2025'!F43</f>
        <v>0</v>
      </c>
      <c r="G43" s="18">
        <f>'10.08.2022_VTBI_2023_2025'!G43-'7.3.2022_SP_2022_2025'!G43</f>
        <v>0</v>
      </c>
      <c r="H43" s="18">
        <f>'10.08.2022_VTBI_2023_2025'!H43-'7.3.2022_SP_2022_2025'!H43</f>
        <v>0</v>
      </c>
      <c r="I43" s="18">
        <f>'10.08.2022_VTBI_2023_2025'!I43-'7.3.2022_SP_2022_2025'!I43</f>
        <v>0</v>
      </c>
      <c r="J43" s="18">
        <f>'10.08.2022_VTBI_2023_2025'!J43-'7.3.2022_SP_2022_2025'!J43</f>
        <v>0</v>
      </c>
      <c r="K43" s="18">
        <f>'10.08.2022_VTBI_2023_2025'!K43-'7.3.2022_SP_2022_2025'!K43</f>
        <v>-3.6722514918072768E-3</v>
      </c>
      <c r="L43" s="18">
        <f>'10.08.2022_VTBI_2023_2025'!L43-'7.3.2022_SP_2022_2025'!L43</f>
        <v>4.06678566034509</v>
      </c>
      <c r="M43" s="18">
        <f>'10.08.2022_VTBI_2023_2025'!M43-'7.3.2022_SP_2022_2025'!M43</f>
        <v>-1.6650843402436741</v>
      </c>
      <c r="N43" s="18">
        <f>'10.08.2022_VTBI_2023_2025'!N43-'7.3.2022_SP_2022_2025'!N43</f>
        <v>0.40236768912172582</v>
      </c>
      <c r="O43" s="18">
        <f>'10.08.2022_VTBI_2023_2025'!O43-'7.3.2022_SP_2022_2025'!O43</f>
        <v>0.3417073679253968</v>
      </c>
    </row>
    <row r="44" spans="1:15" x14ac:dyDescent="0.25">
      <c r="A44" s="14">
        <f t="shared" ref="A44:A49" si="4">A43+1</f>
        <v>35</v>
      </c>
      <c r="B44" s="1" t="s">
        <v>52</v>
      </c>
      <c r="C44" s="1" t="s">
        <v>7</v>
      </c>
      <c r="D44" s="3" t="s">
        <v>47</v>
      </c>
      <c r="E44" s="18">
        <f>'10.08.2022_VTBI_2023_2025'!E44-'7.3.2022_SP_2022_2025'!E44</f>
        <v>0</v>
      </c>
      <c r="F44" s="18">
        <f>'10.08.2022_VTBI_2023_2025'!F44-'7.3.2022_SP_2022_2025'!F44</f>
        <v>0</v>
      </c>
      <c r="G44" s="18">
        <f>'10.08.2022_VTBI_2023_2025'!G44-'7.3.2022_SP_2022_2025'!G44</f>
        <v>0</v>
      </c>
      <c r="H44" s="18">
        <f>'10.08.2022_VTBI_2023_2025'!H44-'7.3.2022_SP_2022_2025'!H44</f>
        <v>0</v>
      </c>
      <c r="I44" s="18">
        <f>'10.08.2022_VTBI_2023_2025'!I44-'7.3.2022_SP_2022_2025'!I44</f>
        <v>0</v>
      </c>
      <c r="J44" s="18">
        <f>'10.08.2022_VTBI_2023_2025'!J44-'7.3.2022_SP_2022_2025'!J44</f>
        <v>0</v>
      </c>
      <c r="K44" s="18">
        <f>'10.08.2022_VTBI_2023_2025'!K44-'7.3.2022_SP_2022_2025'!K44</f>
        <v>-7.0107312855582915E-4</v>
      </c>
      <c r="L44" s="18">
        <f>'10.08.2022_VTBI_2023_2025'!L44-'7.3.2022_SP_2022_2025'!L44</f>
        <v>-0.1351073190712162</v>
      </c>
      <c r="M44" s="18">
        <f>'10.08.2022_VTBI_2023_2025'!M44-'7.3.2022_SP_2022_2025'!M44</f>
        <v>-0.63580568611407651</v>
      </c>
      <c r="N44" s="18">
        <f>'10.08.2022_VTBI_2023_2025'!N44-'7.3.2022_SP_2022_2025'!N44</f>
        <v>-2.1679276241735573E-2</v>
      </c>
      <c r="O44" s="18">
        <f>'10.08.2022_VTBI_2023_2025'!O44-'7.3.2022_SP_2022_2025'!O44</f>
        <v>-2.6380583775228311E-3</v>
      </c>
    </row>
    <row r="45" spans="1:15" x14ac:dyDescent="0.25">
      <c r="A45" s="14">
        <f t="shared" si="4"/>
        <v>36</v>
      </c>
      <c r="B45" s="1" t="s">
        <v>53</v>
      </c>
      <c r="C45" s="1" t="s">
        <v>8</v>
      </c>
      <c r="D45" s="3" t="s">
        <v>47</v>
      </c>
      <c r="E45" s="18">
        <f>'10.08.2022_VTBI_2023_2025'!E45-'7.3.2022_SP_2022_2025'!E45</f>
        <v>0</v>
      </c>
      <c r="F45" s="18">
        <f>'10.08.2022_VTBI_2023_2025'!F45-'7.3.2022_SP_2022_2025'!F45</f>
        <v>0</v>
      </c>
      <c r="G45" s="18">
        <f>'10.08.2022_VTBI_2023_2025'!G45-'7.3.2022_SP_2022_2025'!G45</f>
        <v>0</v>
      </c>
      <c r="H45" s="18">
        <f>'10.08.2022_VTBI_2023_2025'!H45-'7.3.2022_SP_2022_2025'!H45</f>
        <v>0</v>
      </c>
      <c r="I45" s="18">
        <f>'10.08.2022_VTBI_2023_2025'!I45-'7.3.2022_SP_2022_2025'!I45</f>
        <v>0</v>
      </c>
      <c r="J45" s="18">
        <f>'10.08.2022_VTBI_2023_2025'!J45-'7.3.2022_SP_2022_2025'!J45</f>
        <v>7.8684572461889313E-2</v>
      </c>
      <c r="K45" s="18">
        <f>'10.08.2022_VTBI_2023_2025'!K45-'7.3.2022_SP_2022_2025'!K45</f>
        <v>-0.28274904613685159</v>
      </c>
      <c r="L45" s="18">
        <f>'10.08.2022_VTBI_2023_2025'!L45-'7.3.2022_SP_2022_2025'!L45</f>
        <v>-0.82035010491673965</v>
      </c>
      <c r="M45" s="18">
        <f>'10.08.2022_VTBI_2023_2025'!M45-'7.3.2022_SP_2022_2025'!M45</f>
        <v>-0.62961623150380419</v>
      </c>
      <c r="N45" s="18">
        <f>'10.08.2022_VTBI_2023_2025'!N45-'7.3.2022_SP_2022_2025'!N45</f>
        <v>3.2547445556895926E-2</v>
      </c>
      <c r="O45" s="18">
        <f>'10.08.2022_VTBI_2023_2025'!O45-'7.3.2022_SP_2022_2025'!O45</f>
        <v>0.59682769539940594</v>
      </c>
    </row>
    <row r="46" spans="1:15" x14ac:dyDescent="0.25">
      <c r="A46" s="14">
        <f t="shared" si="4"/>
        <v>37</v>
      </c>
      <c r="B46" s="1" t="s">
        <v>54</v>
      </c>
      <c r="C46" s="1" t="s">
        <v>9</v>
      </c>
      <c r="D46" s="3" t="s">
        <v>47</v>
      </c>
      <c r="E46" s="18">
        <f>'10.08.2022_VTBI_2023_2025'!E46-'7.3.2022_SP_2022_2025'!E46</f>
        <v>0</v>
      </c>
      <c r="F46" s="18">
        <f>'10.08.2022_VTBI_2023_2025'!F46-'7.3.2022_SP_2022_2025'!F46</f>
        <v>0</v>
      </c>
      <c r="G46" s="18">
        <f>'10.08.2022_VTBI_2023_2025'!G46-'7.3.2022_SP_2022_2025'!G46</f>
        <v>0</v>
      </c>
      <c r="H46" s="18">
        <f>'10.08.2022_VTBI_2023_2025'!H46-'7.3.2022_SP_2022_2025'!H46</f>
        <v>0</v>
      </c>
      <c r="I46" s="18">
        <f>'10.08.2022_VTBI_2023_2025'!I46-'7.3.2022_SP_2022_2025'!I46</f>
        <v>0</v>
      </c>
      <c r="J46" s="18">
        <f>'10.08.2022_VTBI_2023_2025'!J46-'7.3.2022_SP_2022_2025'!J46</f>
        <v>0</v>
      </c>
      <c r="K46" s="18">
        <f>'10.08.2022_VTBI_2023_2025'!K46-'7.3.2022_SP_2022_2025'!K46</f>
        <v>-2.6354000645083531E-2</v>
      </c>
      <c r="L46" s="18">
        <f>'10.08.2022_VTBI_2023_2025'!L46-'7.3.2022_SP_2022_2025'!L46</f>
        <v>1.1335781234536602E-3</v>
      </c>
      <c r="M46" s="18">
        <f>'10.08.2022_VTBI_2023_2025'!M46-'7.3.2022_SP_2022_2025'!M46</f>
        <v>-0.42099872199668498</v>
      </c>
      <c r="N46" s="18">
        <f>'10.08.2022_VTBI_2023_2025'!N46-'7.3.2022_SP_2022_2025'!N46</f>
        <v>1.5671407022717077E-3</v>
      </c>
      <c r="O46" s="18">
        <f>'10.08.2022_VTBI_2023_2025'!O46-'7.3.2022_SP_2022_2025'!O46</f>
        <v>0.64623260343501265</v>
      </c>
    </row>
    <row r="47" spans="1:15" x14ac:dyDescent="0.25">
      <c r="A47" s="14">
        <f t="shared" si="4"/>
        <v>38</v>
      </c>
      <c r="B47" s="1" t="s">
        <v>55</v>
      </c>
      <c r="C47" s="1" t="s">
        <v>58</v>
      </c>
      <c r="D47" s="3" t="s">
        <v>47</v>
      </c>
      <c r="E47" s="18">
        <f>'10.08.2022_VTBI_2023_2025'!E47-'7.3.2022_SP_2022_2025'!E47</f>
        <v>0</v>
      </c>
      <c r="F47" s="18">
        <f>'10.08.2022_VTBI_2023_2025'!F47-'7.3.2022_SP_2022_2025'!F47</f>
        <v>0</v>
      </c>
      <c r="G47" s="18">
        <f>'10.08.2022_VTBI_2023_2025'!G47-'7.3.2022_SP_2022_2025'!G47</f>
        <v>0</v>
      </c>
      <c r="H47" s="18">
        <f>'10.08.2022_VTBI_2023_2025'!H47-'7.3.2022_SP_2022_2025'!H47</f>
        <v>0</v>
      </c>
      <c r="I47" s="18">
        <f>'10.08.2022_VTBI_2023_2025'!I47-'7.3.2022_SP_2022_2025'!I47</f>
        <v>0</v>
      </c>
      <c r="J47" s="18">
        <f>'10.08.2022_VTBI_2023_2025'!J47-'7.3.2022_SP_2022_2025'!J47</f>
        <v>7.8684572461885982E-2</v>
      </c>
      <c r="K47" s="18">
        <f>'10.08.2022_VTBI_2023_2025'!K47-'7.3.2022_SP_2022_2025'!K47</f>
        <v>-0.25639504549176539</v>
      </c>
      <c r="L47" s="18">
        <f>'10.08.2022_VTBI_2023_2025'!L47-'7.3.2022_SP_2022_2025'!L47</f>
        <v>-0.82148368304018438</v>
      </c>
      <c r="M47" s="18">
        <f>'10.08.2022_VTBI_2023_2025'!M47-'7.3.2022_SP_2022_2025'!M47</f>
        <v>-0.20861750950712901</v>
      </c>
      <c r="N47" s="18">
        <f>'10.08.2022_VTBI_2023_2025'!N47-'7.3.2022_SP_2022_2025'!N47</f>
        <v>3.0980304854628195E-2</v>
      </c>
      <c r="O47" s="18">
        <f>'10.08.2022_VTBI_2023_2025'!O47-'7.3.2022_SP_2022_2025'!O47</f>
        <v>-4.9404908035607542E-2</v>
      </c>
    </row>
    <row r="48" spans="1:15" x14ac:dyDescent="0.25">
      <c r="A48" s="14">
        <f t="shared" si="4"/>
        <v>39</v>
      </c>
      <c r="B48" s="1" t="s">
        <v>11</v>
      </c>
      <c r="C48" s="1" t="s">
        <v>12</v>
      </c>
      <c r="D48" s="3" t="s">
        <v>47</v>
      </c>
      <c r="E48" s="18">
        <f>'10.08.2022_VTBI_2023_2025'!E48-'7.3.2022_SP_2022_2025'!E48</f>
        <v>0</v>
      </c>
      <c r="F48" s="18">
        <f>'10.08.2022_VTBI_2023_2025'!F48-'7.3.2022_SP_2022_2025'!F48</f>
        <v>0</v>
      </c>
      <c r="G48" s="18">
        <f>'10.08.2022_VTBI_2023_2025'!G48-'7.3.2022_SP_2022_2025'!G48</f>
        <v>0</v>
      </c>
      <c r="H48" s="18">
        <f>'10.08.2022_VTBI_2023_2025'!H48-'7.3.2022_SP_2022_2025'!H48</f>
        <v>0</v>
      </c>
      <c r="I48" s="18">
        <f>'10.08.2022_VTBI_2023_2025'!I48-'7.3.2022_SP_2022_2025'!I48</f>
        <v>0</v>
      </c>
      <c r="J48" s="18">
        <f>'10.08.2022_VTBI_2023_2025'!J48-'7.3.2022_SP_2022_2025'!J48</f>
        <v>0</v>
      </c>
      <c r="K48" s="18">
        <f>'10.08.2022_VTBI_2023_2025'!K48-'7.3.2022_SP_2022_2025'!K48</f>
        <v>-1.8967821214421754E-3</v>
      </c>
      <c r="L48" s="18">
        <f>'10.08.2022_VTBI_2023_2025'!L48-'7.3.2022_SP_2022_2025'!L48</f>
        <v>6.689485605803716</v>
      </c>
      <c r="M48" s="18">
        <f>'10.08.2022_VTBI_2023_2025'!M48-'7.3.2022_SP_2022_2025'!M48</f>
        <v>1.6000297472462581</v>
      </c>
      <c r="N48" s="18">
        <f>'10.08.2022_VTBI_2023_2025'!N48-'7.3.2022_SP_2022_2025'!N48</f>
        <v>1.6114127394857345</v>
      </c>
      <c r="O48" s="18">
        <f>'10.08.2022_VTBI_2023_2025'!O48-'7.3.2022_SP_2022_2025'!O48</f>
        <v>0.50531859913056643</v>
      </c>
    </row>
    <row r="49" spans="1:15" x14ac:dyDescent="0.25">
      <c r="A49" s="14">
        <f t="shared" si="4"/>
        <v>40</v>
      </c>
      <c r="B49" s="1" t="s">
        <v>13</v>
      </c>
      <c r="C49" s="1" t="s">
        <v>14</v>
      </c>
      <c r="D49" s="3" t="s">
        <v>47</v>
      </c>
      <c r="E49" s="18">
        <f>'10.08.2022_VTBI_2023_2025'!E49-'7.3.2022_SP_2022_2025'!E49</f>
        <v>-8.1901964778710035E-3</v>
      </c>
      <c r="F49" s="18">
        <f>'10.08.2022_VTBI_2023_2025'!F49-'7.3.2022_SP_2022_2025'!F49</f>
        <v>2.4650596451419173</v>
      </c>
      <c r="G49" s="18">
        <f>'10.08.2022_VTBI_2023_2025'!G49-'7.3.2022_SP_2022_2025'!G49</f>
        <v>-8.237945360791894</v>
      </c>
      <c r="H49" s="18">
        <f>'10.08.2022_VTBI_2023_2025'!H49-'7.3.2022_SP_2022_2025'!H49</f>
        <v>-5.6780372701165023</v>
      </c>
      <c r="I49" s="18">
        <f>'10.08.2022_VTBI_2023_2025'!I49-'7.3.2022_SP_2022_2025'!I49</f>
        <v>-1.3971395409957448</v>
      </c>
      <c r="J49" s="18">
        <f>'10.08.2022_VTBI_2023_2025'!J49-'7.3.2022_SP_2022_2025'!J49</f>
        <v>5.2069758547621712</v>
      </c>
      <c r="K49" s="18">
        <f>'10.08.2022_VTBI_2023_2025'!K49-'7.3.2022_SP_2022_2025'!K49</f>
        <v>-19.000538240177193</v>
      </c>
      <c r="L49" s="18">
        <f>'10.08.2022_VTBI_2023_2025'!L49-'7.3.2022_SP_2022_2025'!L49</f>
        <v>-20.581985259755939</v>
      </c>
      <c r="M49" s="18">
        <f>'10.08.2022_VTBI_2023_2025'!M49-'7.3.2022_SP_2022_2025'!M49</f>
        <v>-5.3417917153564387</v>
      </c>
      <c r="N49" s="18">
        <f>'10.08.2022_VTBI_2023_2025'!N49-'7.3.2022_SP_2022_2025'!N49</f>
        <v>-8.9739200403604968</v>
      </c>
      <c r="O49" s="18">
        <f>'10.08.2022_VTBI_2023_2025'!O49-'7.3.2022_SP_2022_2025'!O49</f>
        <v>-7.754688497615863</v>
      </c>
    </row>
    <row r="50" spans="1:15" x14ac:dyDescent="0.25">
      <c r="A50" s="11"/>
      <c r="B50" s="12" t="s">
        <v>82</v>
      </c>
      <c r="C50" s="12" t="s">
        <v>83</v>
      </c>
      <c r="D50" s="13"/>
      <c r="E50" s="13">
        <v>2015</v>
      </c>
      <c r="F50" s="13">
        <v>2016</v>
      </c>
      <c r="G50" s="13">
        <v>2017</v>
      </c>
      <c r="H50" s="13">
        <v>2018</v>
      </c>
      <c r="I50" s="13">
        <v>2019</v>
      </c>
      <c r="J50" s="13">
        <v>2020</v>
      </c>
      <c r="K50" s="13">
        <v>2021</v>
      </c>
      <c r="L50" s="13">
        <v>2022</v>
      </c>
      <c r="M50" s="13">
        <v>2023</v>
      </c>
      <c r="N50" s="13">
        <v>2024</v>
      </c>
      <c r="O50" s="13">
        <v>2025</v>
      </c>
    </row>
    <row r="51" spans="1:15" x14ac:dyDescent="0.25">
      <c r="A51" s="14">
        <f>A49+1</f>
        <v>41</v>
      </c>
      <c r="B51" s="1" t="s">
        <v>84</v>
      </c>
      <c r="C51" s="1" t="s">
        <v>85</v>
      </c>
      <c r="D51" s="3" t="s">
        <v>47</v>
      </c>
      <c r="E51" s="18">
        <f>'10.08.2022_VTBI_2023_2025'!E51-'7.3.2022_SP_2022_2025'!E51</f>
        <v>0</v>
      </c>
      <c r="F51" s="18">
        <f>'10.08.2022_VTBI_2023_2025'!F51-'7.3.2022_SP_2022_2025'!F51</f>
        <v>0</v>
      </c>
      <c r="G51" s="18">
        <f>'10.08.2022_VTBI_2023_2025'!G51-'7.3.2022_SP_2022_2025'!G51</f>
        <v>0</v>
      </c>
      <c r="H51" s="18">
        <f>'10.08.2022_VTBI_2023_2025'!H51-'7.3.2022_SP_2022_2025'!H51</f>
        <v>0</v>
      </c>
      <c r="I51" s="18">
        <f>'10.08.2022_VTBI_2023_2025'!I51-'7.3.2022_SP_2022_2025'!I51</f>
        <v>0</v>
      </c>
      <c r="J51" s="18">
        <f>'10.08.2022_VTBI_2023_2025'!J51-'7.3.2022_SP_2022_2025'!J51</f>
        <v>0</v>
      </c>
      <c r="K51" s="18">
        <f>'10.08.2022_VTBI_2023_2025'!K51-'7.3.2022_SP_2022_2025'!K51</f>
        <v>0</v>
      </c>
      <c r="L51" s="18">
        <f>'10.08.2022_VTBI_2023_2025'!L51-'7.3.2022_SP_2022_2025'!L51</f>
        <v>8</v>
      </c>
      <c r="M51" s="18">
        <f>'10.08.2022_VTBI_2023_2025'!M51-'7.3.2022_SP_2022_2025'!M51</f>
        <v>3</v>
      </c>
      <c r="N51" s="18">
        <f>'10.08.2022_VTBI_2023_2025'!N51-'7.3.2022_SP_2022_2025'!N51</f>
        <v>-1.5</v>
      </c>
      <c r="O51" s="18">
        <f>'10.08.2022_VTBI_2023_2025'!O51-'7.3.2022_SP_2022_2025'!O51</f>
        <v>0</v>
      </c>
    </row>
    <row r="52" spans="1:15" x14ac:dyDescent="0.25">
      <c r="A52" s="11"/>
      <c r="B52" s="12" t="s">
        <v>86</v>
      </c>
      <c r="C52" s="12" t="s">
        <v>87</v>
      </c>
      <c r="D52" s="13"/>
      <c r="E52" s="13">
        <v>2015</v>
      </c>
      <c r="F52" s="13">
        <v>2016</v>
      </c>
      <c r="G52" s="13">
        <v>2017</v>
      </c>
      <c r="H52" s="13">
        <v>2018</v>
      </c>
      <c r="I52" s="13">
        <v>2019</v>
      </c>
      <c r="J52" s="13">
        <v>2020</v>
      </c>
      <c r="K52" s="13">
        <v>2021</v>
      </c>
      <c r="L52" s="13">
        <v>2022</v>
      </c>
      <c r="M52" s="13">
        <v>2023</v>
      </c>
      <c r="N52" s="13">
        <v>2024</v>
      </c>
      <c r="O52" s="13">
        <v>2025</v>
      </c>
    </row>
    <row r="53" spans="1:15" x14ac:dyDescent="0.25">
      <c r="A53" s="14">
        <f>A51+1</f>
        <v>42</v>
      </c>
      <c r="B53" s="1" t="s">
        <v>88</v>
      </c>
      <c r="C53" s="1" t="s">
        <v>17</v>
      </c>
      <c r="D53" s="3" t="s">
        <v>42</v>
      </c>
      <c r="E53" s="18">
        <f>'10.08.2022_VTBI_2023_2025'!E53-'7.3.2022_SP_2022_2025'!E53</f>
        <v>0</v>
      </c>
      <c r="F53" s="18">
        <f>'10.08.2022_VTBI_2023_2025'!F53-'7.3.2022_SP_2022_2025'!F53</f>
        <v>0</v>
      </c>
      <c r="G53" s="18">
        <f>'10.08.2022_VTBI_2023_2025'!G53-'7.3.2022_SP_2022_2025'!G53</f>
        <v>0</v>
      </c>
      <c r="H53" s="18">
        <f>'10.08.2022_VTBI_2023_2025'!H53-'7.3.2022_SP_2022_2025'!H53</f>
        <v>0</v>
      </c>
      <c r="I53" s="18">
        <f>'10.08.2022_VTBI_2023_2025'!I53-'7.3.2022_SP_2022_2025'!I53</f>
        <v>0</v>
      </c>
      <c r="J53" s="18">
        <f>'10.08.2022_VTBI_2023_2025'!J53-'7.3.2022_SP_2022_2025'!J53</f>
        <v>-0.54899999999906868</v>
      </c>
      <c r="K53" s="18">
        <f>'10.08.2022_VTBI_2023_2025'!K53-'7.3.2022_SP_2022_2025'!K53</f>
        <v>47.796000000000276</v>
      </c>
      <c r="L53" s="18">
        <f>'10.08.2022_VTBI_2023_2025'!L53-'7.3.2022_SP_2022_2025'!L53</f>
        <v>1127.3836064353472</v>
      </c>
      <c r="M53" s="18">
        <f>'10.08.2022_VTBI_2023_2025'!M53-'7.3.2022_SP_2022_2025'!M53</f>
        <v>1566.0957123417538</v>
      </c>
      <c r="N53" s="18">
        <f>'10.08.2022_VTBI_2023_2025'!N53-'7.3.2022_SP_2022_2025'!N53</f>
        <v>1301.4186525596451</v>
      </c>
      <c r="O53" s="18">
        <f>'10.08.2022_VTBI_2023_2025'!O53-'7.3.2022_SP_2022_2025'!O53</f>
        <v>1622.8490486571027</v>
      </c>
    </row>
    <row r="54" spans="1:15" x14ac:dyDescent="0.25">
      <c r="A54" s="14">
        <f>A53+1</f>
        <v>43</v>
      </c>
      <c r="B54" s="1" t="s">
        <v>15</v>
      </c>
      <c r="C54" s="1" t="s">
        <v>16</v>
      </c>
      <c r="D54" s="3" t="s">
        <v>42</v>
      </c>
      <c r="E54" s="18">
        <f>'10.08.2022_VTBI_2023_2025'!E54-'7.3.2022_SP_2022_2025'!E54</f>
        <v>0</v>
      </c>
      <c r="F54" s="18">
        <f>'10.08.2022_VTBI_2023_2025'!F54-'7.3.2022_SP_2022_2025'!F54</f>
        <v>0</v>
      </c>
      <c r="G54" s="18">
        <f>'10.08.2022_VTBI_2023_2025'!G54-'7.3.2022_SP_2022_2025'!G54</f>
        <v>0</v>
      </c>
      <c r="H54" s="18">
        <f>'10.08.2022_VTBI_2023_2025'!H54-'7.3.2022_SP_2022_2025'!H54</f>
        <v>0</v>
      </c>
      <c r="I54" s="18">
        <f>'10.08.2022_VTBI_2023_2025'!I54-'7.3.2022_SP_2022_2025'!I54</f>
        <v>0</v>
      </c>
      <c r="J54" s="18">
        <f>'10.08.2022_VTBI_2023_2025'!J54-'7.3.2022_SP_2022_2025'!J54</f>
        <v>0</v>
      </c>
      <c r="K54" s="18">
        <f>'10.08.2022_VTBI_2023_2025'!K54-'7.3.2022_SP_2022_2025'!K54</f>
        <v>0</v>
      </c>
      <c r="L54" s="18">
        <f>'10.08.2022_VTBI_2023_2025'!L54-'7.3.2022_SP_2022_2025'!L54</f>
        <v>507.08802148285031</v>
      </c>
      <c r="M54" s="18">
        <f>'10.08.2022_VTBI_2023_2025'!M54-'7.3.2022_SP_2022_2025'!M54</f>
        <v>516.10941677794472</v>
      </c>
      <c r="N54" s="18">
        <f>'10.08.2022_VTBI_2023_2025'!N54-'7.3.2022_SP_2022_2025'!N54</f>
        <v>503.42145801660081</v>
      </c>
      <c r="O54" s="18">
        <f>'10.08.2022_VTBI_2023_2025'!O54-'7.3.2022_SP_2022_2025'!O54</f>
        <v>465.65289384001517</v>
      </c>
    </row>
    <row r="55" spans="1:15" x14ac:dyDescent="0.25">
      <c r="A55" s="14">
        <f>A54+1</f>
        <v>44</v>
      </c>
      <c r="B55" s="1" t="s">
        <v>89</v>
      </c>
      <c r="C55" s="1" t="s">
        <v>90</v>
      </c>
      <c r="D55" s="3" t="s">
        <v>42</v>
      </c>
      <c r="E55" s="18">
        <f>'10.08.2022_VTBI_2023_2025'!E55-'7.3.2022_SP_2022_2025'!E55</f>
        <v>0</v>
      </c>
      <c r="F55" s="18">
        <f>'10.08.2022_VTBI_2023_2025'!F55-'7.3.2022_SP_2022_2025'!F55</f>
        <v>0</v>
      </c>
      <c r="G55" s="18">
        <f>'10.08.2022_VTBI_2023_2025'!G55-'7.3.2022_SP_2022_2025'!G55</f>
        <v>0</v>
      </c>
      <c r="H55" s="18">
        <f>'10.08.2022_VTBI_2023_2025'!H55-'7.3.2022_SP_2022_2025'!H55</f>
        <v>0</v>
      </c>
      <c r="I55" s="18">
        <f>'10.08.2022_VTBI_2023_2025'!I55-'7.3.2022_SP_2022_2025'!I55</f>
        <v>0</v>
      </c>
      <c r="J55" s="18">
        <f>'10.08.2022_VTBI_2023_2025'!J55-'7.3.2022_SP_2022_2025'!J55</f>
        <v>0</v>
      </c>
      <c r="K55" s="18">
        <f>'10.08.2022_VTBI_2023_2025'!K55-'7.3.2022_SP_2022_2025'!K55</f>
        <v>0</v>
      </c>
      <c r="L55" s="18">
        <f>'10.08.2022_VTBI_2023_2025'!L55-'7.3.2022_SP_2022_2025'!L55</f>
        <v>364.02711824326252</v>
      </c>
      <c r="M55" s="18">
        <f>'10.08.2022_VTBI_2023_2025'!M55-'7.3.2022_SP_2022_2025'!M55</f>
        <v>368.18688991127601</v>
      </c>
      <c r="N55" s="18">
        <f>'10.08.2022_VTBI_2023_2025'!N55-'7.3.2022_SP_2022_2025'!N55</f>
        <v>354.74461577568945</v>
      </c>
      <c r="O55" s="18">
        <f>'10.08.2022_VTBI_2023_2025'!O55-'7.3.2022_SP_2022_2025'!O55</f>
        <v>320.67967613038491</v>
      </c>
    </row>
    <row r="56" spans="1:15" x14ac:dyDescent="0.25">
      <c r="A56" s="14">
        <f>A55+1</f>
        <v>45</v>
      </c>
      <c r="B56" s="1" t="s">
        <v>91</v>
      </c>
      <c r="C56" s="1" t="s">
        <v>92</v>
      </c>
      <c r="D56" s="3" t="s">
        <v>42</v>
      </c>
      <c r="E56" s="18">
        <f>'10.08.2022_VTBI_2023_2025'!E56-'7.3.2022_SP_2022_2025'!E56</f>
        <v>0</v>
      </c>
      <c r="F56" s="18">
        <f>'10.08.2022_VTBI_2023_2025'!F56-'7.3.2022_SP_2022_2025'!F56</f>
        <v>0</v>
      </c>
      <c r="G56" s="18">
        <f>'10.08.2022_VTBI_2023_2025'!G56-'7.3.2022_SP_2022_2025'!G56</f>
        <v>0</v>
      </c>
      <c r="H56" s="18">
        <f>'10.08.2022_VTBI_2023_2025'!H56-'7.3.2022_SP_2022_2025'!H56</f>
        <v>0</v>
      </c>
      <c r="I56" s="18">
        <f>'10.08.2022_VTBI_2023_2025'!I56-'7.3.2022_SP_2022_2025'!I56</f>
        <v>0</v>
      </c>
      <c r="J56" s="18">
        <f>'10.08.2022_VTBI_2023_2025'!J56-'7.3.2022_SP_2022_2025'!J56</f>
        <v>0</v>
      </c>
      <c r="K56" s="18">
        <f>'10.08.2022_VTBI_2023_2025'!K56-'7.3.2022_SP_2022_2025'!K56</f>
        <v>0</v>
      </c>
      <c r="L56" s="18">
        <f>'10.08.2022_VTBI_2023_2025'!L56-'7.3.2022_SP_2022_2025'!L56</f>
        <v>143.06090323958961</v>
      </c>
      <c r="M56" s="18">
        <f>'10.08.2022_VTBI_2023_2025'!M56-'7.3.2022_SP_2022_2025'!M56</f>
        <v>147.92252686666916</v>
      </c>
      <c r="N56" s="18">
        <f>'10.08.2022_VTBI_2023_2025'!N56-'7.3.2022_SP_2022_2025'!N56</f>
        <v>148.67684224091272</v>
      </c>
      <c r="O56" s="18">
        <f>'10.08.2022_VTBI_2023_2025'!O56-'7.3.2022_SP_2022_2025'!O56</f>
        <v>144.97321770962844</v>
      </c>
    </row>
    <row r="57" spans="1:15" x14ac:dyDescent="0.25">
      <c r="A57" s="14">
        <f>A56+1</f>
        <v>46</v>
      </c>
      <c r="B57" s="1" t="s">
        <v>18</v>
      </c>
      <c r="C57" s="1" t="s">
        <v>19</v>
      </c>
      <c r="D57" s="3" t="s">
        <v>42</v>
      </c>
      <c r="E57" s="18">
        <f>'10.08.2022_VTBI_2023_2025'!E57-'7.3.2022_SP_2022_2025'!E57</f>
        <v>0</v>
      </c>
      <c r="F57" s="18">
        <f>'10.08.2022_VTBI_2023_2025'!F57-'7.3.2022_SP_2022_2025'!F57</f>
        <v>0</v>
      </c>
      <c r="G57" s="18">
        <f>'10.08.2022_VTBI_2023_2025'!G57-'7.3.2022_SP_2022_2025'!G57</f>
        <v>0</v>
      </c>
      <c r="H57" s="18">
        <f>'10.08.2022_VTBI_2023_2025'!H57-'7.3.2022_SP_2022_2025'!H57</f>
        <v>0</v>
      </c>
      <c r="I57" s="18">
        <f>'10.08.2022_VTBI_2023_2025'!I57-'7.3.2022_SP_2022_2025'!I57</f>
        <v>0</v>
      </c>
      <c r="J57" s="18">
        <f>'10.08.2022_VTBI_2023_2025'!J57-'7.3.2022_SP_2022_2025'!J57</f>
        <v>24.701999999999316</v>
      </c>
      <c r="K57" s="18">
        <f>'10.08.2022_VTBI_2023_2025'!K57-'7.3.2022_SP_2022_2025'!K57</f>
        <v>-97.841000000000349</v>
      </c>
      <c r="L57" s="18">
        <f>'10.08.2022_VTBI_2023_2025'!L57-'7.3.2022_SP_2022_2025'!L57</f>
        <v>78.599004861815047</v>
      </c>
      <c r="M57" s="18">
        <f>'10.08.2022_VTBI_2023_2025'!M57-'7.3.2022_SP_2022_2025'!M57</f>
        <v>132.11724398735532</v>
      </c>
      <c r="N57" s="18">
        <f>'10.08.2022_VTBI_2023_2025'!N57-'7.3.2022_SP_2022_2025'!N57</f>
        <v>251.73979090400007</v>
      </c>
      <c r="O57" s="18">
        <f>'10.08.2022_VTBI_2023_2025'!O57-'7.3.2022_SP_2022_2025'!O57</f>
        <v>223.48086379185406</v>
      </c>
    </row>
    <row r="58" spans="1:15" x14ac:dyDescent="0.25">
      <c r="A58" s="14">
        <f>A57+1</f>
        <v>47</v>
      </c>
      <c r="B58" s="1" t="s">
        <v>20</v>
      </c>
      <c r="C58" s="1" t="s">
        <v>93</v>
      </c>
      <c r="D58" s="3" t="s">
        <v>42</v>
      </c>
      <c r="E58" s="18">
        <f>'10.08.2022_VTBI_2023_2025'!E58-'7.3.2022_SP_2022_2025'!E58</f>
        <v>0</v>
      </c>
      <c r="F58" s="18">
        <f>'10.08.2022_VTBI_2023_2025'!F58-'7.3.2022_SP_2022_2025'!F58</f>
        <v>0</v>
      </c>
      <c r="G58" s="18">
        <f>'10.08.2022_VTBI_2023_2025'!G58-'7.3.2022_SP_2022_2025'!G58</f>
        <v>0</v>
      </c>
      <c r="H58" s="18">
        <f>'10.08.2022_VTBI_2023_2025'!H58-'7.3.2022_SP_2022_2025'!H58</f>
        <v>0</v>
      </c>
      <c r="I58" s="18">
        <f>'10.08.2022_VTBI_2023_2025'!I58-'7.3.2022_SP_2022_2025'!I58</f>
        <v>0</v>
      </c>
      <c r="J58" s="18">
        <f>'10.08.2022_VTBI_2023_2025'!J58-'7.3.2022_SP_2022_2025'!J58</f>
        <v>0</v>
      </c>
      <c r="K58" s="18">
        <f>'10.08.2022_VTBI_2023_2025'!K58-'7.3.2022_SP_2022_2025'!K58</f>
        <v>9.9999999997635314E-4</v>
      </c>
      <c r="L58" s="18">
        <f>'10.08.2022_VTBI_2023_2025'!L58-'7.3.2022_SP_2022_2025'!L58</f>
        <v>-129.96922767407568</v>
      </c>
      <c r="M58" s="18">
        <f>'10.08.2022_VTBI_2023_2025'!M58-'7.3.2022_SP_2022_2025'!M58</f>
        <v>-107.32473800208516</v>
      </c>
      <c r="N58" s="18">
        <f>'10.08.2022_VTBI_2023_2025'!N58-'7.3.2022_SP_2022_2025'!N58</f>
        <v>-97.5650906082642</v>
      </c>
      <c r="O58" s="18">
        <f>'10.08.2022_VTBI_2023_2025'!O58-'7.3.2022_SP_2022_2025'!O58</f>
        <v>-108.7864061935594</v>
      </c>
    </row>
    <row r="59" spans="1:15" x14ac:dyDescent="0.25">
      <c r="A59" s="11"/>
      <c r="B59" s="12" t="s">
        <v>94</v>
      </c>
      <c r="C59" s="12" t="s">
        <v>95</v>
      </c>
      <c r="D59" s="13"/>
      <c r="E59" s="13">
        <v>2015</v>
      </c>
      <c r="F59" s="13">
        <v>2016</v>
      </c>
      <c r="G59" s="13">
        <v>2017</v>
      </c>
      <c r="H59" s="13">
        <v>2018</v>
      </c>
      <c r="I59" s="13">
        <v>2019</v>
      </c>
      <c r="J59" s="13">
        <v>2020</v>
      </c>
      <c r="K59" s="13">
        <v>2021</v>
      </c>
      <c r="L59" s="13">
        <v>2022</v>
      </c>
      <c r="M59" s="13">
        <v>2023</v>
      </c>
      <c r="N59" s="13">
        <v>2024</v>
      </c>
      <c r="O59" s="13">
        <v>2025</v>
      </c>
    </row>
    <row r="60" spans="1:15" x14ac:dyDescent="0.25">
      <c r="A60" s="25">
        <f>A58+1</f>
        <v>48</v>
      </c>
      <c r="B60" s="26" t="s">
        <v>96</v>
      </c>
      <c r="C60" s="15" t="s">
        <v>97</v>
      </c>
      <c r="D60" s="16" t="s">
        <v>98</v>
      </c>
      <c r="E60" s="18">
        <f>'10.08.2022_VTBI_2023_2025'!E60-'7.3.2022_SP_2022_2025'!E60</f>
        <v>0</v>
      </c>
      <c r="F60" s="18">
        <f>'10.08.2022_VTBI_2023_2025'!F60-'7.3.2022_SP_2022_2025'!F60</f>
        <v>0</v>
      </c>
      <c r="G60" s="18">
        <f>'10.08.2022_VTBI_2023_2025'!G60-'7.3.2022_SP_2022_2025'!G60</f>
        <v>0</v>
      </c>
      <c r="H60" s="18">
        <f>'10.08.2022_VTBI_2023_2025'!H60-'7.3.2022_SP_2022_2025'!H60</f>
        <v>0</v>
      </c>
      <c r="I60" s="18">
        <f>'10.08.2022_VTBI_2023_2025'!I60-'7.3.2022_SP_2022_2025'!I60</f>
        <v>0</v>
      </c>
      <c r="J60" s="18">
        <f>'10.08.2022_VTBI_2023_2025'!J60-'7.3.2022_SP_2022_2025'!J60</f>
        <v>0</v>
      </c>
      <c r="K60" s="18">
        <f>'10.08.2022_VTBI_2023_2025'!K60-'7.3.2022_SP_2022_2025'!K60</f>
        <v>0</v>
      </c>
      <c r="L60" s="18">
        <f>'10.08.2022_VTBI_2023_2025'!L60-'7.3.2022_SP_2022_2025'!L60</f>
        <v>0</v>
      </c>
      <c r="M60" s="18">
        <f>'10.08.2022_VTBI_2023_2025'!M60-'7.3.2022_SP_2022_2025'!M60</f>
        <v>0</v>
      </c>
      <c r="N60" s="18">
        <f>'10.08.2022_VTBI_2023_2025'!N60-'7.3.2022_SP_2022_2025'!N60</f>
        <v>0</v>
      </c>
      <c r="O60" s="18">
        <f>'10.08.2022_VTBI_2023_2025'!O60-'7.3.2022_SP_2022_2025'!O60</f>
        <v>0</v>
      </c>
    </row>
    <row r="61" spans="1:15" x14ac:dyDescent="0.25">
      <c r="A61" s="25">
        <f>A60+1</f>
        <v>49</v>
      </c>
      <c r="B61" s="15" t="s">
        <v>99</v>
      </c>
      <c r="C61" s="15" t="s">
        <v>100</v>
      </c>
      <c r="D61" s="16" t="s">
        <v>47</v>
      </c>
      <c r="E61" s="18">
        <f>'10.08.2022_VTBI_2023_2025'!E61-'7.3.2022_SP_2022_2025'!E61</f>
        <v>0</v>
      </c>
      <c r="F61" s="18">
        <f>'10.08.2022_VTBI_2023_2025'!F61-'7.3.2022_SP_2022_2025'!F61</f>
        <v>0</v>
      </c>
      <c r="G61" s="18">
        <f>'10.08.2022_VTBI_2023_2025'!G61-'7.3.2022_SP_2022_2025'!G61</f>
        <v>0</v>
      </c>
      <c r="H61" s="18">
        <f>'10.08.2022_VTBI_2023_2025'!H61-'7.3.2022_SP_2022_2025'!H61</f>
        <v>0</v>
      </c>
      <c r="I61" s="18">
        <f>'10.08.2022_VTBI_2023_2025'!I61-'7.3.2022_SP_2022_2025'!I61</f>
        <v>0</v>
      </c>
      <c r="J61" s="18">
        <f>'10.08.2022_VTBI_2023_2025'!J61-'7.3.2022_SP_2022_2025'!J61</f>
        <v>0</v>
      </c>
      <c r="K61" s="18">
        <f>'10.08.2022_VTBI_2023_2025'!K61-'7.3.2022_SP_2022_2025'!K61</f>
        <v>0</v>
      </c>
      <c r="L61" s="18">
        <f>'10.08.2022_VTBI_2023_2025'!L61-'7.3.2022_SP_2022_2025'!L61</f>
        <v>0</v>
      </c>
      <c r="M61" s="18">
        <f>'10.08.2022_VTBI_2023_2025'!M61-'7.3.2022_SP_2022_2025'!M61</f>
        <v>0</v>
      </c>
      <c r="N61" s="18">
        <f>'10.08.2022_VTBI_2023_2025'!N61-'7.3.2022_SP_2022_2025'!N61</f>
        <v>0</v>
      </c>
      <c r="O61" s="18">
        <f>'10.08.2022_VTBI_2023_2025'!O61-'7.3.2022_SP_2022_2025'!O61</f>
        <v>0</v>
      </c>
    </row>
    <row r="62" spans="1:15" x14ac:dyDescent="0.25">
      <c r="A62" s="25">
        <f t="shared" ref="A62:A68" si="5">A61+1</f>
        <v>50</v>
      </c>
      <c r="B62" s="15" t="s">
        <v>101</v>
      </c>
      <c r="C62" s="15" t="s">
        <v>102</v>
      </c>
      <c r="D62" s="16" t="s">
        <v>98</v>
      </c>
      <c r="E62" s="18">
        <f>'10.08.2022_VTBI_2023_2025'!E62-'7.3.2022_SP_2022_2025'!E62</f>
        <v>0</v>
      </c>
      <c r="F62" s="18">
        <f>'10.08.2022_VTBI_2023_2025'!F62-'7.3.2022_SP_2022_2025'!F62</f>
        <v>0</v>
      </c>
      <c r="G62" s="18">
        <f>'10.08.2022_VTBI_2023_2025'!G62-'7.3.2022_SP_2022_2025'!G62</f>
        <v>0</v>
      </c>
      <c r="H62" s="18">
        <f>'10.08.2022_VTBI_2023_2025'!H62-'7.3.2022_SP_2022_2025'!H62</f>
        <v>0</v>
      </c>
      <c r="I62" s="18">
        <f>'10.08.2022_VTBI_2023_2025'!I62-'7.3.2022_SP_2022_2025'!I62</f>
        <v>0</v>
      </c>
      <c r="J62" s="18">
        <f>'10.08.2022_VTBI_2023_2025'!J62-'7.3.2022_SP_2022_2025'!J62</f>
        <v>0</v>
      </c>
      <c r="K62" s="18">
        <f>'10.08.2022_VTBI_2023_2025'!K62-'7.3.2022_SP_2022_2025'!K62</f>
        <v>-0.29999999999995453</v>
      </c>
      <c r="L62" s="18">
        <f>'10.08.2022_VTBI_2023_2025'!L62-'7.3.2022_SP_2022_2025'!L62</f>
        <v>6.871945243136679</v>
      </c>
      <c r="M62" s="18">
        <f>'10.08.2022_VTBI_2023_2025'!M62-'7.3.2022_SP_2022_2025'!M62</f>
        <v>0.76790609848626445</v>
      </c>
      <c r="N62" s="18">
        <f>'10.08.2022_VTBI_2023_2025'!N62-'7.3.2022_SP_2022_2025'!N62</f>
        <v>-1.1057075008864103</v>
      </c>
      <c r="O62" s="18">
        <f>'10.08.2022_VTBI_2023_2025'!O62-'7.3.2022_SP_2022_2025'!O62</f>
        <v>-8.5332015684684848</v>
      </c>
    </row>
    <row r="63" spans="1:15" x14ac:dyDescent="0.25">
      <c r="A63" s="25">
        <f t="shared" si="5"/>
        <v>51</v>
      </c>
      <c r="B63" s="15" t="s">
        <v>103</v>
      </c>
      <c r="C63" s="15" t="s">
        <v>104</v>
      </c>
      <c r="D63" s="16" t="s">
        <v>98</v>
      </c>
      <c r="E63" s="18">
        <f>'10.08.2022_VTBI_2023_2025'!E63-'7.3.2022_SP_2022_2025'!E63</f>
        <v>0</v>
      </c>
      <c r="F63" s="18">
        <f>'10.08.2022_VTBI_2023_2025'!F63-'7.3.2022_SP_2022_2025'!F63</f>
        <v>0</v>
      </c>
      <c r="G63" s="18">
        <f>'10.08.2022_VTBI_2023_2025'!G63-'7.3.2022_SP_2022_2025'!G63</f>
        <v>0</v>
      </c>
      <c r="H63" s="18">
        <f>'10.08.2022_VTBI_2023_2025'!H63-'7.3.2022_SP_2022_2025'!H63</f>
        <v>0</v>
      </c>
      <c r="I63" s="18">
        <f>'10.08.2022_VTBI_2023_2025'!I63-'7.3.2022_SP_2022_2025'!I63</f>
        <v>0</v>
      </c>
      <c r="J63" s="18">
        <f>'10.08.2022_VTBI_2023_2025'!J63-'7.3.2022_SP_2022_2025'!J63</f>
        <v>0</v>
      </c>
      <c r="K63" s="18">
        <f>'10.08.2022_VTBI_2023_2025'!K63-'7.3.2022_SP_2022_2025'!K63</f>
        <v>-3.6000000000000227</v>
      </c>
      <c r="L63" s="18">
        <f>'10.08.2022_VTBI_2023_2025'!L63-'7.3.2022_SP_2022_2025'!L63</f>
        <v>1.2584552550264334</v>
      </c>
      <c r="M63" s="18">
        <f>'10.08.2022_VTBI_2023_2025'!M63-'7.3.2022_SP_2022_2025'!M63</f>
        <v>2.5867006806034851</v>
      </c>
      <c r="N63" s="18">
        <f>'10.08.2022_VTBI_2023_2025'!N63-'7.3.2022_SP_2022_2025'!N63</f>
        <v>1.2822407731372323</v>
      </c>
      <c r="O63" s="18">
        <f>'10.08.2022_VTBI_2023_2025'!O63-'7.3.2022_SP_2022_2025'!O63</f>
        <v>-1.8083601465957599</v>
      </c>
    </row>
    <row r="64" spans="1:15" x14ac:dyDescent="0.25">
      <c r="A64" s="25">
        <f t="shared" si="5"/>
        <v>52</v>
      </c>
      <c r="B64" s="15" t="s">
        <v>105</v>
      </c>
      <c r="C64" s="15" t="s">
        <v>106</v>
      </c>
      <c r="D64" s="16" t="s">
        <v>98</v>
      </c>
      <c r="E64" s="18">
        <f>'10.08.2022_VTBI_2023_2025'!E64-'7.3.2022_SP_2022_2025'!E64</f>
        <v>0</v>
      </c>
      <c r="F64" s="18">
        <f>'10.08.2022_VTBI_2023_2025'!F64-'7.3.2022_SP_2022_2025'!F64</f>
        <v>0</v>
      </c>
      <c r="G64" s="18">
        <f>'10.08.2022_VTBI_2023_2025'!G64-'7.3.2022_SP_2022_2025'!G64</f>
        <v>0</v>
      </c>
      <c r="H64" s="18">
        <f>'10.08.2022_VTBI_2023_2025'!H64-'7.3.2022_SP_2022_2025'!H64</f>
        <v>0</v>
      </c>
      <c r="I64" s="18">
        <f>'10.08.2022_VTBI_2023_2025'!I64-'7.3.2022_SP_2022_2025'!I64</f>
        <v>0</v>
      </c>
      <c r="J64" s="18">
        <f>'10.08.2022_VTBI_2023_2025'!J64-'7.3.2022_SP_2022_2025'!J64</f>
        <v>0</v>
      </c>
      <c r="K64" s="18">
        <f>'10.08.2022_VTBI_2023_2025'!K64-'7.3.2022_SP_2022_2025'!K64</f>
        <v>0</v>
      </c>
      <c r="L64" s="18">
        <f>'10.08.2022_VTBI_2023_2025'!L64-'7.3.2022_SP_2022_2025'!L64</f>
        <v>5.5108402550262099</v>
      </c>
      <c r="M64" s="18">
        <f>'10.08.2022_VTBI_2023_2025'!M64-'7.3.2022_SP_2022_2025'!M64</f>
        <v>2.0090522390262322</v>
      </c>
      <c r="N64" s="18">
        <f>'10.08.2022_VTBI_2023_2025'!N64-'7.3.2022_SP_2022_2025'!N64</f>
        <v>0.24713655051618844</v>
      </c>
      <c r="O64" s="18">
        <f>'10.08.2022_VTBI_2023_2025'!O64-'7.3.2022_SP_2022_2025'!O64</f>
        <v>-2.3904512351833773</v>
      </c>
    </row>
    <row r="65" spans="1:15" x14ac:dyDescent="0.25">
      <c r="A65" s="25">
        <f t="shared" si="5"/>
        <v>53</v>
      </c>
      <c r="B65" s="15" t="s">
        <v>107</v>
      </c>
      <c r="C65" s="15" t="s">
        <v>108</v>
      </c>
      <c r="D65" s="16" t="s">
        <v>47</v>
      </c>
      <c r="E65" s="18">
        <f>'10.08.2022_VTBI_2023_2025'!E65-'7.3.2022_SP_2022_2025'!E65</f>
        <v>0</v>
      </c>
      <c r="F65" s="18">
        <f>'10.08.2022_VTBI_2023_2025'!F65-'7.3.2022_SP_2022_2025'!F65</f>
        <v>0</v>
      </c>
      <c r="G65" s="18">
        <f>'10.08.2022_VTBI_2023_2025'!G65-'7.3.2022_SP_2022_2025'!G65</f>
        <v>0</v>
      </c>
      <c r="H65" s="18">
        <f>'10.08.2022_VTBI_2023_2025'!H65-'7.3.2022_SP_2022_2025'!H65</f>
        <v>0</v>
      </c>
      <c r="I65" s="18">
        <f>'10.08.2022_VTBI_2023_2025'!I65-'7.3.2022_SP_2022_2025'!I65</f>
        <v>0</v>
      </c>
      <c r="J65" s="18">
        <f>'10.08.2022_VTBI_2023_2025'!J65-'7.3.2022_SP_2022_2025'!J65</f>
        <v>0</v>
      </c>
      <c r="K65" s="18">
        <f>'10.08.2022_VTBI_2023_2025'!K65-'7.3.2022_SP_2022_2025'!K65</f>
        <v>0</v>
      </c>
      <c r="L65" s="18">
        <f>'10.08.2022_VTBI_2023_2025'!L65-'7.3.2022_SP_2022_2025'!L65</f>
        <v>0.63782873322061562</v>
      </c>
      <c r="M65" s="18">
        <f>'10.08.2022_VTBI_2023_2025'!M65-'7.3.2022_SP_2022_2025'!M65</f>
        <v>-0.40000000000000568</v>
      </c>
      <c r="N65" s="18">
        <f>'10.08.2022_VTBI_2023_2025'!N65-'7.3.2022_SP_2022_2025'!N65</f>
        <v>-0.20000000000000284</v>
      </c>
      <c r="O65" s="18">
        <f>'10.08.2022_VTBI_2023_2025'!O65-'7.3.2022_SP_2022_2025'!O65</f>
        <v>-0.29999999999999716</v>
      </c>
    </row>
    <row r="66" spans="1:15" x14ac:dyDescent="0.25">
      <c r="A66" s="25">
        <f t="shared" si="5"/>
        <v>54</v>
      </c>
      <c r="B66" s="15" t="s">
        <v>109</v>
      </c>
      <c r="C66" s="15" t="s">
        <v>110</v>
      </c>
      <c r="D66" s="16" t="s">
        <v>47</v>
      </c>
      <c r="E66" s="18">
        <f>'10.08.2022_VTBI_2023_2025'!E66-'7.3.2022_SP_2022_2025'!E66</f>
        <v>0</v>
      </c>
      <c r="F66" s="18">
        <f>'10.08.2022_VTBI_2023_2025'!F66-'7.3.2022_SP_2022_2025'!F66</f>
        <v>0</v>
      </c>
      <c r="G66" s="18">
        <f>'10.08.2022_VTBI_2023_2025'!G66-'7.3.2022_SP_2022_2025'!G66</f>
        <v>0</v>
      </c>
      <c r="H66" s="18">
        <f>'10.08.2022_VTBI_2023_2025'!H66-'7.3.2022_SP_2022_2025'!H66</f>
        <v>0</v>
      </c>
      <c r="I66" s="18">
        <f>'10.08.2022_VTBI_2023_2025'!I66-'7.3.2022_SP_2022_2025'!I66</f>
        <v>0</v>
      </c>
      <c r="J66" s="18">
        <f>'10.08.2022_VTBI_2023_2025'!J66-'7.3.2022_SP_2022_2025'!J66</f>
        <v>0</v>
      </c>
      <c r="K66" s="18">
        <f>'10.08.2022_VTBI_2023_2025'!K66-'7.3.2022_SP_2022_2025'!K66</f>
        <v>-0.24585886925709133</v>
      </c>
      <c r="L66" s="18">
        <f>'10.08.2022_VTBI_2023_2025'!L66-'7.3.2022_SP_2022_2025'!L66</f>
        <v>-0.25260619685626295</v>
      </c>
      <c r="M66" s="18">
        <f>'10.08.2022_VTBI_2023_2025'!M66-'7.3.2022_SP_2022_2025'!M66</f>
        <v>0.15000000000000568</v>
      </c>
      <c r="N66" s="18">
        <f>'10.08.2022_VTBI_2023_2025'!N66-'7.3.2022_SP_2022_2025'!N66</f>
        <v>0.15000000000000568</v>
      </c>
      <c r="O66" s="18">
        <f>'10.08.2022_VTBI_2023_2025'!O66-'7.3.2022_SP_2022_2025'!O66</f>
        <v>0.30000000000001137</v>
      </c>
    </row>
    <row r="67" spans="1:15" x14ac:dyDescent="0.25">
      <c r="A67" s="25">
        <f t="shared" si="5"/>
        <v>55</v>
      </c>
      <c r="B67" s="15" t="s">
        <v>111</v>
      </c>
      <c r="C67" s="15" t="s">
        <v>0</v>
      </c>
      <c r="D67" s="16" t="s">
        <v>47</v>
      </c>
      <c r="E67" s="18">
        <f>'10.08.2022_VTBI_2023_2025'!E67-'7.3.2022_SP_2022_2025'!E67</f>
        <v>0</v>
      </c>
      <c r="F67" s="18">
        <f>'10.08.2022_VTBI_2023_2025'!F67-'7.3.2022_SP_2022_2025'!F67</f>
        <v>0</v>
      </c>
      <c r="G67" s="18">
        <f>'10.08.2022_VTBI_2023_2025'!G67-'7.3.2022_SP_2022_2025'!G67</f>
        <v>0</v>
      </c>
      <c r="H67" s="18">
        <f>'10.08.2022_VTBI_2023_2025'!H67-'7.3.2022_SP_2022_2025'!H67</f>
        <v>0</v>
      </c>
      <c r="I67" s="18">
        <f>'10.08.2022_VTBI_2023_2025'!I67-'7.3.2022_SP_2022_2025'!I67</f>
        <v>0</v>
      </c>
      <c r="J67" s="18">
        <f>'10.08.2022_VTBI_2023_2025'!J67-'7.3.2022_SP_2022_2025'!J67</f>
        <v>0</v>
      </c>
      <c r="K67" s="18">
        <f>'10.08.2022_VTBI_2023_2025'!K67-'7.3.2022_SP_2022_2025'!K67</f>
        <v>0</v>
      </c>
      <c r="L67" s="18">
        <f>'10.08.2022_VTBI_2023_2025'!L67-'7.3.2022_SP_2022_2025'!L67</f>
        <v>-0.5315448012587094</v>
      </c>
      <c r="M67" s="18">
        <f>'10.08.2022_VTBI_2023_2025'!M67-'7.3.2022_SP_2022_2025'!M67</f>
        <v>0.38124945326586079</v>
      </c>
      <c r="N67" s="18">
        <f>'10.08.2022_VTBI_2023_2025'!N67-'7.3.2022_SP_2022_2025'!N67</f>
        <v>0.57029997552605138</v>
      </c>
      <c r="O67" s="18">
        <f>'10.08.2022_VTBI_2023_2025'!O67-'7.3.2022_SP_2022_2025'!O67</f>
        <v>0.58225380509287294</v>
      </c>
    </row>
    <row r="68" spans="1:15" x14ac:dyDescent="0.25">
      <c r="A68" s="25">
        <f t="shared" si="5"/>
        <v>56</v>
      </c>
      <c r="B68" s="15" t="s">
        <v>112</v>
      </c>
      <c r="C68" s="15" t="s">
        <v>4</v>
      </c>
      <c r="D68" s="16" t="s">
        <v>113</v>
      </c>
      <c r="E68" s="18">
        <f>'10.08.2022_VTBI_2023_2025'!E68-'7.3.2022_SP_2022_2025'!E68</f>
        <v>-5.1531966735236523E-3</v>
      </c>
      <c r="F68" s="18">
        <f>'10.08.2022_VTBI_2023_2025'!F68-'7.3.2022_SP_2022_2025'!F68</f>
        <v>-1.039512175631252E-2</v>
      </c>
      <c r="G68" s="18">
        <f>'10.08.2022_VTBI_2023_2025'!G68-'7.3.2022_SP_2022_2025'!G68</f>
        <v>-1.7206813625648465E-2</v>
      </c>
      <c r="H68" s="18">
        <f>'10.08.2022_VTBI_2023_2025'!H68-'7.3.2022_SP_2022_2025'!H68</f>
        <v>1.4904314894779169E-2</v>
      </c>
      <c r="I68" s="18">
        <f>'10.08.2022_VTBI_2023_2025'!I68-'7.3.2022_SP_2022_2025'!I68</f>
        <v>4.263351427233264E-2</v>
      </c>
      <c r="J68" s="18">
        <f>'10.08.2022_VTBI_2023_2025'!J68-'7.3.2022_SP_2022_2025'!J68</f>
        <v>8.4511042513743639E-2</v>
      </c>
      <c r="K68" s="18">
        <f>'10.08.2022_VTBI_2023_2025'!K68-'7.3.2022_SP_2022_2025'!K68</f>
        <v>0.13823647450722731</v>
      </c>
      <c r="L68" s="18">
        <f>'10.08.2022_VTBI_2023_2025'!L68-'7.3.2022_SP_2022_2025'!L68</f>
        <v>0.1930582808896224</v>
      </c>
      <c r="M68" s="18">
        <f>'10.08.2022_VTBI_2023_2025'!M68-'7.3.2022_SP_2022_2025'!M68</f>
        <v>0.22303638628816014</v>
      </c>
      <c r="N68" s="18">
        <f>'10.08.2022_VTBI_2023_2025'!N68-'7.3.2022_SP_2022_2025'!N68</f>
        <v>0.20311138581790456</v>
      </c>
      <c r="O68" s="18">
        <f>'10.08.2022_VTBI_2023_2025'!O68-'7.3.2022_SP_2022_2025'!O68</f>
        <v>0.15277754516561881</v>
      </c>
    </row>
    <row r="69" spans="1:15" x14ac:dyDescent="0.25">
      <c r="A69" s="11"/>
      <c r="B69" s="12" t="s">
        <v>114</v>
      </c>
      <c r="C69" s="12" t="s">
        <v>115</v>
      </c>
      <c r="D69" s="13"/>
      <c r="E69" s="13">
        <v>2015</v>
      </c>
      <c r="F69" s="13">
        <v>2016</v>
      </c>
      <c r="G69" s="13">
        <v>2017</v>
      </c>
      <c r="H69" s="13">
        <v>2018</v>
      </c>
      <c r="I69" s="13">
        <v>2019</v>
      </c>
      <c r="J69" s="13">
        <v>2020</v>
      </c>
      <c r="K69" s="13">
        <v>2021</v>
      </c>
      <c r="L69" s="13">
        <v>2022</v>
      </c>
      <c r="M69" s="13">
        <v>2023</v>
      </c>
      <c r="N69" s="13">
        <v>2024</v>
      </c>
      <c r="O69" s="13">
        <v>2025</v>
      </c>
    </row>
    <row r="70" spans="1:15" x14ac:dyDescent="0.25">
      <c r="A70" s="14">
        <f>A68+1</f>
        <v>57</v>
      </c>
      <c r="B70" s="15" t="s">
        <v>116</v>
      </c>
      <c r="C70" s="15" t="s">
        <v>117</v>
      </c>
      <c r="D70" s="16" t="s">
        <v>118</v>
      </c>
      <c r="E70" s="18">
        <f>'10.08.2022_VTBI_2023_2025'!E70-'7.3.2022_SP_2022_2025'!E70</f>
        <v>0</v>
      </c>
      <c r="F70" s="18">
        <f>'10.08.2022_VTBI_2023_2025'!F70-'7.3.2022_SP_2022_2025'!F70</f>
        <v>0</v>
      </c>
      <c r="G70" s="18">
        <f>'10.08.2022_VTBI_2023_2025'!G70-'7.3.2022_SP_2022_2025'!G70</f>
        <v>0</v>
      </c>
      <c r="H70" s="18">
        <f>'10.08.2022_VTBI_2023_2025'!H70-'7.3.2022_SP_2022_2025'!H70</f>
        <v>0</v>
      </c>
      <c r="I70" s="18">
        <f>'10.08.2022_VTBI_2023_2025'!I70-'7.3.2022_SP_2022_2025'!I70</f>
        <v>0</v>
      </c>
      <c r="J70" s="18">
        <f>'10.08.2022_VTBI_2023_2025'!J70-'7.3.2022_SP_2022_2025'!J70</f>
        <v>0</v>
      </c>
      <c r="K70" s="18">
        <f>'10.08.2022_VTBI_2023_2025'!K70-'7.3.2022_SP_2022_2025'!K70</f>
        <v>0</v>
      </c>
      <c r="L70" s="18">
        <f>'10.08.2022_VTBI_2023_2025'!L70-'7.3.2022_SP_2022_2025'!L70</f>
        <v>25.539999999999964</v>
      </c>
      <c r="M70" s="18">
        <f>'10.08.2022_VTBI_2023_2025'!M70-'7.3.2022_SP_2022_2025'!M70</f>
        <v>31.133260000000064</v>
      </c>
      <c r="N70" s="18">
        <f>'10.08.2022_VTBI_2023_2025'!N70-'7.3.2022_SP_2022_2025'!N70</f>
        <v>32.783322779999935</v>
      </c>
      <c r="O70" s="18">
        <f>'10.08.2022_VTBI_2023_2025'!O70-'7.3.2022_SP_2022_2025'!O70</f>
        <v>34.422488918999989</v>
      </c>
    </row>
    <row r="71" spans="1:15" x14ac:dyDescent="0.25">
      <c r="A71" s="14">
        <f>A70+1</f>
        <v>58</v>
      </c>
      <c r="B71" s="15" t="s">
        <v>119</v>
      </c>
      <c r="C71" s="15" t="s">
        <v>120</v>
      </c>
      <c r="D71" s="16" t="s">
        <v>47</v>
      </c>
      <c r="E71" s="18">
        <f>'10.08.2022_VTBI_2023_2025'!E71-'7.3.2022_SP_2022_2025'!E71</f>
        <v>0</v>
      </c>
      <c r="F71" s="18">
        <f>'10.08.2022_VTBI_2023_2025'!F71-'7.3.2022_SP_2022_2025'!F71</f>
        <v>0</v>
      </c>
      <c r="G71" s="18">
        <f>'10.08.2022_VTBI_2023_2025'!G71-'7.3.2022_SP_2022_2025'!G71</f>
        <v>0</v>
      </c>
      <c r="H71" s="18">
        <f>'10.08.2022_VTBI_2023_2025'!H71-'7.3.2022_SP_2022_2025'!H71</f>
        <v>0</v>
      </c>
      <c r="I71" s="18">
        <f>'10.08.2022_VTBI_2023_2025'!I71-'7.3.2022_SP_2022_2025'!I71</f>
        <v>0</v>
      </c>
      <c r="J71" s="18">
        <f>'10.08.2022_VTBI_2023_2025'!J71-'7.3.2022_SP_2022_2025'!J71</f>
        <v>0</v>
      </c>
      <c r="K71" s="18">
        <f>'10.08.2022_VTBI_2023_2025'!K71-'7.3.2022_SP_2022_2025'!K71</f>
        <v>0</v>
      </c>
      <c r="L71" s="18">
        <f>'10.08.2022_VTBI_2023_2025'!L71-'7.3.2022_SP_2022_2025'!L71</f>
        <v>2</v>
      </c>
      <c r="M71" s="18">
        <f>'10.08.2022_VTBI_2023_2025'!M71-'7.3.2022_SP_2022_2025'!M71</f>
        <v>0.29999999999999982</v>
      </c>
      <c r="N71" s="18">
        <f>'10.08.2022_VTBI_2023_2025'!N71-'7.3.2022_SP_2022_2025'!N71</f>
        <v>0</v>
      </c>
      <c r="O71" s="18">
        <f>'10.08.2022_VTBI_2023_2025'!O71-'7.3.2022_SP_2022_2025'!O71</f>
        <v>0</v>
      </c>
    </row>
    <row r="72" spans="1:15" x14ac:dyDescent="0.25">
      <c r="A72" s="14">
        <f>A71+1</f>
        <v>59</v>
      </c>
      <c r="B72" s="15" t="s">
        <v>121</v>
      </c>
      <c r="C72" s="15" t="s">
        <v>122</v>
      </c>
      <c r="D72" s="16" t="s">
        <v>47</v>
      </c>
      <c r="E72" s="18">
        <f>'10.08.2022_VTBI_2023_2025'!E72-'7.3.2022_SP_2022_2025'!E72</f>
        <v>0</v>
      </c>
      <c r="F72" s="18">
        <f>'10.08.2022_VTBI_2023_2025'!F72-'7.3.2022_SP_2022_2025'!F72</f>
        <v>0</v>
      </c>
      <c r="G72" s="18">
        <f>'10.08.2022_VTBI_2023_2025'!G72-'7.3.2022_SP_2022_2025'!G72</f>
        <v>0</v>
      </c>
      <c r="H72" s="18">
        <f>'10.08.2022_VTBI_2023_2025'!H72-'7.3.2022_SP_2022_2025'!H72</f>
        <v>0</v>
      </c>
      <c r="I72" s="18">
        <f>'10.08.2022_VTBI_2023_2025'!I72-'7.3.2022_SP_2022_2025'!I72</f>
        <v>0</v>
      </c>
      <c r="J72" s="18">
        <f>'10.08.2022_VTBI_2023_2025'!J72-'7.3.2022_SP_2022_2025'!J72</f>
        <v>-0.15336666783389319</v>
      </c>
      <c r="K72" s="18">
        <f>'10.08.2022_VTBI_2023_2025'!K72-'7.3.2022_SP_2022_2025'!K72</f>
        <v>0.17408302846951074</v>
      </c>
      <c r="L72" s="18">
        <f>'10.08.2022_VTBI_2023_2025'!L72-'7.3.2022_SP_2022_2025'!L72</f>
        <v>-1.4379533577710788</v>
      </c>
      <c r="M72" s="18">
        <f>'10.08.2022_VTBI_2023_2025'!M72-'7.3.2022_SP_2022_2025'!M72</f>
        <v>-2.5780681953219471</v>
      </c>
      <c r="N72" s="18">
        <f>'10.08.2022_VTBI_2023_2025'!N72-'7.3.2022_SP_2022_2025'!N72</f>
        <v>-0.21474167768158736</v>
      </c>
      <c r="O72" s="18">
        <f>'10.08.2022_VTBI_2023_2025'!O72-'7.3.2022_SP_2022_2025'!O72</f>
        <v>0.29546998533413671</v>
      </c>
    </row>
    <row r="73" spans="1:15" x14ac:dyDescent="0.25">
      <c r="A73" s="11"/>
      <c r="B73" s="12" t="s">
        <v>123</v>
      </c>
      <c r="C73" s="12" t="s">
        <v>21</v>
      </c>
      <c r="D73" s="13"/>
      <c r="E73" s="13">
        <v>2015</v>
      </c>
      <c r="F73" s="13">
        <v>2016</v>
      </c>
      <c r="G73" s="13">
        <v>2017</v>
      </c>
      <c r="H73" s="13">
        <v>2018</v>
      </c>
      <c r="I73" s="13">
        <v>2019</v>
      </c>
      <c r="J73" s="13">
        <v>2020</v>
      </c>
      <c r="K73" s="13">
        <v>2021</v>
      </c>
      <c r="L73" s="13">
        <v>2022</v>
      </c>
      <c r="M73" s="13">
        <v>2023</v>
      </c>
      <c r="N73" s="13">
        <v>2024</v>
      </c>
      <c r="O73" s="13">
        <v>2025</v>
      </c>
    </row>
    <row r="74" spans="1:15" x14ac:dyDescent="0.25">
      <c r="A74" s="14">
        <f>A72+1</f>
        <v>60</v>
      </c>
      <c r="B74" s="1" t="s">
        <v>124</v>
      </c>
      <c r="C74" s="1" t="s">
        <v>125</v>
      </c>
      <c r="D74" s="3" t="s">
        <v>42</v>
      </c>
      <c r="E74" s="18">
        <f>'10.08.2022_VTBI_2023_2025'!E74-'7.3.2022_SP_2022_2025'!E74</f>
        <v>43.396935128897894</v>
      </c>
      <c r="F74" s="18">
        <f>'10.08.2022_VTBI_2023_2025'!F74-'7.3.2022_SP_2022_2025'!F74</f>
        <v>35.963062122944393</v>
      </c>
      <c r="G74" s="18">
        <f>'10.08.2022_VTBI_2023_2025'!G74-'7.3.2022_SP_2022_2025'!G74</f>
        <v>14.882173626810982</v>
      </c>
      <c r="H74" s="18">
        <f>'10.08.2022_VTBI_2023_2025'!H74-'7.3.2022_SP_2022_2025'!H74</f>
        <v>-27.039885311154649</v>
      </c>
      <c r="I74" s="18">
        <f>'10.08.2022_VTBI_2023_2025'!I74-'7.3.2022_SP_2022_2025'!I74</f>
        <v>-98.15482689986311</v>
      </c>
      <c r="J74" s="18">
        <f>'10.08.2022_VTBI_2023_2025'!J74-'7.3.2022_SP_2022_2025'!J74</f>
        <v>-206.36216793661151</v>
      </c>
      <c r="K74" s="18">
        <f>'10.08.2022_VTBI_2023_2025'!K74-'7.3.2022_SP_2022_2025'!K74</f>
        <v>-372.5236548048415</v>
      </c>
      <c r="L74" s="18">
        <f>'10.08.2022_VTBI_2023_2025'!L74-'7.3.2022_SP_2022_2025'!L74</f>
        <v>-623.08151369598636</v>
      </c>
      <c r="M74" s="18">
        <f>'10.08.2022_VTBI_2023_2025'!M74-'7.3.2022_SP_2022_2025'!M74</f>
        <v>-934.80696560475917</v>
      </c>
      <c r="N74" s="18">
        <f>'10.08.2022_VTBI_2023_2025'!N74-'7.3.2022_SP_2022_2025'!N74</f>
        <v>-1250.4776049521533</v>
      </c>
      <c r="O74" s="18">
        <f>'10.08.2022_VTBI_2023_2025'!O74-'7.3.2022_SP_2022_2025'!O74</f>
        <v>-1537.4305433567133</v>
      </c>
    </row>
    <row r="75" spans="1:15" x14ac:dyDescent="0.25">
      <c r="A75" s="25">
        <v>61</v>
      </c>
      <c r="B75" s="15" t="s">
        <v>2</v>
      </c>
      <c r="C75" s="15" t="s">
        <v>126</v>
      </c>
      <c r="D75" s="16" t="s">
        <v>113</v>
      </c>
      <c r="E75" s="18">
        <f>'10.08.2022_VTBI_2023_2025'!E75-'7.3.2022_SP_2022_2025'!E75</f>
        <v>-2.0609672145610602E-4</v>
      </c>
      <c r="F75" s="18">
        <f>'10.08.2022_VTBI_2023_2025'!F75-'7.3.2022_SP_2022_2025'!F75</f>
        <v>-3.4165586240163748E-2</v>
      </c>
      <c r="G75" s="18">
        <f>'10.08.2022_VTBI_2023_2025'!G75-'7.3.2022_SP_2022_2025'!G75</f>
        <v>-8.7776378920722209E-2</v>
      </c>
      <c r="H75" s="18">
        <f>'10.08.2022_VTBI_2023_2025'!H75-'7.3.2022_SP_2022_2025'!H75</f>
        <v>-0.16518726682248541</v>
      </c>
      <c r="I75" s="18">
        <f>'10.08.2022_VTBI_2023_2025'!I75-'7.3.2022_SP_2022_2025'!I75</f>
        <v>-0.26807960339682779</v>
      </c>
      <c r="J75" s="18">
        <f>'10.08.2022_VTBI_2023_2025'!J75-'7.3.2022_SP_2022_2025'!J75</f>
        <v>-0.39334415743432771</v>
      </c>
      <c r="K75" s="18">
        <f>'10.08.2022_VTBI_2023_2025'!K75-'7.3.2022_SP_2022_2025'!K75</f>
        <v>-0.58529181351892134</v>
      </c>
      <c r="L75" s="18">
        <f>'10.08.2022_VTBI_2023_2025'!L75-'7.3.2022_SP_2022_2025'!L75</f>
        <v>-0.85422757770956537</v>
      </c>
      <c r="M75" s="18">
        <f>'10.08.2022_VTBI_2023_2025'!M75-'7.3.2022_SP_2022_2025'!M75</f>
        <v>-1.0191538853140969</v>
      </c>
      <c r="N75" s="18">
        <f>'10.08.2022_VTBI_2023_2025'!N75-'7.3.2022_SP_2022_2025'!N75</f>
        <v>-0.97203480984222423</v>
      </c>
      <c r="O75" s="18">
        <f>'10.08.2022_VTBI_2023_2025'!O75-'7.3.2022_SP_2022_2025'!O75</f>
        <v>-0.81828209237913185</v>
      </c>
    </row>
    <row r="76" spans="1:15" x14ac:dyDescent="0.25">
      <c r="A76" s="25">
        <v>62</v>
      </c>
      <c r="B76" s="15" t="s">
        <v>127</v>
      </c>
      <c r="C76" s="15" t="s">
        <v>128</v>
      </c>
      <c r="D76" s="16" t="s">
        <v>47</v>
      </c>
      <c r="E76" s="18">
        <f>'10.08.2022_VTBI_2023_2025'!E76-'7.3.2022_SP_2022_2025'!E76</f>
        <v>7.0288865689335234E-3</v>
      </c>
      <c r="F76" s="18">
        <f>'10.08.2022_VTBI_2023_2025'!F76-'7.3.2022_SP_2022_2025'!F76</f>
        <v>4.2293625597004114E-3</v>
      </c>
      <c r="G76" s="18">
        <f>'10.08.2022_VTBI_2023_2025'!G76-'7.3.2022_SP_2022_2025'!G76</f>
        <v>-3.9096278648464988E-3</v>
      </c>
      <c r="H76" s="18">
        <f>'10.08.2022_VTBI_2023_2025'!H76-'7.3.2022_SP_2022_2025'!H76</f>
        <v>-2.0152606508417395E-2</v>
      </c>
      <c r="I76" s="18">
        <f>'10.08.2022_VTBI_2023_2025'!I76-'7.3.2022_SP_2022_2025'!I76</f>
        <v>-4.7031342048504857E-2</v>
      </c>
      <c r="J76" s="18">
        <f>'10.08.2022_VTBI_2023_2025'!J76-'7.3.2022_SP_2022_2025'!J76</f>
        <v>-8.5425740739405842E-2</v>
      </c>
      <c r="K76" s="18">
        <f>'10.08.2022_VTBI_2023_2025'!K76-'7.3.2022_SP_2022_2025'!K76</f>
        <v>-0.13150525653816064</v>
      </c>
      <c r="L76" s="18">
        <f>'10.08.2022_VTBI_2023_2025'!L76-'7.3.2022_SP_2022_2025'!L76</f>
        <v>-0.17211762588306101</v>
      </c>
      <c r="M76" s="18">
        <f>'10.08.2022_VTBI_2023_2025'!M76-'7.3.2022_SP_2022_2025'!M76</f>
        <v>-0.20427603898878316</v>
      </c>
      <c r="N76" s="18">
        <f>'10.08.2022_VTBI_2023_2025'!N76-'7.3.2022_SP_2022_2025'!N76</f>
        <v>-0.18991093308425422</v>
      </c>
      <c r="O76" s="18">
        <f>'10.08.2022_VTBI_2023_2025'!O76-'7.3.2022_SP_2022_2025'!O76</f>
        <v>-0.15518007181836493</v>
      </c>
    </row>
    <row r="77" spans="1:15" x14ac:dyDescent="0.25">
      <c r="A77" s="25">
        <v>63</v>
      </c>
      <c r="B77" s="15" t="s">
        <v>129</v>
      </c>
      <c r="C77" s="15" t="s">
        <v>130</v>
      </c>
      <c r="D77" s="16" t="s">
        <v>47</v>
      </c>
      <c r="E77" s="18">
        <f>'10.08.2022_VTBI_2023_2025'!E77-'7.3.2022_SP_2022_2025'!E77</f>
        <v>1.0558072788049322E-2</v>
      </c>
      <c r="F77" s="18">
        <f>'10.08.2022_VTBI_2023_2025'!F77-'7.3.2022_SP_2022_2025'!F77</f>
        <v>1.2354473791345466E-2</v>
      </c>
      <c r="G77" s="18">
        <f>'10.08.2022_VTBI_2023_2025'!G77-'7.3.2022_SP_2022_2025'!G77</f>
        <v>1.4238800662334961E-2</v>
      </c>
      <c r="H77" s="18">
        <f>'10.08.2022_VTBI_2023_2025'!H77-'7.3.2022_SP_2022_2025'!H77</f>
        <v>1.5634665290401362E-2</v>
      </c>
      <c r="I77" s="18">
        <f>'10.08.2022_VTBI_2023_2025'!I77-'7.3.2022_SP_2022_2025'!I77</f>
        <v>1.8911862547088987E-2</v>
      </c>
      <c r="J77" s="18">
        <f>'10.08.2022_VTBI_2023_2025'!J77-'7.3.2022_SP_2022_2025'!J77</f>
        <v>2.3137038821595679E-2</v>
      </c>
      <c r="K77" s="18">
        <f>'10.08.2022_VTBI_2023_2025'!K77-'7.3.2022_SP_2022_2025'!K77</f>
        <v>-2.7789054728484142E-2</v>
      </c>
      <c r="L77" s="18">
        <f>'10.08.2022_VTBI_2023_2025'!L77-'7.3.2022_SP_2022_2025'!L77</f>
        <v>-0.16945344572158239</v>
      </c>
      <c r="M77" s="18">
        <f>'10.08.2022_VTBI_2023_2025'!M77-'7.3.2022_SP_2022_2025'!M77</f>
        <v>-0.24484930813713801</v>
      </c>
      <c r="N77" s="18">
        <f>'10.08.2022_VTBI_2023_2025'!N77-'7.3.2022_SP_2022_2025'!N77</f>
        <v>-0.20212737240212209</v>
      </c>
      <c r="O77" s="18">
        <f>'10.08.2022_VTBI_2023_2025'!O77-'7.3.2022_SP_2022_2025'!O77</f>
        <v>-0.10804138531759033</v>
      </c>
    </row>
    <row r="78" spans="1:15" x14ac:dyDescent="0.25">
      <c r="A78" s="25">
        <f>A77+1</f>
        <v>64</v>
      </c>
      <c r="B78" s="15" t="s">
        <v>131</v>
      </c>
      <c r="C78" s="15" t="s">
        <v>132</v>
      </c>
      <c r="D78" s="16" t="s">
        <v>47</v>
      </c>
      <c r="E78" s="18">
        <f>'10.08.2022_VTBI_2023_2025'!E78-'7.3.2022_SP_2022_2025'!E78</f>
        <v>-1.779305607843884E-2</v>
      </c>
      <c r="F78" s="18">
        <f>'10.08.2022_VTBI_2023_2025'!F78-'7.3.2022_SP_2022_2025'!F78</f>
        <v>-5.0749422591209736E-2</v>
      </c>
      <c r="G78" s="18">
        <f>'10.08.2022_VTBI_2023_2025'!G78-'7.3.2022_SP_2022_2025'!G78</f>
        <v>-9.810555171821056E-2</v>
      </c>
      <c r="H78" s="18">
        <f>'10.08.2022_VTBI_2023_2025'!H78-'7.3.2022_SP_2022_2025'!H78</f>
        <v>-0.16066932560446956</v>
      </c>
      <c r="I78" s="18">
        <f>'10.08.2022_VTBI_2023_2025'!I78-'7.3.2022_SP_2022_2025'!I78</f>
        <v>-0.23996012389541166</v>
      </c>
      <c r="J78" s="18">
        <f>'10.08.2022_VTBI_2023_2025'!J78-'7.3.2022_SP_2022_2025'!J78</f>
        <v>-0.33105545551651772</v>
      </c>
      <c r="K78" s="18">
        <f>'10.08.2022_VTBI_2023_2025'!K78-'7.3.2022_SP_2022_2025'!K78</f>
        <v>-0.42599750225227639</v>
      </c>
      <c r="L78" s="18">
        <f>'10.08.2022_VTBI_2023_2025'!L78-'7.3.2022_SP_2022_2025'!L78</f>
        <v>-0.51265650610492197</v>
      </c>
      <c r="M78" s="18">
        <f>'10.08.2022_VTBI_2023_2025'!M78-'7.3.2022_SP_2022_2025'!M78</f>
        <v>-0.570028538188176</v>
      </c>
      <c r="N78" s="18">
        <f>'10.08.2022_VTBI_2023_2025'!N78-'7.3.2022_SP_2022_2025'!N78</f>
        <v>-0.57999650435584815</v>
      </c>
      <c r="O78" s="18">
        <f>'10.08.2022_VTBI_2023_2025'!O78-'7.3.2022_SP_2022_2025'!O78</f>
        <v>-0.55506063524317639</v>
      </c>
    </row>
    <row r="79" spans="1:15" x14ac:dyDescent="0.25">
      <c r="A79" s="25">
        <f>A78+1</f>
        <v>65</v>
      </c>
      <c r="B79" s="15" t="s">
        <v>3</v>
      </c>
      <c r="C79" s="15" t="s">
        <v>22</v>
      </c>
      <c r="D79" s="16" t="s">
        <v>47</v>
      </c>
      <c r="E79" s="18">
        <f>'10.08.2022_VTBI_2023_2025'!E79-'7.3.2022_SP_2022_2025'!E79</f>
        <v>-0.17791434997864997</v>
      </c>
      <c r="F79" s="18">
        <f>'10.08.2022_VTBI_2023_2025'!F79-'7.3.2022_SP_2022_2025'!F79</f>
        <v>-0.1446584033869982</v>
      </c>
      <c r="G79" s="18">
        <f>'10.08.2022_VTBI_2023_2025'!G79-'7.3.2022_SP_2022_2025'!G79</f>
        <v>-5.8960963511481168E-2</v>
      </c>
      <c r="H79" s="18">
        <f>'10.08.2022_VTBI_2023_2025'!H79-'7.3.2022_SP_2022_2025'!H79</f>
        <v>0.10586101874572762</v>
      </c>
      <c r="I79" s="18">
        <f>'10.08.2022_VTBI_2023_2025'!I79-'7.3.2022_SP_2022_2025'!I79</f>
        <v>0.37467275556839752</v>
      </c>
      <c r="J79" s="18">
        <f>'10.08.2022_VTBI_2023_2025'!J79-'7.3.2022_SP_2022_2025'!J79</f>
        <v>0.57361701938094711</v>
      </c>
      <c r="K79" s="18">
        <f>'10.08.2022_VTBI_2023_2025'!K79-'7.3.2022_SP_2022_2025'!K79</f>
        <v>0.94540333267799781</v>
      </c>
      <c r="L79" s="18">
        <f>'10.08.2022_VTBI_2023_2025'!L79-'7.3.2022_SP_2022_2025'!L79</f>
        <v>0.65645580988334018</v>
      </c>
      <c r="M79" s="18">
        <f>'10.08.2022_VTBI_2023_2025'!M79-'7.3.2022_SP_2022_2025'!M79</f>
        <v>-1.1627448551614066</v>
      </c>
      <c r="N79" s="18">
        <f>'10.08.2022_VTBI_2023_2025'!N79-'7.3.2022_SP_2022_2025'!N79</f>
        <v>-0.63097079306260184</v>
      </c>
      <c r="O79" s="18">
        <f>'10.08.2022_VTBI_2023_2025'!O79-'7.3.2022_SP_2022_2025'!O79</f>
        <v>0.18037531214261548</v>
      </c>
    </row>
    <row r="80" spans="1:15" x14ac:dyDescent="0.25">
      <c r="A80" s="25">
        <f>A79+1</f>
        <v>66</v>
      </c>
      <c r="B80" s="15" t="s">
        <v>3</v>
      </c>
      <c r="C80" s="15" t="s">
        <v>22</v>
      </c>
      <c r="D80" s="16" t="s">
        <v>42</v>
      </c>
      <c r="E80" s="18">
        <f>'10.08.2022_VTBI_2023_2025'!E80-'7.3.2022_SP_2022_2025'!E80</f>
        <v>-43.396935128897894</v>
      </c>
      <c r="F80" s="18">
        <f>'10.08.2022_VTBI_2023_2025'!F80-'7.3.2022_SP_2022_2025'!F80</f>
        <v>-35.963062122944393</v>
      </c>
      <c r="G80" s="18">
        <f>'10.08.2022_VTBI_2023_2025'!G80-'7.3.2022_SP_2022_2025'!G80</f>
        <v>-14.882173626810982</v>
      </c>
      <c r="H80" s="18">
        <f>'10.08.2022_VTBI_2023_2025'!H80-'7.3.2022_SP_2022_2025'!H80</f>
        <v>27.039885311154649</v>
      </c>
      <c r="I80" s="18">
        <f>'10.08.2022_VTBI_2023_2025'!I80-'7.3.2022_SP_2022_2025'!I80</f>
        <v>98.15482689986311</v>
      </c>
      <c r="J80" s="18">
        <f>'10.08.2022_VTBI_2023_2025'!J80-'7.3.2022_SP_2022_2025'!J80</f>
        <v>164.68016793661081</v>
      </c>
      <c r="K80" s="18">
        <f>'10.08.2022_VTBI_2023_2025'!K80-'7.3.2022_SP_2022_2025'!K80</f>
        <v>270.80435511322503</v>
      </c>
      <c r="L80" s="18">
        <f>'10.08.2022_VTBI_2023_2025'!L80-'7.3.2022_SP_2022_2025'!L80</f>
        <v>191.83320227111835</v>
      </c>
      <c r="M80" s="18">
        <f>'10.08.2022_VTBI_2023_2025'!M80-'7.3.2022_SP_2022_2025'!M80</f>
        <v>-340.46097368347546</v>
      </c>
      <c r="N80" s="18">
        <f>'10.08.2022_VTBI_2023_2025'!N80-'7.3.2022_SP_2022_2025'!N80</f>
        <v>-190.49056802322593</v>
      </c>
      <c r="O80" s="18">
        <f>'10.08.2022_VTBI_2023_2025'!O80-'7.3.2022_SP_2022_2025'!O80</f>
        <v>52.519576758466428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3</vt:i4>
      </vt:variant>
    </vt:vector>
  </HeadingPairs>
  <TitlesOfParts>
    <vt:vector size="3" baseType="lpstr">
      <vt:lpstr>10.08.2022_VTBI_2023_2025</vt:lpstr>
      <vt:lpstr>7.3.2022_SP_2022_2025</vt:lpstr>
      <vt:lpstr>Izmaiņas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Dainis Stikuts</dc:creator>
  <cp:lastModifiedBy>Viktorija Zaremba</cp:lastModifiedBy>
  <dcterms:created xsi:type="dcterms:W3CDTF">2022-02-01T06:14:51Z</dcterms:created>
  <dcterms:modified xsi:type="dcterms:W3CDTF">2022-08-12T08:40:24Z</dcterms:modified>
</cp:coreProperties>
</file>