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ce.kalsone\Downloads\"/>
    </mc:Choice>
  </mc:AlternateContent>
  <bookViews>
    <workbookView xWindow="0" yWindow="0" windowWidth="25200" windowHeight="11250" tabRatio="926"/>
  </bookViews>
  <sheets>
    <sheet name="1.pielikuma 1.tabula" sheetId="12" r:id="rId1"/>
    <sheet name="1.pielikuma 2.tabula" sheetId="9" r:id="rId2"/>
    <sheet name="1.pielikuma 3.tabula" sheetId="2" r:id="rId3"/>
    <sheet name="1.pielikuma 4.tabula" sheetId="11" r:id="rId4"/>
    <sheet name="goal_seek" sheetId="27"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Toc426714403" localSheetId="1">'1.pielikuma 2.tabula'!#REF!</definedName>
    <definedName name="BEx00291TFWM0SH72LN67BUNGOVC" localSheetId="4" hidden="1">#REF!</definedName>
    <definedName name="BEx00291TFWM0SH72LN67BUNGOVC" hidden="1">#REF!</definedName>
    <definedName name="BEx01NHUJB8UAP930A5BCDCMYNEA" localSheetId="4" hidden="1">#REF!</definedName>
    <definedName name="BEx01NHUJB8UAP930A5BCDCMYNEA" hidden="1">#REF!</definedName>
    <definedName name="BEx02S3RMMAM49IRGCTRSYXIBTM3" localSheetId="4" hidden="1">#REF!</definedName>
    <definedName name="BEx02S3RMMAM49IRGCTRSYXIBTM3" hidden="1">#REF!</definedName>
    <definedName name="BEx1H7X513BJSY31BXLRNLKF2DL3" localSheetId="4" hidden="1">#REF!</definedName>
    <definedName name="BEx1H7X513BJSY31BXLRNLKF2DL3" hidden="1">#REF!</definedName>
    <definedName name="BEx1HI9C72EAJA5BQVO8AFVN8RH6" localSheetId="4" hidden="1">#REF!</definedName>
    <definedName name="BEx1HI9C72EAJA5BQVO8AFVN8RH6" hidden="1">#REF!</definedName>
    <definedName name="BEx1ILD9KYF8KV7QTO8AEJ2O44QJ" localSheetId="4" hidden="1">#REF!</definedName>
    <definedName name="BEx1ILD9KYF8KV7QTO8AEJ2O44QJ" hidden="1">#REF!</definedName>
    <definedName name="BEx1J91O4L4U9RH1N6TZ5DMPA09Z" localSheetId="4" hidden="1">#REF!</definedName>
    <definedName name="BEx1J91O4L4U9RH1N6TZ5DMPA09Z" hidden="1">#REF!</definedName>
    <definedName name="BEx1JVIVQ4HNH47Q8YHSFOT7XE3E" localSheetId="4" hidden="1">#REF!</definedName>
    <definedName name="BEx1JVIVQ4HNH47Q8YHSFOT7XE3E" hidden="1">#REF!</definedName>
    <definedName name="BEx1KP6WIEC74GT8JHR2WP9QPQJZ" localSheetId="4" hidden="1">#REF!</definedName>
    <definedName name="BEx1KP6WIEC74GT8JHR2WP9QPQJZ" hidden="1">#REF!</definedName>
    <definedName name="BEx1KWJD9OT4RI2N2N6MN4BMO1PX" localSheetId="4" hidden="1">#REF!</definedName>
    <definedName name="BEx1KWJD9OT4RI2N2N6MN4BMO1PX" hidden="1">#REF!</definedName>
    <definedName name="BEx1MJKVJJAUNYBM1BYB9LYH1CWL" localSheetId="4" hidden="1">#REF!</definedName>
    <definedName name="BEx1MJKVJJAUNYBM1BYB9LYH1CWL" hidden="1">#REF!</definedName>
    <definedName name="BEx1MMKMLWIJSHHE74V478CELFN5" localSheetId="4" hidden="1">#REF!</definedName>
    <definedName name="BEx1MMKMLWIJSHHE74V478CELFN5" hidden="1">#REF!</definedName>
    <definedName name="BEx1MS4BYFL60IBZC8LZ7VX13KM8" localSheetId="4" hidden="1">#REF!</definedName>
    <definedName name="BEx1MS4BYFL60IBZC8LZ7VX13KM8" hidden="1">#REF!</definedName>
    <definedName name="BEx1OOWGET6S1KYHJBFZLD9XWWBC" localSheetId="4" hidden="1">#REF!</definedName>
    <definedName name="BEx1OOWGET6S1KYHJBFZLD9XWWBC" hidden="1">#REF!</definedName>
    <definedName name="BEx1P2OSGCKL4ANRW5JU86B3OUP2" localSheetId="4" hidden="1">#REF!</definedName>
    <definedName name="BEx1P2OSGCKL4ANRW5JU86B3OUP2" hidden="1">#REF!</definedName>
    <definedName name="BEx1PGH3GRG8414N36YXACK3CPOO" localSheetId="4" hidden="1">#REF!</definedName>
    <definedName name="BEx1PGH3GRG8414N36YXACK3CPOO" hidden="1">#REF!</definedName>
    <definedName name="BEx1QL3156WEYPI3R9CJQ00GSPI4" localSheetId="4" hidden="1">#REF!</definedName>
    <definedName name="BEx1QL3156WEYPI3R9CJQ00GSPI4" hidden="1">#REF!</definedName>
    <definedName name="BEx1QPKVDU9SLK3O0E92FYO40BZP" localSheetId="4" hidden="1">#REF!</definedName>
    <definedName name="BEx1QPKVDU9SLK3O0E92FYO40BZP" hidden="1">#REF!</definedName>
    <definedName name="BEx1SUG5GCPP5E1UPZD3TR8HR1DH" localSheetId="4" hidden="1">#REF!</definedName>
    <definedName name="BEx1SUG5GCPP5E1UPZD3TR8HR1DH" hidden="1">#REF!</definedName>
    <definedName name="BEx1T64YGK6TUA6FFFPBSX2QPPNB" localSheetId="4" hidden="1">#REF!</definedName>
    <definedName name="BEx1T64YGK6TUA6FFFPBSX2QPPNB" hidden="1">#REF!</definedName>
    <definedName name="BEx1T9FNYP9XC413EICJJS3CIB3I" localSheetId="4" hidden="1">#REF!</definedName>
    <definedName name="BEx1T9FNYP9XC413EICJJS3CIB3I" hidden="1">#REF!</definedName>
    <definedName name="BEx1UOU0SIP0VL35IYJ3IEV9IEQ9" localSheetId="4" hidden="1">#REF!</definedName>
    <definedName name="BEx1UOU0SIP0VL35IYJ3IEV9IEQ9" hidden="1">#REF!</definedName>
    <definedName name="BEx1V79N0TQAFIRH3KFHSLZAL1GW" localSheetId="4" hidden="1">#REF!</definedName>
    <definedName name="BEx1V79N0TQAFIRH3KFHSLZAL1GW" hidden="1">#REF!</definedName>
    <definedName name="BEx1VZVTULZORT9RPBIYQMS8LAIS" localSheetId="4" hidden="1">#REF!</definedName>
    <definedName name="BEx1VZVTULZORT9RPBIYQMS8LAIS" hidden="1">#REF!</definedName>
    <definedName name="BEx1W66EZ12EH9GPTUTM3ET4FUL2" localSheetId="4" hidden="1">#REF!</definedName>
    <definedName name="BEx1W66EZ12EH9GPTUTM3ET4FUL2" hidden="1">#REF!</definedName>
    <definedName name="BEx1W9RV1JQUGHRFI7EU9J8END50" localSheetId="4" hidden="1">#REF!</definedName>
    <definedName name="BEx1W9RV1JQUGHRFI7EU9J8END50" hidden="1">#REF!</definedName>
    <definedName name="BEx1WHKK4EWJNI2ZYDJKG5VN3BOD" localSheetId="4" hidden="1">#REF!</definedName>
    <definedName name="BEx1WHKK4EWJNI2ZYDJKG5VN3BOD" hidden="1">#REF!</definedName>
    <definedName name="BEx1XJ1394CX4S34Z4EZIYEQ73N8" localSheetId="4" hidden="1">#REF!</definedName>
    <definedName name="BEx1XJ1394CX4S34Z4EZIYEQ73N8" hidden="1">#REF!</definedName>
    <definedName name="BEx1XM0ZHSX4LKVGHKLQT41WT4J7" localSheetId="4" hidden="1">#REF!</definedName>
    <definedName name="BEx1XM0ZHSX4LKVGHKLQT41WT4J7" hidden="1">#REF!</definedName>
    <definedName name="BEx1XPMHFJ6EMBC383RB1U9P1Y6O" localSheetId="4" hidden="1">#REF!</definedName>
    <definedName name="BEx1XPMHFJ6EMBC383RB1U9P1Y6O" hidden="1">#REF!</definedName>
    <definedName name="BEx3ATHHUCGCIRND8KLAREDV3L40" localSheetId="4" hidden="1">[1]HEADER!#REF!</definedName>
    <definedName name="BEx3ATHHUCGCIRND8KLAREDV3L40" hidden="1">[1]HEADER!#REF!</definedName>
    <definedName name="BEx3DHE1CEQ0EUM0NF3VG4L8Y352" localSheetId="4" hidden="1">#REF!</definedName>
    <definedName name="BEx3DHE1CEQ0EUM0NF3VG4L8Y352" hidden="1">#REF!</definedName>
    <definedName name="BEx3EYAB2I7N6QDFHR9LIJKXKPR2" localSheetId="4" hidden="1">#REF!</definedName>
    <definedName name="BEx3EYAB2I7N6QDFHR9LIJKXKPR2" hidden="1">#REF!</definedName>
    <definedName name="BEx3F6Z7Y33TXV9KZVL5HE4EREHD" localSheetId="4" hidden="1">#REF!</definedName>
    <definedName name="BEx3F6Z7Y33TXV9KZVL5HE4EREHD" hidden="1">#REF!</definedName>
    <definedName name="BEx3FYZZKXJZZERKHK5KVPCXV8Z2" localSheetId="4" hidden="1">#REF!</definedName>
    <definedName name="BEx3FYZZKXJZZERKHK5KVPCXV8Z2" hidden="1">#REF!</definedName>
    <definedName name="BEx3GJJ6IYBBSCURXRIA3BSCE5N1" localSheetId="4" hidden="1">#REF!</definedName>
    <definedName name="BEx3GJJ6IYBBSCURXRIA3BSCE5N1" hidden="1">#REF!</definedName>
    <definedName name="BEx3I7RORXESPXMIDKUURJTFXSAV" localSheetId="4" hidden="1">#REF!</definedName>
    <definedName name="BEx3I7RORXESPXMIDKUURJTFXSAV" hidden="1">#REF!</definedName>
    <definedName name="BEx3J92XIHJHWBI9NRU822WLQ848" localSheetId="4" hidden="1">#REF!</definedName>
    <definedName name="BEx3J92XIHJHWBI9NRU822WLQ848" hidden="1">#REF!</definedName>
    <definedName name="BEx3JKRQMYNU9ORP9UW5CKAI5NKC" localSheetId="4" hidden="1">#REF!</definedName>
    <definedName name="BEx3JKRQMYNU9ORP9UW5CKAI5NKC" hidden="1">#REF!</definedName>
    <definedName name="BEx3JL80G3AZGNZH0WT8T6OQ3PXQ" localSheetId="4" hidden="1">#REF!</definedName>
    <definedName name="BEx3JL80G3AZGNZH0WT8T6OQ3PXQ" hidden="1">#REF!</definedName>
    <definedName name="BEx3JPF1VX9EQ3WW6Y43S8UX965K" localSheetId="4" hidden="1">#REF!</definedName>
    <definedName name="BEx3JPF1VX9EQ3WW6Y43S8UX965K" hidden="1">#REF!</definedName>
    <definedName name="BEx3JZGFSV34NYGIFLMUPO321I52" localSheetId="4" hidden="1">#REF!</definedName>
    <definedName name="BEx3JZGFSV34NYGIFLMUPO321I52" hidden="1">#REF!</definedName>
    <definedName name="BEx3JZR6XIEL1LTK3JAQ2QHJZ653" localSheetId="4" hidden="1">#REF!</definedName>
    <definedName name="BEx3JZR6XIEL1LTK3JAQ2QHJZ653" hidden="1">#REF!</definedName>
    <definedName name="BEx3KNA4YR3MXLI9IM9P15UAW7MQ" localSheetId="4" hidden="1">#REF!</definedName>
    <definedName name="BEx3KNA4YR3MXLI9IM9P15UAW7MQ" hidden="1">#REF!</definedName>
    <definedName name="BEx3KO6H3WRDKXYD37B5379Y0XLC" localSheetId="4" hidden="1">#REF!</definedName>
    <definedName name="BEx3KO6H3WRDKXYD37B5379Y0XLC" hidden="1">#REF!</definedName>
    <definedName name="BEx3LJNE53HQCNAYXJXZTS5YSOC7" localSheetId="4" hidden="1">#REF!</definedName>
    <definedName name="BEx3LJNE53HQCNAYXJXZTS5YSOC7" hidden="1">#REF!</definedName>
    <definedName name="BEx3LR54HIP45KED74OABARDXXC3" localSheetId="4" hidden="1">#REF!</definedName>
    <definedName name="BEx3LR54HIP45KED74OABARDXXC3" hidden="1">#REF!</definedName>
    <definedName name="BEx3MYWG911V0YMT73OFHD748CEV" localSheetId="4" hidden="1">#REF!</definedName>
    <definedName name="BEx3MYWG911V0YMT73OFHD748CEV" hidden="1">#REF!</definedName>
    <definedName name="BEx3NFDQJ1UG1SOMDJP1TMQUI1WY" localSheetId="4" hidden="1">#REF!</definedName>
    <definedName name="BEx3NFDQJ1UG1SOMDJP1TMQUI1WY" hidden="1">#REF!</definedName>
    <definedName name="BEx3NHH8CN35OXMD80N7V10NC97W" localSheetId="4" hidden="1">#REF!</definedName>
    <definedName name="BEx3NHH8CN35OXMD80N7V10NC97W" hidden="1">#REF!</definedName>
    <definedName name="BEx3OHFYXXT8O8BZECGO4G67T5KV" localSheetId="4" hidden="1">#REF!</definedName>
    <definedName name="BEx3OHFYXXT8O8BZECGO4G67T5KV" hidden="1">#REF!</definedName>
    <definedName name="BEx3OTVP3JBTBAPUS9RJMIIOJBHB" localSheetId="4" hidden="1">#REF!</definedName>
    <definedName name="BEx3OTVP3JBTBAPUS9RJMIIOJBHB" hidden="1">#REF!</definedName>
    <definedName name="BEx3OWKRCQ64AMBOB45C7OZOIL99" localSheetId="4" hidden="1">#REF!</definedName>
    <definedName name="BEx3OWKRCQ64AMBOB45C7OZOIL99" hidden="1">#REF!</definedName>
    <definedName name="BEx3Q58GA3E2VZFYARH5P3P8STJ3" localSheetId="4" hidden="1">#REF!</definedName>
    <definedName name="BEx3Q58GA3E2VZFYARH5P3P8STJ3" hidden="1">#REF!</definedName>
    <definedName name="BEx3QB2RILYEXIROLAFCWQMOJXMN" localSheetId="4" hidden="1">[1]HEADER!#REF!</definedName>
    <definedName name="BEx3QB2RILYEXIROLAFCWQMOJXMN" hidden="1">[1]HEADER!#REF!</definedName>
    <definedName name="BEx3RIJ9LXPXWNF4BFBFA4ILG6AY" localSheetId="4" hidden="1">[1]HEADER!#REF!</definedName>
    <definedName name="BEx3RIJ9LXPXWNF4BFBFA4ILG6AY" hidden="1">[1]HEADER!#REF!</definedName>
    <definedName name="BEx3RZRLU0ALXJEMHH4AUF6XFENE" localSheetId="4" hidden="1">#REF!</definedName>
    <definedName name="BEx3RZRLU0ALXJEMHH4AUF6XFENE" hidden="1">#REF!</definedName>
    <definedName name="BEx3T0BXISY2B5ITPCUSXFK8Z2T0" localSheetId="4" hidden="1">#REF!</definedName>
    <definedName name="BEx3T0BXISY2B5ITPCUSXFK8Z2T0" hidden="1">#REF!</definedName>
    <definedName name="BEx3T0H8MRQCYUG4XJPAPPP1ALFR" localSheetId="4" hidden="1">#REF!</definedName>
    <definedName name="BEx3T0H8MRQCYUG4XJPAPPP1ALFR" hidden="1">#REF!</definedName>
    <definedName name="BEx3T3XEKJ0I8634YNR6MPN3OBQL" localSheetId="4" hidden="1">[1]HEADER!#REF!</definedName>
    <definedName name="BEx3T3XEKJ0I8634YNR6MPN3OBQL" hidden="1">[1]HEADER!#REF!</definedName>
    <definedName name="BEx3TN998DP2QT7Y11HQ294YGUM6" localSheetId="4" hidden="1">#REF!</definedName>
    <definedName name="BEx3TN998DP2QT7Y11HQ294YGUM6" hidden="1">#REF!</definedName>
    <definedName name="BEx57SA75AY5JB247DBW1TQSKLZ9" localSheetId="4" hidden="1">#REF!</definedName>
    <definedName name="BEx57SA75AY5JB247DBW1TQSKLZ9" hidden="1">#REF!</definedName>
    <definedName name="BEx5862HDRKK9A5W951ZPLYGKI4J" localSheetId="4" hidden="1">#REF!</definedName>
    <definedName name="BEx5862HDRKK9A5W951ZPLYGKI4J" hidden="1">#REF!</definedName>
    <definedName name="BEx5AB8S2ZYXI52R896Z9U1669M1" localSheetId="4" hidden="1">#REF!</definedName>
    <definedName name="BEx5AB8S2ZYXI52R896Z9U1669M1" hidden="1">#REF!</definedName>
    <definedName name="BEx5AGHHEZYG9FF0SY884LUQIFFT" localSheetId="4" hidden="1">#REF!</definedName>
    <definedName name="BEx5AGHHEZYG9FF0SY884LUQIFFT" hidden="1">#REF!</definedName>
    <definedName name="BEx5C7KO889DNC9OX2RFJT8X97OC" localSheetId="4" hidden="1">#REF!</definedName>
    <definedName name="BEx5C7KO889DNC9OX2RFJT8X97OC" hidden="1">#REF!</definedName>
    <definedName name="BEx5D6N1N8R3N5P6KF3KQCG36HE5" localSheetId="4" hidden="1">#REF!</definedName>
    <definedName name="BEx5D6N1N8R3N5P6KF3KQCG36HE5" hidden="1">#REF!</definedName>
    <definedName name="BEx5DCHCU9JR9EVSNYZ48ATUI5WX" localSheetId="4" hidden="1">#REF!</definedName>
    <definedName name="BEx5DCHCU9JR9EVSNYZ48ATUI5WX" hidden="1">#REF!</definedName>
    <definedName name="BEx5DFMPS5X96RJDOCJY23G0L5T4" localSheetId="4" hidden="1">#REF!</definedName>
    <definedName name="BEx5DFMPS5X96RJDOCJY23G0L5T4" hidden="1">#REF!</definedName>
    <definedName name="BEx5DYYLHKHCNBKMYSP0TUJ1QSJQ" localSheetId="4" hidden="1">#REF!</definedName>
    <definedName name="BEx5DYYLHKHCNBKMYSP0TUJ1QSJQ" hidden="1">#REF!</definedName>
    <definedName name="BEx5EB8X1QMUK8A3RJA0NR2IFEF8" localSheetId="4" hidden="1">#REF!</definedName>
    <definedName name="BEx5EB8X1QMUK8A3RJA0NR2IFEF8" hidden="1">#REF!</definedName>
    <definedName name="BEx5EOA86ZTLBOBQ6O0SRXWP9S7C" localSheetId="4" hidden="1">#REF!</definedName>
    <definedName name="BEx5EOA86ZTLBOBQ6O0SRXWP9S7C" hidden="1">#REF!</definedName>
    <definedName name="BEx5EYMIRHIZXOWMET7JJ918MHW4" localSheetId="4" hidden="1">#REF!</definedName>
    <definedName name="BEx5EYMIRHIZXOWMET7JJ918MHW4" hidden="1">#REF!</definedName>
    <definedName name="BEx5F1BNSJ89ROV8TQB9SLLMELUX" localSheetId="4" hidden="1">#REF!</definedName>
    <definedName name="BEx5F1BNSJ89ROV8TQB9SLLMELUX" hidden="1">#REF!</definedName>
    <definedName name="BEx5F5D7Z3AZ3S9IXH1FODWIBR68" localSheetId="4" hidden="1">#REF!</definedName>
    <definedName name="BEx5F5D7Z3AZ3S9IXH1FODWIBR68" hidden="1">#REF!</definedName>
    <definedName name="BEx5FLEEMZW7NUQC8NSY6T2A2Z59" localSheetId="4" hidden="1">#REF!</definedName>
    <definedName name="BEx5FLEEMZW7NUQC8NSY6T2A2Z59" hidden="1">#REF!</definedName>
    <definedName name="BEx5FSW64TA7L06BOFLVWW013BY4" localSheetId="4" hidden="1">#REF!</definedName>
    <definedName name="BEx5FSW64TA7L06BOFLVWW013BY4" hidden="1">#REF!</definedName>
    <definedName name="BEx5GTR9OPOVBQ4J2HOD0SU5KWXY" localSheetId="4" hidden="1">#REF!</definedName>
    <definedName name="BEx5GTR9OPOVBQ4J2HOD0SU5KWXY" hidden="1">#REF!</definedName>
    <definedName name="BEx5I35TILQTCIK986SSI06XGPYY" localSheetId="4" hidden="1">#REF!</definedName>
    <definedName name="BEx5I35TILQTCIK986SSI06XGPYY" hidden="1">#REF!</definedName>
    <definedName name="BEx5J8TK6J2UGBW37HI2SCFI4O2E" localSheetId="4" hidden="1">#REF!</definedName>
    <definedName name="BEx5J8TK6J2UGBW37HI2SCFI4O2E" hidden="1">#REF!</definedName>
    <definedName name="BEx5JB2F8WF84L5FQ69JISMHNTVK" localSheetId="4" hidden="1">#REF!</definedName>
    <definedName name="BEx5JB2F8WF84L5FQ69JISMHNTVK" hidden="1">#REF!</definedName>
    <definedName name="BEx5KOYSUSMPMB5VLEMHY0ANORN8" localSheetId="4" hidden="1">#REF!</definedName>
    <definedName name="BEx5KOYSUSMPMB5VLEMHY0ANORN8" hidden="1">#REF!</definedName>
    <definedName name="BEx5L4JWTG16ALFDQDG17M6J4C0F" localSheetId="4" hidden="1">#REF!</definedName>
    <definedName name="BEx5L4JWTG16ALFDQDG17M6J4C0F" hidden="1">#REF!</definedName>
    <definedName name="BEx5N4BWM2LYG4WNE87UGZ9BH1I5" localSheetId="4" hidden="1">#REF!</definedName>
    <definedName name="BEx5N4BWM2LYG4WNE87UGZ9BH1I5" hidden="1">#REF!</definedName>
    <definedName name="BEx5NRK15YJIY23N8U2MFMYSEQA7" localSheetId="4" hidden="1">#REF!</definedName>
    <definedName name="BEx5NRK15YJIY23N8U2MFMYSEQA7" hidden="1">#REF!</definedName>
    <definedName name="BEx5OR7ZRGHEZGRPE2M6L03SBJPM" localSheetId="4" hidden="1">#REF!</definedName>
    <definedName name="BEx5OR7ZRGHEZGRPE2M6L03SBJPM" hidden="1">#REF!</definedName>
    <definedName name="BEx5P91WJTN8QGJ866QZ3F1M6SNA" localSheetId="4" hidden="1">#REF!</definedName>
    <definedName name="BEx5P91WJTN8QGJ866QZ3F1M6SNA" hidden="1">#REF!</definedName>
    <definedName name="BEx5PB5F014M1BTQWCPT2UOXBXRT" localSheetId="4" hidden="1">#REF!</definedName>
    <definedName name="BEx5PB5F014M1BTQWCPT2UOXBXRT" hidden="1">#REF!</definedName>
    <definedName name="BEx5PV309UV13TA0A7SGNBYR9K15" localSheetId="4" hidden="1">#REF!</definedName>
    <definedName name="BEx5PV309UV13TA0A7SGNBYR9K15" hidden="1">#REF!</definedName>
    <definedName name="BEx5RG6CWHJK87HMTGHQ3BLB32WJ" localSheetId="4" hidden="1">#REF!</definedName>
    <definedName name="BEx5RG6CWHJK87HMTGHQ3BLB32WJ" hidden="1">#REF!</definedName>
    <definedName name="BEx73MBHXPGN5MLC2IC6RCMRLO6D" localSheetId="4" hidden="1">[1]HEADER!#REF!</definedName>
    <definedName name="BEx73MBHXPGN5MLC2IC6RCMRLO6D" hidden="1">[1]HEADER!#REF!</definedName>
    <definedName name="BEx75262ODJ8IEZ310LOI4HCAZ6D" localSheetId="4" hidden="1">#REF!</definedName>
    <definedName name="BEx75262ODJ8IEZ310LOI4HCAZ6D" hidden="1">#REF!</definedName>
    <definedName name="BEx77TTJYNS6TPSI75BIWH4M7S4Y" localSheetId="4" hidden="1">#REF!</definedName>
    <definedName name="BEx77TTJYNS6TPSI75BIWH4M7S4Y" hidden="1">#REF!</definedName>
    <definedName name="BEx77UV9C664UJ5IVC1UIHNHFGVF" localSheetId="4" hidden="1">#REF!</definedName>
    <definedName name="BEx77UV9C664UJ5IVC1UIHNHFGVF" hidden="1">#REF!</definedName>
    <definedName name="BEx7809FXG0OGVTGRHA9W8KVZDX9" localSheetId="4" hidden="1">#REF!</definedName>
    <definedName name="BEx7809FXG0OGVTGRHA9W8KVZDX9" hidden="1">#REF!</definedName>
    <definedName name="BEx781M34BS66TJ0X6Q45BD61CR3" localSheetId="4" hidden="1">#REF!</definedName>
    <definedName name="BEx781M34BS66TJ0X6Q45BD61CR3" hidden="1">#REF!</definedName>
    <definedName name="BEx79I23NWSY7O39JF9L6HV2AA69" localSheetId="4" hidden="1">#REF!</definedName>
    <definedName name="BEx79I23NWSY7O39JF9L6HV2AA69" hidden="1">#REF!</definedName>
    <definedName name="BEx79P3LD0VU95LB75HZDOBD728T" localSheetId="4" hidden="1">#REF!</definedName>
    <definedName name="BEx79P3LD0VU95LB75HZDOBD728T" hidden="1">#REF!</definedName>
    <definedName name="BEx7ADODDE6JWHZJTXMZ1B4O4SBT" localSheetId="4" hidden="1">#REF!</definedName>
    <definedName name="BEx7ADODDE6JWHZJTXMZ1B4O4SBT" hidden="1">#REF!</definedName>
    <definedName name="BEx7AY21FW2F1MCM9KPLOWB6SCHP" localSheetId="4" hidden="1">#REF!</definedName>
    <definedName name="BEx7AY21FW2F1MCM9KPLOWB6SCHP" hidden="1">#REF!</definedName>
    <definedName name="BEx7DOCWEVFL33G21XPYE8OHDYH1" localSheetId="4" hidden="1">#REF!</definedName>
    <definedName name="BEx7DOCWEVFL33G21XPYE8OHDYH1" hidden="1">#REF!</definedName>
    <definedName name="BEx7EF15SEK92OSBPPT39TW3ETOH" localSheetId="4" hidden="1">#REF!</definedName>
    <definedName name="BEx7EF15SEK92OSBPPT39TW3ETOH" hidden="1">#REF!</definedName>
    <definedName name="BEx7EMDFZVNG0CI6XDF0XLVN2YYP" localSheetId="4" hidden="1">#REF!</definedName>
    <definedName name="BEx7EMDFZVNG0CI6XDF0XLVN2YYP" hidden="1">#REF!</definedName>
    <definedName name="BEx7F7CQJ5U6TAAGWPCKW7OEOF7H" localSheetId="4" hidden="1">#REF!</definedName>
    <definedName name="BEx7F7CQJ5U6TAAGWPCKW7OEOF7H" hidden="1">#REF!</definedName>
    <definedName name="BEx7FYMJY7MDGMDXB1ZJVW35MQG1" localSheetId="4" hidden="1">#REF!</definedName>
    <definedName name="BEx7FYMJY7MDGMDXB1ZJVW35MQG1" hidden="1">#REF!</definedName>
    <definedName name="BEx7FZTQB6JFDFCIA7I3ITZLZ77G" localSheetId="4" hidden="1">#REF!</definedName>
    <definedName name="BEx7FZTQB6JFDFCIA7I3ITZLZ77G" hidden="1">#REF!</definedName>
    <definedName name="BEx7HITIHHI9ODLIPYQ2U39LHC6T" localSheetId="4" hidden="1">#REF!</definedName>
    <definedName name="BEx7HITIHHI9ODLIPYQ2U39LHC6T" hidden="1">#REF!</definedName>
    <definedName name="BEx7IGU383JMFSA3XVEJUTU1M92K" localSheetId="4" hidden="1">#REF!</definedName>
    <definedName name="BEx7IGU383JMFSA3XVEJUTU1M92K" hidden="1">#REF!</definedName>
    <definedName name="BEx7II6K98UXG6IS9TQ0INENDJ0N" localSheetId="4" hidden="1">#REF!</definedName>
    <definedName name="BEx7II6K98UXG6IS9TQ0INENDJ0N" hidden="1">#REF!</definedName>
    <definedName name="BEx7J7YHLVXCHSFWTFZOCPX4XEOU" localSheetId="4" hidden="1">#REF!</definedName>
    <definedName name="BEx7J7YHLVXCHSFWTFZOCPX4XEOU" hidden="1">#REF!</definedName>
    <definedName name="BEx7JSMYMYM6O48S30VZU7G7IU8T" localSheetId="4" hidden="1">#REF!</definedName>
    <definedName name="BEx7JSMYMYM6O48S30VZU7G7IU8T" hidden="1">#REF!</definedName>
    <definedName name="BEx7KKYHXVDNTR0VZKUAIUQCSOP9" localSheetId="4" hidden="1">[1]HEADER!#REF!</definedName>
    <definedName name="BEx7KKYHXVDNTR0VZKUAIUQCSOP9" hidden="1">[1]HEADER!#REF!</definedName>
    <definedName name="BEx7LBXKYXZWP7OFD145UNSUD0CC" localSheetId="4" hidden="1">#REF!</definedName>
    <definedName name="BEx7LBXKYXZWP7OFD145UNSUD0CC" hidden="1">#REF!</definedName>
    <definedName name="BEx7MA8WPQ1G26NDP55TSRVR22I5" localSheetId="4" hidden="1">#REF!</definedName>
    <definedName name="BEx7MA8WPQ1G26NDP55TSRVR22I5" hidden="1">#REF!</definedName>
    <definedName name="BEx7MA8WWC60O1OG19F9S4VZQIUM" localSheetId="4" hidden="1">#REF!</definedName>
    <definedName name="BEx7MA8WWC60O1OG19F9S4VZQIUM" hidden="1">#REF!</definedName>
    <definedName name="BEx7MBQUS90XM01HG3QP9VSB45JM" localSheetId="4" hidden="1">#REF!</definedName>
    <definedName name="BEx7MBQUS90XM01HG3QP9VSB45JM" hidden="1">#REF!</definedName>
    <definedName name="BEx7MM8GRDLF6ZFX6M14CPSOWVPK" localSheetId="4" hidden="1">#REF!</definedName>
    <definedName name="BEx7MM8GRDLF6ZFX6M14CPSOWVPK" hidden="1">#REF!</definedName>
    <definedName name="BEx906Q8UE7ZQX141CKE7F6E3QRP" localSheetId="4" hidden="1">#REF!</definedName>
    <definedName name="BEx906Q8UE7ZQX141CKE7F6E3QRP" hidden="1">#REF!</definedName>
    <definedName name="BEx92AK0EY4R6RRG324WTHF2QFU8" localSheetId="4" hidden="1">#REF!</definedName>
    <definedName name="BEx92AK0EY4R6RRG324WTHF2QFU8" hidden="1">#REF!</definedName>
    <definedName name="BEx92CNKI9BA08E5SP34O6JG0JT9" localSheetId="4" hidden="1">#REF!</definedName>
    <definedName name="BEx92CNKI9BA08E5SP34O6JG0JT9" hidden="1">#REF!</definedName>
    <definedName name="BEx92PUAJ86STQCU33LZ05E5NA4J" localSheetId="4" hidden="1">#REF!</definedName>
    <definedName name="BEx92PUAJ86STQCU33LZ05E5NA4J" hidden="1">#REF!</definedName>
    <definedName name="BEx92WVSOCD3RLUNZBF8M8X7OISC" localSheetId="4" hidden="1">#REF!</definedName>
    <definedName name="BEx92WVSOCD3RLUNZBF8M8X7OISC" hidden="1">#REF!</definedName>
    <definedName name="BEx94KDG7EPUMXXPEYA4O6T2OZL7" localSheetId="4" hidden="1">#REF!</definedName>
    <definedName name="BEx94KDG7EPUMXXPEYA4O6T2OZL7" hidden="1">#REF!</definedName>
    <definedName name="BEx9563MH34JSHPOSLRMY9J2PZY8" localSheetId="4" hidden="1">#REF!</definedName>
    <definedName name="BEx9563MH34JSHPOSLRMY9J2PZY8" hidden="1">#REF!</definedName>
    <definedName name="BEx96B0CB2RWVNNIHCRB1YAXSR18" localSheetId="4" hidden="1">#REF!</definedName>
    <definedName name="BEx96B0CB2RWVNNIHCRB1YAXSR18" hidden="1">#REF!</definedName>
    <definedName name="BEx96HWH7U8Z8BT0X9P12QBSLDOT" localSheetId="4" hidden="1">#REF!</definedName>
    <definedName name="BEx96HWH7U8Z8BT0X9P12QBSLDOT" hidden="1">#REF!</definedName>
    <definedName name="BEx96II22L7OXVQ4X5X1NZ61YJLA" localSheetId="4" hidden="1">#REF!</definedName>
    <definedName name="BEx96II22L7OXVQ4X5X1NZ61YJLA" hidden="1">#REF!</definedName>
    <definedName name="BEx96RSI9NN39KBJDHZFN2TZRFUU" localSheetId="4" hidden="1">#REF!</definedName>
    <definedName name="BEx96RSI9NN39KBJDHZFN2TZRFUU" hidden="1">#REF!</definedName>
    <definedName name="BEx976BXCAH2LW8HXFE1L0IFKRTV" localSheetId="4" hidden="1">#REF!</definedName>
    <definedName name="BEx976BXCAH2LW8HXFE1L0IFKRTV" hidden="1">#REF!</definedName>
    <definedName name="BEx9811STXRX2VI9PP7XGDK699WC" localSheetId="4" hidden="1">#REF!</definedName>
    <definedName name="BEx9811STXRX2VI9PP7XGDK699WC" hidden="1">#REF!</definedName>
    <definedName name="BEx985OYX81U979Z46PJQ4F0DJIQ" localSheetId="4" hidden="1">#REF!</definedName>
    <definedName name="BEx985OYX81U979Z46PJQ4F0DJIQ" hidden="1">#REF!</definedName>
    <definedName name="BEx9AIIFFPTQKKLOQY3SA0D51FZV" localSheetId="4" hidden="1">#REF!</definedName>
    <definedName name="BEx9AIIFFPTQKKLOQY3SA0D51FZV" hidden="1">#REF!</definedName>
    <definedName name="BEx9AYOW6W1RCJB9C4J8RXWSJRWM" localSheetId="4" hidden="1">#REF!</definedName>
    <definedName name="BEx9AYOW6W1RCJB9C4J8RXWSJRWM" hidden="1">#REF!</definedName>
    <definedName name="BEx9DJ5FHKGQGZ9Q3AUR445WZPKR" localSheetId="4" hidden="1">#REF!</definedName>
    <definedName name="BEx9DJ5FHKGQGZ9Q3AUR445WZPKR" hidden="1">#REF!</definedName>
    <definedName name="BEx9DJQZ74XAFXOJCRDWUCV7BXBD" localSheetId="4" hidden="1">#REF!</definedName>
    <definedName name="BEx9DJQZ74XAFXOJCRDWUCV7BXBD" hidden="1">#REF!</definedName>
    <definedName name="BEx9E1KWMBZY7DZ2W81Y28KREC8K" localSheetId="4" hidden="1">#REF!</definedName>
    <definedName name="BEx9E1KWMBZY7DZ2W81Y28KREC8K" hidden="1">#REF!</definedName>
    <definedName name="BEx9EDPXWEPLE7S1KH5K8GGFZKC0" localSheetId="4" hidden="1">[1]HEADER!#REF!</definedName>
    <definedName name="BEx9EDPXWEPLE7S1KH5K8GGFZKC0" hidden="1">[1]HEADER!#REF!</definedName>
    <definedName name="BEx9EGV6CYG6ZG9E7TMR9RZYSGH1" localSheetId="4" hidden="1">#REF!</definedName>
    <definedName name="BEx9EGV6CYG6ZG9E7TMR9RZYSGH1" hidden="1">#REF!</definedName>
    <definedName name="BEx9EIIL3MUQBD4ZYG7W1J3C5R3P" localSheetId="4" hidden="1">#REF!</definedName>
    <definedName name="BEx9EIIL3MUQBD4ZYG7W1J3C5R3P" hidden="1">#REF!</definedName>
    <definedName name="BEx9FKVIU1R1D6J2Q36IQCU8DCEX" localSheetId="4" hidden="1">#REF!</definedName>
    <definedName name="BEx9FKVIU1R1D6J2Q36IQCU8DCEX" hidden="1">#REF!</definedName>
    <definedName name="BEx9GHOWIATRBTAFYZCDVDOJPG3X" localSheetId="4" hidden="1">#REF!</definedName>
    <definedName name="BEx9GHOWIATRBTAFYZCDVDOJPG3X" hidden="1">#REF!</definedName>
    <definedName name="BEx9GJXW8UK9GOBZPQJGA4FL0M2O" localSheetId="4" hidden="1">#REF!</definedName>
    <definedName name="BEx9GJXW8UK9GOBZPQJGA4FL0M2O" hidden="1">#REF!</definedName>
    <definedName name="BEx9HKT139HM6SWSHO6XVRFA9D25" localSheetId="4" hidden="1">#REF!</definedName>
    <definedName name="BEx9HKT139HM6SWSHO6XVRFA9D25" hidden="1">#REF!</definedName>
    <definedName name="BEx9HU3BPAK91G2PCXDFTVS39TF6" localSheetId="4" hidden="1">#REF!</definedName>
    <definedName name="BEx9HU3BPAK91G2PCXDFTVS39TF6" hidden="1">#REF!</definedName>
    <definedName name="BEx9I0U78LVEHO0MPOB5U4RHMUBV" localSheetId="4" hidden="1">#REF!</definedName>
    <definedName name="BEx9I0U78LVEHO0MPOB5U4RHMUBV" hidden="1">#REF!</definedName>
    <definedName name="BEx9I2MX3GRNC957J8FMHNWP04Q5" localSheetId="4" hidden="1">#REF!</definedName>
    <definedName name="BEx9I2MX3GRNC957J8FMHNWP04Q5" hidden="1">#REF!</definedName>
    <definedName name="BEx9IPV0JNXRW2B881C8WBY5U1KI" localSheetId="4" hidden="1">#REF!</definedName>
    <definedName name="BEx9IPV0JNXRW2B881C8WBY5U1KI" hidden="1">#REF!</definedName>
    <definedName name="BExAVL1638ABE13R5SQH026SK9EX" localSheetId="4" hidden="1">#REF!</definedName>
    <definedName name="BExAVL1638ABE13R5SQH026SK9EX" hidden="1">#REF!</definedName>
    <definedName name="BExAW1IMBQBTU0E5J2TQQI2B79VY" localSheetId="4" hidden="1">#REF!</definedName>
    <definedName name="BExAW1IMBQBTU0E5J2TQQI2B79VY" hidden="1">#REF!</definedName>
    <definedName name="BExAXD0OJP1HKJKJ5K01GDQ5ZNUN" localSheetId="4" hidden="1">#REF!</definedName>
    <definedName name="BExAXD0OJP1HKJKJ5K01GDQ5ZNUN" hidden="1">#REF!</definedName>
    <definedName name="BExAY9JGYSISL3L87W3W7QBQCYOH" localSheetId="4" hidden="1">#REF!</definedName>
    <definedName name="BExAY9JGYSISL3L87W3W7QBQCYOH" hidden="1">#REF!</definedName>
    <definedName name="BExB0MYBF7BVQ9V0ITCDFR9URZXH" localSheetId="4" hidden="1">#REF!</definedName>
    <definedName name="BExB0MYBF7BVQ9V0ITCDFR9URZXH" hidden="1">#REF!</definedName>
    <definedName name="BExB1KTDW9PPFVAAGRLUC0Q6UAY2" localSheetId="4" hidden="1">#REF!</definedName>
    <definedName name="BExB1KTDW9PPFVAAGRLUC0Q6UAY2" hidden="1">#REF!</definedName>
    <definedName name="BExB2VPW6K0D6PXFNB2EI2PAJRLJ" localSheetId="4" hidden="1">#REF!</definedName>
    <definedName name="BExB2VPW6K0D6PXFNB2EI2PAJRLJ" hidden="1">#REF!</definedName>
    <definedName name="BExB3JUJXC8QYV4XAOBJCULQAADA" localSheetId="4" hidden="1">#REF!</definedName>
    <definedName name="BExB3JUJXC8QYV4XAOBJCULQAADA" hidden="1">#REF!</definedName>
    <definedName name="BExB41TWQ6820BR7SVX3Q7SR1LZ8" localSheetId="4" hidden="1">#REF!</definedName>
    <definedName name="BExB41TWQ6820BR7SVX3Q7SR1LZ8" hidden="1">#REF!</definedName>
    <definedName name="BExB44OC6FOXVZBDEY5BR6SHCZNQ" localSheetId="4" hidden="1">#REF!</definedName>
    <definedName name="BExB44OC6FOXVZBDEY5BR6SHCZNQ" hidden="1">#REF!</definedName>
    <definedName name="BExB4A2KCGRFVC87ZRC18R8O2XYF" localSheetId="4" hidden="1">#REF!</definedName>
    <definedName name="BExB4A2KCGRFVC87ZRC18R8O2XYF" hidden="1">#REF!</definedName>
    <definedName name="BExB50W4NZMCTI79LJI7K2M3YYWH" localSheetId="4" hidden="1">#REF!</definedName>
    <definedName name="BExB50W4NZMCTI79LJI7K2M3YYWH" hidden="1">#REF!</definedName>
    <definedName name="BExB5U9JN1UHEARI0481VU3P9GGG" localSheetId="4" hidden="1">#REF!</definedName>
    <definedName name="BExB5U9JN1UHEARI0481VU3P9GGG" hidden="1">#REF!</definedName>
    <definedName name="BExB7CCZRTPP5XRFAR84CPLTOXI3" localSheetId="4" hidden="1">#REF!</definedName>
    <definedName name="BExB7CCZRTPP5XRFAR84CPLTOXI3" hidden="1">#REF!</definedName>
    <definedName name="BExB8KEWJQOO05VHW4CS61VYZE5U" localSheetId="4" hidden="1">#REF!</definedName>
    <definedName name="BExB8KEWJQOO05VHW4CS61VYZE5U" hidden="1">#REF!</definedName>
    <definedName name="BExB9EDVITSRZC6AZLBXID7PHJ91" localSheetId="4" hidden="1">#REF!</definedName>
    <definedName name="BExB9EDVITSRZC6AZLBXID7PHJ91" hidden="1">#REF!</definedName>
    <definedName name="BExBA6K3TLYXUTIOWFXK3NMRGHR2" localSheetId="4" hidden="1">#REF!</definedName>
    <definedName name="BExBA6K3TLYXUTIOWFXK3NMRGHR2" hidden="1">#REF!</definedName>
    <definedName name="BExBA6PE8EEX0NM9BM28HHNN23ES" localSheetId="4" hidden="1">#REF!</definedName>
    <definedName name="BExBA6PE8EEX0NM9BM28HHNN23ES" hidden="1">#REF!</definedName>
    <definedName name="BExBCIH0UBOD07PZ27392P9YXEYX" localSheetId="4" hidden="1">#REF!</definedName>
    <definedName name="BExBCIH0UBOD07PZ27392P9YXEYX" hidden="1">#REF!</definedName>
    <definedName name="BExBCOGUPM5Z6QHXYY5E10ELG9G8" localSheetId="4" hidden="1">#REF!</definedName>
    <definedName name="BExBCOGUPM5Z6QHXYY5E10ELG9G8" hidden="1">#REF!</definedName>
    <definedName name="BExBDCLASWBCUKQ99SIH7MEJ6YOG" localSheetId="4" hidden="1">#REF!</definedName>
    <definedName name="BExBDCLASWBCUKQ99SIH7MEJ6YOG" hidden="1">#REF!</definedName>
    <definedName name="BExBE7BBX2NP1GFQT3X635DFIIBD" localSheetId="4" hidden="1">#REF!</definedName>
    <definedName name="BExBE7BBX2NP1GFQT3X635DFIIBD" hidden="1">#REF!</definedName>
    <definedName name="BExBE9K6C6Q27ZVX3WOCP2J41BHY" localSheetId="4" hidden="1">[1]HEADER!#REF!</definedName>
    <definedName name="BExBE9K6C6Q27ZVX3WOCP2J41BHY" hidden="1">[1]HEADER!#REF!</definedName>
    <definedName name="BExBENN9Z0JJ1YMZZDUYFE3OR74M" localSheetId="4" hidden="1">#REF!</definedName>
    <definedName name="BExBENN9Z0JJ1YMZZDUYFE3OR74M" hidden="1">#REF!</definedName>
    <definedName name="BExCQGR4Z3D1E5XRGMT5VWBAFBXW" localSheetId="4" hidden="1">[1]ZQZBC_PLN__04_03_10!#REF!</definedName>
    <definedName name="BExCQGR4Z3D1E5XRGMT5VWBAFBXW" hidden="1">[1]ZQZBC_PLN__04_03_10!#REF!</definedName>
    <definedName name="BExCRYEGVK7KU00YBTX1M0GH26ZC" localSheetId="4" hidden="1">#REF!</definedName>
    <definedName name="BExCRYEGVK7KU00YBTX1M0GH26ZC" hidden="1">#REF!</definedName>
    <definedName name="BExCS9SHI3N58U0N2PGEOZ4RH8IF" localSheetId="4" hidden="1">#REF!</definedName>
    <definedName name="BExCS9SHI3N58U0N2PGEOZ4RH8IF" hidden="1">#REF!</definedName>
    <definedName name="BExCSHFJMTBG8TXFAPM1YMJ2C7TB" localSheetId="4" hidden="1">#REF!</definedName>
    <definedName name="BExCSHFJMTBG8TXFAPM1YMJ2C7TB" hidden="1">#REF!</definedName>
    <definedName name="BExCTH8YWODCTNH1ADX45WCZUZ5C" localSheetId="4" hidden="1">#REF!</definedName>
    <definedName name="BExCTH8YWODCTNH1ADX45WCZUZ5C" hidden="1">#REF!</definedName>
    <definedName name="BExCV155OWE7PIVZUK23BXNDWP3Q" localSheetId="4" hidden="1">#REF!</definedName>
    <definedName name="BExCV155OWE7PIVZUK23BXNDWP3Q" hidden="1">#REF!</definedName>
    <definedName name="BExCV3ZMETOSDFFYA3PTQUD7GPJM" localSheetId="4" hidden="1">#REF!</definedName>
    <definedName name="BExCV3ZMETOSDFFYA3PTQUD7GPJM" hidden="1">#REF!</definedName>
    <definedName name="BExCV5N016BKAHGA5WBLU48U1RS3" localSheetId="4" hidden="1">#REF!</definedName>
    <definedName name="BExCV5N016BKAHGA5WBLU48U1RS3" hidden="1">#REF!</definedName>
    <definedName name="BExCVM9RY4KS1QHWHDGY48P399TD" localSheetId="4" hidden="1">#REF!</definedName>
    <definedName name="BExCVM9RY4KS1QHWHDGY48P399TD" hidden="1">#REF!</definedName>
    <definedName name="BExCXT8KYZE7Q8L5Z2LZX96ANYH9" localSheetId="4" hidden="1">#REF!</definedName>
    <definedName name="BExCXT8KYZE7Q8L5Z2LZX96ANYH9" hidden="1">#REF!</definedName>
    <definedName name="BExD0L6V9ZAQ8DYCKUZHD1HCK0R6" localSheetId="4" hidden="1">#REF!</definedName>
    <definedName name="BExD0L6V9ZAQ8DYCKUZHD1HCK0R6" hidden="1">#REF!</definedName>
    <definedName name="BExD0YDM6QOAH0SUN3EB83EKA7JZ" localSheetId="4" hidden="1">#REF!</definedName>
    <definedName name="BExD0YDM6QOAH0SUN3EB83EKA7JZ" hidden="1">#REF!</definedName>
    <definedName name="BExD1TP06FGT18KW5BYXXVZB0NZC" localSheetId="4" hidden="1">#REF!</definedName>
    <definedName name="BExD1TP06FGT18KW5BYXXVZB0NZC" hidden="1">#REF!</definedName>
    <definedName name="BExD23QJNRMXRMQLM98NN33TURL6" localSheetId="4" hidden="1">#REF!</definedName>
    <definedName name="BExD23QJNRMXRMQLM98NN33TURL6" hidden="1">#REF!</definedName>
    <definedName name="BExD2ETTJYF64I3N9P3TP46EW3NG" localSheetId="4" hidden="1">#REF!</definedName>
    <definedName name="BExD2ETTJYF64I3N9P3TP46EW3NG" hidden="1">#REF!</definedName>
    <definedName name="BExD2VWMESKUJL8ZGDBUAQV67D7Q" localSheetId="4" hidden="1">#REF!</definedName>
    <definedName name="BExD2VWMESKUJL8ZGDBUAQV67D7Q" hidden="1">#REF!</definedName>
    <definedName name="BExD3ESDJXZXXBH1F4AJUVK5HPGN" localSheetId="4" hidden="1">#REF!</definedName>
    <definedName name="BExD3ESDJXZXXBH1F4AJUVK5HPGN" hidden="1">#REF!</definedName>
    <definedName name="BExD3KXILJSLO1GNOXBY52GJPVTY" localSheetId="4" hidden="1">#REF!</definedName>
    <definedName name="BExD3KXILJSLO1GNOXBY52GJPVTY" hidden="1">#REF!</definedName>
    <definedName name="BExD3O2VQHMUJ12Y5K7ZJ4UX1FYC" localSheetId="4" hidden="1">#REF!</definedName>
    <definedName name="BExD3O2VQHMUJ12Y5K7ZJ4UX1FYC" hidden="1">#REF!</definedName>
    <definedName name="BExD3ZX46964SM8TAF5PFJHE1X8V" localSheetId="4" hidden="1">#REF!</definedName>
    <definedName name="BExD3ZX46964SM8TAF5PFJHE1X8V" hidden="1">#REF!</definedName>
    <definedName name="BExD4NAKCGI0A97E382ZDPX0UYWK" localSheetId="4" hidden="1">#REF!</definedName>
    <definedName name="BExD4NAKCGI0A97E382ZDPX0UYWK" hidden="1">#REF!</definedName>
    <definedName name="BExD5FBB7KCQQLQDGVGVASJKNVTS" localSheetId="4" hidden="1">#REF!</definedName>
    <definedName name="BExD5FBB7KCQQLQDGVGVASJKNVTS" hidden="1">#REF!</definedName>
    <definedName name="BExD74LQMOBXLBZOAA3JSIKTP1I3" localSheetId="4" hidden="1">#REF!</definedName>
    <definedName name="BExD74LQMOBXLBZOAA3JSIKTP1I3" hidden="1">#REF!</definedName>
    <definedName name="BExD7XJ00CUN1NP0Q2FUR4KBFTZG" localSheetId="4" hidden="1">#REF!</definedName>
    <definedName name="BExD7XJ00CUN1NP0Q2FUR4KBFTZG" hidden="1">#REF!</definedName>
    <definedName name="BExD9FX2QXLTBF9PYSSKEWXA1I61" localSheetId="4" hidden="1">#REF!</definedName>
    <definedName name="BExD9FX2QXLTBF9PYSSKEWXA1I61" hidden="1">#REF!</definedName>
    <definedName name="BExDAKZAX8R6L0QCZSZ72YS114XS" localSheetId="4" hidden="1">#REF!</definedName>
    <definedName name="BExDAKZAX8R6L0QCZSZ72YS114XS" hidden="1">#REF!</definedName>
    <definedName name="BExDATTNCV0F68Y5PK3GMRSXBEPR" localSheetId="4" hidden="1">#REF!</definedName>
    <definedName name="BExDATTNCV0F68Y5PK3GMRSXBEPR" hidden="1">#REF!</definedName>
    <definedName name="BExEPC15P2REPF88BIEY2UMCP9GM" localSheetId="4" hidden="1">#REF!</definedName>
    <definedName name="BExEPC15P2REPF88BIEY2UMCP9GM" hidden="1">#REF!</definedName>
    <definedName name="BExEPEVPYN0G39HQ3DU1M85J9MER" localSheetId="4" hidden="1">#REF!</definedName>
    <definedName name="BExEPEVPYN0G39HQ3DU1M85J9MER" hidden="1">#REF!</definedName>
    <definedName name="BExEQEJPDDC0SUQQHSBVHX1VETKU" localSheetId="4" hidden="1">#REF!</definedName>
    <definedName name="BExEQEJPDDC0SUQQHSBVHX1VETKU" hidden="1">#REF!</definedName>
    <definedName name="BExEQJ1K3Q7LOLBHHKVOZD6EXF1U" localSheetId="4" hidden="1">#REF!</definedName>
    <definedName name="BExEQJ1K3Q7LOLBHHKVOZD6EXF1U" hidden="1">#REF!</definedName>
    <definedName name="BExEQUFDXWZN9ROGQISKH4SDFZYX" localSheetId="4" hidden="1">#REF!</definedName>
    <definedName name="BExEQUFDXWZN9ROGQISKH4SDFZYX" hidden="1">#REF!</definedName>
    <definedName name="BExER57UU183X1RFWKP1BH49FEJE" localSheetId="4" hidden="1">#REF!</definedName>
    <definedName name="BExER57UU183X1RFWKP1BH49FEJE" hidden="1">#REF!</definedName>
    <definedName name="BExET2WCLE0DG23ZOO35V56ZWFE0" localSheetId="4" hidden="1">#REF!</definedName>
    <definedName name="BExET2WCLE0DG23ZOO35V56ZWFE0" hidden="1">#REF!</definedName>
    <definedName name="BExET7ZSNZQOBO7Y3I86YBBZQCHH" localSheetId="4" hidden="1">#REF!</definedName>
    <definedName name="BExET7ZSNZQOBO7Y3I86YBBZQCHH" hidden="1">#REF!</definedName>
    <definedName name="BExETQVI3OYIOG4I10N5MR6Q532N" localSheetId="4" hidden="1">#REF!</definedName>
    <definedName name="BExETQVI3OYIOG4I10N5MR6Q532N" hidden="1">#REF!</definedName>
    <definedName name="BExETVO4QFP3S410LJIEWIHYDHOU" localSheetId="4" hidden="1">#REF!</definedName>
    <definedName name="BExETVO4QFP3S410LJIEWIHYDHOU" hidden="1">#REF!</definedName>
    <definedName name="BExEUNJKP9A47DKEHQJLAJH3BZP5" localSheetId="4" hidden="1">#REF!</definedName>
    <definedName name="BExEUNJKP9A47DKEHQJLAJH3BZP5" hidden="1">#REF!</definedName>
    <definedName name="BExEV7BIXY0PNBZD7CP4KPCKXYBN" localSheetId="4" hidden="1">#REF!</definedName>
    <definedName name="BExEV7BIXY0PNBZD7CP4KPCKXYBN" hidden="1">#REF!</definedName>
    <definedName name="BExEWAA7JPZT6S8NDDQAF91HY7P7" localSheetId="4" hidden="1">#REF!</definedName>
    <definedName name="BExEWAA7JPZT6S8NDDQAF91HY7P7" hidden="1">#REF!</definedName>
    <definedName name="BExEX25N6632Q2U1DH066VVMMAGN" localSheetId="4" hidden="1">#REF!</definedName>
    <definedName name="BExEX25N6632Q2U1DH066VVMMAGN" hidden="1">#REF!</definedName>
    <definedName name="BExEY7IFW8RTSNNV3FHHYEO5H0AE" localSheetId="4" hidden="1">#REF!</definedName>
    <definedName name="BExEY7IFW8RTSNNV3FHHYEO5H0AE" hidden="1">#REF!</definedName>
    <definedName name="BExF0MKRZGF4F706JCNS1KIYEVDX" localSheetId="4" hidden="1">#REF!</definedName>
    <definedName name="BExF0MKRZGF4F706JCNS1KIYEVDX" hidden="1">#REF!</definedName>
    <definedName name="BExF14K5R2H1H9JV0N6DBLHUIIKD" localSheetId="4" hidden="1">#REF!</definedName>
    <definedName name="BExF14K5R2H1H9JV0N6DBLHUIIKD" hidden="1">#REF!</definedName>
    <definedName name="BExF1TVSQQHB0Z0I0TL2ZLVCDE50" localSheetId="4" hidden="1">#REF!</definedName>
    <definedName name="BExF1TVSQQHB0Z0I0TL2ZLVCDE50" hidden="1">#REF!</definedName>
    <definedName name="BExF3LPZ4VPJKH07FJC9FE74ZN6K" localSheetId="4" hidden="1">#REF!</definedName>
    <definedName name="BExF3LPZ4VPJKH07FJC9FE74ZN6K" hidden="1">#REF!</definedName>
    <definedName name="BExF4C3AU5TU7WPX9SVGYD0WUAI2" localSheetId="4" hidden="1">#REF!</definedName>
    <definedName name="BExF4C3AU5TU7WPX9SVGYD0WUAI2" hidden="1">#REF!</definedName>
    <definedName name="BExF4MVQLYANEICBT7GH7RGV15G6" localSheetId="4" hidden="1">#REF!</definedName>
    <definedName name="BExF4MVQLYANEICBT7GH7RGV15G6" hidden="1">#REF!</definedName>
    <definedName name="BExF54EZT3FMJ79XYOCGA3DVLRAP" localSheetId="4" hidden="1">#REF!</definedName>
    <definedName name="BExF54EZT3FMJ79XYOCGA3DVLRAP" hidden="1">#REF!</definedName>
    <definedName name="BExF5OSJPJUHOBH5UO519MS5FV6M" localSheetId="4" hidden="1">#REF!</definedName>
    <definedName name="BExF5OSJPJUHOBH5UO519MS5FV6M" hidden="1">#REF!</definedName>
    <definedName name="BExF6N3V8FNSQJC6A6MCF03ZAA5W" localSheetId="4" hidden="1">#REF!</definedName>
    <definedName name="BExF6N3V8FNSQJC6A6MCF03ZAA5W" hidden="1">#REF!</definedName>
    <definedName name="BExF78ORD51H2LCFAQWCLGK8FBM1" localSheetId="4" hidden="1">#REF!</definedName>
    <definedName name="BExF78ORD51H2LCFAQWCLGK8FBM1" hidden="1">#REF!</definedName>
    <definedName name="BExF8C8YV94YAIMXCKIUOWNQNRBC" localSheetId="4" hidden="1">#REF!</definedName>
    <definedName name="BExF8C8YV94YAIMXCKIUOWNQNRBC" hidden="1">#REF!</definedName>
    <definedName name="BExGL6IPXDOHQ1LB2D3GZXKLLB4P" localSheetId="4" hidden="1">#REF!</definedName>
    <definedName name="BExGL6IPXDOHQ1LB2D3GZXKLLB4P" hidden="1">#REF!</definedName>
    <definedName name="BExGMC6GO2W9TXUG7N8LXR0L17CZ" localSheetId="4" hidden="1">#REF!</definedName>
    <definedName name="BExGMC6GO2W9TXUG7N8LXR0L17CZ" hidden="1">#REF!</definedName>
    <definedName name="BExGMP2FJRFW3IHF713S83MUNO63" localSheetId="4" hidden="1">#REF!</definedName>
    <definedName name="BExGMP2FJRFW3IHF713S83MUNO63" hidden="1">#REF!</definedName>
    <definedName name="BExGPTLP106PIE3TKA2163916WPX" localSheetId="4" hidden="1">#REF!</definedName>
    <definedName name="BExGPTLP106PIE3TKA2163916WPX" hidden="1">#REF!</definedName>
    <definedName name="BExGQ9SCA2OJYNB1N6WEQ2UEK5TX" localSheetId="4" hidden="1">#REF!</definedName>
    <definedName name="BExGQ9SCA2OJYNB1N6WEQ2UEK5TX" hidden="1">#REF!</definedName>
    <definedName name="BExGQJTX2KEG6KNLHJUI6XXVYUAP" localSheetId="4" hidden="1">#REF!</definedName>
    <definedName name="BExGQJTX2KEG6KNLHJUI6XXVYUAP" hidden="1">#REF!</definedName>
    <definedName name="BExGR9WETFADNTMJ20GHNAJ1F7GF" localSheetId="4" hidden="1">#REF!</definedName>
    <definedName name="BExGR9WETFADNTMJ20GHNAJ1F7GF" hidden="1">#REF!</definedName>
    <definedName name="BExGRTOI9X3XYYD89XDEAVZ9OJYR" localSheetId="4" hidden="1">#REF!</definedName>
    <definedName name="BExGRTOI9X3XYYD89XDEAVZ9OJYR" hidden="1">#REF!</definedName>
    <definedName name="BExGTEMEB67U5UI9VJ04JZCOEFXF" localSheetId="4" hidden="1">#REF!</definedName>
    <definedName name="BExGTEMEB67U5UI9VJ04JZCOEFXF" hidden="1">#REF!</definedName>
    <definedName name="BExGU4ZW66RINTPSA4PIO5Q6IMM1" localSheetId="4" hidden="1">#REF!</definedName>
    <definedName name="BExGU4ZW66RINTPSA4PIO5Q6IMM1" hidden="1">#REF!</definedName>
    <definedName name="BExGUGU5SMJJAKC62NZE6ZCQR2QY" localSheetId="4" hidden="1">#REF!</definedName>
    <definedName name="BExGUGU5SMJJAKC62NZE6ZCQR2QY" hidden="1">#REF!</definedName>
    <definedName name="BExGV7NSHPKQEYFH3A6ADICPV7J3" localSheetId="4" hidden="1">#REF!</definedName>
    <definedName name="BExGV7NSHPKQEYFH3A6ADICPV7J3" hidden="1">#REF!</definedName>
    <definedName name="BExGX750HSKAL5M99Y0IC32NWEH5" localSheetId="4" hidden="1">#REF!</definedName>
    <definedName name="BExGX750HSKAL5M99Y0IC32NWEH5" hidden="1">#REF!</definedName>
    <definedName name="BExGYY2ONE6WQ2Y2VQKX8XVVYJ6Y" localSheetId="4" hidden="1">#REF!</definedName>
    <definedName name="BExGYY2ONE6WQ2Y2VQKX8XVVYJ6Y" hidden="1">#REF!</definedName>
    <definedName name="BExGZ2KIBCFCQQM8SVEARX84ALTB" localSheetId="4" hidden="1">#REF!</definedName>
    <definedName name="BExGZ2KIBCFCQQM8SVEARX84ALTB" hidden="1">#REF!</definedName>
    <definedName name="BExH05ZAO58KEEBYEVQXU5JLP0LH" localSheetId="4" hidden="1">#REF!</definedName>
    <definedName name="BExH05ZAO58KEEBYEVQXU5JLP0LH" hidden="1">#REF!</definedName>
    <definedName name="BExH0ETHUGLBXBWZPRRWL8IVCYIJ" localSheetId="4" hidden="1">#REF!</definedName>
    <definedName name="BExH0ETHUGLBXBWZPRRWL8IVCYIJ" hidden="1">#REF!</definedName>
    <definedName name="BExH1JKW7W9AQEV1383HV6JKL8VK" localSheetId="4" hidden="1">#REF!</definedName>
    <definedName name="BExH1JKW7W9AQEV1383HV6JKL8VK" hidden="1">#REF!</definedName>
    <definedName name="BExH1OIU3XT4H0UBC9WIAPBQ4Z2L" localSheetId="4" hidden="1">#REF!</definedName>
    <definedName name="BExH1OIU3XT4H0UBC9WIAPBQ4Z2L" hidden="1">#REF!</definedName>
    <definedName name="BExH2SU3WWM0HRFZNQFCAR46PYGF" localSheetId="4" hidden="1">#REF!</definedName>
    <definedName name="BExH2SU3WWM0HRFZNQFCAR46PYGF" hidden="1">#REF!</definedName>
    <definedName name="BExH372KPBADCDAILORTD8CH2MPU" localSheetId="4" hidden="1">#REF!</definedName>
    <definedName name="BExH372KPBADCDAILORTD8CH2MPU" hidden="1">#REF!</definedName>
    <definedName name="BExIGAXL27FGCA1ZIATR39XQ7AR3" localSheetId="4" hidden="1">#REF!</definedName>
    <definedName name="BExIGAXL27FGCA1ZIATR39XQ7AR3" hidden="1">#REF!</definedName>
    <definedName name="BExIIM3MJCPGT5ISU0ROUP3XPNMV" localSheetId="4" hidden="1">#REF!</definedName>
    <definedName name="BExIIM3MJCPGT5ISU0ROUP3XPNMV" hidden="1">#REF!</definedName>
    <definedName name="BExIIMP742P7WFXRWEWWZZT657OF" localSheetId="4" hidden="1">#REF!</definedName>
    <definedName name="BExIIMP742P7WFXRWEWWZZT657OF" hidden="1">#REF!</definedName>
    <definedName name="BExIIR1QC64BTPROBS5UKJC9EPBW" localSheetId="4" hidden="1">#REF!</definedName>
    <definedName name="BExIIR1QC64BTPROBS5UKJC9EPBW" hidden="1">#REF!</definedName>
    <definedName name="BExIJ24Y767M0FBMK90JAK8JEAPN" localSheetId="4" hidden="1">#REF!</definedName>
    <definedName name="BExIJ24Y767M0FBMK90JAK8JEAPN" hidden="1">#REF!</definedName>
    <definedName name="BExIJF0Q8SOCLLWCS8V6CSQI370T" localSheetId="4" hidden="1">#REF!</definedName>
    <definedName name="BExIJF0Q8SOCLLWCS8V6CSQI370T" hidden="1">#REF!</definedName>
    <definedName name="BExIKJ12322HZC9UKYV08BRUJVMQ" localSheetId="4" hidden="1">#REF!</definedName>
    <definedName name="BExIKJ12322HZC9UKYV08BRUJVMQ" hidden="1">#REF!</definedName>
    <definedName name="BExILSQFQ1CHDGOZTB1FB8MG0U2S" localSheetId="4" hidden="1">#REF!</definedName>
    <definedName name="BExILSQFQ1CHDGOZTB1FB8MG0U2S" hidden="1">#REF!</definedName>
    <definedName name="BExILUOMF8FLBLG5RXQBHIEZ9C0E" localSheetId="4" hidden="1">#REF!</definedName>
    <definedName name="BExILUOMF8FLBLG5RXQBHIEZ9C0E" hidden="1">#REF!</definedName>
    <definedName name="BExIMEBBD14IYSW0X6M3CP1YG17P" localSheetId="4" hidden="1">#REF!</definedName>
    <definedName name="BExIMEBBD14IYSW0X6M3CP1YG17P" hidden="1">#REF!</definedName>
    <definedName name="BExIMRI188MAJJM4PQQ1UDGIFM99" localSheetId="4" hidden="1">#REF!</definedName>
    <definedName name="BExIMRI188MAJJM4PQQ1UDGIFM99" hidden="1">#REF!</definedName>
    <definedName name="BExINGIWJUD0MFKK34QQ3922PHUF" localSheetId="4" hidden="1">#REF!</definedName>
    <definedName name="BExINGIWJUD0MFKK34QQ3922PHUF" hidden="1">#REF!</definedName>
    <definedName name="BExIOCG31CW4YS7LAL2RP9VJ65FR" localSheetId="4" hidden="1">#REF!</definedName>
    <definedName name="BExIOCG31CW4YS7LAL2RP9VJ65FR" hidden="1">#REF!</definedName>
    <definedName name="BExIP0VAZJ2K3DG6TC8PMLLUMAEI" localSheetId="4" hidden="1">#REF!</definedName>
    <definedName name="BExIP0VAZJ2K3DG6TC8PMLLUMAEI" hidden="1">#REF!</definedName>
    <definedName name="BExIP643TMP1ZBG0SHCNS1R03PJK" localSheetId="4" hidden="1">#REF!</definedName>
    <definedName name="BExIP643TMP1ZBG0SHCNS1R03PJK" hidden="1">#REF!</definedName>
    <definedName name="BExIPE7DY6LFJKS1X0GZF9RL4H46" localSheetId="4" hidden="1">#REF!</definedName>
    <definedName name="BExIPE7DY6LFJKS1X0GZF9RL4H46" hidden="1">#REF!</definedName>
    <definedName name="BExIQ6OEUJ2DOYD770WM1TA78M20" localSheetId="4" hidden="1">#REF!</definedName>
    <definedName name="BExIQ6OEUJ2DOYD770WM1TA78M20" hidden="1">#REF!</definedName>
    <definedName name="BExIQINZ72CNY56V9O50HDTRAD8M" localSheetId="4" hidden="1">#REF!</definedName>
    <definedName name="BExIQINZ72CNY56V9O50HDTRAD8M" hidden="1">#REF!</definedName>
    <definedName name="BExIQLD3ROMGT3HSAEOSAZYFGZVK" localSheetId="4" hidden="1">#REF!</definedName>
    <definedName name="BExIQLD3ROMGT3HSAEOSAZYFGZVK" hidden="1">#REF!</definedName>
    <definedName name="BExIQN5P2F0WP5TNF00ZW9UP6BGL" localSheetId="4" hidden="1">#REF!</definedName>
    <definedName name="BExIQN5P2F0WP5TNF00ZW9UP6BGL" hidden="1">#REF!</definedName>
    <definedName name="BExIQOCZULQN5NV7QGN82B6Z1CFC" localSheetId="4" hidden="1">#REF!</definedName>
    <definedName name="BExIQOCZULQN5NV7QGN82B6Z1CFC" hidden="1">#REF!</definedName>
    <definedName name="BExIQTLR3QHV0I0NYWEJMMRU9S0A" localSheetId="4" hidden="1">#REF!</definedName>
    <definedName name="BExIQTLR3QHV0I0NYWEJMMRU9S0A" hidden="1">#REF!</definedName>
    <definedName name="BExIQYECFYOQTSZR9U5X5YRQUVBX" localSheetId="4" hidden="1">#REF!</definedName>
    <definedName name="BExIQYECFYOQTSZR9U5X5YRQUVBX" hidden="1">#REF!</definedName>
    <definedName name="BExIRI15PZOMCJQX4K5T6EL3A8H0" localSheetId="4" hidden="1">#REF!</definedName>
    <definedName name="BExIRI15PZOMCJQX4K5T6EL3A8H0" hidden="1">#REF!</definedName>
    <definedName name="BExIRRGYUYEWEZY2WOZ37HNWSK0N" localSheetId="4" hidden="1">#REF!</definedName>
    <definedName name="BExIRRGYUYEWEZY2WOZ37HNWSK0N" hidden="1">#REF!</definedName>
    <definedName name="BExIRVNZZ9L9LIBAEBPWRS1IHM4A" localSheetId="4" hidden="1">#REF!</definedName>
    <definedName name="BExIRVNZZ9L9LIBAEBPWRS1IHM4A" hidden="1">#REF!</definedName>
    <definedName name="BExISYS0B76N1U5ILES3FGOLC6FK" localSheetId="4" hidden="1">#REF!</definedName>
    <definedName name="BExISYS0B76N1U5ILES3FGOLC6FK" hidden="1">#REF!</definedName>
    <definedName name="BExITR8TRXQULDLPTACROH947Y33" localSheetId="4" hidden="1">#REF!</definedName>
    <definedName name="BExITR8TRXQULDLPTACROH947Y33" hidden="1">#REF!</definedName>
    <definedName name="BExIUQ5VSYENRLPNJTJAKPBBHISD" localSheetId="4" hidden="1">#REF!</definedName>
    <definedName name="BExIUQ5VSYENRLPNJTJAKPBBHISD" hidden="1">#REF!</definedName>
    <definedName name="BExIVLMNTSVCWMWYXMDSCEV4JBFR" localSheetId="4" hidden="1">#REF!</definedName>
    <definedName name="BExIVLMNTSVCWMWYXMDSCEV4JBFR" hidden="1">#REF!</definedName>
    <definedName name="BExIWTDXFUWVYBQESO5CWKRJER7E" localSheetId="4" hidden="1">#REF!</definedName>
    <definedName name="BExIWTDXFUWVYBQESO5CWKRJER7E" hidden="1">#REF!</definedName>
    <definedName name="BExIX76ANFIYB411PVORG0OVBF3C" localSheetId="4" hidden="1">#REF!</definedName>
    <definedName name="BExIX76ANFIYB411PVORG0OVBF3C" hidden="1">#REF!</definedName>
    <definedName name="BExIYF2VWNO8NBSIVR69ZH9LZF4W" localSheetId="4" hidden="1">#REF!</definedName>
    <definedName name="BExIYF2VWNO8NBSIVR69ZH9LZF4W" hidden="1">#REF!</definedName>
    <definedName name="BExIYL2OUVLJZVI6HDEXM1IEJT9R" localSheetId="4" hidden="1">#REF!</definedName>
    <definedName name="BExIYL2OUVLJZVI6HDEXM1IEJT9R" hidden="1">#REF!</definedName>
    <definedName name="BExIZLHJQM4IHHTD3UEY6TRLSCPU" localSheetId="4" hidden="1">#REF!</definedName>
    <definedName name="BExIZLHJQM4IHHTD3UEY6TRLSCPU" hidden="1">#REF!</definedName>
    <definedName name="BExIZLXSRKW3L5QVJ61B21FNSLV8" localSheetId="4" hidden="1">#REF!</definedName>
    <definedName name="BExIZLXSRKW3L5QVJ61B21FNSLV8" hidden="1">#REF!</definedName>
    <definedName name="BExIZM34IL9I3T662RCBZYUZ9OPX" localSheetId="4" hidden="1">#REF!</definedName>
    <definedName name="BExIZM34IL9I3T662RCBZYUZ9OPX" hidden="1">#REF!</definedName>
    <definedName name="BExJ08KB1IAN6JNARQ00WCSHAPF0" localSheetId="4" hidden="1">#REF!</definedName>
    <definedName name="BExJ08KB1IAN6JNARQ00WCSHAPF0" hidden="1">#REF!</definedName>
    <definedName name="BExJ0RQUMO8XC8F9KBEUCYPP77WI" localSheetId="4" hidden="1">#REF!</definedName>
    <definedName name="BExJ0RQUMO8XC8F9KBEUCYPP77WI" hidden="1">#REF!</definedName>
    <definedName name="BExJ18TUXRCLPD89DQ2AY2YBC6TU" localSheetId="4" hidden="1">#REF!</definedName>
    <definedName name="BExJ18TUXRCLPD89DQ2AY2YBC6TU" hidden="1">#REF!</definedName>
    <definedName name="BExKCDYJ50O8B2OSSXLQ4A1K0812" localSheetId="4" hidden="1">#REF!</definedName>
    <definedName name="BExKCDYJ50O8B2OSSXLQ4A1K0812" hidden="1">#REF!</definedName>
    <definedName name="BExKER2TTEJ75PW11WCEFJN8TWZ0" localSheetId="4" hidden="1">#REF!</definedName>
    <definedName name="BExKER2TTEJ75PW11WCEFJN8TWZ0" hidden="1">#REF!</definedName>
    <definedName name="BExKF0O2XK0JHGNOK7YRFP9SBOHH" localSheetId="4" hidden="1">#REF!</definedName>
    <definedName name="BExKF0O2XK0JHGNOK7YRFP9SBOHH" hidden="1">#REF!</definedName>
    <definedName name="BExKFCSZWOIJFD4WW4948OB5R4K9" localSheetId="4" hidden="1">#REF!</definedName>
    <definedName name="BExKFCSZWOIJFD4WW4948OB5R4K9" hidden="1">#REF!</definedName>
    <definedName name="BExKFMJQHSDU04MON4WU9XM9FD0B" localSheetId="4" hidden="1">#REF!</definedName>
    <definedName name="BExKFMJQHSDU04MON4WU9XM9FD0B" hidden="1">#REF!</definedName>
    <definedName name="BExKG5KSNA0HLNSB38O534SVSW3L" localSheetId="4" hidden="1">#REF!</definedName>
    <definedName name="BExKG5KSNA0HLNSB38O534SVSW3L" hidden="1">#REF!</definedName>
    <definedName name="BExKHJRZPOAAYWTXC8WANK0L3XCO" localSheetId="4" hidden="1">#REF!</definedName>
    <definedName name="BExKHJRZPOAAYWTXC8WANK0L3XCO" hidden="1">#REF!</definedName>
    <definedName name="BExKHMH2B8OT8TU7L1QE26IBQ8FS" localSheetId="4" hidden="1">#REF!</definedName>
    <definedName name="BExKHMH2B8OT8TU7L1QE26IBQ8FS" hidden="1">#REF!</definedName>
    <definedName name="BExKHU455ZH5GKG6E2QGSHXSSD09" localSheetId="4" hidden="1">#REF!</definedName>
    <definedName name="BExKHU455ZH5GKG6E2QGSHXSSD09" hidden="1">#REF!</definedName>
    <definedName name="BExKIWXB61X2ZFKEM516HYN09OMX" localSheetId="4" hidden="1">#REF!</definedName>
    <definedName name="BExKIWXB61X2ZFKEM516HYN09OMX" hidden="1">#REF!</definedName>
    <definedName name="BExKK0C1XGFVNDIKCWYAR98RG9OK" localSheetId="4" hidden="1">#REF!</definedName>
    <definedName name="BExKK0C1XGFVNDIKCWYAR98RG9OK" hidden="1">#REF!</definedName>
    <definedName name="BExKLLA4GE53GR94DWBMDFMYAB05" localSheetId="4" hidden="1">#REF!</definedName>
    <definedName name="BExKLLA4GE53GR94DWBMDFMYAB05" hidden="1">#REF!</definedName>
    <definedName name="BExKM87GLBXV13KUPDU4NIA7Y5NQ" localSheetId="4" hidden="1">#REF!</definedName>
    <definedName name="BExKM87GLBXV13KUPDU4NIA7Y5NQ" hidden="1">#REF!</definedName>
    <definedName name="BExKMG5F5P8TUG5A0TI9SI8E5JLV" localSheetId="4" hidden="1">#REF!</definedName>
    <definedName name="BExKMG5F5P8TUG5A0TI9SI8E5JLV" hidden="1">#REF!</definedName>
    <definedName name="BExKOLH0512OR3NJN08UMM9EAM0W" localSheetId="4" hidden="1">#REF!</definedName>
    <definedName name="BExKOLH0512OR3NJN08UMM9EAM0W" hidden="1">#REF!</definedName>
    <definedName name="BExKOR0J3AHVLAIKDV88C0WQFNRO" localSheetId="4" hidden="1">#REF!</definedName>
    <definedName name="BExKOR0J3AHVLAIKDV88C0WQFNRO" hidden="1">#REF!</definedName>
    <definedName name="BExKPASNFSJMGKE8NVFL5X8LR6X1" localSheetId="4" hidden="1">#REF!</definedName>
    <definedName name="BExKPASNFSJMGKE8NVFL5X8LR6X1" hidden="1">#REF!</definedName>
    <definedName name="BExKPKZHYYPCAGJ5HQ0DW3TH7SAT" localSheetId="4" hidden="1">#REF!</definedName>
    <definedName name="BExKPKZHYYPCAGJ5HQ0DW3TH7SAT" hidden="1">#REF!</definedName>
    <definedName name="BExKQUOUJJD11PRIRWBWSYL57F0B" localSheetId="4" hidden="1">#REF!</definedName>
    <definedName name="BExKQUOUJJD11PRIRWBWSYL57F0B" hidden="1">#REF!</definedName>
    <definedName name="BExKQUU5QA10KXLVN9WW0YRWN457" localSheetId="4" hidden="1">#REF!</definedName>
    <definedName name="BExKQUU5QA10KXLVN9WW0YRWN457" hidden="1">#REF!</definedName>
    <definedName name="BExKR26LEB6FSIZVDUIG998JIFAA" localSheetId="4" hidden="1">#REF!</definedName>
    <definedName name="BExKR26LEB6FSIZVDUIG998JIFAA" hidden="1">#REF!</definedName>
    <definedName name="BExKSG8FV6NDQ12FX8MPCQLA3PBG" localSheetId="4" hidden="1">#REF!</definedName>
    <definedName name="BExKSG8FV6NDQ12FX8MPCQLA3PBG" hidden="1">#REF!</definedName>
    <definedName name="BExKSNVJDEDLE2Q90VVIDP2677MI" localSheetId="4" hidden="1">#REF!</definedName>
    <definedName name="BExKSNVJDEDLE2Q90VVIDP2677MI" hidden="1">#REF!</definedName>
    <definedName name="BExKSXM32YE7WZK4GITMNNVQYK3J" localSheetId="4" hidden="1">#REF!</definedName>
    <definedName name="BExKSXM32YE7WZK4GITMNNVQYK3J" hidden="1">#REF!</definedName>
    <definedName name="BExKV56NZ8EC9WR0KVHOW1TV9N6M" localSheetId="4" hidden="1">#REF!</definedName>
    <definedName name="BExKV56NZ8EC9WR0KVHOW1TV9N6M" hidden="1">#REF!</definedName>
    <definedName name="BExKVK65NA9FIMJY42CZTL6KPB1U" localSheetId="4" hidden="1">#REF!</definedName>
    <definedName name="BExKVK65NA9FIMJY42CZTL6KPB1U" hidden="1">#REF!</definedName>
    <definedName name="BExKVMV9AEIU94QDY3F6PRZJNG39" localSheetId="4" hidden="1">#REF!</definedName>
    <definedName name="BExKVMV9AEIU94QDY3F6PRZJNG39" hidden="1">#REF!</definedName>
    <definedName name="BExKW3Y92HZEVAZWX06TJ9355384" localSheetId="4" hidden="1">#REF!</definedName>
    <definedName name="BExKW3Y92HZEVAZWX06TJ9355384" hidden="1">#REF!</definedName>
    <definedName name="BExM995RT6RGZQ9UK3AJ9LM2BCZX" localSheetId="4" hidden="1">#REF!</definedName>
    <definedName name="BExM995RT6RGZQ9UK3AJ9LM2BCZX" hidden="1">#REF!</definedName>
    <definedName name="BExMBJQ8ICWUWKP68CPPYASWUN4E" localSheetId="4" hidden="1">#REF!</definedName>
    <definedName name="BExMBJQ8ICWUWKP68CPPYASWUN4E" hidden="1">#REF!</definedName>
    <definedName name="BExMC1PMJS9R7QEPMHKS0NIDNOFY" localSheetId="4" hidden="1">#REF!</definedName>
    <definedName name="BExMC1PMJS9R7QEPMHKS0NIDNOFY" hidden="1">#REF!</definedName>
    <definedName name="BExMD89QIOU6JY2D1UKA7M26M80B" localSheetId="4" hidden="1">#REF!</definedName>
    <definedName name="BExMD89QIOU6JY2D1UKA7M26M80B" hidden="1">#REF!</definedName>
    <definedName name="BExMDFM170RLAP1NOWSXEMXARNZ0" localSheetId="4" hidden="1">#REF!</definedName>
    <definedName name="BExMDFM170RLAP1NOWSXEMXARNZ0" hidden="1">#REF!</definedName>
    <definedName name="BExMDH3YAZD1RLELE7M26FTF7SV5" localSheetId="4" hidden="1">#REF!</definedName>
    <definedName name="BExMDH3YAZD1RLELE7M26FTF7SV5" hidden="1">#REF!</definedName>
    <definedName name="BExMDUFZSAL97ZXAJXGOSGNMZQ41" localSheetId="4" hidden="1">#REF!</definedName>
    <definedName name="BExMDUFZSAL97ZXAJXGOSGNMZQ41" hidden="1">#REF!</definedName>
    <definedName name="BExME9A6MTZX1393DHZYMZQQSIUZ" localSheetId="4" hidden="1">#REF!</definedName>
    <definedName name="BExME9A6MTZX1393DHZYMZQQSIUZ" hidden="1">#REF!</definedName>
    <definedName name="BExME9KY0V8VJS19ZKMR22YVGZUX" localSheetId="4" hidden="1">#REF!</definedName>
    <definedName name="BExME9KY0V8VJS19ZKMR22YVGZUX" hidden="1">#REF!</definedName>
    <definedName name="BExMEMGXPZSX6ZTYL39EP1MYZEWK" localSheetId="4" hidden="1">#REF!</definedName>
    <definedName name="BExMEMGXPZSX6ZTYL39EP1MYZEWK" hidden="1">#REF!</definedName>
    <definedName name="BExMEYLTMI0OCLSFH9PG9XZYJI0Y" localSheetId="4" hidden="1">#REF!</definedName>
    <definedName name="BExMEYLTMI0OCLSFH9PG9XZYJI0Y" hidden="1">#REF!</definedName>
    <definedName name="BExMFTBORCDR83T5QYG04CHDA3E3" localSheetId="4" hidden="1">#REF!</definedName>
    <definedName name="BExMFTBORCDR83T5QYG04CHDA3E3" hidden="1">#REF!</definedName>
    <definedName name="BExMFW6A041ITRTYGVLWTC1EYHTU" localSheetId="4" hidden="1">#REF!</definedName>
    <definedName name="BExMFW6A041ITRTYGVLWTC1EYHTU" hidden="1">#REF!</definedName>
    <definedName name="BExMGFCMMQLDT07FIN1OYG7U8N1T" localSheetId="4" hidden="1">#REF!</definedName>
    <definedName name="BExMGFCMMQLDT07FIN1OYG7U8N1T" hidden="1">#REF!</definedName>
    <definedName name="BExMH317MZHXQF08DPNEV321PI0M" localSheetId="4" hidden="1">#REF!</definedName>
    <definedName name="BExMH317MZHXQF08DPNEV321PI0M" hidden="1">#REF!</definedName>
    <definedName name="BExMH3XEHZLKC3266GTFKG5WKM0L" localSheetId="4" hidden="1">#REF!</definedName>
    <definedName name="BExMH3XEHZLKC3266GTFKG5WKM0L" hidden="1">#REF!</definedName>
    <definedName name="BExMKDV2AKHPQECHKDHPABXDEQV5" localSheetId="4" hidden="1">#REF!</definedName>
    <definedName name="BExMKDV2AKHPQECHKDHPABXDEQV5" hidden="1">#REF!</definedName>
    <definedName name="BExMLI0NYX7946LFCDG136PHZCVH" localSheetId="4" hidden="1">#REF!</definedName>
    <definedName name="BExMLI0NYX7946LFCDG136PHZCVH" hidden="1">#REF!</definedName>
    <definedName name="BExMLTPGZCDCEXCV9I173UCVJXSW" localSheetId="4" hidden="1">#REF!</definedName>
    <definedName name="BExMLTPGZCDCEXCV9I173UCVJXSW" hidden="1">#REF!</definedName>
    <definedName name="BExMMT801NP1I1628IFWJDTTLXY2" localSheetId="4" hidden="1">#REF!</definedName>
    <definedName name="BExMMT801NP1I1628IFWJDTTLXY2" hidden="1">#REF!</definedName>
    <definedName name="BExMOYUBIL8WGYY0EMIMB3J05GVI" localSheetId="4" hidden="1">#REF!</definedName>
    <definedName name="BExMOYUBIL8WGYY0EMIMB3J05GVI" hidden="1">#REF!</definedName>
    <definedName name="BExMP7OQLL0R8VO1CGH6H677G4ZU" localSheetId="4" hidden="1">[1]HEADER!#REF!</definedName>
    <definedName name="BExMP7OQLL0R8VO1CGH6H677G4ZU" hidden="1">[1]HEADER!#REF!</definedName>
    <definedName name="BExMPDZ9DAO9PPXPLKS8XWZBSO4F" localSheetId="4" hidden="1">#REF!</definedName>
    <definedName name="BExMPDZ9DAO9PPXPLKS8XWZBSO4F" hidden="1">#REF!</definedName>
    <definedName name="BExMQB3G76098LOWKE1MHMYROQTC" localSheetId="4" hidden="1">#REF!</definedName>
    <definedName name="BExMQB3G76098LOWKE1MHMYROQTC" hidden="1">#REF!</definedName>
    <definedName name="BExO50CMJCMLOGHRH7OH9FMGVTSS" localSheetId="4" hidden="1">[1]HEADER!#REF!</definedName>
    <definedName name="BExO50CMJCMLOGHRH7OH9FMGVTSS" hidden="1">[1]HEADER!#REF!</definedName>
    <definedName name="BExO52QY0WRQ2VKQQ980SF8S62Y1" localSheetId="4" hidden="1">#REF!</definedName>
    <definedName name="BExO52QY0WRQ2VKQQ980SF8S62Y1" hidden="1">#REF!</definedName>
    <definedName name="BExO7R3R22P95JHI70DMJ1ZILP3F" localSheetId="4" hidden="1">#REF!</definedName>
    <definedName name="BExO7R3R22P95JHI70DMJ1ZILP3F" hidden="1">#REF!</definedName>
    <definedName name="BExO8TBCKMDSPONJIBH8YZ1L224J" localSheetId="4" hidden="1">#REF!</definedName>
    <definedName name="BExO8TBCKMDSPONJIBH8YZ1L224J" hidden="1">#REF!</definedName>
    <definedName name="BExO93SZ82LERATPWVTA62BAQQYF" localSheetId="4" hidden="1">#REF!</definedName>
    <definedName name="BExO93SZ82LERATPWVTA62BAQQYF" hidden="1">#REF!</definedName>
    <definedName name="BExOA3RQ9DFFMJC5QYZ23ZT9RUN8" localSheetId="4" hidden="1">[1]HEADER!#REF!</definedName>
    <definedName name="BExOA3RQ9DFFMJC5QYZ23ZT9RUN8" hidden="1">[1]HEADER!#REF!</definedName>
    <definedName name="BExOBBTOD2ZW5HUVUK0ZJHN21OK0" localSheetId="4" hidden="1">#REF!</definedName>
    <definedName name="BExOBBTOD2ZW5HUVUK0ZJHN21OK0" hidden="1">#REF!</definedName>
    <definedName name="BExOC0P6VWRPK33VR3X86F7MV8S0" localSheetId="4" hidden="1">#REF!</definedName>
    <definedName name="BExOC0P6VWRPK33VR3X86F7MV8S0" hidden="1">#REF!</definedName>
    <definedName name="BExOD8WLOETWE7NEBBTM1S2VZFK6" localSheetId="4" hidden="1">#REF!</definedName>
    <definedName name="BExOD8WLOETWE7NEBBTM1S2VZFK6" hidden="1">#REF!</definedName>
    <definedName name="BExODAEJJGZDHRQOC05X43TZH630" localSheetId="4" hidden="1">#REF!</definedName>
    <definedName name="BExODAEJJGZDHRQOC05X43TZH630" hidden="1">#REF!</definedName>
    <definedName name="BExODBAW59S6T7KPEMO7F4EYC5F1" localSheetId="4" hidden="1">#REF!</definedName>
    <definedName name="BExODBAW59S6T7KPEMO7F4EYC5F1" hidden="1">#REF!</definedName>
    <definedName name="BExOEYCAL8KM3VDG4H21LLPCXJGM" localSheetId="4" hidden="1">#REF!</definedName>
    <definedName name="BExOEYCAL8KM3VDG4H21LLPCXJGM" hidden="1">#REF!</definedName>
    <definedName name="BExOGEN0C5WQZXVJJVASPCKTFDVF" localSheetId="4" hidden="1">#REF!</definedName>
    <definedName name="BExOGEN0C5WQZXVJJVASPCKTFDVF" hidden="1">#REF!</definedName>
    <definedName name="BExOGMVUNE8SNQO9YK1T1K1FG1X3" localSheetId="4" hidden="1">#REF!</definedName>
    <definedName name="BExOGMVUNE8SNQO9YK1T1K1FG1X3" hidden="1">#REF!</definedName>
    <definedName name="BExOGSVM0FKAK4Z4EV2ELSSOGT9K" localSheetId="4" hidden="1">#REF!</definedName>
    <definedName name="BExOGSVM0FKAK4Z4EV2ELSSOGT9K" hidden="1">#REF!</definedName>
    <definedName name="BExOHDK1WJFHNJBRDFZSSCCCXQJB" localSheetId="4" hidden="1">#REF!</definedName>
    <definedName name="BExOHDK1WJFHNJBRDFZSSCCCXQJB" hidden="1">#REF!</definedName>
    <definedName name="BExOIHPRIZWRO9M5UR06YCG1187S" localSheetId="4" hidden="1">#REF!</definedName>
    <definedName name="BExOIHPRIZWRO9M5UR06YCG1187S" hidden="1">#REF!</definedName>
    <definedName name="BExOJA6SFCC5BE1YHLWLT3MHAXFW" localSheetId="4" hidden="1">#REF!</definedName>
    <definedName name="BExOJA6SFCC5BE1YHLWLT3MHAXFW" hidden="1">#REF!</definedName>
    <definedName name="BExOKXDNJ8W1WVKP54HLQD3FEIHV" localSheetId="4" hidden="1">#REF!</definedName>
    <definedName name="BExOKXDNJ8W1WVKP54HLQD3FEIHV" hidden="1">#REF!</definedName>
    <definedName name="BExOL32MM12201L2PNM4MHC0GIAR" localSheetId="4" hidden="1">#REF!</definedName>
    <definedName name="BExOL32MM12201L2PNM4MHC0GIAR" hidden="1">#REF!</definedName>
    <definedName name="BExOLKR2377X900V4JGUMD9SZK37" localSheetId="4" hidden="1">#REF!</definedName>
    <definedName name="BExOLKR2377X900V4JGUMD9SZK37" hidden="1">#REF!</definedName>
    <definedName name="BExOM31EZJWCWR2G3KFDUC0QLMR3" localSheetId="4" hidden="1">#REF!</definedName>
    <definedName name="BExOM31EZJWCWR2G3KFDUC0QLMR3" hidden="1">#REF!</definedName>
    <definedName name="BExOM7ZC3N7KPGK2UEA488HGQ1XV" localSheetId="4" hidden="1">#REF!</definedName>
    <definedName name="BExOM7ZC3N7KPGK2UEA488HGQ1XV" hidden="1">#REF!</definedName>
    <definedName name="BExON53JIUPI2N5KYKX07OE9XVSS" localSheetId="4" hidden="1">#REF!</definedName>
    <definedName name="BExON53JIUPI2N5KYKX07OE9XVSS" hidden="1">#REF!</definedName>
    <definedName name="BExOO1M407DVW7MB37GQT8LYHFW9" localSheetId="4" hidden="1">#REF!</definedName>
    <definedName name="BExOO1M407DVW7MB37GQT8LYHFW9" hidden="1">#REF!</definedName>
    <definedName name="BExOOJQYX1D3FC6CCT9KHKL8L3DZ" localSheetId="4" hidden="1">#REF!</definedName>
    <definedName name="BExOOJQYX1D3FC6CCT9KHKL8L3DZ" hidden="1">#REF!</definedName>
    <definedName name="BExQ3EUGIDKON27CD7VAGPO38OG1" localSheetId="4" hidden="1">#REF!</definedName>
    <definedName name="BExQ3EUGIDKON27CD7VAGPO38OG1" hidden="1">#REF!</definedName>
    <definedName name="BExQ404I92WBL186FTDW6HW6MPES" localSheetId="4" hidden="1">#REF!</definedName>
    <definedName name="BExQ404I92WBL186FTDW6HW6MPES" hidden="1">#REF!</definedName>
    <definedName name="BExQ7ZTWMSXIKEBDGN5PNKYBPPH1" localSheetId="4" hidden="1">#REF!</definedName>
    <definedName name="BExQ7ZTWMSXIKEBDGN5PNKYBPPH1" hidden="1">#REF!</definedName>
    <definedName name="BExQ8CPTYSNF5F0A55M3GDLS8LWX" localSheetId="4" hidden="1">#REF!</definedName>
    <definedName name="BExQ8CPTYSNF5F0A55M3GDLS8LWX" hidden="1">#REF!</definedName>
    <definedName name="BExQ8IPNSLEL9FQC5K9LOTP55NS7" localSheetId="4" hidden="1">#REF!</definedName>
    <definedName name="BExQ8IPNSLEL9FQC5K9LOTP55NS7" hidden="1">#REF!</definedName>
    <definedName name="BExQ9KRZE9W48183D72QWGUOGF4Y" localSheetId="4" hidden="1">#REF!</definedName>
    <definedName name="BExQ9KRZE9W48183D72QWGUOGF4Y" hidden="1">#REF!</definedName>
    <definedName name="BExQA197RL9XYVPZ67SZC57SC2R4" localSheetId="4" hidden="1">#REF!</definedName>
    <definedName name="BExQA197RL9XYVPZ67SZC57SC2R4" hidden="1">#REF!</definedName>
    <definedName name="BExQBJ7C4PP6SGCK3VOF59QI33XO" localSheetId="4" hidden="1">#REF!</definedName>
    <definedName name="BExQBJ7C4PP6SGCK3VOF59QI33XO" hidden="1">#REF!</definedName>
    <definedName name="BExQBZZKCSU0GDBO84689SF629S8" localSheetId="4" hidden="1">#REF!</definedName>
    <definedName name="BExQBZZKCSU0GDBO84689SF629S8" hidden="1">#REF!</definedName>
    <definedName name="BExQCT25M6PSWWZ80RDSR8KRTFWR" localSheetId="4" hidden="1">#REF!</definedName>
    <definedName name="BExQCT25M6PSWWZ80RDSR8KRTFWR" hidden="1">#REF!</definedName>
    <definedName name="BExQD7LDQ2HK3AB2LIRP4VKT2TR5" localSheetId="4" hidden="1">#REF!</definedName>
    <definedName name="BExQD7LDQ2HK3AB2LIRP4VKT2TR5" hidden="1">#REF!</definedName>
    <definedName name="BExQDF358QKYC5GN5UM4H9QMRO57" localSheetId="4" hidden="1">#REF!</definedName>
    <definedName name="BExQDF358QKYC5GN5UM4H9QMRO57" hidden="1">#REF!</definedName>
    <definedName name="BExQEVDUAWWC17V6YEJNU4PZV7TI" localSheetId="4" hidden="1">#REF!</definedName>
    <definedName name="BExQEVDUAWWC17V6YEJNU4PZV7TI" hidden="1">#REF!</definedName>
    <definedName name="BExQFDD8AMSM81VJ7C5J1PL081ZA" localSheetId="4" hidden="1">#REF!</definedName>
    <definedName name="BExQFDD8AMSM81VJ7C5J1PL081ZA" hidden="1">#REF!</definedName>
    <definedName name="BExQG9A8FDEJT47C3G2G4X9H3HJ3" localSheetId="4" hidden="1">#REF!</definedName>
    <definedName name="BExQG9A8FDEJT47C3G2G4X9H3HJ3" hidden="1">#REF!</definedName>
    <definedName name="BExQGGRZ9PU4DLCW6LIRFFW7K8SB" localSheetId="4" hidden="1">#REF!</definedName>
    <definedName name="BExQGGRZ9PU4DLCW6LIRFFW7K8SB" hidden="1">#REF!</definedName>
    <definedName name="BExQGNIMU06R7XOZP0G4A4JF3PQU" localSheetId="4" hidden="1">#REF!</definedName>
    <definedName name="BExQGNIMU06R7XOZP0G4A4JF3PQU" hidden="1">#REF!</definedName>
    <definedName name="BExQHAW8VHKS49T51EGMDEFC81DR" localSheetId="4" hidden="1">#REF!</definedName>
    <definedName name="BExQHAW8VHKS49T51EGMDEFC81DR" hidden="1">#REF!</definedName>
    <definedName name="BExQKLA0B915G11EYP0LGKQB8ODL" localSheetId="4" hidden="1">#REF!</definedName>
    <definedName name="BExQKLA0B915G11EYP0LGKQB8ODL" hidden="1">#REF!</definedName>
    <definedName name="BExQLG5AXCWH6GNFB7S4E9NC0XD8" localSheetId="4" hidden="1">#REF!</definedName>
    <definedName name="BExQLG5AXCWH6GNFB7S4E9NC0XD8" hidden="1">#REF!</definedName>
    <definedName name="BExRYKGHJYFMG3OBTPAS9UNL5J15" localSheetId="4" hidden="1">#REF!</definedName>
    <definedName name="BExRYKGHJYFMG3OBTPAS9UNL5J15" hidden="1">#REF!</definedName>
    <definedName name="BExRZ0CBUNTQNDTMSP8907Z8IF0K" localSheetId="4" hidden="1">#REF!</definedName>
    <definedName name="BExRZ0CBUNTQNDTMSP8907Z8IF0K" hidden="1">#REF!</definedName>
    <definedName name="BExRZ0N3FY8C4LE3YPIZQIR4508K" localSheetId="4" hidden="1">#REF!</definedName>
    <definedName name="BExRZ0N3FY8C4LE3YPIZQIR4508K" hidden="1">#REF!</definedName>
    <definedName name="BExRZSIJUZLUM5HUXHG88BHOLJ7H" localSheetId="4" hidden="1">#REF!</definedName>
    <definedName name="BExRZSIJUZLUM5HUXHG88BHOLJ7H" hidden="1">#REF!</definedName>
    <definedName name="BExS00WO0YBHHO9HE5UL1UQVAUO1" localSheetId="4" hidden="1">#REF!</definedName>
    <definedName name="BExS00WO0YBHHO9HE5UL1UQVAUO1" hidden="1">#REF!</definedName>
    <definedName name="BExS1UZKA34PAKDSTYYUBNIR4MXF" localSheetId="4" hidden="1">#REF!</definedName>
    <definedName name="BExS1UZKA34PAKDSTYYUBNIR4MXF" hidden="1">#REF!</definedName>
    <definedName name="BExS2IILHQJOER4TPQKFM1V75VCM" localSheetId="4" hidden="1">#REF!</definedName>
    <definedName name="BExS2IILHQJOER4TPQKFM1V75VCM" hidden="1">#REF!</definedName>
    <definedName name="BExS3KFF56GPO2J7TIZ6M5SFJEOG" localSheetId="4" hidden="1">#REF!</definedName>
    <definedName name="BExS3KFF56GPO2J7TIZ6M5SFJEOG" hidden="1">#REF!</definedName>
    <definedName name="BExS3MTPQB1ASW6W43WV8A1SO24G" localSheetId="4" hidden="1">#REF!</definedName>
    <definedName name="BExS3MTPQB1ASW6W43WV8A1SO24G" hidden="1">#REF!</definedName>
    <definedName name="BExS5ECY78OQP7LJF2PSKE3N2FZO" localSheetId="4" hidden="1">#REF!</definedName>
    <definedName name="BExS5ECY78OQP7LJF2PSKE3N2FZO" hidden="1">#REF!</definedName>
    <definedName name="BExS5O3P3VBTXVHEQLBJJTZ44X5E" localSheetId="4" hidden="1">#REF!</definedName>
    <definedName name="BExS5O3P3VBTXVHEQLBJJTZ44X5E" hidden="1">#REF!</definedName>
    <definedName name="BExS6N5XZTR2P0ABPVQHL0D4FBLS" localSheetId="4" hidden="1">#REF!</definedName>
    <definedName name="BExS6N5XZTR2P0ABPVQHL0D4FBLS" hidden="1">#REF!</definedName>
    <definedName name="BExS6S40JMF44ZTMXW3UE4WW9B54" localSheetId="4" hidden="1">[1]HEADER!#REF!</definedName>
    <definedName name="BExS6S40JMF44ZTMXW3UE4WW9B54" hidden="1">[1]HEADER!#REF!</definedName>
    <definedName name="BExS87YIXR3FSLSC8E4XR6RYTRUN" localSheetId="4" hidden="1">#REF!</definedName>
    <definedName name="BExS87YIXR3FSLSC8E4XR6RYTRUN" hidden="1">#REF!</definedName>
    <definedName name="BExS8W34H5WAAGKWSE2I4C1I6104" localSheetId="4" hidden="1">#REF!</definedName>
    <definedName name="BExS8W34H5WAAGKWSE2I4C1I6104" hidden="1">#REF!</definedName>
    <definedName name="BExS9EILFQPGCOS09DV3TPIILJKO" localSheetId="4" hidden="1">#REF!</definedName>
    <definedName name="BExS9EILFQPGCOS09DV3TPIILJKO" hidden="1">#REF!</definedName>
    <definedName name="BExS9EILXG8QHHMVBQ51THPGVRC9" localSheetId="4" hidden="1">#REF!</definedName>
    <definedName name="BExS9EILXG8QHHMVBQ51THPGVRC9" hidden="1">#REF!</definedName>
    <definedName name="BExS9Y5A923VPLNU383NPTZCMFLK" localSheetId="4" hidden="1">#REF!</definedName>
    <definedName name="BExS9Y5A923VPLNU383NPTZCMFLK" hidden="1">#REF!</definedName>
    <definedName name="BExSA2SKTP0TBP4IZ9WSU8O9B6XG" localSheetId="4" hidden="1">#REF!</definedName>
    <definedName name="BExSA2SKTP0TBP4IZ9WSU8O9B6XG" hidden="1">#REF!</definedName>
    <definedName name="BExSAS49U4EAIIC6K381GNCFG2Q7" localSheetId="4" hidden="1">#REF!</definedName>
    <definedName name="BExSAS49U4EAIIC6K381GNCFG2Q7" hidden="1">#REF!</definedName>
    <definedName name="BExSAVKEF8BPDO60U394EW42ASGF" localSheetId="4" hidden="1">#REF!</definedName>
    <definedName name="BExSAVKEF8BPDO60U394EW42ASGF" hidden="1">#REF!</definedName>
    <definedName name="BExSBGE6R3N7T3CT30TA30O65RJY" localSheetId="4" hidden="1">#REF!</definedName>
    <definedName name="BExSBGE6R3N7T3CT30TA30O65RJY" hidden="1">#REF!</definedName>
    <definedName name="BExSDBTP6MPL3CYZZVG8A6AP47KH" localSheetId="4" hidden="1">#REF!</definedName>
    <definedName name="BExSDBTP6MPL3CYZZVG8A6AP47KH" hidden="1">#REF!</definedName>
    <definedName name="BExSH3L8ZU7A9TMERVFAUSWAI7HD" localSheetId="4" hidden="1">#REF!</definedName>
    <definedName name="BExSH3L8ZU7A9TMERVFAUSWAI7HD" hidden="1">#REF!</definedName>
    <definedName name="BExSH6VY0236P5YAREUQ5PG9MV6R" localSheetId="4" hidden="1">#REF!</definedName>
    <definedName name="BExSH6VY0236P5YAREUQ5PG9MV6R" hidden="1">#REF!</definedName>
    <definedName name="BExSH9A9LGHAMMVAUTWYJ7O4I5II" localSheetId="4" hidden="1">#REF!</definedName>
    <definedName name="BExSH9A9LGHAMMVAUTWYJ7O4I5II" hidden="1">#REF!</definedName>
    <definedName name="BExTU9JSAV2531V5PLTFMW5PLVMP" localSheetId="4" hidden="1">#REF!</definedName>
    <definedName name="BExTU9JSAV2531V5PLTFMW5PLVMP" hidden="1">#REF!</definedName>
    <definedName name="BExTW0C5M3IHIGFCS6DO31ROJDSV" localSheetId="4" hidden="1">#REF!</definedName>
    <definedName name="BExTW0C5M3IHIGFCS6DO31ROJDSV" hidden="1">#REF!</definedName>
    <definedName name="BExTXXF2E0CXNIMDX872LQ83S98O" localSheetId="4" hidden="1">#REF!</definedName>
    <definedName name="BExTXXF2E0CXNIMDX872LQ83S98O" hidden="1">#REF!</definedName>
    <definedName name="BExU0FBTXHHGM40O8TBAOH806RGX" localSheetId="4" hidden="1">#REF!</definedName>
    <definedName name="BExU0FBTXHHGM40O8TBAOH806RGX" hidden="1">#REF!</definedName>
    <definedName name="BExU0PIOWVFSB05GOVM1N13YP4AV" localSheetId="4" hidden="1">#REF!</definedName>
    <definedName name="BExU0PIOWVFSB05GOVM1N13YP4AV" hidden="1">#REF!</definedName>
    <definedName name="BExU3DVHUU5IWSYXA8LYY9J6QOJB" localSheetId="4" hidden="1">#REF!</definedName>
    <definedName name="BExU3DVHUU5IWSYXA8LYY9J6QOJB" hidden="1">#REF!</definedName>
    <definedName name="BExU5B96IA3VVRLACDM35XFC0QYY" localSheetId="4" hidden="1">#REF!</definedName>
    <definedName name="BExU5B96IA3VVRLACDM35XFC0QYY" hidden="1">#REF!</definedName>
    <definedName name="BExU5I577AMALET6AIZ4P1LRV9CU" localSheetId="4" hidden="1">[1]ZQZBC_PLN__04_03_10!#REF!</definedName>
    <definedName name="BExU5I577AMALET6AIZ4P1LRV9CU" hidden="1">[1]ZQZBC_PLN__04_03_10!#REF!</definedName>
    <definedName name="BExU5T331OMXVAQHGORJ5T6ZXTYQ" localSheetId="4" hidden="1">#REF!</definedName>
    <definedName name="BExU5T331OMXVAQHGORJ5T6ZXTYQ" hidden="1">#REF!</definedName>
    <definedName name="BExU7EBQBMZVYUSS9YS0I4JESH9L" localSheetId="4" hidden="1">[1]HEADER!#REF!</definedName>
    <definedName name="BExU7EBQBMZVYUSS9YS0I4JESH9L" hidden="1">[1]HEADER!#REF!</definedName>
    <definedName name="BExU7OTEEIFPZNZ7G4E88SL0UMDX" localSheetId="4" hidden="1">#REF!</definedName>
    <definedName name="BExU7OTEEIFPZNZ7G4E88SL0UMDX" hidden="1">#REF!</definedName>
    <definedName name="BExU8K4TIBBKCG98MZWSMZ2YRLKZ" localSheetId="4" hidden="1">#REF!</definedName>
    <definedName name="BExU8K4TIBBKCG98MZWSMZ2YRLKZ" hidden="1">#REF!</definedName>
    <definedName name="BExU93WXV10E2NUUNA12YIITLX4W" localSheetId="4" hidden="1">#REF!</definedName>
    <definedName name="BExU93WXV10E2NUUNA12YIITLX4W" hidden="1">#REF!</definedName>
    <definedName name="BExUABIPZWYZ1QAOWL7313YI3GMH" localSheetId="4" hidden="1">#REF!</definedName>
    <definedName name="BExUABIPZWYZ1QAOWL7313YI3GMH" hidden="1">#REF!</definedName>
    <definedName name="BExUB33EBJ0X2C87S737A15786Y1" localSheetId="4" hidden="1">#REF!</definedName>
    <definedName name="BExUB33EBJ0X2C87S737A15786Y1" hidden="1">#REF!</definedName>
    <definedName name="BExUC9I2YXGSCVE8W0KZ56D3E9UX" localSheetId="4" hidden="1">[1]HEADER!#REF!</definedName>
    <definedName name="BExUC9I2YXGSCVE8W0KZ56D3E9UX" hidden="1">[1]HEADER!#REF!</definedName>
    <definedName name="BExUF21WPW72ZWEVF6KS5K1TAPJV" localSheetId="4" hidden="1">#REF!</definedName>
    <definedName name="BExUF21WPW72ZWEVF6KS5K1TAPJV" hidden="1">#REF!</definedName>
    <definedName name="BExVQBDLSADDXHKCYZD30A70YYOV" localSheetId="4" hidden="1">#REF!</definedName>
    <definedName name="BExVQBDLSADDXHKCYZD30A70YYOV" hidden="1">#REF!</definedName>
    <definedName name="BExVRJA8N4HQXJOAGF74DJ6ID7C0" localSheetId="4" hidden="1">#REF!</definedName>
    <definedName name="BExVRJA8N4HQXJOAGF74DJ6ID7C0" hidden="1">#REF!</definedName>
    <definedName name="BExVRSFEVELSL81MBS07OHQFJGF3" localSheetId="4" hidden="1">#REF!</definedName>
    <definedName name="BExVRSFEVELSL81MBS07OHQFJGF3" hidden="1">#REF!</definedName>
    <definedName name="BExVRSVI383MR6YMJKZG6SJCCOR7" localSheetId="4" hidden="1">#REF!</definedName>
    <definedName name="BExVRSVI383MR6YMJKZG6SJCCOR7" hidden="1">#REF!</definedName>
    <definedName name="BExVSBWQZ595EUUKM647FCG81PNC" localSheetId="4" hidden="1">#REF!</definedName>
    <definedName name="BExVSBWQZ595EUUKM647FCG81PNC" hidden="1">#REF!</definedName>
    <definedName name="BExVSVU74D4UHM1EE8M7XKH475QK" localSheetId="4" hidden="1">#REF!</definedName>
    <definedName name="BExVSVU74D4UHM1EE8M7XKH475QK" hidden="1">#REF!</definedName>
    <definedName name="BExVTE9NXE7WTQ5M5U533PZQ8B72" localSheetId="4" hidden="1">#REF!</definedName>
    <definedName name="BExVTE9NXE7WTQ5M5U533PZQ8B72" hidden="1">#REF!</definedName>
    <definedName name="BExVUEDVBJDA9ZSRBB69T0Q1DAPC" localSheetId="4" hidden="1">#REF!</definedName>
    <definedName name="BExVUEDVBJDA9ZSRBB69T0Q1DAPC" hidden="1">#REF!</definedName>
    <definedName name="BExVV7R3Q55HP3I9G68BGJUKNWJJ" localSheetId="4" hidden="1">#REF!</definedName>
    <definedName name="BExVV7R3Q55HP3I9G68BGJUKNWJJ" hidden="1">#REF!</definedName>
    <definedName name="BExVVIJJ54QBOTP6Q5ACFTY4O2VE" localSheetId="4" hidden="1">#REF!</definedName>
    <definedName name="BExVVIJJ54QBOTP6Q5ACFTY4O2VE" hidden="1">#REF!</definedName>
    <definedName name="BExVVSA3NHNSPJCX2NHRAYFGVW6O" localSheetId="4" hidden="1">#REF!</definedName>
    <definedName name="BExVVSA3NHNSPJCX2NHRAYFGVW6O" hidden="1">#REF!</definedName>
    <definedName name="BExVX0MYY63UM714QLGCV0504A2Q" localSheetId="4" hidden="1">[2]ZQBC_REG_02_08!#REF!</definedName>
    <definedName name="BExVX0MYY63UM714QLGCV0504A2Q" hidden="1">[2]ZQBC_REG_02_08!#REF!</definedName>
    <definedName name="BExVXGDI0UOWJZ7LAFUH458STFOM" localSheetId="4" hidden="1">#REF!</definedName>
    <definedName name="BExVXGDI0UOWJZ7LAFUH458STFOM" hidden="1">#REF!</definedName>
    <definedName name="BExW09IRXJACALU2LJ4F1PP8FNGU" localSheetId="4" hidden="1">#REF!</definedName>
    <definedName name="BExW09IRXJACALU2LJ4F1PP8FNGU" hidden="1">#REF!</definedName>
    <definedName name="BExW0CYYGF0EIC4A3FJ80OX6GA1D" localSheetId="4" hidden="1">#REF!</definedName>
    <definedName name="BExW0CYYGF0EIC4A3FJ80OX6GA1D" hidden="1">#REF!</definedName>
    <definedName name="BExW0ERIW7MD891SN4ESTO8V7WND" localSheetId="4" hidden="1">#REF!</definedName>
    <definedName name="BExW0ERIW7MD891SN4ESTO8V7WND" hidden="1">#REF!</definedName>
    <definedName name="BExW0KLYZY3Q4XDYK76ZJ8T7T6A3" localSheetId="4" hidden="1">#REF!</definedName>
    <definedName name="BExW0KLYZY3Q4XDYK76ZJ8T7T6A3" hidden="1">#REF!</definedName>
    <definedName name="BExW1KKQQUOA71WIDBKWAHFJCH4E" localSheetId="4" hidden="1">#REF!</definedName>
    <definedName name="BExW1KKQQUOA71WIDBKWAHFJCH4E" hidden="1">#REF!</definedName>
    <definedName name="BExW3UOY6B5HLIX3ZQA7XCUJXH5C" localSheetId="4" hidden="1">#REF!</definedName>
    <definedName name="BExW3UOY6B5HLIX3ZQA7XCUJXH5C" hidden="1">#REF!</definedName>
    <definedName name="BExW5MZ9LCOOHDPGAP9C9PAFTZL4" localSheetId="4" hidden="1">#REF!</definedName>
    <definedName name="BExW5MZ9LCOOHDPGAP9C9PAFTZL4" hidden="1">#REF!</definedName>
    <definedName name="BExW6JN5IU0E7FU9O1KD1O9U6HO3" localSheetId="4" hidden="1">#REF!</definedName>
    <definedName name="BExW6JN5IU0E7FU9O1KD1O9U6HO3" hidden="1">#REF!</definedName>
    <definedName name="BExW6P1D4DP1W0DR7LN7CYMEE0L3" localSheetId="4" hidden="1">#REF!</definedName>
    <definedName name="BExW6P1D4DP1W0DR7LN7CYMEE0L3" hidden="1">#REF!</definedName>
    <definedName name="BExW6Q8IQOH4HISK9RWBFV69T8CM" localSheetId="4" hidden="1">#REF!</definedName>
    <definedName name="BExW6Q8IQOH4HISK9RWBFV69T8CM" hidden="1">#REF!</definedName>
    <definedName name="BExW740UQ31HQ06SPMCQUZNBOT6R" localSheetId="4" hidden="1">#REF!</definedName>
    <definedName name="BExW740UQ31HQ06SPMCQUZNBOT6R" hidden="1">#REF!</definedName>
    <definedName name="BExW740UYMAD6KONPKO9C54TNQ48" localSheetId="4" hidden="1">#REF!</definedName>
    <definedName name="BExW740UYMAD6KONPKO9C54TNQ48" hidden="1">#REF!</definedName>
    <definedName name="BExW77X54W95TY08XO8JZN3N4TA9" localSheetId="4" hidden="1">#REF!</definedName>
    <definedName name="BExW77X54W95TY08XO8JZN3N4TA9" hidden="1">#REF!</definedName>
    <definedName name="BExW7GRBCUY0T3PHXMG3WZWM6AH7" localSheetId="4" hidden="1">#REF!</definedName>
    <definedName name="BExW7GRBCUY0T3PHXMG3WZWM6AH7" hidden="1">#REF!</definedName>
    <definedName name="BExW7XE8YORV5U9YS6JJHXEK4EZL" localSheetId="4" hidden="1">[2]ZQBC_REG_02_08!#REF!</definedName>
    <definedName name="BExW7XE8YORV5U9YS6JJHXEK4EZL" hidden="1">[2]ZQBC_REG_02_08!#REF!</definedName>
    <definedName name="BExXMHURO2ILR6OSP9X9MTDZEJG3" localSheetId="4" hidden="1">#REF!</definedName>
    <definedName name="BExXMHURO2ILR6OSP9X9MTDZEJG3" hidden="1">#REF!</definedName>
    <definedName name="BExXO7W9I31XCAGOMJ78WY3VKB2L" localSheetId="4" hidden="1">#REF!</definedName>
    <definedName name="BExXO7W9I31XCAGOMJ78WY3VKB2L" hidden="1">#REF!</definedName>
    <definedName name="BExXQXLI8TDGP7JJ9TJL46VQN221" localSheetId="4" hidden="1">#REF!</definedName>
    <definedName name="BExXQXLI8TDGP7JJ9TJL46VQN221" hidden="1">#REF!</definedName>
    <definedName name="BExXRI4HWZLNIQL25XMAR3DJRSOR" localSheetId="4" hidden="1">#REF!</definedName>
    <definedName name="BExXRI4HWZLNIQL25XMAR3DJRSOR" hidden="1">#REF!</definedName>
    <definedName name="BExXS3JVBAGUVBOWZPVFU7H7AWWO" localSheetId="4" hidden="1">#REF!</definedName>
    <definedName name="BExXS3JVBAGUVBOWZPVFU7H7AWWO" hidden="1">#REF!</definedName>
    <definedName name="BExXTHGB6H9QEFOTMTUYBR92U97B" localSheetId="4" hidden="1">#REF!</definedName>
    <definedName name="BExXTHGB6H9QEFOTMTUYBR92U97B" hidden="1">#REF!</definedName>
    <definedName name="BExXTN5AQJNBGKA3WQUIU6YUEPV4" localSheetId="4" hidden="1">#REF!</definedName>
    <definedName name="BExXTN5AQJNBGKA3WQUIU6YUEPV4" hidden="1">#REF!</definedName>
    <definedName name="BExXTOSJ6KXI5G39YESWA22BMQ4W" localSheetId="4" hidden="1">#REF!</definedName>
    <definedName name="BExXTOSJ6KXI5G39YESWA22BMQ4W" hidden="1">#REF!</definedName>
    <definedName name="BExXUR0B78KK4A9EKD6J2EGZSLV5" localSheetId="4" hidden="1">#REF!</definedName>
    <definedName name="BExXUR0B78KK4A9EKD6J2EGZSLV5" hidden="1">#REF!</definedName>
    <definedName name="BExXV5P0F25GGHB05VV24CHATLO1" localSheetId="4" hidden="1">#REF!</definedName>
    <definedName name="BExXV5P0F25GGHB05VV24CHATLO1" hidden="1">#REF!</definedName>
    <definedName name="BExXVIVRDQP1TVL82ARPY8NU7L4D" localSheetId="4" hidden="1">#REF!</definedName>
    <definedName name="BExXVIVRDQP1TVL82ARPY8NU7L4D" hidden="1">#REF!</definedName>
    <definedName name="BExXWZH2WDU5PY25RYVE874AVWH4" localSheetId="4" hidden="1">#REF!</definedName>
    <definedName name="BExXWZH2WDU5PY25RYVE874AVWH4" hidden="1">#REF!</definedName>
    <definedName name="BExXX67XRSSJPVXF6MQ2SFIGN4Y7" localSheetId="4" hidden="1">#REF!</definedName>
    <definedName name="BExXX67XRSSJPVXF6MQ2SFIGN4Y7" hidden="1">#REF!</definedName>
    <definedName name="BExXXG3ZOCBXIAAIZVCSP0WU65PV" localSheetId="4" hidden="1">#REF!</definedName>
    <definedName name="BExXXG3ZOCBXIAAIZVCSP0WU65PV" hidden="1">#REF!</definedName>
    <definedName name="BExXY913GRTBM5NJHI491SHLI4LP" localSheetId="4" hidden="1">#REF!</definedName>
    <definedName name="BExXY913GRTBM5NJHI491SHLI4LP" hidden="1">#REF!</definedName>
    <definedName name="BExXZNDLYG13GZI4BZC2R95WEK07" localSheetId="4" hidden="1">#REF!</definedName>
    <definedName name="BExXZNDLYG13GZI4BZC2R95WEK07" hidden="1">#REF!</definedName>
    <definedName name="BExXZRQ50KDKQHNGXAIRR8PF7G5Q" localSheetId="4" hidden="1">#REF!</definedName>
    <definedName name="BExXZRQ50KDKQHNGXAIRR8PF7G5Q" hidden="1">#REF!</definedName>
    <definedName name="BExY2N4EY1DZ4L35N43GM0IB2VPK" localSheetId="4" hidden="1">#REF!</definedName>
    <definedName name="BExY2N4EY1DZ4L35N43GM0IB2VPK" hidden="1">#REF!</definedName>
    <definedName name="BExY3MMWXIQSTJWDYYFN0TA1A1SH" localSheetId="4" hidden="1">#REF!</definedName>
    <definedName name="BExY3MMWXIQSTJWDYYFN0TA1A1SH" hidden="1">#REF!</definedName>
    <definedName name="BExY68W65TVGJYVP88U94OZJXW92" localSheetId="4" hidden="1">#REF!</definedName>
    <definedName name="BExY68W65TVGJYVP88U94OZJXW92" hidden="1">#REF!</definedName>
    <definedName name="BExZJQJI4H09EC94GXCLZDAB05VB" localSheetId="4" hidden="1">[1]HEADER!#REF!</definedName>
    <definedName name="BExZJQJI4H09EC94GXCLZDAB05VB" hidden="1">[1]HEADER!#REF!</definedName>
    <definedName name="BExZKR3VJ576YAUQN076B93KO59K" localSheetId="4" hidden="1">#REF!</definedName>
    <definedName name="BExZKR3VJ576YAUQN076B93KO59K" hidden="1">#REF!</definedName>
    <definedName name="BExZKU92AO3Y1O0ER3PXE4B2I6RI" localSheetId="4" hidden="1">#REF!</definedName>
    <definedName name="BExZKU92AO3Y1O0ER3PXE4B2I6RI" hidden="1">#REF!</definedName>
    <definedName name="BExZKUJTD6LL7UXH2TZWJEBIWBK9" localSheetId="4" hidden="1">#REF!</definedName>
    <definedName name="BExZKUJTD6LL7UXH2TZWJEBIWBK9" hidden="1">#REF!</definedName>
    <definedName name="BExZLPV9SS22Q89NOAAPH4KE2NCI" localSheetId="4" hidden="1">#REF!</definedName>
    <definedName name="BExZLPV9SS22Q89NOAAPH4KE2NCI" hidden="1">#REF!</definedName>
    <definedName name="BExZM4US2DP7QFX3MP7L50SP2XOL" localSheetId="4" hidden="1">#REF!</definedName>
    <definedName name="BExZM4US2DP7QFX3MP7L50SP2XOL" hidden="1">#REF!</definedName>
    <definedName name="BExZNQZT1LW9775RO9TLV3BRMJ10" localSheetId="4" hidden="1">#REF!</definedName>
    <definedName name="BExZNQZT1LW9775RO9TLV3BRMJ10" hidden="1">#REF!</definedName>
    <definedName name="BExZO1C4DMHFFBZNZODSP4ZX7HD7" localSheetId="4" hidden="1">#REF!</definedName>
    <definedName name="BExZO1C4DMHFFBZNZODSP4ZX7HD7" hidden="1">#REF!</definedName>
    <definedName name="BExZO99Z8LFFE2OU6KR3GU66ZU0M" localSheetId="4" hidden="1">#REF!</definedName>
    <definedName name="BExZO99Z8LFFE2OU6KR3GU66ZU0M" hidden="1">#REF!</definedName>
    <definedName name="BExZP1QYR0G4BE2GNX7T40PRUWTE" localSheetId="4" hidden="1">#REF!</definedName>
    <definedName name="BExZP1QYR0G4BE2GNX7T40PRUWTE" hidden="1">#REF!</definedName>
    <definedName name="BExZPIOHX3ABCG2YJAIMI6N5FSPL" localSheetId="4" hidden="1">#REF!</definedName>
    <definedName name="BExZPIOHX3ABCG2YJAIMI6N5FSPL" hidden="1">#REF!</definedName>
    <definedName name="BExZSGRVHGXOEDFDQC17GK8OZV7P" localSheetId="4" hidden="1">#REF!</definedName>
    <definedName name="BExZSGRVHGXOEDFDQC17GK8OZV7P" hidden="1">#REF!</definedName>
    <definedName name="BExZTDQR50ZLG9SHW463LMV4I9EF" localSheetId="4" hidden="1">#REF!</definedName>
    <definedName name="BExZTDQR50ZLG9SHW463LMV4I9EF" hidden="1">#REF!</definedName>
    <definedName name="BExZTUZ96GGOOTAQJ1EXWAKRHOBY" localSheetId="4" hidden="1">#REF!</definedName>
    <definedName name="BExZTUZ96GGOOTAQJ1EXWAKRHOBY" hidden="1">#REF!</definedName>
    <definedName name="BExZWW2CJYV8V7QB41EBGP2YM5OG" localSheetId="4" hidden="1">#REF!</definedName>
    <definedName name="BExZWW2CJYV8V7QB41EBGP2YM5OG" hidden="1">#REF!</definedName>
    <definedName name="BExZXDLHT6EX4OUX2SOHWODQ9KYG" localSheetId="4" hidden="1">#REF!</definedName>
    <definedName name="BExZXDLHT6EX4OUX2SOHWODQ9KYG" hidden="1">#REF!</definedName>
    <definedName name="BExZXIP1B5HNFGA7PQFHUGX95789" localSheetId="4" hidden="1">#REF!</definedName>
    <definedName name="BExZXIP1B5HNFGA7PQFHUGX95789" hidden="1">#REF!</definedName>
    <definedName name="BExZXIZTS8GLF0ST0UI7OYJ03SUP" localSheetId="4" hidden="1">#REF!</definedName>
    <definedName name="BExZXIZTS8GLF0ST0UI7OYJ03SUP" hidden="1">#REF!</definedName>
    <definedName name="BExZYDPO844NEHFICNS2ASEB40T4" localSheetId="4" hidden="1">#REF!</definedName>
    <definedName name="BExZYDPO844NEHFICNS2ASEB40T4" hidden="1">#REF!</definedName>
    <definedName name="BExZZ3HGNEG3YX1H9M9DVR5C2JO2" localSheetId="4" hidden="1">#REF!</definedName>
    <definedName name="BExZZ3HGNEG3YX1H9M9DVR5C2JO2" hidden="1">#REF!</definedName>
    <definedName name="Country">[3]Setup!$C$11</definedName>
    <definedName name="Currency">[3]Setup!$C$15</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"05/17/2017 04:29:48"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ag01_as">[4]en!$A$1:$AG$131</definedName>
    <definedName name="pag01_en">[5]en!$A$1:$AG$131</definedName>
    <definedName name="pag01_fr" localSheetId="4">#REF!</definedName>
    <definedName name="pag01_fr">#REF!</definedName>
    <definedName name="pag01_ge">[6]de!$A$1:$AG$65</definedName>
    <definedName name="pag02_en" localSheetId="4">[5]en!#REF!</definedName>
    <definedName name="pag02_en">[5]en!#REF!</definedName>
    <definedName name="pag02_fr" localSheetId="4">#REF!</definedName>
    <definedName name="pag02_fr">#REF!</definedName>
    <definedName name="pag02_ge" localSheetId="4">[6]de!#REF!</definedName>
    <definedName name="pag02_ge">[6]de!#REF!</definedName>
    <definedName name="pag03_en" localSheetId="4">[5]en!#REF!</definedName>
    <definedName name="pag03_en">[5]en!#REF!</definedName>
    <definedName name="pag03_fr">[6]fr!$A$66:$AG$130</definedName>
    <definedName name="pag03_ge">[6]de!$A$66:$AG$130</definedName>
    <definedName name="pag04_en">[5]en!$A$132:$AG$195</definedName>
    <definedName name="pag04_fr" localSheetId="4">#REF!</definedName>
    <definedName name="pag04_fr">#REF!</definedName>
    <definedName name="pag04_ge">[6]de!$A$131:$AG$195</definedName>
    <definedName name="pag05_en">[5]en!$A$196:$AG$260</definedName>
    <definedName name="pag05_fr" localSheetId="4">#REF!</definedName>
    <definedName name="pag05_fr">#REF!</definedName>
    <definedName name="pag05_ge">[6]de!$A$196:$AG$260</definedName>
    <definedName name="pag06_en">[5]en!$A$261:$AG$325</definedName>
    <definedName name="pag06_fr" localSheetId="4">#REF!</definedName>
    <definedName name="pag06_fr">#REF!</definedName>
    <definedName name="pag06_ge">[6]de!$A$261:$AG$325</definedName>
    <definedName name="pag07_en">[5]en!$A$326:$AG$390</definedName>
    <definedName name="pag07_fr" localSheetId="4">#REF!</definedName>
    <definedName name="pag07_fr">#REF!</definedName>
    <definedName name="pag07_ge">[6]de!$A$326:$AG$390</definedName>
    <definedName name="pag08_en">[5]en!$A$391:$AG$455</definedName>
    <definedName name="pag08_fr" localSheetId="4">#REF!</definedName>
    <definedName name="pag08_fr">#REF!</definedName>
    <definedName name="pag08_ge">[6]de!$A$391:$AG$455</definedName>
    <definedName name="pag09_en">[5]en!$A$456:$AG$520</definedName>
    <definedName name="pag09_fr" localSheetId="4">#REF!</definedName>
    <definedName name="pag09_fr">#REF!</definedName>
    <definedName name="pag09_ge">[6]de!$A$456:$AG$520</definedName>
    <definedName name="pag10_en">[5]en!$A$521:$AG$585</definedName>
    <definedName name="pag10_fr" localSheetId="4">#REF!</definedName>
    <definedName name="pag10_fr">#REF!</definedName>
    <definedName name="pag10_ge">[6]de!$A$521:$AG$585</definedName>
    <definedName name="Print_Areade">[6]de!$A$1:$AG$585</definedName>
    <definedName name="Print_Areaen">[5]en!$A$1:$AG$585</definedName>
    <definedName name="Print_Areafr">[6]fr!$A$1:$AG$585</definedName>
    <definedName name="qqq">[7]Setup!$C$11</definedName>
    <definedName name="tab00_en">[5]en!$A$2:$AG$37</definedName>
    <definedName name="tab00_fr" localSheetId="4">#REF!</definedName>
    <definedName name="tab00_fr">#REF!</definedName>
    <definedName name="tab00_ge" localSheetId="4">#REF!</definedName>
    <definedName name="tab00_ge">#REF!</definedName>
    <definedName name="tab01_en" localSheetId="4">[5]en!#REF!</definedName>
    <definedName name="tab01_en">[5]en!#REF!</definedName>
    <definedName name="tab01_fr" localSheetId="4">#REF!</definedName>
    <definedName name="tab01_fr">#REF!</definedName>
    <definedName name="tab01_ge" localSheetId="4">#REF!</definedName>
    <definedName name="tab01_ge">#REF!</definedName>
    <definedName name="tab02_en">[5]en!$A$132:$AG$156</definedName>
    <definedName name="tab02_fr" localSheetId="4">#REF!</definedName>
    <definedName name="tab02_fr">#REF!</definedName>
    <definedName name="tab02_ge" localSheetId="4">#REF!</definedName>
    <definedName name="tab02_ge">#REF!</definedName>
    <definedName name="tab03_en">[5]en!$A$161:$AG$184</definedName>
    <definedName name="tab03_fr" localSheetId="4">#REF!</definedName>
    <definedName name="tab03_fr">#REF!</definedName>
    <definedName name="tab03_ge" localSheetId="4">#REF!</definedName>
    <definedName name="tab03_ge">#REF!</definedName>
    <definedName name="tab04_en">[5]en!$A$197:$AG$236</definedName>
    <definedName name="tab04_fr" localSheetId="4">#REF!</definedName>
    <definedName name="tab04_fr">#REF!</definedName>
    <definedName name="tab04_ge" localSheetId="4">#REF!</definedName>
    <definedName name="tab04_ge">#REF!</definedName>
    <definedName name="tab05_en">[5]en!$A$262:$AG$302</definedName>
    <definedName name="tab05_fr" localSheetId="4">#REF!</definedName>
    <definedName name="tab05_fr">#REF!</definedName>
    <definedName name="tab05_ge" localSheetId="4">#REF!</definedName>
    <definedName name="tab05_ge">#REF!</definedName>
    <definedName name="tab06_en">[5]en!$A$327:$AG$361</definedName>
    <definedName name="tab06_fr" localSheetId="4">#REF!</definedName>
    <definedName name="tab06_fr">#REF!</definedName>
    <definedName name="tab06_ge" localSheetId="4">#REF!</definedName>
    <definedName name="tab06_ge">#REF!</definedName>
    <definedName name="tab07_en">[5]en!$A$366:$AG$389</definedName>
    <definedName name="tab07_fr" localSheetId="4">#REF!</definedName>
    <definedName name="tab07_fr">#REF!</definedName>
    <definedName name="tab07_ge" localSheetId="4">#REF!</definedName>
    <definedName name="tab07_ge">#REF!</definedName>
    <definedName name="tab08_en">[5]en!$A$392:$AG$419</definedName>
    <definedName name="tab08_fr" localSheetId="4">#REF!</definedName>
    <definedName name="tab08_fr">#REF!</definedName>
    <definedName name="tab08_ge" localSheetId="4">#REF!</definedName>
    <definedName name="tab08_ge">#REF!</definedName>
    <definedName name="tab09_en">[5]en!$A$424:$AG$448</definedName>
    <definedName name="tab09_fr" localSheetId="4">#REF!</definedName>
    <definedName name="tab09_fr">#REF!</definedName>
    <definedName name="tab09_ge" localSheetId="4">#REF!</definedName>
    <definedName name="tab09_ge">#REF!</definedName>
    <definedName name="tab10_en">[5]en!$A$457:$AG$495</definedName>
    <definedName name="tab10_fr" localSheetId="4">#REF!</definedName>
    <definedName name="tab10_fr">#REF!</definedName>
    <definedName name="tab10_ge" localSheetId="4">#REF!</definedName>
    <definedName name="tab10_ge">#REF!</definedName>
    <definedName name="tab11_en">[5]en!$A$522:$AG$550</definedName>
    <definedName name="tab11_fr" localSheetId="4">#REF!</definedName>
    <definedName name="tab11_fr">#REF!</definedName>
    <definedName name="tab11_ge" localSheetId="4">#REF!</definedName>
    <definedName name="tab11_ge">#REF!</definedName>
    <definedName name="tab12_en">[5]en!$A$555:$AG$572</definedName>
    <definedName name="tab12_fr" localSheetId="4">#REF!</definedName>
    <definedName name="tab12_fr">#REF!</definedName>
    <definedName name="tab12_ge" localSheetId="4">#REF!</definedName>
    <definedName name="tab12_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 r="H26" i="27"/>
  <c r="H19" i="27"/>
  <c r="H17" i="27"/>
  <c r="H30" i="27" s="1"/>
  <c r="H32" i="27" s="1"/>
  <c r="H15" i="27"/>
  <c r="H14" i="27"/>
  <c r="H13" i="27"/>
  <c r="H24" i="27" l="1"/>
  <c r="H31" i="27"/>
  <c r="H33" i="27" s="1"/>
  <c r="F26" i="2"/>
  <c r="F19" i="27"/>
  <c r="F17" i="27"/>
  <c r="F31" i="27" s="1"/>
  <c r="F33" i="27" s="1"/>
  <c r="F38" i="27" s="1"/>
  <c r="F15" i="27"/>
  <c r="F14" i="27"/>
  <c r="F13" i="27"/>
  <c r="F24" i="27" l="1"/>
  <c r="F30" i="27"/>
  <c r="F32" i="27" s="1"/>
  <c r="F37" i="27" s="1"/>
  <c r="D19" i="27" l="1"/>
  <c r="D17" i="27"/>
  <c r="G51" i="27"/>
  <c r="H51" i="27" s="1"/>
  <c r="E51" i="27"/>
  <c r="F51" i="27" s="1"/>
  <c r="C51" i="27"/>
  <c r="D51" i="27" s="1"/>
  <c r="G50" i="27"/>
  <c r="H50" i="27" s="1"/>
  <c r="E50" i="27"/>
  <c r="F50" i="27" s="1"/>
  <c r="C50" i="27"/>
  <c r="D50" i="27" s="1"/>
  <c r="G49" i="27"/>
  <c r="H49" i="27" s="1"/>
  <c r="E49" i="27"/>
  <c r="F49" i="27" s="1"/>
  <c r="C49" i="27"/>
  <c r="D49" i="27" s="1"/>
  <c r="G48" i="27"/>
  <c r="H48" i="27" s="1"/>
  <c r="E48" i="27"/>
  <c r="F48" i="27" s="1"/>
  <c r="C48" i="27"/>
  <c r="D48" i="27" s="1"/>
  <c r="H47" i="27"/>
  <c r="F47" i="27"/>
  <c r="D47" i="27"/>
  <c r="H38" i="27"/>
  <c r="H43" i="27" s="1"/>
  <c r="H37" i="27"/>
  <c r="G26" i="27"/>
  <c r="F26" i="27"/>
  <c r="E26" i="27"/>
  <c r="D26" i="27"/>
  <c r="C26" i="27"/>
  <c r="G19" i="27"/>
  <c r="E19" i="27"/>
  <c r="C19" i="27"/>
  <c r="C17" i="27"/>
  <c r="E15" i="27"/>
  <c r="E14" i="27"/>
  <c r="G15" i="27" s="1"/>
  <c r="G13" i="27"/>
  <c r="E13" i="27"/>
  <c r="H52" i="27" l="1"/>
  <c r="E52" i="27"/>
  <c r="E17" i="27"/>
  <c r="E24" i="27" s="1"/>
  <c r="D52" i="27"/>
  <c r="F52" i="27"/>
  <c r="G14" i="27"/>
  <c r="G17" i="27" s="1"/>
  <c r="C52" i="27"/>
  <c r="G52" i="27"/>
  <c r="D24" i="27"/>
  <c r="F43" i="27" s="1"/>
  <c r="D31" i="27"/>
  <c r="D33" i="27" s="1"/>
  <c r="D38" i="27" s="1"/>
  <c r="D43" i="27" s="1"/>
  <c r="D30" i="27"/>
  <c r="D32" i="27" s="1"/>
  <c r="D37" i="27" s="1"/>
  <c r="E30" i="27"/>
  <c r="E32" i="27" s="1"/>
  <c r="E37" i="27" s="1"/>
  <c r="E31" i="27"/>
  <c r="C30" i="27"/>
  <c r="C32" i="27" s="1"/>
  <c r="C37" i="27" s="1"/>
  <c r="C31" i="27"/>
  <c r="C33" i="27" s="1"/>
  <c r="C38" i="27" s="1"/>
  <c r="C43" i="27" s="1"/>
  <c r="C24" i="27"/>
  <c r="G24" i="27" l="1"/>
  <c r="G30" i="27"/>
  <c r="G32" i="27" s="1"/>
  <c r="G37" i="27" s="1"/>
  <c r="G31" i="27"/>
  <c r="G33" i="27" s="1"/>
  <c r="G38" i="27" s="1"/>
  <c r="G43" i="27" s="1"/>
  <c r="E33" i="27"/>
  <c r="E38" i="27" s="1"/>
  <c r="E43" i="27" s="1"/>
  <c r="D26" i="2" l="1"/>
  <c r="E26" i="2"/>
  <c r="C26" i="2"/>
  <c r="F15" i="9" l="1"/>
  <c r="D15" i="9"/>
  <c r="C15" i="9" l="1"/>
  <c r="E15" i="9"/>
  <c r="G15" i="9"/>
  <c r="E18" i="9" l="1"/>
  <c r="C16" i="11" l="1"/>
  <c r="C10" i="11"/>
  <c r="C9" i="11" l="1"/>
  <c r="C33" i="11" s="1"/>
  <c r="C10" i="12" l="1"/>
  <c r="D33" i="11"/>
  <c r="D10" i="12" s="1"/>
  <c r="G26" i="2" l="1"/>
  <c r="G13" i="2" l="1"/>
  <c r="E13" i="2"/>
  <c r="G14" i="2" s="1"/>
  <c r="E51" i="2" l="1"/>
  <c r="E50" i="2"/>
  <c r="E49" i="2"/>
  <c r="E48" i="2"/>
  <c r="F52" i="2" s="1"/>
  <c r="E19" i="2"/>
  <c r="E52" i="2" l="1"/>
  <c r="E9" i="12" s="1"/>
  <c r="E52" i="9" l="1"/>
  <c r="E49" i="9"/>
  <c r="E48" i="9"/>
  <c r="E47" i="9"/>
  <c r="E46" i="9"/>
  <c r="E45" i="9"/>
  <c r="E32" i="9"/>
  <c r="E34" i="9" s="1"/>
  <c r="E37" i="9" s="1"/>
  <c r="E39" i="9" s="1"/>
  <c r="E16" i="9"/>
  <c r="E40" i="9" l="1"/>
  <c r="E24" i="9" s="1"/>
  <c r="F39" i="9"/>
  <c r="F40" i="9" s="1"/>
  <c r="F24" i="9" s="1"/>
  <c r="F22" i="9" s="1"/>
  <c r="E20" i="12"/>
  <c r="E54" i="9"/>
  <c r="E56" i="9" s="1"/>
  <c r="E42" i="9" s="1"/>
  <c r="E22" i="9" s="1"/>
  <c r="E13" i="9" s="1"/>
  <c r="E20" i="9" s="1"/>
  <c r="E8" i="12" s="1"/>
  <c r="E12" i="12" s="1"/>
  <c r="F9" i="12"/>
  <c r="F13" i="9" l="1"/>
  <c r="F20" i="9" s="1"/>
  <c r="F8" i="12" s="1"/>
  <c r="F12" i="12" s="1"/>
  <c r="E21" i="12"/>
  <c r="E14" i="12"/>
  <c r="G15" i="12" s="1"/>
  <c r="G49" i="9" l="1"/>
  <c r="E16" i="11" l="1"/>
  <c r="E10" i="11"/>
  <c r="E9" i="11" l="1"/>
  <c r="G18" i="9"/>
  <c r="C18" i="9"/>
  <c r="G52" i="9" l="1"/>
  <c r="C32" i="9"/>
  <c r="C34" i="9" s="1"/>
  <c r="C37" i="9" s="1"/>
  <c r="C39" i="9" l="1"/>
  <c r="C40" i="9" l="1"/>
  <c r="D39" i="9"/>
  <c r="D40" i="9" s="1"/>
  <c r="G32" i="9"/>
  <c r="G34" i="9" s="1"/>
  <c r="G37" i="9" s="1"/>
  <c r="G48" i="9"/>
  <c r="C48" i="9"/>
  <c r="G47" i="9"/>
  <c r="C47" i="9"/>
  <c r="G46" i="9"/>
  <c r="C46" i="9"/>
  <c r="G45" i="9"/>
  <c r="C45" i="9"/>
  <c r="C49" i="9" l="1"/>
  <c r="C52" i="9"/>
  <c r="G39" i="9"/>
  <c r="G40" i="9" s="1"/>
  <c r="C54" i="9" l="1"/>
  <c r="C56" i="9" l="1"/>
  <c r="G16" i="9" l="1"/>
  <c r="C16" i="9"/>
  <c r="G54" i="9" l="1"/>
  <c r="C42" i="9"/>
  <c r="G56" i="9" l="1"/>
  <c r="G42" i="9" s="1"/>
  <c r="D24" i="9"/>
  <c r="D22" i="9" s="1"/>
  <c r="D13" i="9" s="1"/>
  <c r="D20" i="9" s="1"/>
  <c r="G24" i="9"/>
  <c r="G22" i="9" s="1"/>
  <c r="G13" i="9" s="1"/>
  <c r="G20" i="9" s="1"/>
  <c r="C24" i="9"/>
  <c r="C22" i="9" s="1"/>
  <c r="C13" i="9" s="1"/>
  <c r="C20" i="9" l="1"/>
  <c r="C19" i="2" l="1"/>
  <c r="G19" i="2"/>
  <c r="E15" i="2"/>
  <c r="E14" i="2"/>
  <c r="G15" i="2" l="1"/>
  <c r="E33" i="11" l="1"/>
  <c r="E10" i="12" l="1"/>
  <c r="F33" i="11"/>
  <c r="G51" i="2"/>
  <c r="C51" i="2"/>
  <c r="G50" i="2" l="1"/>
  <c r="C50" i="2"/>
  <c r="G49" i="2"/>
  <c r="C49" i="2"/>
  <c r="C48" i="2"/>
  <c r="D52" i="2" s="1"/>
  <c r="F10" i="12" l="1"/>
  <c r="G20" i="12" l="1"/>
  <c r="G14" i="12" s="1"/>
  <c r="C20" i="12"/>
  <c r="C21" i="12" s="1"/>
  <c r="G21" i="12" l="1"/>
  <c r="C14" i="12"/>
  <c r="E15" i="12" s="1"/>
  <c r="E17" i="12" s="1"/>
  <c r="E18" i="12" s="1"/>
  <c r="D8" i="12"/>
  <c r="F23" i="12" l="1"/>
  <c r="E23" i="12"/>
  <c r="C8" i="12"/>
  <c r="E24" i="12" l="1"/>
  <c r="E58" i="9"/>
  <c r="E27" i="12"/>
  <c r="E9" i="2" s="1"/>
  <c r="E17" i="2" s="1"/>
  <c r="F58" i="9"/>
  <c r="F59" i="9" s="1"/>
  <c r="F61" i="9" s="1"/>
  <c r="F60" i="9" s="1"/>
  <c r="F27" i="12"/>
  <c r="F9" i="2" s="1"/>
  <c r="F17" i="2" s="1"/>
  <c r="F24" i="12"/>
  <c r="G48" i="2"/>
  <c r="E31" i="2" l="1"/>
  <c r="E30" i="2"/>
  <c r="F30" i="2"/>
  <c r="F24" i="2"/>
  <c r="F31" i="2"/>
  <c r="G8" i="12"/>
  <c r="D9" i="12" l="1"/>
  <c r="D12" i="12" l="1"/>
  <c r="C52" i="2" l="1"/>
  <c r="C9" i="12" s="1"/>
  <c r="C12" i="12" s="1"/>
  <c r="C17" i="12" s="1"/>
  <c r="C18" i="12" s="1"/>
  <c r="C23" i="12" l="1"/>
  <c r="C24" i="12" s="1"/>
  <c r="D23" i="12"/>
  <c r="E59" i="9"/>
  <c r="E61" i="9" s="1"/>
  <c r="E60" i="9" s="1"/>
  <c r="C27" i="12" l="1"/>
  <c r="C9" i="2"/>
  <c r="C17" i="2" s="1"/>
  <c r="C58" i="9"/>
  <c r="C59" i="9" s="1"/>
  <c r="C61" i="9" s="1"/>
  <c r="C60" i="9" s="1"/>
  <c r="D27" i="12"/>
  <c r="D9" i="2" s="1"/>
  <c r="D17" i="2" s="1"/>
  <c r="D24" i="12"/>
  <c r="D58" i="9"/>
  <c r="D59" i="9" s="1"/>
  <c r="D61" i="9" s="1"/>
  <c r="D60" i="9" s="1"/>
  <c r="E24" i="2"/>
  <c r="C30" i="2" l="1"/>
  <c r="C32" i="2" s="1"/>
  <c r="C24" i="2"/>
  <c r="D24" i="2"/>
  <c r="F33" i="2" s="1"/>
  <c r="F38" i="2" s="1"/>
  <c r="F43" i="2" s="1"/>
  <c r="D31" i="2"/>
  <c r="D33" i="2" s="1"/>
  <c r="D38" i="2" s="1"/>
  <c r="D43" i="2" s="1"/>
  <c r="D30" i="2"/>
  <c r="D32" i="2" s="1"/>
  <c r="F32" i="2"/>
  <c r="E32" i="2"/>
  <c r="E37" i="2" s="1"/>
  <c r="C31" i="2"/>
  <c r="C33" i="2" s="1"/>
  <c r="G52" i="2"/>
  <c r="G9" i="12" s="1"/>
  <c r="G12" i="12" s="1"/>
  <c r="G17" i="12" s="1"/>
  <c r="G18" i="12" s="1"/>
  <c r="G23" i="12" s="1"/>
  <c r="F44" i="2" l="1"/>
  <c r="E33" i="2"/>
  <c r="E38" i="2" s="1"/>
  <c r="E43" i="2" s="1"/>
  <c r="C38" i="2"/>
  <c r="C43" i="2" s="1"/>
  <c r="C37" i="2"/>
  <c r="G24" i="12"/>
  <c r="G27" i="12"/>
  <c r="G17" i="2" s="1"/>
  <c r="G58" i="9"/>
  <c r="G59" i="9" s="1"/>
  <c r="G31" i="2" l="1"/>
  <c r="G30" i="2"/>
  <c r="E44" i="2"/>
  <c r="G61" i="9"/>
  <c r="G60" i="9" s="1"/>
  <c r="G24" i="2"/>
  <c r="G33" i="2" l="1"/>
  <c r="G38" i="2" l="1"/>
  <c r="G32" i="2"/>
  <c r="G37" i="2" s="1"/>
  <c r="G43" i="2" l="1"/>
  <c r="G44" i="2" s="1"/>
</calcChain>
</file>

<file path=xl/sharedStrings.xml><?xml version="1.0" encoding="utf-8"?>
<sst xmlns="http://schemas.openxmlformats.org/spreadsheetml/2006/main" count="598" uniqueCount="364">
  <si>
    <t>Izdevumu pieauguma nosacījums</t>
  </si>
  <si>
    <t>Expenditure rule</t>
  </si>
  <si>
    <t>(milj. eiro)</t>
  </si>
  <si>
    <t>(million euro)</t>
  </si>
  <si>
    <t>x</t>
  </si>
  <si>
    <t>10-year average potential GDP growth (t-5, t+4)</t>
  </si>
  <si>
    <t>Bilances nosacījums</t>
  </si>
  <si>
    <t>Balance rule</t>
  </si>
  <si>
    <t>Avots: Finanšu ministrija, Fiskālās disciplīnas padomes aprēķini</t>
  </si>
  <si>
    <t>Source: Ministry of Finance, Fiscal Discipline Council calculations</t>
  </si>
  <si>
    <t>Vispārējās valdības budžeta faktiskā strukturālā bilance, % no IKP</t>
  </si>
  <si>
    <t>Vispārējās valdības budžeta faktiskā strukturālā bilance</t>
  </si>
  <si>
    <t>Gada novirze, % no IKP</t>
  </si>
  <si>
    <t>Gada novirze</t>
  </si>
  <si>
    <t>Uzkrātā bilanču noviržu summa visiem gadiem, sākot no 2013.gada</t>
  </si>
  <si>
    <t>Uzkrātā bilanču noviržu summa visiem gadiem, sākot no 2013.gada, % no IKP</t>
  </si>
  <si>
    <t>FDL 11.panta nosacījums, % no IKP</t>
  </si>
  <si>
    <t>1.</t>
  </si>
  <si>
    <t>IKP, faktiskajās cenās</t>
  </si>
  <si>
    <t>GDP, nominal prices</t>
  </si>
  <si>
    <t>2.</t>
  </si>
  <si>
    <t>2.1.</t>
  </si>
  <si>
    <t>2.2.</t>
  </si>
  <si>
    <t>2.3.1.</t>
  </si>
  <si>
    <t>2.3.2.</t>
  </si>
  <si>
    <t>Procentu maksājumi, D.41</t>
  </si>
  <si>
    <t>BPKV, t-1, P.51</t>
  </si>
  <si>
    <t>BPKV, t-2, P.51</t>
  </si>
  <si>
    <t>BPKV, t-3, P.51</t>
  </si>
  <si>
    <t>2.3.3.</t>
  </si>
  <si>
    <t>2.3.4.</t>
  </si>
  <si>
    <t>Interest expenditure, D.41</t>
  </si>
  <si>
    <t>GFCF, t-1, P.51</t>
  </si>
  <si>
    <t>GFCF, t-2, P.51</t>
  </si>
  <si>
    <t>GFCF, t-3, P.51</t>
  </si>
  <si>
    <t>Smoothed total expenditures (TE) (nominal)</t>
  </si>
  <si>
    <t>3.= 2.-2.1.-2.2.-2.3.1.+ vidējais/average [2.3.1., 2.3.2., 2.3.3., 2.3.4.]</t>
  </si>
  <si>
    <t>Izlīdzinātie kopējie izdevumi (nominālie)</t>
  </si>
  <si>
    <t>Nediskrecionāras bezdarba izmaiņas</t>
  </si>
  <si>
    <t>Bezdarba līmenis, %</t>
  </si>
  <si>
    <t>Bezdarba līmenis, kas neietekmē algu, %</t>
  </si>
  <si>
    <t>4.1.</t>
  </si>
  <si>
    <t>4.2.</t>
  </si>
  <si>
    <t>4.3.</t>
  </si>
  <si>
    <t>Kopējie bezdarba pabalstu izdevumi</t>
  </si>
  <si>
    <t>5.</t>
  </si>
  <si>
    <t>Non-discretionary change in unemployment</t>
  </si>
  <si>
    <t>Unemployment rate</t>
  </si>
  <si>
    <t xml:space="preserve">NAWRU </t>
  </si>
  <si>
    <t>Total unemployment benefit expenditure</t>
  </si>
  <si>
    <t>Discretionary revenue measures change</t>
  </si>
  <si>
    <t>Nominālo koriģēto kopējo izdevumu pieaugums, %</t>
  </si>
  <si>
    <t>Reālo koriģēto izdevumu pieaugums, %</t>
  </si>
  <si>
    <t>8.</t>
  </si>
  <si>
    <t>10. = vidējais/average [t-4, t-3, ... t+4, t+5]</t>
  </si>
  <si>
    <r>
      <t xml:space="preserve">Potenciālā IKP pieaugums (10 gadu vidējais), % </t>
    </r>
    <r>
      <rPr>
        <i/>
        <sz val="11"/>
        <rFont val="Times New Roman"/>
        <family val="1"/>
        <charset val="204"/>
      </rPr>
      <t>(FM/FDP dati)</t>
    </r>
  </si>
  <si>
    <t>4. = 4.3. * (4.1.-4.2.) / 4.1.</t>
  </si>
  <si>
    <t>11.</t>
  </si>
  <si>
    <t>12.</t>
  </si>
  <si>
    <t>Novirze, % no IKP</t>
  </si>
  <si>
    <t>18.</t>
  </si>
  <si>
    <t>19.</t>
  </si>
  <si>
    <t>21.</t>
  </si>
  <si>
    <t>22.</t>
  </si>
  <si>
    <t>Vispārējās valdības kopējie izdevumi, pēc izdevuma nosacījuma, t.i. ja kopējo izdevumu pieaugums = potenciālais izdevumu pieaugums</t>
  </si>
  <si>
    <t>Vispārējās valdības kopējie ieņēmumi, TR</t>
  </si>
  <si>
    <t>Valsts budžeta ieņēmumi (naudas plūsmas metode)</t>
  </si>
  <si>
    <t>Pašvaldību budžetu bilance</t>
  </si>
  <si>
    <t>No valsts budžeta daļēji atvasināto publisko personu un budžeta nefinansētu budžeta iestāžu budžetu bilance</t>
  </si>
  <si>
    <t>EKS korekcijas</t>
  </si>
  <si>
    <t>Deviation in % of GDP</t>
  </si>
  <si>
    <t>GG total expenditures according to expenditure rule</t>
  </si>
  <si>
    <t>GG total revenue</t>
  </si>
  <si>
    <t>State budget revenue (cash-flow)</t>
  </si>
  <si>
    <t>Local government budget balance</t>
  </si>
  <si>
    <t>Derived public persons budget balance</t>
  </si>
  <si>
    <t>ESA corrections</t>
  </si>
  <si>
    <t>Stingrākais no Izdevumu nosacījuma un Bilances nosacījuma</t>
  </si>
  <si>
    <t>Fiskālās disciplīnas likuma 5.panta otrās daļas nosacījums</t>
  </si>
  <si>
    <t>0,1% no IKP</t>
  </si>
  <si>
    <t>Fiskālās disciplīnas likuma 10.pantā noteiktais vidēja termiņa mērķis, % no IKP</t>
  </si>
  <si>
    <t>Atkāpe no mērķa iemaksu palielināšanai 2.pensiju līmenī, % no IKP</t>
  </si>
  <si>
    <t>Atkāpe no mērķa veselības aprūpes sistēmas reformas īstenošanai</t>
  </si>
  <si>
    <t>Iemaksu palielināšana no 2% uz 4%</t>
  </si>
  <si>
    <t>Iemaksu palielināšana no 4% uz 5%</t>
  </si>
  <si>
    <t>Iemaksu palielināšana no 5% uz 6%</t>
  </si>
  <si>
    <t>3.</t>
  </si>
  <si>
    <t>4.</t>
  </si>
  <si>
    <t>6.</t>
  </si>
  <si>
    <t>9. = 1. + 2. + 3. + 4. - (5. + 6. + 7.) * 8.</t>
  </si>
  <si>
    <t>Valsts budžeta izdevumi atbilstoši bilances nosacījumam</t>
  </si>
  <si>
    <t>Valsts budžeta ieņēmumi 
(naudas plūsmas metode)</t>
  </si>
  <si>
    <t>Pašvaldību budžeta bilance</t>
  </si>
  <si>
    <t>No valsts budžeta daļēji atvasināto publisko personu un budžeta nefinansētu iestāžu budžeta bilance</t>
  </si>
  <si>
    <t>Vienreizējie pasākumi, % no IKP</t>
  </si>
  <si>
    <t>Cikliskā komponente, % no IKP</t>
  </si>
  <si>
    <t>VTBIL noteiktā vispārējās valdības budžeta strukturālā bilance, % no IKP</t>
  </si>
  <si>
    <t>Cikliski koriģētā bilance, % no IKP</t>
  </si>
  <si>
    <t>Pārmantojamības nosacījums</t>
  </si>
  <si>
    <t>Continuity principle</t>
  </si>
  <si>
    <t>adjustments of maximum permissible state budget expenditure according to the FDL Article 5, incl.:</t>
  </si>
  <si>
    <t>1) pamatbudžeta izdevumos sakarā ar aktuālākām valsts sociālo pabalstu un pensiju saņēmēju kontingenta prognozēm;</t>
  </si>
  <si>
    <t>1) state budget expenditure due to more actual forecasts in contingent receiving state social allowances and pensions;</t>
  </si>
  <si>
    <t>Labklājības ministrijas pamatbudžeta programma 20.01.00 "Valsts sociālie pabalsti"</t>
  </si>
  <si>
    <t>20.01.00 Programme of the Ministry of Welfare basic budget "State Social Benefits"</t>
  </si>
  <si>
    <t>Labklājības ministrijas pamatbudžeta programma 20.02.00 "Izdienas pensijas"</t>
  </si>
  <si>
    <t>20.02.00 Programme of the Ministry of Welfare basic budget "Work pensions"</t>
  </si>
  <si>
    <t>Labklājības ministrijas budžeta apakšprogramma 20.03.00 "Piemaksas pie vecuma un invaliditātes pensijām"</t>
  </si>
  <si>
    <t>20.03.00 Programme of the Ministry of Welfare basic budget "Supplement to the old age and disability pensions"</t>
  </si>
  <si>
    <t>Aizsardzības ministrijas pamatbudžeta programma 31.00.00. "Militārpersonu pensiju fonds"</t>
  </si>
  <si>
    <t>31.00.00 Programme of the Ministry of Defence basic budget "Military pension fund"</t>
  </si>
  <si>
    <t>2) speciālā budžeta izdevumos sakarā ar aktuālākām sociālās apdrošināšanas pakalpojumu saņēmēju kontingenta, kā arī pensiju un pabalstu vidējā apmēra prognozēm;</t>
  </si>
  <si>
    <t>2) state social security budget expenditure due to more actual forecasts in contingent receiving social security services, so as forecasts of average amount of pensions and allowances;</t>
  </si>
  <si>
    <t>3) izdevumos, kuri izriet no prognozēto maksas pakalpojumu un citu pašu ieņēmumu izmaiņām, kā arī no kārtējā gada sākumā fiksētās maksas pakalpojumu un citu pašu ieņēmumu atlikuma summas;</t>
  </si>
  <si>
    <t xml:space="preserve">3) expenditure, which results from change in forecasted revenues from paid services and other self-earned revenues as well as fixed sum of remaining revenues from paid services and other self-earned revenues at the beginning of current year;  </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</si>
  <si>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</si>
  <si>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4) increase of expenditure which is subject to the Constitution Article 62 as well as material losses arising from natural disasters, emergencies and natural or social processes complying with provision of second Paragraph of the FDL Article 12;</t>
  </si>
  <si>
    <t>5) to izdevumu palielināšana, kuri nepieciešami, lai izpildītu starptautisko tiesu un Satversmes tiesas spriedumus;</t>
  </si>
  <si>
    <t>5) increase of expenditure necessary for execution of verdicts of international courts and Constitutional court;</t>
  </si>
  <si>
    <t>6) izdevumos saistībā ar Eiropas Savienības politiku instrumentu un pārējās ārvalstu finanšu palīdzības līdzekļu finansētiem projektiem un pasākumiem;</t>
  </si>
  <si>
    <t>6) expenditure in relation with projects and measures financed from European Union policy instruments and other foreign financial assistance programmes;</t>
  </si>
  <si>
    <t>7) izdevumos tās valsts parāda daļas apkalpošanai, kura ietilpst Valsts kases kompetencē;</t>
  </si>
  <si>
    <t xml:space="preserve">7) expenditure for servicing that part of state debt falling under the competence of the Treasury; </t>
  </si>
  <si>
    <t>8) kārtējos maksājumos Eiropas Savienības budžetā un starptautiskai sadarbībai;</t>
  </si>
  <si>
    <t>8) regular payments in the budget of the European Union and for international co-operation;</t>
  </si>
  <si>
    <t>9) FDL 16.panta piektajā daļā neminētu fiskālo risku izraisīto izdevumu palielināšana FDL 17.panta ceturtajā un piektajā daļā minētajos gadījumos, — ievērojot šo daļu nosacījumus;</t>
  </si>
  <si>
    <t>9) increase of expenditure related to fiscal risks not mentioned in the fifth Paragraph of the FDL Article 16 in accordance with fourth and fifth Paragraphs of the FDL Article 17, by complying with provisions of these Paragraphs;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</si>
  <si>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</si>
  <si>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</si>
  <si>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VTBIL noteiktā vispārējās valdības budžeta (nominālā) bilance, % no IKP</t>
  </si>
  <si>
    <t>Vispārējās valdības budžeta faktiskā (nominālā) bilance, % no IKP</t>
  </si>
  <si>
    <t>Stabilitātes un izaugsmes pakta (SIP) metodoloģija, vispārējās valdības budžeta (nominālā) bilance</t>
  </si>
  <si>
    <t>Stabilitātes un izaugsmes paktā noteiktais vidēja termiņa mērķis, % no IKP</t>
  </si>
  <si>
    <t>Central government budget revenue (cash-flow)</t>
  </si>
  <si>
    <t>Strukturālā bilance atbilstoši Fiskālās disciplīnas likumam un papildu atkāpēm</t>
  </si>
  <si>
    <t>Strukturālā bilance atbilstoši Stabilitātes un izaugsmes paktam un papildu atkāpēm</t>
  </si>
  <si>
    <t>Minimāli atļautā strukturālā bilance, % no IKP</t>
  </si>
  <si>
    <t>Vispārējās valdības strukturālā bilance atbilstoši stingrākajam fiskālajam nosacījumam</t>
  </si>
  <si>
    <t>Vispārējās valdības budžeta bilance atbilstoši stingrākajam fiskālajam nosacījumam</t>
  </si>
  <si>
    <t>13. = 13.1. + 13.2. + 13.3.</t>
  </si>
  <si>
    <t>13.1.</t>
  </si>
  <si>
    <t>13.2.</t>
  </si>
  <si>
    <t>13.3.</t>
  </si>
  <si>
    <t>14.</t>
  </si>
  <si>
    <t>7. = 18.</t>
  </si>
  <si>
    <t>17.</t>
  </si>
  <si>
    <t>Vispārējās valdības strukturālā bilance atbilstoši stingrākajam fiskālajam nosacījumam, % no IKP</t>
  </si>
  <si>
    <t>Vispārējās valdības budžeta bilance atbilstoši stingrākajam fiskālajam nosacījumam, % no IKP</t>
  </si>
  <si>
    <t>Rādītājs</t>
  </si>
  <si>
    <t>Item</t>
  </si>
  <si>
    <t>No; formula</t>
  </si>
  <si>
    <t>State budget expenditure according to the expenditure rule</t>
  </si>
  <si>
    <t>State budget expenditure according to the balance rule</t>
  </si>
  <si>
    <t>State budget expenditure according to the stricktest rule applied</t>
  </si>
  <si>
    <t>Valsts budžeta izdevumi, atbilstoši izvēlētajam stingrākajam nosacījumam</t>
  </si>
  <si>
    <t>Valsts budžeta izdevumi atbilstoši pārmantojamības nosacījumam</t>
  </si>
  <si>
    <t>Vispārējās valdības kopējie izdevumi, TE, koriģēti atbilstoši izvēlētajam stingrākajam nosacījumam</t>
  </si>
  <si>
    <t>GG total expenditure, TE, adjusted in accordance with the stricktest rule applied</t>
  </si>
  <si>
    <t>Stricktest rule out of Expenditure rule and Balance rule</t>
  </si>
  <si>
    <r>
      <t>Fiscal safety reserve</t>
    </r>
    <r>
      <rPr>
        <vertAlign val="subscript"/>
        <sz val="11"/>
        <rFont val="Times New Roman"/>
        <family val="1"/>
        <charset val="204"/>
      </rPr>
      <t>t</t>
    </r>
  </si>
  <si>
    <r>
      <t>Fiscal safety reserve</t>
    </r>
    <r>
      <rPr>
        <vertAlign val="subscript"/>
        <sz val="11"/>
        <rFont val="Times New Roman"/>
        <family val="1"/>
        <charset val="204"/>
      </rPr>
      <t>t-1</t>
    </r>
  </si>
  <si>
    <r>
      <t>Fiskālā nodrošinājuma rezerve</t>
    </r>
    <r>
      <rPr>
        <vertAlign val="subscript"/>
        <sz val="11"/>
        <rFont val="Times New Roman"/>
        <family val="1"/>
        <charset val="204"/>
      </rPr>
      <t>t</t>
    </r>
  </si>
  <si>
    <r>
      <t>Fiskālā nodrošinājuma rezerve</t>
    </r>
    <r>
      <rPr>
        <vertAlign val="subscript"/>
        <sz val="11"/>
        <rFont val="Times New Roman"/>
        <family val="1"/>
        <charset val="204"/>
      </rPr>
      <t>t-1</t>
    </r>
  </si>
  <si>
    <t>Condition set in Fiscal discipline law Article 5(2)</t>
  </si>
  <si>
    <t>0.1% of GDP</t>
  </si>
  <si>
    <t>Minimal structural balance, 
% of GDP</t>
  </si>
  <si>
    <t>One-off, % of GDP</t>
  </si>
  <si>
    <t>Cyclical component, % of GDP</t>
  </si>
  <si>
    <t>GDP, at current prices</t>
  </si>
  <si>
    <t>23.</t>
  </si>
  <si>
    <t>10. = MAX (11.; 24.)</t>
  </si>
  <si>
    <t>Fiscal discipline law Article 10 medium-term objective, % of GDP</t>
  </si>
  <si>
    <t>Contribution change from 2% to 4%</t>
  </si>
  <si>
    <t>Deviation from the objective to increase contributions to the second pension pillar, % of GDP</t>
  </si>
  <si>
    <t>Contribution change from 4% to 5%</t>
  </si>
  <si>
    <t>Contribution change from 5% to 6%</t>
  </si>
  <si>
    <t>Atkāpe no mērķa veselības aprūpes sistēmas reformas īstenošanai, % no IKP</t>
  </si>
  <si>
    <t>Izvēlētā stingrākā vispārējās valdības budžeta bilance, % no IKP</t>
  </si>
  <si>
    <t>Fiskālās disciplīnas likuma (FDL) metodoloģija, vispārējās valdības budžeta (nominālā) bilance, % no IKP</t>
  </si>
  <si>
    <t>Selected stricktest general government budget balance, % of GDP</t>
  </si>
  <si>
    <t>Fiscal discipline law (FDL) methodology, general government budget (headline) balance, % of GDP</t>
  </si>
  <si>
    <t>Deviation from the objective for the helath care reform, % of GDP</t>
  </si>
  <si>
    <t>Cyclically adjusted balance, % of GDP</t>
  </si>
  <si>
    <t>Structural balance according to the Fiscal discipline law and to the additional deviations</t>
  </si>
  <si>
    <t>MTBFL general government structural balance, % of GDP</t>
  </si>
  <si>
    <t>General government actual structural balance, % of GDP</t>
  </si>
  <si>
    <t>MTBFL general government headline balance, % of GDP</t>
  </si>
  <si>
    <t>General government actual headline balance, % of GDP</t>
  </si>
  <si>
    <t>Stability and growth pact (SGP) methodology, general government budget (headline) balance, % of GDP</t>
  </si>
  <si>
    <t>Stability and growth pact medium-term objective, % of GDP</t>
  </si>
  <si>
    <t>11. = 23.</t>
  </si>
  <si>
    <t>5. = 10. - 7. - 6.</t>
  </si>
  <si>
    <t>30.</t>
  </si>
  <si>
    <t>33.</t>
  </si>
  <si>
    <t xml:space="preserve">Actual structural general government
budget balance, % of GDP </t>
  </si>
  <si>
    <t>Actual structural general government
budget balance</t>
  </si>
  <si>
    <t>Minimālā plānojamā vispārējās valdības budžeta strukturālā bilance, % no IKP</t>
  </si>
  <si>
    <t>Minimālā plānojamā vispārējās valdības budžeta strukturālā bilance</t>
  </si>
  <si>
    <t>Minimum planned structural general
government budget, % of GDP</t>
  </si>
  <si>
    <t>Minimum planned structural general
government budget balance</t>
  </si>
  <si>
    <t>Deviation from plan for the year</t>
  </si>
  <si>
    <t>Deviation from plan for the year, % of GDP</t>
  </si>
  <si>
    <t>Accrued deviation from plan for all years starting with 2013</t>
  </si>
  <si>
    <t>Accrued deviation from plan for all years starting with 2013, % of GDP</t>
  </si>
  <si>
    <t>Rule in accordance with Article 11 of the FDL, % of GDP</t>
  </si>
  <si>
    <t>45. = 44. / 8. * 100</t>
  </si>
  <si>
    <t>Koriģētie maksimāli pieļaujamie valsts budžeta izdevumi (Vispārējās valdības budžeta plāns iepriekšējā gadā)</t>
  </si>
  <si>
    <r>
      <t xml:space="preserve">koriģēto maksimāli pieļaujamo valsts budžeta izdevumu </t>
    </r>
    <r>
      <rPr>
        <b/>
        <i/>
        <sz val="11"/>
        <color theme="1"/>
        <rFont val="Times New Roman"/>
        <family val="1"/>
        <charset val="186"/>
      </rPr>
      <t>korekcijas</t>
    </r>
    <r>
      <rPr>
        <i/>
        <sz val="11"/>
        <color theme="1"/>
        <rFont val="Times New Roman"/>
        <family val="1"/>
        <charset val="204"/>
      </rPr>
      <t xml:space="preserve"> saskaņā ar FDL 5.pantu, t.sk.:</t>
    </r>
  </si>
  <si>
    <t>2.3.</t>
  </si>
  <si>
    <t>2.4.</t>
  </si>
  <si>
    <t>Labklājības ministrijas speciālā budžeta programma 04.01.00 "Valsts pensiju speciālais budžets"</t>
  </si>
  <si>
    <t>Labklājības ministrijas speciālā budžeta programma 04.02.00 "Nodarbinātības speciālais budžets"</t>
  </si>
  <si>
    <t>Labklājības ministrijas speciālā budžeta programma 04.03.00 "Darba negadījumu speciālais budžets"</t>
  </si>
  <si>
    <t>Labklājības ministrijas speciālā budžeta programma 04.04.00 "Invaliditātes, maternitātes un slimības speciālais budžets"</t>
  </si>
  <si>
    <t>7.</t>
  </si>
  <si>
    <t>1.1.</t>
  </si>
  <si>
    <t>1.2.</t>
  </si>
  <si>
    <t>1.3.</t>
  </si>
  <si>
    <t>1.4.</t>
  </si>
  <si>
    <t>9.</t>
  </si>
  <si>
    <t>10.</t>
  </si>
  <si>
    <t>01.</t>
  </si>
  <si>
    <t>Faktiskie ES fondu izdevumi pozīcijās, kas pakļaujas izlīdzināšanai</t>
  </si>
  <si>
    <t>Valsts parāda vadības izdevumi pozīcijās, kas pakļaujas izlīdzināšanai</t>
  </si>
  <si>
    <t>13. = 0.1. + 0.2. + 11. + 12.</t>
  </si>
  <si>
    <t>4. = MIN (1.; 2.)</t>
  </si>
  <si>
    <r>
      <t>5.1. FNR</t>
    </r>
    <r>
      <rPr>
        <vertAlign val="subscript"/>
        <sz val="11"/>
        <color theme="1"/>
        <rFont val="Times New Roman"/>
        <family val="1"/>
        <charset val="186"/>
      </rPr>
      <t>t</t>
    </r>
  </si>
  <si>
    <r>
      <t>5.2. FNR</t>
    </r>
    <r>
      <rPr>
        <vertAlign val="subscript"/>
        <sz val="11"/>
        <color theme="1"/>
        <rFont val="Times New Roman"/>
        <family val="1"/>
        <charset val="186"/>
      </rPr>
      <t>t-1</t>
    </r>
  </si>
  <si>
    <t>Modulis no 6.1.</t>
  </si>
  <si>
    <t>6.1.</t>
  </si>
  <si>
    <t>6.2.</t>
  </si>
  <si>
    <t>7.1.</t>
  </si>
  <si>
    <t>7.2.</t>
  </si>
  <si>
    <t>GDP, current prices</t>
  </si>
  <si>
    <t>Module of 6.1.</t>
  </si>
  <si>
    <t>8. = IF (6.2. &gt; 7.2.; 4.; 3.)</t>
  </si>
  <si>
    <t>Valsts budžeta izdevumi atbilstoši izdevuma nosacījumam</t>
  </si>
  <si>
    <t>Expenditure growth rule</t>
  </si>
  <si>
    <t>Continuity rule</t>
  </si>
  <si>
    <t>Adjusted maximum permissible state budget expenditure (Draft budgetary plan of previous year)</t>
  </si>
  <si>
    <t>04.01.00 Programme of the Ministry of Welfare special budget "State pensions"</t>
  </si>
  <si>
    <t>04.02.00 Programme of the Ministry of Welfare special budget "Employment"</t>
  </si>
  <si>
    <t>04.03.00 Programme of the Ministry of Welfare special budget "Occupational accidents"</t>
  </si>
  <si>
    <t>04.04.00 Programme of the Ministry of Welfare special budget "Disability, maternity, and sickness"</t>
  </si>
  <si>
    <t>Expenditure of European Union structural funds,  Cohesion fund,  Common Agricultural Policy and  Common Fisheries Policy as subject to the smoothing mechanism</t>
  </si>
  <si>
    <t>Government debt service expenditure, what is in the Treasury's competence as subject to the smoothing mechanism</t>
  </si>
  <si>
    <t>2. = 2.1. + 2.2. + 2.3. + 2.4.</t>
  </si>
  <si>
    <t>02. = 1. + 2. + 3. + 4. + 5. + 6. + 7. + 8. + 9. 10.</t>
  </si>
  <si>
    <t>Structural balance according to the Stability and growth pact and to the additional deviations</t>
  </si>
  <si>
    <t>Cyclical component, % of potential GDP</t>
  </si>
  <si>
    <t>Cikliskā komponente, % no potenciālā IKP</t>
  </si>
  <si>
    <t>Cyclically adjusted balance, % of potential GDP</t>
  </si>
  <si>
    <t>Cikliski koriģētā bilance, % no potenciālā IKP</t>
  </si>
  <si>
    <t>Vispārējās valdības budžeta stukturālā bilance atbilstoši SIP, % no IKP</t>
  </si>
  <si>
    <t>Vispārējās valdības budžeta (nominālā) bilance atbilstoši SIP, % no IKP</t>
  </si>
  <si>
    <t xml:space="preserve">General government structural balance according to the Stability and growth pact, % of GDP </t>
  </si>
  <si>
    <t>Maximum structural balance according to the Stability and growth pact, % of GDP</t>
  </si>
  <si>
    <t>Maksimālā strukturālā bilance atbilstoši SIP, % no IKP</t>
  </si>
  <si>
    <t>One-off measures, % of GDP</t>
  </si>
  <si>
    <t>General governement headline balance according to the Stability and growth pact, % of GDP</t>
  </si>
  <si>
    <t>General government budget balance according to the stricktest rule applied</t>
  </si>
  <si>
    <t>General government budget balance according to the stricktest rule applied, % of GDP</t>
  </si>
  <si>
    <t>General government structural balance according to the stricktest rule applied</t>
  </si>
  <si>
    <t>General government structural balance according to the stricktest rule applied, % of GDP</t>
  </si>
  <si>
    <t>Skaitlisko nosacījumu izpildes kopsavilkums</t>
  </si>
  <si>
    <t>Summary of numerical conditions fulfilment</t>
  </si>
  <si>
    <t>State budget expenditure according to the continuity rule</t>
  </si>
  <si>
    <t>Vispārējās valdības kopējie izdevumi, koriģēti atbilstoši izvēlētajam stingrākajam nosacījumam</t>
  </si>
  <si>
    <t>GG total expenditure, adjusted in accordance with the stricktest rule applied</t>
  </si>
  <si>
    <t>Applicable benchmark rate when MS below (or above) the MTO</t>
  </si>
  <si>
    <t xml:space="preserve">Pieļaujamais potenciālais izdevumu pieaugums, kad ES ir zem (vai virs) VTM </t>
  </si>
  <si>
    <t>Average two years cumulative deviation in % of GDP</t>
  </si>
  <si>
    <t>Vidējā uzkrātā divu gadu novirze, % no IKP</t>
  </si>
  <si>
    <t>Koriģētie (pret diskrecionārajiem pasākumiem) kopējie izdevumi (nominālie)</t>
  </si>
  <si>
    <t>Kopā diskrecionāru ieņēmumu pasākumu un vienreizējo pasākumu izmaiņas</t>
  </si>
  <si>
    <t>Diskrecionāro ieņēmumu pasākumu izmaiņas</t>
  </si>
  <si>
    <t>Koriģētie (kopā pret diskrecionārajiem pasākumiem un vienreizējiem pasākumiem) kopējie izdevumi (nominālie)</t>
  </si>
  <si>
    <t>GDP deflator, %, MTBF 2018/20</t>
  </si>
  <si>
    <t>IKP deflators, % , VTBI 2018/20</t>
  </si>
  <si>
    <t>Net public expenditure annual growth in % (real)</t>
  </si>
  <si>
    <t>Net public expenditure annual growth corrected for one-offs in % (real)</t>
  </si>
  <si>
    <t>20.04.00 Programme of the Ministry of Welfare basic budget "Benefits and other support measures for refugees and persons with an alternative status"</t>
  </si>
  <si>
    <t>Labklājības ministrijas budžeta apakšprogramma 20.04.00 "Bēgļa un alternatīvo statusu ieguvušo personu pabalsti un citi atbalsta pasākumi"</t>
  </si>
  <si>
    <t>1.5.</t>
  </si>
  <si>
    <t>1. = 1.1. + 1.2. + 1.3. + 1.4. + 1.5.</t>
  </si>
  <si>
    <t>15. = 12. + 13. + 14.</t>
  </si>
  <si>
    <t>Corrected expenditure aggregate net of discreationary measures and one-offs (nominal)</t>
  </si>
  <si>
    <t>Net public expenditure annual growth in % (nominal)</t>
  </si>
  <si>
    <t>Net public expenditure annual growth corrected for one-offs in % (nominal)</t>
  </si>
  <si>
    <t>Corrected expenditure aggregate (nominal)</t>
  </si>
  <si>
    <t>Reālo koriģēto izdevumu, ieskaitot vienreizējos pasākumus, pieaugums, %</t>
  </si>
  <si>
    <t>Nominālo koriģēto kopējo izdevumu, ieskaitot vienreizējos pasākumus, pieaugums, %</t>
  </si>
  <si>
    <t>9. = 8. - 5.1.</t>
  </si>
  <si>
    <t>Maksimāli pieļaujamie valsts budžeta izdevumi</t>
  </si>
  <si>
    <t>Maximum allowed state budget expenditures</t>
  </si>
  <si>
    <t>12. = (11. - 9.) * (1 + 8.) * 3.[t-1] / 1.</t>
  </si>
  <si>
    <r>
      <t>13. = 12.</t>
    </r>
    <r>
      <rPr>
        <vertAlign val="subscript"/>
        <sz val="11"/>
        <color theme="1"/>
        <rFont val="Times New Roman"/>
        <family val="1"/>
        <charset val="186"/>
      </rPr>
      <t>t</t>
    </r>
    <r>
      <rPr>
        <sz val="11"/>
        <color theme="1"/>
        <rFont val="Times New Roman"/>
        <family val="1"/>
        <charset val="204"/>
      </rPr>
      <t xml:space="preserve"> + 12.</t>
    </r>
    <r>
      <rPr>
        <vertAlign val="subscript"/>
        <sz val="11"/>
        <color theme="1"/>
        <rFont val="Times New Roman"/>
        <family val="1"/>
        <charset val="186"/>
      </rPr>
      <t>t-1</t>
    </r>
  </si>
  <si>
    <t xml:space="preserve">14. = Goal seek 12. = 0 </t>
  </si>
  <si>
    <t>15.</t>
  </si>
  <si>
    <t>16.</t>
  </si>
  <si>
    <t>17. = 22. - 18.</t>
  </si>
  <si>
    <t>19. = 22. - 20.</t>
  </si>
  <si>
    <t>20.</t>
  </si>
  <si>
    <t>25. = 25.1. + 25.2. + 25.3.</t>
  </si>
  <si>
    <t>25.1.</t>
  </si>
  <si>
    <t>25.2.</t>
  </si>
  <si>
    <t>25.3.</t>
  </si>
  <si>
    <t>26.</t>
  </si>
  <si>
    <t>27. = 24. + 25. + 26.</t>
  </si>
  <si>
    <t>28.</t>
  </si>
  <si>
    <t>29.</t>
  </si>
  <si>
    <t>32.</t>
  </si>
  <si>
    <t>24.</t>
  </si>
  <si>
    <t>31. = 27. + 30.</t>
  </si>
  <si>
    <t>35. = 34. / 8. * 100</t>
  </si>
  <si>
    <t>34. = 1. + 2. + 3. + 4. - 8.[1.tabula]</t>
  </si>
  <si>
    <t>36. = 37. * 8 / 100</t>
  </si>
  <si>
    <t>37. = 35. - 7.</t>
  </si>
  <si>
    <t>38. = 17.</t>
  </si>
  <si>
    <t>39. = 38 * 8. / 100</t>
  </si>
  <si>
    <t>41. = 40. * 8. / 100</t>
  </si>
  <si>
    <t>40. = 16.</t>
  </si>
  <si>
    <t>42. = 39. - 41.</t>
  </si>
  <si>
    <t>43. = 42. / 8. * 100</t>
  </si>
  <si>
    <r>
      <t>44. = 42.</t>
    </r>
    <r>
      <rPr>
        <vertAlign val="subscript"/>
        <sz val="11"/>
        <color theme="1"/>
        <rFont val="Times New Roman"/>
        <family val="1"/>
        <charset val="186"/>
      </rPr>
      <t>t</t>
    </r>
    <r>
      <rPr>
        <sz val="11"/>
        <color theme="1"/>
        <rFont val="Times New Roman"/>
        <family val="1"/>
        <charset val="204"/>
      </rPr>
      <t xml:space="preserve"> + 42.</t>
    </r>
    <r>
      <rPr>
        <vertAlign val="subscript"/>
        <sz val="11"/>
        <color theme="1"/>
        <rFont val="Times New Roman"/>
        <family val="1"/>
        <charset val="186"/>
      </rPr>
      <t>t-1</t>
    </r>
    <r>
      <rPr>
        <sz val="11"/>
        <color theme="1"/>
        <rFont val="Times New Roman"/>
        <family val="1"/>
        <charset val="204"/>
      </rPr>
      <t xml:space="preserve"> + ... + 42.</t>
    </r>
    <r>
      <rPr>
        <vertAlign val="subscript"/>
        <sz val="11"/>
        <color theme="1"/>
        <rFont val="Times New Roman"/>
        <family val="1"/>
        <charset val="186"/>
      </rPr>
      <t>2013</t>
    </r>
  </si>
  <si>
    <t>46.</t>
  </si>
  <si>
    <t xml:space="preserve">47. = IF 45. &lt; 46. </t>
  </si>
  <si>
    <t>Ir jākoriģē, ja 45. &lt; 46.</t>
  </si>
  <si>
    <t>Correction necessary if 45.&lt; 46.</t>
  </si>
  <si>
    <t>ES programmu izdevumi, kuriem ir atbilstoši ES fondu ieņēmumi (izdevumu nosacījums)</t>
  </si>
  <si>
    <t>Bruto pamatkapitāla veidošana (BPKV), t, P.51  (izdevumu nosacījums)</t>
  </si>
  <si>
    <t>Expenditure on EU programmes fully matched by EU funds revenue (expenditure rule)</t>
  </si>
  <si>
    <t>Gross fixed capital formation 
(GFCF), t, P.51 (expenditure rule)</t>
  </si>
  <si>
    <t>Izlīdzinātie kopējie izdevumi (nominālie) (pirms bezdarba izmaiņām)</t>
  </si>
  <si>
    <t>Smoothed total expenditures (TE) (nominal) (before non-discretionary change)</t>
  </si>
  <si>
    <t>5.= 2.-2.1.-2.2.-2.3.1.+ vidējais/average [2.3.1., 2.3.2., 2.3.3., 2.3.4.] - 4.</t>
  </si>
  <si>
    <t>6. = 6.1. - 6.2.</t>
  </si>
  <si>
    <t>Discreationary revenue measures (net negative effect from tax reform)</t>
  </si>
  <si>
    <t>Diskrecionāro ieņēmumu pasākumu izmaiņas (nodokļu reformas negatīvā efekta izlīdzināšana)</t>
  </si>
  <si>
    <t>7.1. = 3.-4.-6.1.</t>
  </si>
  <si>
    <t>7.2. = 3.-4.-6.</t>
  </si>
  <si>
    <t>7.3. = gads-pret-gadu / year-to-year</t>
  </si>
  <si>
    <t>7.4. = gads-pret-gadu / year-to-year</t>
  </si>
  <si>
    <t>9. = (1 + 7.3./100) / (1. + 8./100) * 100-100</t>
  </si>
  <si>
    <t>9. = (1 + 7.4./100) / (1. + 8./100) * 100-100</t>
  </si>
  <si>
    <t>20. = 16. - (15.-14.) - 17. - 18. - 19.</t>
  </si>
  <si>
    <t>Ietvara likumā noteiktie maksimālie valsts budžeta izdevumi</t>
  </si>
  <si>
    <t>Framework law maximum state budget expenditures</t>
  </si>
  <si>
    <t>SP 2018/21 MoF</t>
  </si>
  <si>
    <t>SP 2018/21 Council</t>
  </si>
  <si>
    <t>MoF Interim budget</t>
  </si>
  <si>
    <t>Council
Interim budget</t>
  </si>
  <si>
    <t>P2.3. tabula</t>
  </si>
  <si>
    <t>Table P2.3</t>
  </si>
  <si>
    <t>Pagaidu budžeta likumā noteiktie maksimālie valsts budžeta izdevumi</t>
  </si>
  <si>
    <t>Interim budget law maxiumum state budget expenditures</t>
  </si>
  <si>
    <t>P1.1.tabula</t>
  </si>
  <si>
    <t>Table P1.1</t>
  </si>
  <si>
    <t>P1.4. tabula</t>
  </si>
  <si>
    <t>Table P1.4</t>
  </si>
  <si>
    <t>P1.3. tabula</t>
  </si>
  <si>
    <t>Table P1.3</t>
  </si>
  <si>
    <t>P1.2. tabula</t>
  </si>
  <si>
    <t>Table P1.2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</si>
</sst>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0">
    <numFmt numFmtId="164" formatCode="_-* #,##0_-;\-* #,##0_-;_-* &quot;-&quot;_-;_-@_-"/>
    <numFmt numFmtId="165" formatCode="_-* #,##0.00_-;\-* #,##0.00_-;_-* &quot;-&quot;??_-;_-@_-"/>
    <numFmt numFmtId="166" formatCode="&quot;$&quot;#,##0_);\(&quot;$&quot;#,##0\)"/>
    <numFmt numFmtId="167" formatCode="_(&quot;$&quot;* #,##0_);_(&quot;$&quot;* \(#,##0\);_(&quot;$&quot;* &quot;-&quot;_);_(@_)"/>
    <numFmt numFmtId="168" formatCode="_(&quot;$&quot;* #,##0.00_);_(&quot;$&quot;* \(#,##0.00\);_(&quot;$&quot;* &quot;-&quot;??_);_(@_)"/>
    <numFmt numFmtId="169" formatCode="#,##0.0"/>
    <numFmt numFmtId="170" formatCode="0.0"/>
    <numFmt numFmtId="171" formatCode="@\ *."/>
    <numFmt numFmtId="172" formatCode="&quot;   &quot;@"/>
    <numFmt numFmtId="173" formatCode="\ \ \ \ \ \ \ \ \ \ @\ *."/>
    <numFmt numFmtId="174" formatCode="\ \ \ \ \ \ \ \ \ \ \ \ @\ *."/>
    <numFmt numFmtId="175" formatCode="\ \ \ \ \ \ \ \ \ \ \ \ @"/>
    <numFmt numFmtId="176" formatCode="\ \ \ \ \ \ \ \ \ \ \ \ \ @\ *."/>
    <numFmt numFmtId="177" formatCode="\ @\ *."/>
    <numFmt numFmtId="178" formatCode="\ @"/>
    <numFmt numFmtId="179" formatCode="&quot;      &quot;@"/>
    <numFmt numFmtId="180" formatCode="\ \ @\ *."/>
    <numFmt numFmtId="181" formatCode="\ \ @"/>
    <numFmt numFmtId="182" formatCode="&quot;         &quot;@"/>
    <numFmt numFmtId="183" formatCode="\ \ \ @\ *."/>
    <numFmt numFmtId="184" formatCode="\ \ \ @"/>
    <numFmt numFmtId="185" formatCode="&quot;            &quot;@"/>
    <numFmt numFmtId="186" formatCode="\ \ \ \ @\ *."/>
    <numFmt numFmtId="187" formatCode="\ \ \ \ @"/>
    <numFmt numFmtId="188" formatCode="&quot;               &quot;@"/>
    <numFmt numFmtId="189" formatCode="\ \ \ \ \ \ @\ *."/>
    <numFmt numFmtId="190" formatCode="\ \ \ \ \ \ @"/>
    <numFmt numFmtId="191" formatCode="\ \ \ \ \ \ \ @\ *."/>
    <numFmt numFmtId="192" formatCode="\ \ \ \ \ \ \ \ \ @\ *."/>
    <numFmt numFmtId="193" formatCode="\ \ \ \ \ \ \ \ \ @"/>
    <numFmt numFmtId="194" formatCode="_-* #,##0;[Red]\-* #,##0;_-* &quot;0&quot;;_-@"/>
    <numFmt numFmtId="195" formatCode="_-[$CHF]\ \ #,##0.00_-;\-[$CHF]\ * #,##0.00_-;_-[$CHF]\ * &quot;-&quot;??_-;_-@_-"/>
    <numFmt numFmtId="196" formatCode="#,##0;[Red]\(#,##0\)"/>
    <numFmt numFmtId="197" formatCode="0.000_)"/>
    <numFmt numFmtId="198" formatCode="_ * #,##0.00_ ;_ * \-#,##0.00_ ;_ * &quot;-&quot;??_ ;_ @_ "/>
    <numFmt numFmtId="199" formatCode="&quot; &quot;#,##0.00&quot; &quot;;&quot; -&quot;#,##0.00&quot; &quot;;&quot; -&quot;00&quot; &quot;;&quot; &quot;@&quot; &quot;"/>
    <numFmt numFmtId="200" formatCode="#,##0.000"/>
    <numFmt numFmtId="201" formatCode="_-&quot;$&quot;* #,##0_-;\-&quot;$&quot;* #,##0_-;_-&quot;$&quot;* &quot;-&quot;_-;_-@_-"/>
    <numFmt numFmtId="202" formatCode="[$DEM-4C0A]#,##0.00_ ;\-[$DEM-4C0A]#,##0.00\ "/>
    <numFmt numFmtId="203" formatCode="#,##0.00\ &quot;F&quot;;\-#,##0.00\ &quot;F&quot;"/>
    <numFmt numFmtId="204" formatCode="_-[$€-2]* #,##0.00_-;\-[$€-2]* #,##0.00_-;_-[$€-2]* &quot;-&quot;??_-"/>
    <numFmt numFmtId="205" formatCode="_-[$€-2]\ * #,##0.00_-;\-[$€-2]\ * #,##0.00_-;_-[$€-2]\ * &quot;-&quot;??_-"/>
    <numFmt numFmtId="206" formatCode="General_)"/>
    <numFmt numFmtId="207" formatCode="_-* #,##0\ _F_t_-;\-* #,##0\ _F_t_-;_-* &quot;-&quot;\ _F_t_-;_-@_-"/>
    <numFmt numFmtId="208" formatCode="_-* #,##0.00\ _F_t_-;\-* #,##0.00\ _F_t_-;_-* &quot;-&quot;??\ _F_t_-;_-@_-"/>
    <numFmt numFmtId="209" formatCode="#."/>
    <numFmt numFmtId="210" formatCode="#,#00"/>
    <numFmt numFmtId="211" formatCode="[&gt;0.05]#,##0.0;[&lt;-0.05]\-#,##0.0;\-\-&quot; &quot;;"/>
    <numFmt numFmtId="212" formatCode="[&gt;0.5]#,##0;[&lt;-0.5]\-#,##0;\-\-&quot; &quot;;"/>
    <numFmt numFmtId="213" formatCode="________@"/>
    <numFmt numFmtId="214" formatCode="____________@"/>
    <numFmt numFmtId="215" formatCode="________________@"/>
    <numFmt numFmtId="216" formatCode="____________________@"/>
    <numFmt numFmtId="217" formatCode="[$JPY]\ #,##0.00;\-[$JPY]\ #,##0.00"/>
    <numFmt numFmtId="218" formatCode="0.000"/>
    <numFmt numFmtId="219" formatCode="#,##0\ &quot;Kč&quot;;\-#,##0\ &quot;Kč&quot;"/>
    <numFmt numFmtId="220" formatCode="_-* #,##0.00\ &quot;Kč&quot;_-;\-* #,##0.00\ &quot;Kč&quot;_-;_-* &quot;-&quot;??\ &quot;Kč&quot;_-;_-@_-"/>
    <numFmt numFmtId="221" formatCode="_-* #,##0\ _F_-;\-* #,##0\ _F_-;_-* &quot;-&quot;\ _F_-;_-@_-"/>
    <numFmt numFmtId="222" formatCode="_-* #,##0.00\ _F_-;\-* #,##0.00\ _F_-;_-* &quot;-&quot;??\ _F_-;_-@_-"/>
    <numFmt numFmtId="223" formatCode="&quot;Cr$&quot;#,##0_);[Red]\(&quot;Cr$&quot;#,##0\)"/>
    <numFmt numFmtId="224" formatCode="&quot;Cr$&quot;#,##0.00_);[Red]\(&quot;Cr$&quot;#,##0.00\)"/>
    <numFmt numFmtId="225" formatCode="\$#,"/>
    <numFmt numFmtId="226" formatCode="#,##0&quot; FB&quot;;[Red]\-#,##0&quot; FB&quot;"/>
    <numFmt numFmtId="227" formatCode="#,##0.00&quot; FB&quot;;[Red]\-#,##0.00&quot; FB&quot;"/>
    <numFmt numFmtId="228" formatCode="&quot;$&quot;#,#00"/>
    <numFmt numFmtId="229" formatCode="&quot;$&quot;#,"/>
    <numFmt numFmtId="230" formatCode="ddd\ d\-mmm\-yy"/>
    <numFmt numFmtId="231" formatCode="[&gt;=0.05]#,##0.0;[&lt;=-0.05]\-#,##0.0;?0.0"/>
    <numFmt numFmtId="232" formatCode="_-* #,##0\ &quot;Ft&quot;_-;\-* #,##0\ &quot;Ft&quot;_-;_-* &quot;-&quot;\ &quot;Ft&quot;_-;_-@_-"/>
    <numFmt numFmtId="233" formatCode="_-* #,##0.00\ &quot;Ft&quot;_-;\-* #,##0.00\ &quot;Ft&quot;_-;_-* &quot;-&quot;??\ &quot;Ft&quot;_-;_-@_-"/>
    <numFmt numFmtId="234" formatCode="[Black]#,##0.0;[Black]\-#,##0.0;;"/>
    <numFmt numFmtId="235" formatCode="[Black][&gt;0.05]#,##0.0;[Black][&lt;-0.05]\-#,##0.0;;"/>
    <numFmt numFmtId="236" formatCode="[Black][&gt;0.5]#,##0;[Black][&lt;-0.5]\-#,##0;;"/>
    <numFmt numFmtId="237" formatCode="%#,#00"/>
    <numFmt numFmtId="238" formatCode="#.##000"/>
    <numFmt numFmtId="239" formatCode="dd\-mmm\-yy_)"/>
    <numFmt numFmtId="240" formatCode="#,##0_)"/>
    <numFmt numFmtId="241" formatCode="#.##0,"/>
    <numFmt numFmtId="242" formatCode="#,##0.000000"/>
    <numFmt numFmtId="243" formatCode="[$$-409]#,##0.00_ ;\-[$$-409]#,##0.00\ "/>
    <numFmt numFmtId="244" formatCode="\(\$#,###\)"/>
    <numFmt numFmtId="245" formatCode="[$$-1009]#,##0.00;\-[$$-1009]#,##0.00"/>
    <numFmt numFmtId="246" formatCode="0&quot;.&quot;0"/>
    <numFmt numFmtId="247" formatCode="General\ \ \ \ \ \ "/>
    <numFmt numFmtId="248" formatCode="0.0\ \ \ \ \ \ \ \ "/>
    <numFmt numFmtId="249" formatCode="mmmm\ yyyy"/>
    <numFmt numFmtId="250" formatCode="_-* #,##0\ &quot;крб.&quot;_-;\-* #,##0\ &quot;крб.&quot;_-;_-* &quot;-&quot;\ &quot;крб.&quot;_-;_-@_-"/>
    <numFmt numFmtId="251" formatCode="_-* #,##0.00\ &quot;крб.&quot;_-;\-* #,##0.00\ &quot;крб.&quot;_-;_-* &quot;-&quot;??\ &quot;крб.&quot;_-;_-@_-"/>
    <numFmt numFmtId="252" formatCode="_-* #,##0\ _к_р_б_._-;\-* #,##0\ _к_р_б_._-;_-* &quot;-&quot;\ _к_р_б_._-;_-@_-"/>
    <numFmt numFmtId="253" formatCode="_-* #,##0.00\ _к_р_б_._-;\-* #,##0.00\ _к_р_б_._-;_-* &quot;-&quot;??\ _к_р_б_._-;_-@_-"/>
  </numFmts>
  <fonts count="255">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Times New Roman"/>
      <family val="1"/>
      <charset val="186"/>
    </font>
    <font>
      <sz val="10"/>
      <color theme="1"/>
      <name val="Times New Roman"/>
      <family val="1"/>
      <charset val="186"/>
    </font>
    <font>
      <sz val="11"/>
      <color theme="1"/>
      <name val="Times New Roman"/>
      <family val="1"/>
      <charset val="204"/>
    </font>
    <font>
      <b/>
      <sz val="11"/>
      <color theme="1"/>
      <name val="Times New Roman"/>
      <family val="1"/>
      <charset val="204"/>
    </font>
    <font>
      <sz val="11"/>
      <name val="Times New Roman"/>
      <family val="1"/>
      <charset val="186"/>
    </font>
    <font>
      <sz val="11"/>
      <name val="Arial"/>
      <family val="2"/>
      <charset val="186"/>
    </font>
    <font>
      <sz val="10"/>
      <name val="Arial"/>
      <family val="2"/>
      <charset val="186"/>
    </font>
    <font>
      <sz val="11"/>
      <color theme="1"/>
      <name val="Calibri"/>
      <family val="2"/>
      <scheme val="minor"/>
    </font>
    <font>
      <sz val="10"/>
      <color theme="1"/>
      <name val="Arial"/>
      <family val="2"/>
      <charset val="186"/>
    </font>
    <font>
      <sz val="11"/>
      <name val="Times New Roman"/>
      <family val="1"/>
      <charset val="204"/>
    </font>
    <font>
      <b/>
      <sz val="11"/>
      <color theme="1"/>
      <name val="Times New Roman"/>
      <family val="1"/>
      <charset val="186"/>
    </font>
    <font>
      <sz val="12"/>
      <color theme="1"/>
      <name val="Times New Roman"/>
      <family val="1"/>
      <charset val="204"/>
    </font>
    <font>
      <sz val="10"/>
      <color theme="1"/>
      <name val="Times New Roman"/>
      <family val="1"/>
      <charset val="204"/>
    </font>
    <font>
      <i/>
      <sz val="10"/>
      <color theme="1"/>
      <name val="Times New Roman"/>
      <family val="1"/>
      <charset val="204"/>
    </font>
    <font>
      <sz val="10"/>
      <color theme="1"/>
      <name val="Calibri"/>
      <family val="2"/>
      <charset val="186"/>
      <scheme val="minor"/>
    </font>
    <font>
      <b/>
      <sz val="11"/>
      <name val="Times New Roman"/>
      <family val="1"/>
      <charset val="204"/>
    </font>
    <font>
      <i/>
      <sz val="10"/>
      <name val="Times New Roman"/>
      <family val="1"/>
      <charset val="204"/>
    </font>
    <font>
      <i/>
      <sz val="11"/>
      <name val="Times New Roman"/>
      <family val="1"/>
      <charset val="204"/>
    </font>
    <font>
      <vertAlign val="subscript"/>
      <sz val="11"/>
      <name val="Times New Roman"/>
      <family val="1"/>
      <charset val="204"/>
    </font>
    <font>
      <i/>
      <sz val="11"/>
      <color theme="1"/>
      <name val="Times New Roman"/>
      <family val="1"/>
      <charset val="204"/>
    </font>
    <font>
      <b/>
      <sz val="11"/>
      <name val="Times New Roman"/>
      <family val="1"/>
      <charset val="186"/>
    </font>
    <font>
      <vertAlign val="subscript"/>
      <sz val="11"/>
      <color theme="1"/>
      <name val="Times New Roman"/>
      <family val="1"/>
      <charset val="186"/>
    </font>
    <font>
      <b/>
      <i/>
      <sz val="11"/>
      <color theme="1"/>
      <name val="Times New Roman"/>
      <family val="1"/>
      <charset val="186"/>
    </font>
    <font>
      <b/>
      <sz val="18"/>
      <color theme="3"/>
      <name val="Calibri Light"/>
      <family val="2"/>
      <scheme val="major"/>
    </font>
    <font>
      <sz val="10"/>
      <color theme="0"/>
      <name val="Times New Roman"/>
      <family val="1"/>
      <charset val="204"/>
    </font>
    <font>
      <sz val="10"/>
      <name val="Helv"/>
    </font>
    <font>
      <sz val="10"/>
      <color rgb="FF000000"/>
      <name val="MS Sans Serif"/>
      <family val="2"/>
      <charset val="186"/>
    </font>
    <font>
      <sz val="10"/>
      <color indexed="8"/>
      <name val="MS Sans Serif"/>
      <family val="2"/>
      <charset val="186"/>
    </font>
    <font>
      <sz val="10"/>
      <color indexed="8"/>
      <name val="Arial"/>
      <family val="2"/>
      <charset val="186"/>
    </font>
    <font>
      <sz val="8"/>
      <name val="Arial"/>
      <family val="2"/>
    </font>
    <font>
      <sz val="12"/>
      <name val="Times New Roman"/>
      <family val="1"/>
    </font>
    <font>
      <sz val="10"/>
      <color indexed="9"/>
      <name val="Arial"/>
      <family val="2"/>
      <charset val="186"/>
    </font>
    <font>
      <sz val="7"/>
      <name val="Letter Gothic CE"/>
      <family val="3"/>
      <charset val="238"/>
    </font>
    <font>
      <sz val="11"/>
      <color indexed="8"/>
      <name val="Calibri"/>
      <family val="2"/>
    </font>
    <font>
      <sz val="10"/>
      <color indexed="8"/>
      <name val="Arial"/>
      <family val="2"/>
    </font>
    <font>
      <sz val="10"/>
      <color rgb="FF000000"/>
      <name val="Arial"/>
      <family val="2"/>
      <charset val="186"/>
    </font>
    <font>
      <sz val="12"/>
      <color theme="1"/>
      <name val="Calibri"/>
      <family val="2"/>
      <charset val="186"/>
    </font>
    <font>
      <sz val="7"/>
      <name val="Arial"/>
      <family val="2"/>
    </font>
    <font>
      <sz val="9"/>
      <name val="Times New Roman"/>
      <family val="1"/>
    </font>
    <font>
      <sz val="11"/>
      <color indexed="9"/>
      <name val="Calibri"/>
      <family val="2"/>
    </font>
    <font>
      <sz val="10"/>
      <color indexed="9"/>
      <name val="Arial"/>
      <family val="2"/>
    </font>
    <font>
      <sz val="10"/>
      <color rgb="FFFFFFFF"/>
      <name val="Arial"/>
      <family val="2"/>
      <charset val="186"/>
    </font>
    <font>
      <sz val="12"/>
      <color theme="0"/>
      <name val="Calibri"/>
      <family val="2"/>
      <charset val="186"/>
    </font>
    <font>
      <sz val="11"/>
      <color rgb="FF000000"/>
      <name val="Calibri"/>
      <family val="2"/>
      <charset val="186"/>
    </font>
    <font>
      <sz val="11"/>
      <color rgb="FFFFFFFF"/>
      <name val="Calibri"/>
      <family val="2"/>
      <charset val="186"/>
    </font>
    <font>
      <b/>
      <sz val="10"/>
      <color indexed="52"/>
      <name val="Arial"/>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1"/>
      <color indexed="16"/>
      <name val="Calibri"/>
      <family val="2"/>
    </font>
    <font>
      <sz val="12"/>
      <color rgb="FF9C0006"/>
      <name val="Calibri"/>
      <family val="2"/>
      <charset val="186"/>
    </font>
    <font>
      <sz val="10"/>
      <color indexed="10"/>
      <name val="Arial"/>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b/>
      <sz val="11"/>
      <color indexed="53"/>
      <name val="Calibri"/>
      <family val="2"/>
    </font>
    <font>
      <b/>
      <sz val="12"/>
      <color rgb="FFFA7D00"/>
      <name val="Calibri"/>
      <family val="2"/>
      <charset val="186"/>
    </font>
    <font>
      <sz val="10"/>
      <name val="Arial CE"/>
      <family val="2"/>
      <charset val="238"/>
    </font>
    <font>
      <sz val="11"/>
      <color indexed="52"/>
      <name val="Calibri"/>
      <family val="2"/>
    </font>
    <font>
      <i/>
      <sz val="10"/>
      <color indexed="10"/>
      <name val="BaltTimesRoman"/>
      <family val="2"/>
      <charset val="186"/>
    </font>
    <font>
      <b/>
      <sz val="11"/>
      <color indexed="9"/>
      <name val="Calibri"/>
      <family val="2"/>
    </font>
    <font>
      <b/>
      <sz val="11"/>
      <color rgb="FFFFFFFF"/>
      <name val="Calibri"/>
      <family val="2"/>
      <charset val="186"/>
    </font>
    <font>
      <b/>
      <sz val="12"/>
      <color theme="0"/>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0"/>
      <name val="RimHelvetica"/>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0"/>
      <color indexed="8"/>
      <name val="BaltTimesRoman"/>
      <family val="2"/>
      <charset val="186"/>
    </font>
    <font>
      <sz val="10"/>
      <name val="RimTimes"/>
      <charset val="186"/>
    </font>
    <font>
      <sz val="12"/>
      <name val="Helv"/>
    </font>
    <font>
      <sz val="10"/>
      <color rgb="FF000000"/>
      <name val="BaltGaramond"/>
      <charset val="186"/>
    </font>
    <font>
      <sz val="10"/>
      <name val="BaltGaramond"/>
      <family val="2"/>
    </font>
    <font>
      <sz val="10"/>
      <name val="BaltGaramond"/>
      <family val="2"/>
      <charset val="186"/>
    </font>
    <font>
      <i/>
      <sz val="11"/>
      <color indexed="23"/>
      <name val="Calibri"/>
      <family val="2"/>
    </font>
    <font>
      <i/>
      <sz val="10"/>
      <color indexed="23"/>
      <name val="Arial"/>
      <family val="2"/>
    </font>
    <font>
      <i/>
      <sz val="10"/>
      <color rgb="FF808080"/>
      <name val="Arial"/>
      <family val="2"/>
      <charset val="186"/>
    </font>
    <font>
      <i/>
      <sz val="12"/>
      <color rgb="FF7F7F7F"/>
      <name val="Calibri"/>
      <family val="2"/>
      <charset val="186"/>
    </font>
    <font>
      <i/>
      <sz val="10"/>
      <color rgb="FF7F7F7F"/>
      <name val="Arial"/>
      <family val="2"/>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name val="Times New Roman"/>
      <family val="1"/>
      <charset val="186"/>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sz val="12"/>
      <color rgb="FF006100"/>
      <name val="Calibri"/>
      <family val="2"/>
      <charset val="186"/>
    </font>
    <font>
      <b/>
      <sz val="12"/>
      <name val="Lat Times New Roman"/>
      <family val="1"/>
      <charset val="186"/>
    </font>
    <font>
      <b/>
      <sz val="12"/>
      <name val="Arial"/>
      <family val="2"/>
    </font>
    <font>
      <b/>
      <sz val="18"/>
      <name val="Arial"/>
      <family val="2"/>
      <charset val="186"/>
    </font>
    <font>
      <b/>
      <sz val="15"/>
      <color rgb="FF333399"/>
      <name val="Calibri"/>
      <family val="2"/>
      <charset val="186"/>
    </font>
    <font>
      <b/>
      <sz val="15"/>
      <color indexed="62"/>
      <name val="Calibri"/>
      <family val="2"/>
    </font>
    <font>
      <b/>
      <sz val="15"/>
      <color indexed="56"/>
      <name val="Calibri"/>
      <family val="2"/>
    </font>
    <font>
      <b/>
      <sz val="15"/>
      <color theme="3"/>
      <name val="Calibri"/>
      <family val="2"/>
      <charset val="186"/>
    </font>
    <font>
      <b/>
      <sz val="12"/>
      <name val="Arial"/>
      <family val="2"/>
      <charset val="186"/>
    </font>
    <font>
      <b/>
      <sz val="13"/>
      <color rgb="FF333399"/>
      <name val="Calibri"/>
      <family val="2"/>
      <charset val="186"/>
    </font>
    <font>
      <b/>
      <sz val="13"/>
      <color indexed="62"/>
      <name val="Calibri"/>
      <family val="2"/>
    </font>
    <font>
      <b/>
      <sz val="13"/>
      <color indexed="56"/>
      <name val="Calibri"/>
      <family val="2"/>
    </font>
    <font>
      <b/>
      <sz val="13"/>
      <color theme="3"/>
      <name val="Calibri"/>
      <family val="2"/>
      <charset val="186"/>
    </font>
    <font>
      <b/>
      <sz val="11"/>
      <color indexed="56"/>
      <name val="Calibri"/>
      <family val="2"/>
    </font>
    <font>
      <b/>
      <sz val="11"/>
      <color rgb="FF333399"/>
      <name val="Calibri"/>
      <family val="2"/>
      <charset val="186"/>
    </font>
    <font>
      <b/>
      <sz val="11"/>
      <color indexed="62"/>
      <name val="Calibri"/>
      <family val="2"/>
    </font>
    <font>
      <b/>
      <sz val="11"/>
      <color theme="3"/>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0"/>
      <color indexed="62"/>
      <name val="Arial"/>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rgb="FF3F3F76"/>
      <name val="Calibri"/>
      <family val="2"/>
      <charset val="186"/>
    </font>
    <font>
      <sz val="11"/>
      <color indexed="48"/>
      <name val="Calibri"/>
      <family val="2"/>
    </font>
    <font>
      <sz val="11"/>
      <color rgb="FF3366FF"/>
      <name val="Calibri"/>
      <family val="2"/>
      <charset val="186"/>
    </font>
    <font>
      <u/>
      <sz val="10"/>
      <color indexed="36"/>
      <name val="Arial Tur"/>
      <charset val="162"/>
    </font>
    <font>
      <b/>
      <sz val="10"/>
      <color indexed="63"/>
      <name val="Arial"/>
      <family val="2"/>
      <charset val="186"/>
    </font>
    <font>
      <u/>
      <sz val="10"/>
      <color indexed="12"/>
      <name val="Arial Tur"/>
      <charset val="162"/>
    </font>
    <font>
      <b/>
      <sz val="10"/>
      <color indexed="8"/>
      <name val="Arial"/>
      <family val="2"/>
      <charset val="186"/>
    </font>
    <font>
      <sz val="10"/>
      <name val="CTimesRoman"/>
      <family val="2"/>
    </font>
    <font>
      <sz val="10"/>
      <color indexed="17"/>
      <name val="Arial"/>
      <family val="2"/>
      <charset val="186"/>
    </font>
    <font>
      <sz val="10"/>
      <color indexed="10"/>
      <name val="Arial"/>
      <family val="2"/>
    </font>
    <font>
      <sz val="11"/>
      <color rgb="FFFF6600"/>
      <name val="Calibri"/>
      <family val="2"/>
      <charset val="186"/>
    </font>
    <font>
      <sz val="11"/>
      <color indexed="53"/>
      <name val="Calibri"/>
      <family val="2"/>
    </font>
    <font>
      <sz val="12"/>
      <color rgb="FFFA7D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0"/>
      <color indexed="60"/>
      <name val="Arial"/>
      <family val="2"/>
      <charset val="186"/>
    </font>
    <font>
      <sz val="11"/>
      <color indexed="60"/>
      <name val="Calibri"/>
      <family val="2"/>
    </font>
    <font>
      <sz val="11"/>
      <color rgb="FF993300"/>
      <name val="Calibri"/>
      <family val="2"/>
      <charset val="186"/>
    </font>
    <font>
      <sz val="12"/>
      <color rgb="FF9C6500"/>
      <name val="Calibri"/>
      <family val="2"/>
      <charset val="186"/>
    </font>
    <font>
      <sz val="10"/>
      <name val="DUTCH"/>
    </font>
    <font>
      <sz val="10"/>
      <name val="Tms Rmn"/>
    </font>
    <font>
      <sz val="8"/>
      <color rgb="FF000000"/>
      <name val="BaltTimesRoman"/>
      <charset val="186"/>
    </font>
    <font>
      <sz val="10"/>
      <name val="Times New Roman"/>
      <family val="1"/>
      <charset val="204"/>
    </font>
    <font>
      <sz val="11"/>
      <name val="Arial"/>
      <family val="2"/>
    </font>
    <font>
      <sz val="10"/>
      <name val="BaltTimesRoman"/>
      <charset val="186"/>
    </font>
    <font>
      <sz val="10"/>
      <name val="MS Sans Serif"/>
      <family val="2"/>
      <charset val="204"/>
    </font>
    <font>
      <sz val="12"/>
      <name val="Arial"/>
      <family val="2"/>
      <charset val="186"/>
    </font>
    <font>
      <sz val="12"/>
      <color theme="1"/>
      <name val="Times New Roman"/>
      <family val="2"/>
      <charset val="186"/>
    </font>
    <font>
      <sz val="10"/>
      <color rgb="FF000000"/>
      <name val="RimHelvetica"/>
      <charset val="186"/>
    </font>
    <font>
      <sz val="10"/>
      <name val="Times New Roman CE"/>
    </font>
    <font>
      <b/>
      <sz val="18"/>
      <color indexed="56"/>
      <name val="Cambria"/>
      <family val="2"/>
      <charset val="186"/>
    </font>
    <font>
      <i/>
      <sz val="10"/>
      <name val="Helv"/>
    </font>
    <font>
      <sz val="14"/>
      <name val="Times New Roman CE"/>
      <charset val="238"/>
    </font>
    <font>
      <b/>
      <sz val="11"/>
      <color indexed="63"/>
      <name val="Calibri"/>
      <family val="2"/>
    </font>
    <font>
      <b/>
      <sz val="11"/>
      <color rgb="FF333333"/>
      <name val="Calibri"/>
      <family val="2"/>
      <charset val="186"/>
    </font>
    <font>
      <b/>
      <sz val="12"/>
      <color rgb="FF3F3F3F"/>
      <name val="Calibri"/>
      <family val="2"/>
      <charset val="186"/>
    </font>
    <font>
      <b/>
      <sz val="10"/>
      <color indexed="9"/>
      <name val="Arial"/>
      <family val="2"/>
      <charset val="186"/>
    </font>
    <font>
      <i/>
      <sz val="10"/>
      <color indexed="23"/>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sz val="10"/>
      <color indexed="10"/>
      <name val="BaltTimesRoman"/>
      <family val="2"/>
      <charset val="186"/>
    </font>
    <font>
      <sz val="10"/>
      <color indexed="52"/>
      <name val="Arial"/>
      <family val="2"/>
      <charset val="186"/>
    </font>
    <font>
      <b/>
      <sz val="10"/>
      <color indexed="8"/>
      <name val="Arial"/>
      <family val="2"/>
    </font>
    <font>
      <b/>
      <sz val="10"/>
      <color rgb="FF000000"/>
      <name val="Arial"/>
      <family val="2"/>
      <charset val="186"/>
    </font>
    <font>
      <sz val="10"/>
      <color indexed="8"/>
      <name val="Times New Roman"/>
      <family val="1"/>
      <charset val="186"/>
    </font>
    <font>
      <b/>
      <sz val="10"/>
      <color indexed="39"/>
      <name val="Arial"/>
      <family val="2"/>
    </font>
    <font>
      <b/>
      <sz val="10"/>
      <color rgb="FF0000FF"/>
      <name val="Arial"/>
      <family val="2"/>
      <charset val="186"/>
    </font>
    <font>
      <b/>
      <sz val="10"/>
      <color indexed="8"/>
      <name val="Times New Roman"/>
      <family val="1"/>
      <charset val="186"/>
    </font>
    <font>
      <b/>
      <sz val="10"/>
      <color rgb="FF000000"/>
      <name val="Times New Roman"/>
      <family val="1"/>
      <charset val="186"/>
    </font>
    <font>
      <sz val="11"/>
      <color indexed="9"/>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8"/>
      <name val="Arial"/>
      <family val="2"/>
      <charset val="186"/>
    </font>
    <font>
      <b/>
      <sz val="8"/>
      <name val="Arial"/>
      <family val="2"/>
    </font>
    <font>
      <sz val="10"/>
      <color indexed="39"/>
      <name val="Arial"/>
      <family val="2"/>
    </font>
    <font>
      <sz val="10"/>
      <color rgb="FF0000FF"/>
      <name val="Arial"/>
      <family val="2"/>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4"/>
      <name val="Times New Roman"/>
      <family val="1"/>
      <charset val="186"/>
    </font>
    <font>
      <b/>
      <sz val="18"/>
      <color indexed="62"/>
      <name val="Cambria"/>
      <family val="2"/>
    </font>
    <font>
      <b/>
      <sz val="18"/>
      <color rgb="FF333399"/>
      <name val="Cambria"/>
      <family val="1"/>
      <charset val="186"/>
    </font>
    <font>
      <sz val="10"/>
      <color indexed="20"/>
      <name val="Arial"/>
      <family val="2"/>
      <charset val="186"/>
    </font>
    <font>
      <b/>
      <sz val="10"/>
      <name val="Tms Rmn"/>
      <family val="1"/>
    </font>
    <font>
      <b/>
      <sz val="10"/>
      <name val="Times New Roman"/>
      <family val="1"/>
      <charset val="186"/>
    </font>
    <font>
      <sz val="10"/>
      <color indexed="17"/>
      <name val="Arial"/>
      <family val="2"/>
    </font>
    <font>
      <b/>
      <sz val="18"/>
      <color indexed="56"/>
      <name val="Cambria"/>
      <family val="2"/>
    </font>
    <font>
      <b/>
      <sz val="12"/>
      <color theme="1"/>
      <name val="Calibri"/>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rgb="FFFF0000"/>
      <name val="Calibri"/>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name val="Times New Roman"/>
      <family val="1"/>
      <charset val="186"/>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1"/>
      <name val="Arial"/>
      <family val="2"/>
      <charset val="204"/>
    </font>
    <font>
      <sz val="11"/>
      <name val="Arial"/>
      <family val="2"/>
      <charset val="204"/>
    </font>
    <font>
      <sz val="11"/>
      <name val="Arial"/>
      <family val="2"/>
      <charset val="204"/>
    </font>
    <font>
      <sz val="10"/>
      <name val="Arial"/>
      <family val="2"/>
      <charset val="204"/>
    </font>
    <font>
      <b/>
      <sz val="10"/>
      <color indexed="25"/>
      <name val="Arial Narrow"/>
      <family val="2"/>
    </font>
    <font>
      <sz val="10"/>
      <name val="Arial Narrow"/>
      <family val="2"/>
    </font>
    <font>
      <u/>
      <sz val="11"/>
      <color theme="10"/>
      <name val="Calibri"/>
      <family val="2"/>
      <charset val="186"/>
      <scheme val="minor"/>
    </font>
    <font>
      <sz val="11"/>
      <color theme="0"/>
      <name val="Calibri"/>
      <family val="2"/>
      <charset val="186"/>
      <scheme val="minor"/>
    </font>
    <font>
      <sz val="11"/>
      <color rgb="FFFF0000"/>
      <name val="Calibri"/>
      <family val="2"/>
      <charset val="186"/>
      <scheme val="minor"/>
    </font>
  </fonts>
  <fills count="134">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0"/>
      </patternFill>
    </fill>
    <fill>
      <patternFill patternType="solid">
        <fgColor rgb="FF00CCFF"/>
        <bgColor rgb="FF00CCFF"/>
      </patternFill>
    </fill>
    <fill>
      <patternFill patternType="solid">
        <fgColor indexed="29"/>
      </patternFill>
    </fill>
    <fill>
      <patternFill patternType="solid">
        <fgColor rgb="FFFF8080"/>
        <bgColor rgb="FFFF8080"/>
      </patternFill>
    </fill>
    <fill>
      <patternFill patternType="solid">
        <fgColor indexed="26"/>
      </patternFill>
    </fill>
    <fill>
      <patternFill patternType="solid">
        <fgColor rgb="FFFFFFCC"/>
        <bgColor rgb="FFFFFFCC"/>
      </patternFill>
    </fill>
    <fill>
      <patternFill patternType="solid">
        <fgColor indexed="9"/>
      </patternFill>
    </fill>
    <fill>
      <patternFill patternType="solid">
        <fgColor rgb="FFFFFFFF"/>
        <bgColor rgb="FFFFFFFF"/>
      </patternFill>
    </fill>
    <fill>
      <patternFill patternType="solid">
        <fgColor indexed="44"/>
      </patternFill>
    </fill>
    <fill>
      <patternFill patternType="solid">
        <fgColor rgb="FF99CCFF"/>
        <bgColor rgb="FF99CCFF"/>
      </patternFill>
    </fill>
    <fill>
      <patternFill patternType="solid">
        <fgColor rgb="FFFF99CC"/>
        <bgColor rgb="FFFF99CC"/>
      </patternFill>
    </fill>
    <fill>
      <patternFill patternType="solid">
        <fgColor indexed="57"/>
      </patternFill>
    </fill>
    <fill>
      <patternFill patternType="solid">
        <fgColor indexed="36"/>
      </patternFill>
    </fill>
    <fill>
      <patternFill patternType="solid">
        <fgColor indexed="11"/>
      </patternFill>
    </fill>
    <fill>
      <patternFill patternType="solid">
        <fgColor indexed="51"/>
      </patternFill>
    </fill>
    <fill>
      <patternFill patternType="solid">
        <fgColor indexed="54"/>
      </patternFill>
    </fill>
    <fill>
      <patternFill patternType="solid">
        <fgColor rgb="FF666699"/>
        <bgColor rgb="FF666699"/>
      </patternFill>
    </fill>
    <fill>
      <patternFill patternType="solid">
        <fgColor rgb="FF339966"/>
        <bgColor rgb="FF339966"/>
      </patternFill>
    </fill>
    <fill>
      <patternFill patternType="solid">
        <fgColor indexed="22"/>
      </patternFill>
    </fill>
    <fill>
      <patternFill patternType="solid">
        <fgColor rgb="FFC0C0C0"/>
        <bgColor rgb="FFC0C0C0"/>
      </patternFill>
    </fill>
    <fill>
      <patternFill patternType="solid">
        <fgColor rgb="FFFFCC99"/>
        <bgColor rgb="FFFFCC99"/>
      </patternFill>
    </fill>
    <fill>
      <patternFill patternType="solid">
        <fgColor indexed="49"/>
      </patternFill>
    </fill>
    <fill>
      <patternFill patternType="solid">
        <fgColor indexed="53"/>
      </patternFill>
    </fill>
    <fill>
      <patternFill patternType="solid">
        <fgColor indexed="30"/>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rgb="FF9999FF"/>
        <bgColor rgb="FF9999FF"/>
      </patternFill>
    </fill>
    <fill>
      <patternFill patternType="solid">
        <fgColor indexed="58"/>
        <bgColor indexed="58"/>
      </patternFill>
    </fill>
    <fill>
      <patternFill patternType="solid">
        <fgColor indexed="48"/>
        <bgColor indexed="48"/>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rgb="FF969696"/>
        <bgColor rgb="FF969696"/>
      </patternFill>
    </fill>
    <fill>
      <patternFill patternType="solid">
        <fgColor indexed="25"/>
        <bgColor indexed="25"/>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23"/>
        <bgColor indexed="23"/>
      </patternFill>
    </fill>
    <fill>
      <patternFill patternType="solid">
        <fgColor rgb="FF808080"/>
        <bgColor rgb="FF808080"/>
      </patternFill>
    </fill>
    <fill>
      <patternFill patternType="solid">
        <fgColor indexed="49"/>
        <bgColor indexed="49"/>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rgb="FFFF9900"/>
        <bgColor rgb="FFFF9900"/>
      </patternFill>
    </fill>
    <fill>
      <patternFill patternType="solid">
        <fgColor indexed="9"/>
        <bgColor indexed="9"/>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4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6"/>
        <bgColor indexed="64"/>
      </patternFill>
    </fill>
    <fill>
      <patternFill patternType="solid">
        <fgColor rgb="FFCCFFCC"/>
        <bgColor rgb="FFCCFFCC"/>
      </patternFill>
    </fill>
    <fill>
      <patternFill patternType="solid">
        <fgColor indexed="42"/>
        <bgColor indexed="42"/>
      </patternFill>
    </fill>
    <fill>
      <patternFill patternType="solid">
        <fgColor indexed="42"/>
        <bgColor indexed="64"/>
      </patternFill>
    </fill>
    <fill>
      <patternFill patternType="solid">
        <fgColor indexed="43"/>
      </patternFill>
    </fill>
    <fill>
      <patternFill patternType="solid">
        <fgColor rgb="FF00FF00"/>
        <bgColor rgb="FF00FF00"/>
      </patternFill>
    </fill>
    <fill>
      <patternFill patternType="solid">
        <fgColor indexed="11"/>
        <bgColor indexed="64"/>
      </patternFill>
    </fill>
    <fill>
      <patternFill patternType="mediumGray">
        <fgColor indexed="22"/>
      </patternFill>
    </fill>
    <fill>
      <patternFill patternType="solid">
        <fgColor rgb="FFFFFF99"/>
        <bgColor rgb="FFFFFF99"/>
      </patternFill>
    </fill>
    <fill>
      <patternFill patternType="solid">
        <fgColor indexed="43"/>
        <bgColor indexed="64"/>
      </patternFill>
    </fill>
    <fill>
      <patternFill patternType="solid">
        <fgColor indexed="40"/>
        <bgColor indexed="64"/>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15"/>
      </patternFill>
    </fill>
    <fill>
      <patternFill patternType="solid">
        <fgColor indexed="20"/>
      </patternFill>
    </fill>
  </fills>
  <borders count="10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right style="medium">
        <color auto="1"/>
      </right>
      <top/>
      <bottom/>
      <diagonal/>
    </border>
    <border>
      <left style="hair">
        <color auto="1"/>
      </left>
      <right/>
      <top/>
      <bottom style="hair">
        <color auto="1"/>
      </bottom>
      <diagonal/>
    </border>
    <border>
      <left/>
      <right style="medium">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indexed="48"/>
      </bottom>
      <diagonal/>
    </border>
    <border>
      <left/>
      <right/>
      <top/>
      <bottom style="thick">
        <color indexed="62"/>
      </bottom>
      <diagonal/>
    </border>
    <border>
      <left/>
      <right/>
      <top/>
      <bottom style="thick">
        <color rgb="FFC0C0C0"/>
      </bottom>
      <diagonal/>
    </border>
    <border>
      <left/>
      <right/>
      <top/>
      <bottom style="thick">
        <color indexed="22"/>
      </bottom>
      <diagonal/>
    </border>
    <border>
      <left/>
      <right/>
      <top/>
      <bottom style="medium">
        <color indexed="30"/>
      </bottom>
      <diagonal/>
    </border>
    <border>
      <left/>
      <right/>
      <top/>
      <bottom style="medium">
        <color rgb="FF9999FF"/>
      </bottom>
      <diagonal/>
    </border>
    <border>
      <left/>
      <right/>
      <top/>
      <bottom style="medium">
        <color indexed="2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rgb="FFFF6600"/>
      </bottom>
      <diagonal/>
    </border>
    <border>
      <left/>
      <right/>
      <top/>
      <bottom style="double">
        <color indexed="53"/>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style="thin">
        <color auto="1"/>
      </left>
      <right style="thin">
        <color auto="1"/>
      </right>
      <top style="thin">
        <color auto="1"/>
      </top>
      <bottom style="thin">
        <color auto="1"/>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double">
        <color indexed="0"/>
      </top>
      <bottom/>
      <diagonal/>
    </border>
    <border>
      <left/>
      <right/>
      <top style="thin">
        <color rgb="FF3366FF"/>
      </top>
      <bottom style="double">
        <color rgb="FF3366FF"/>
      </bottom>
      <diagonal/>
    </border>
    <border>
      <left/>
      <right/>
      <top style="thin">
        <color indexed="48"/>
      </top>
      <bottom style="double">
        <color indexed="48"/>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hair">
        <color auto="1"/>
      </bottom>
      <diagonal/>
    </border>
    <border>
      <left/>
      <right style="medium">
        <color auto="1"/>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indexed="64"/>
      </left>
      <right style="hair">
        <color auto="1"/>
      </right>
      <top/>
      <bottom style="hair">
        <color auto="1"/>
      </bottom>
      <diagonal/>
    </border>
    <border>
      <left style="hair">
        <color auto="1"/>
      </left>
      <right style="medium">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hair">
        <color auto="1"/>
      </left>
      <right style="medium">
        <color auto="1"/>
      </right>
      <top style="hair">
        <color auto="1"/>
      </top>
      <bottom/>
      <diagonal/>
    </border>
    <border>
      <left/>
      <right style="medium">
        <color indexed="64"/>
      </right>
      <top/>
      <bottom style="medium">
        <color indexed="64"/>
      </bottom>
      <diagonal/>
    </border>
    <border>
      <left style="hair">
        <color auto="1"/>
      </left>
      <right style="medium">
        <color indexed="64"/>
      </right>
      <top style="medium">
        <color indexed="64"/>
      </top>
      <bottom style="hair">
        <color auto="1"/>
      </bottom>
      <diagonal/>
    </border>
    <border>
      <left/>
      <right style="hair">
        <color auto="1"/>
      </right>
      <top style="hair">
        <color auto="1"/>
      </top>
      <bottom style="medium">
        <color indexed="64"/>
      </bottom>
      <diagonal/>
    </border>
    <border>
      <left style="medium">
        <color indexed="64"/>
      </left>
      <right style="hair">
        <color auto="1"/>
      </right>
      <top style="medium">
        <color indexed="64"/>
      </top>
      <bottom/>
      <diagonal/>
    </border>
    <border>
      <left style="hair">
        <color auto="1"/>
      </left>
      <right style="medium">
        <color indexed="64"/>
      </right>
      <top style="medium">
        <color indexed="64"/>
      </top>
      <bottom/>
      <diagonal/>
    </border>
    <border>
      <left style="hair">
        <color auto="1"/>
      </left>
      <right/>
      <top style="medium">
        <color indexed="64"/>
      </top>
      <bottom style="hair">
        <color auto="1"/>
      </bottom>
      <diagonal/>
    </border>
    <border>
      <left style="medium">
        <color indexed="64"/>
      </left>
      <right style="medium">
        <color indexed="64"/>
      </right>
      <top/>
      <bottom style="hair">
        <color auto="1"/>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hair">
        <color auto="1"/>
      </right>
      <top style="hair">
        <color auto="1"/>
      </top>
      <bottom/>
      <diagonal/>
    </border>
    <border>
      <left style="medium">
        <color indexed="64"/>
      </left>
      <right style="hair">
        <color auto="1"/>
      </right>
      <top style="medium">
        <color indexed="64"/>
      </top>
      <bottom style="hair">
        <color indexed="64"/>
      </bottom>
      <diagonal/>
    </border>
    <border>
      <left/>
      <right style="medium">
        <color auto="1"/>
      </right>
      <top style="hair">
        <color auto="1"/>
      </top>
      <bottom style="medium">
        <color auto="1"/>
      </bottom>
      <diagonal/>
    </border>
    <border>
      <left style="hair">
        <color auto="1"/>
      </left>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diagonal/>
    </border>
    <border>
      <left style="medium">
        <color indexed="64"/>
      </left>
      <right style="hair">
        <color auto="1"/>
      </right>
      <top/>
      <bottom/>
      <diagonal/>
    </border>
    <border>
      <left style="hair">
        <color auto="1"/>
      </left>
      <right style="medium">
        <color indexed="64"/>
      </right>
      <top/>
      <bottom/>
      <diagonal/>
    </border>
    <border>
      <left style="medium">
        <color indexed="64"/>
      </left>
      <right style="medium">
        <color indexed="64"/>
      </right>
      <top/>
      <bottom/>
      <diagonal/>
    </border>
    <border>
      <left/>
      <right style="hair">
        <color auto="1"/>
      </right>
      <top style="medium">
        <color indexed="64"/>
      </top>
      <bottom style="hair">
        <color auto="1"/>
      </bottom>
      <diagonal/>
    </border>
    <border>
      <left/>
      <right/>
      <top style="thin">
        <color indexed="25"/>
      </top>
      <bottom style="thin">
        <color indexed="25"/>
      </bottom>
      <diagonal/>
    </border>
  </borders>
  <cellStyleXfs count="1418">
    <xf numFmtId="0" fontId="0" fillId="0" borderId="0"/>
    <xf numFmtId="9" fontId="2" fillId="0" borderId="0" applyFont="0" applyFill="0" applyBorder="0" applyAlignment="0" applyProtection="0"/>
    <xf numFmtId="0" fontId="8" fillId="0" borderId="0"/>
    <xf numFmtId="0" fontId="10" fillId="0" borderId="0"/>
    <xf numFmtId="0" fontId="9" fillId="0" borderId="0"/>
    <xf numFmtId="0" fontId="28" fillId="0" borderId="0"/>
    <xf numFmtId="0" fontId="29" fillId="0" borderId="0" applyNumberFormat="0" applyBorder="0" applyProtection="0"/>
    <xf numFmtId="0" fontId="30" fillId="0" borderId="0"/>
    <xf numFmtId="0" fontId="28" fillId="0" borderId="0"/>
    <xf numFmtId="0" fontId="28" fillId="0" borderId="0"/>
    <xf numFmtId="0" fontId="9" fillId="0" borderId="0"/>
    <xf numFmtId="0" fontId="31" fillId="0" borderId="0">
      <alignment vertical="top"/>
    </xf>
    <xf numFmtId="0" fontId="28" fillId="0" borderId="0"/>
    <xf numFmtId="171" fontId="32" fillId="0" borderId="0"/>
    <xf numFmtId="49" fontId="32" fillId="0" borderId="0"/>
    <xf numFmtId="172" fontId="33" fillId="0" borderId="0" applyFont="0" applyFill="0" applyBorder="0" applyAlignment="0" applyProtection="0"/>
    <xf numFmtId="0" fontId="34" fillId="36" borderId="0" applyNumberFormat="0" applyBorder="0" applyAlignment="0" applyProtection="0"/>
    <xf numFmtId="173" fontId="32" fillId="0" borderId="0">
      <alignment horizontal="center"/>
    </xf>
    <xf numFmtId="174" fontId="32" fillId="0" borderId="0"/>
    <xf numFmtId="175" fontId="32" fillId="0" borderId="0"/>
    <xf numFmtId="176" fontId="32" fillId="0" borderId="0"/>
    <xf numFmtId="177" fontId="32" fillId="0" borderId="0"/>
    <xf numFmtId="178" fontId="35" fillId="0" borderId="0"/>
    <xf numFmtId="179" fontId="33" fillId="0" borderId="0" applyFont="0" applyFill="0" applyBorder="0" applyAlignment="0" applyProtection="0"/>
    <xf numFmtId="0" fontId="34"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38" borderId="0" applyNumberFormat="0" applyBorder="0" applyAlignment="0" applyProtection="0"/>
    <xf numFmtId="0" fontId="37" fillId="44"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7" fillId="44" borderId="0" applyNumberFormat="0" applyBorder="0" applyAlignment="0" applyProtection="0"/>
    <xf numFmtId="0" fontId="39" fillId="13" borderId="0" applyNumberFormat="0" applyBorder="0" applyAlignment="0" applyProtection="0"/>
    <xf numFmtId="0" fontId="36" fillId="39" borderId="0" applyNumberFormat="0" applyBorder="0" applyAlignment="0" applyProtection="0"/>
    <xf numFmtId="0" fontId="37" fillId="46"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46" borderId="0" applyNumberFormat="0" applyBorder="0" applyAlignment="0" applyProtection="0"/>
    <xf numFmtId="0" fontId="39" fillId="17" borderId="0" applyNumberFormat="0" applyBorder="0" applyAlignment="0" applyProtection="0"/>
    <xf numFmtId="0" fontId="36" fillId="40" borderId="0" applyNumberFormat="0" applyBorder="0" applyAlignment="0" applyProtection="0"/>
    <xf numFmtId="0" fontId="37" fillId="48"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7" fillId="48" borderId="0" applyNumberFormat="0" applyBorder="0" applyAlignment="0" applyProtection="0"/>
    <xf numFmtId="0" fontId="39" fillId="21" borderId="0" applyNumberFormat="0" applyBorder="0" applyAlignment="0" applyProtection="0"/>
    <xf numFmtId="0" fontId="36" fillId="41" borderId="0" applyNumberFormat="0" applyBorder="0" applyAlignment="0" applyProtection="0"/>
    <xf numFmtId="0" fontId="37" fillId="50"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50" borderId="0" applyNumberFormat="0" applyBorder="0" applyAlignment="0" applyProtection="0"/>
    <xf numFmtId="0" fontId="39" fillId="25" borderId="0" applyNumberFormat="0" applyBorder="0" applyAlignment="0" applyProtection="0"/>
    <xf numFmtId="0" fontId="36" fillId="42" borderId="0" applyNumberFormat="0" applyBorder="0" applyAlignment="0" applyProtection="0"/>
    <xf numFmtId="0" fontId="37" fillId="52"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7" fillId="52" borderId="0" applyNumberFormat="0" applyBorder="0" applyAlignment="0" applyProtection="0"/>
    <xf numFmtId="0" fontId="39" fillId="29" borderId="0" applyNumberFormat="0" applyBorder="0" applyAlignment="0" applyProtection="0"/>
    <xf numFmtId="0" fontId="36" fillId="43" borderId="0" applyNumberFormat="0" applyBorder="0" applyAlignment="0" applyProtection="0"/>
    <xf numFmtId="0" fontId="37" fillId="39"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7" fillId="39" borderId="0" applyNumberFormat="0" applyBorder="0" applyAlignment="0" applyProtection="0"/>
    <xf numFmtId="0" fontId="39" fillId="33"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180" fontId="40" fillId="0" borderId="0"/>
    <xf numFmtId="181" fontId="35" fillId="0" borderId="0"/>
    <xf numFmtId="182" fontId="33" fillId="0" borderId="0" applyFont="0" applyFill="0" applyBorder="0" applyAlignment="0" applyProtection="0"/>
    <xf numFmtId="0" fontId="34" fillId="55" borderId="0" applyNumberFormat="0" applyBorder="0" applyAlignment="0" applyProtection="0"/>
    <xf numFmtId="183" fontId="32" fillId="0" borderId="0"/>
    <xf numFmtId="184" fontId="32" fillId="0" borderId="0"/>
    <xf numFmtId="185" fontId="33" fillId="0" borderId="0" applyFont="0" applyFill="0" applyBorder="0" applyAlignment="0" applyProtection="0"/>
    <xf numFmtId="0" fontId="34" fillId="56" borderId="0" applyNumberFormat="0" applyBorder="0" applyAlignment="0" applyProtection="0"/>
    <xf numFmtId="0" fontId="36" fillId="52" borderId="0" applyNumberFormat="0" applyBorder="0" applyAlignment="0" applyProtection="0"/>
    <xf numFmtId="0" fontId="36" fillId="46" borderId="0" applyNumberFormat="0" applyBorder="0" applyAlignment="0" applyProtection="0"/>
    <xf numFmtId="0" fontId="36" fillId="57" borderId="0" applyNumberFormat="0" applyBorder="0" applyAlignment="0" applyProtection="0"/>
    <xf numFmtId="0" fontId="36" fillId="41" borderId="0" applyNumberFormat="0" applyBorder="0" applyAlignment="0" applyProtection="0"/>
    <xf numFmtId="0" fontId="36" fillId="52" borderId="0" applyNumberFormat="0" applyBorder="0" applyAlignment="0" applyProtection="0"/>
    <xf numFmtId="0" fontId="36" fillId="58" borderId="0" applyNumberFormat="0" applyBorder="0" applyAlignment="0" applyProtection="0"/>
    <xf numFmtId="0" fontId="36" fillId="52" borderId="0" applyNumberFormat="0" applyBorder="0" applyAlignment="0" applyProtection="0"/>
    <xf numFmtId="0" fontId="37" fillId="59" borderId="0" applyNumberFormat="0" applyBorder="0" applyAlignment="0" applyProtection="0"/>
    <xf numFmtId="0" fontId="38" fillId="60" borderId="0" applyNumberFormat="0" applyBorder="0" applyAlignment="0" applyProtection="0"/>
    <xf numFmtId="0" fontId="38" fillId="60" borderId="0" applyNumberFormat="0" applyBorder="0" applyAlignment="0" applyProtection="0"/>
    <xf numFmtId="0" fontId="37" fillId="59" borderId="0" applyNumberFormat="0" applyBorder="0" applyAlignment="0" applyProtection="0"/>
    <xf numFmtId="0" fontId="39" fillId="14" borderId="0" applyNumberFormat="0" applyBorder="0" applyAlignment="0" applyProtection="0"/>
    <xf numFmtId="0" fontId="36" fillId="46" borderId="0" applyNumberFormat="0" applyBorder="0" applyAlignment="0" applyProtection="0"/>
    <xf numFmtId="0" fontId="37" fillId="46"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46" borderId="0" applyNumberFormat="0" applyBorder="0" applyAlignment="0" applyProtection="0"/>
    <xf numFmtId="0" fontId="39" fillId="18" borderId="0" applyNumberFormat="0" applyBorder="0" applyAlignment="0" applyProtection="0"/>
    <xf numFmtId="0" fontId="36" fillId="57" borderId="0" applyNumberFormat="0" applyBorder="0" applyAlignment="0" applyProtection="0"/>
    <xf numFmtId="0" fontId="37" fillId="55" borderId="0" applyNumberFormat="0" applyBorder="0" applyAlignment="0" applyProtection="0"/>
    <xf numFmtId="0" fontId="38" fillId="61" borderId="0" applyNumberFormat="0" applyBorder="0" applyAlignment="0" applyProtection="0"/>
    <xf numFmtId="0" fontId="38" fillId="61" borderId="0" applyNumberFormat="0" applyBorder="0" applyAlignment="0" applyProtection="0"/>
    <xf numFmtId="0" fontId="37" fillId="55" borderId="0" applyNumberFormat="0" applyBorder="0" applyAlignment="0" applyProtection="0"/>
    <xf numFmtId="0" fontId="39" fillId="22" borderId="0" applyNumberFormat="0" applyBorder="0" applyAlignment="0" applyProtection="0"/>
    <xf numFmtId="0" fontId="36" fillId="41" borderId="0" applyNumberFormat="0" applyBorder="0" applyAlignment="0" applyProtection="0"/>
    <xf numFmtId="0" fontId="37" fillId="62" borderId="0" applyNumberFormat="0" applyBorder="0" applyAlignment="0" applyProtection="0"/>
    <xf numFmtId="0" fontId="38" fillId="63" borderId="0" applyNumberFormat="0" applyBorder="0" applyAlignment="0" applyProtection="0"/>
    <xf numFmtId="0" fontId="38" fillId="63" borderId="0" applyNumberFormat="0" applyBorder="0" applyAlignment="0" applyProtection="0"/>
    <xf numFmtId="0" fontId="37" fillId="62" borderId="0" applyNumberFormat="0" applyBorder="0" applyAlignment="0" applyProtection="0"/>
    <xf numFmtId="0" fontId="39" fillId="26" borderId="0" applyNumberFormat="0" applyBorder="0" applyAlignment="0" applyProtection="0"/>
    <xf numFmtId="0" fontId="36" fillId="52" borderId="0" applyNumberFormat="0" applyBorder="0" applyAlignment="0" applyProtection="0"/>
    <xf numFmtId="0" fontId="37" fillId="59" borderId="0" applyNumberFormat="0" applyBorder="0" applyAlignment="0" applyProtection="0"/>
    <xf numFmtId="0" fontId="38" fillId="60" borderId="0" applyNumberFormat="0" applyBorder="0" applyAlignment="0" applyProtection="0"/>
    <xf numFmtId="0" fontId="38" fillId="60" borderId="0" applyNumberFormat="0" applyBorder="0" applyAlignment="0" applyProtection="0"/>
    <xf numFmtId="0" fontId="37" fillId="59" borderId="0" applyNumberFormat="0" applyBorder="0" applyAlignment="0" applyProtection="0"/>
    <xf numFmtId="0" fontId="39" fillId="30" borderId="0" applyNumberFormat="0" applyBorder="0" applyAlignment="0" applyProtection="0"/>
    <xf numFmtId="0" fontId="36" fillId="58" borderId="0" applyNumberFormat="0" applyBorder="0" applyAlignment="0" applyProtection="0"/>
    <xf numFmtId="0" fontId="37" fillId="43" borderId="0" applyNumberFormat="0" applyBorder="0" applyAlignment="0" applyProtection="0"/>
    <xf numFmtId="0" fontId="38" fillId="64" borderId="0" applyNumberFormat="0" applyBorder="0" applyAlignment="0" applyProtection="0"/>
    <xf numFmtId="0" fontId="38" fillId="64" borderId="0" applyNumberFormat="0" applyBorder="0" applyAlignment="0" applyProtection="0"/>
    <xf numFmtId="0" fontId="37" fillId="43" borderId="0" applyNumberFormat="0" applyBorder="0" applyAlignment="0" applyProtection="0"/>
    <xf numFmtId="0" fontId="39" fillId="34" borderId="0" applyNumberFormat="0" applyBorder="0" applyAlignment="0" applyProtection="0"/>
    <xf numFmtId="0" fontId="31" fillId="52" borderId="0" applyNumberFormat="0" applyBorder="0" applyAlignment="0" applyProtection="0"/>
    <xf numFmtId="0" fontId="31" fillId="46" borderId="0" applyNumberFormat="0" applyBorder="0" applyAlignment="0" applyProtection="0"/>
    <xf numFmtId="0" fontId="31" fillId="57" borderId="0" applyNumberFormat="0" applyBorder="0" applyAlignment="0" applyProtection="0"/>
    <xf numFmtId="0" fontId="31" fillId="41" borderId="0" applyNumberFormat="0" applyBorder="0" applyAlignment="0" applyProtection="0"/>
    <xf numFmtId="0" fontId="31" fillId="52" borderId="0" applyNumberFormat="0" applyBorder="0" applyAlignment="0" applyProtection="0"/>
    <xf numFmtId="0" fontId="31" fillId="58" borderId="0" applyNumberFormat="0" applyBorder="0" applyAlignment="0" applyProtection="0"/>
    <xf numFmtId="186" fontId="32" fillId="0" borderId="0"/>
    <xf numFmtId="187" fontId="35" fillId="0" borderId="0"/>
    <xf numFmtId="188" fontId="41" fillId="0" borderId="0" applyFont="0" applyFill="0" applyBorder="0" applyAlignment="0" applyProtection="0"/>
    <xf numFmtId="0" fontId="34" fillId="65" borderId="0" applyNumberFormat="0" applyBorder="0" applyAlignment="0" applyProtection="0"/>
    <xf numFmtId="0" fontId="34" fillId="66" borderId="0" applyNumberFormat="0" applyBorder="0" applyAlignment="0" applyProtection="0"/>
    <xf numFmtId="0" fontId="42" fillId="67" borderId="0" applyNumberFormat="0" applyBorder="0" applyAlignment="0" applyProtection="0"/>
    <xf numFmtId="0" fontId="42" fillId="46" borderId="0" applyNumberFormat="0" applyBorder="0" applyAlignment="0" applyProtection="0"/>
    <xf numFmtId="0" fontId="42" fillId="57" borderId="0" applyNumberFormat="0" applyBorder="0" applyAlignment="0" applyProtection="0"/>
    <xf numFmtId="0" fontId="42" fillId="56" borderId="0" applyNumberFormat="0" applyBorder="0" applyAlignment="0" applyProtection="0"/>
    <xf numFmtId="0" fontId="42" fillId="65" borderId="0" applyNumberFormat="0" applyBorder="0" applyAlignment="0" applyProtection="0"/>
    <xf numFmtId="0" fontId="42" fillId="68" borderId="0" applyNumberFormat="0" applyBorder="0" applyAlignment="0" applyProtection="0"/>
    <xf numFmtId="0" fontId="42" fillId="67" borderId="0" applyNumberFormat="0" applyBorder="0" applyAlignment="0" applyProtection="0"/>
    <xf numFmtId="0" fontId="43" fillId="59" borderId="0" applyNumberFormat="0" applyBorder="0" applyAlignment="0" applyProtection="0"/>
    <xf numFmtId="0" fontId="44" fillId="60" borderId="0" applyNumberFormat="0" applyBorder="0" applyAlignment="0" applyProtection="0"/>
    <xf numFmtId="0" fontId="44" fillId="60" borderId="0" applyNumberFormat="0" applyBorder="0" applyAlignment="0" applyProtection="0"/>
    <xf numFmtId="0" fontId="43" fillId="59" borderId="0" applyNumberFormat="0" applyBorder="0" applyAlignment="0" applyProtection="0"/>
    <xf numFmtId="0" fontId="45" fillId="15" borderId="0" applyNumberFormat="0" applyBorder="0" applyAlignment="0" applyProtection="0"/>
    <xf numFmtId="0" fontId="42" fillId="46" borderId="0" applyNumberFormat="0" applyBorder="0" applyAlignment="0" applyProtection="0"/>
    <xf numFmtId="0" fontId="43" fillId="46"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3" fillId="46" borderId="0" applyNumberFormat="0" applyBorder="0" applyAlignment="0" applyProtection="0"/>
    <xf numFmtId="0" fontId="45" fillId="19" borderId="0" applyNumberFormat="0" applyBorder="0" applyAlignment="0" applyProtection="0"/>
    <xf numFmtId="0" fontId="42" fillId="57" borderId="0" applyNumberFormat="0" applyBorder="0" applyAlignment="0" applyProtection="0"/>
    <xf numFmtId="0" fontId="43" fillId="55" borderId="0" applyNumberFormat="0" applyBorder="0" applyAlignment="0" applyProtection="0"/>
    <xf numFmtId="0" fontId="44" fillId="61" borderId="0" applyNumberFormat="0" applyBorder="0" applyAlignment="0" applyProtection="0"/>
    <xf numFmtId="0" fontId="44" fillId="61" borderId="0" applyNumberFormat="0" applyBorder="0" applyAlignment="0" applyProtection="0"/>
    <xf numFmtId="0" fontId="43" fillId="55" borderId="0" applyNumberFormat="0" applyBorder="0" applyAlignment="0" applyProtection="0"/>
    <xf numFmtId="0" fontId="45" fillId="23" borderId="0" applyNumberFormat="0" applyBorder="0" applyAlignment="0" applyProtection="0"/>
    <xf numFmtId="0" fontId="42" fillId="56" borderId="0" applyNumberFormat="0" applyBorder="0" applyAlignment="0" applyProtection="0"/>
    <xf numFmtId="0" fontId="43" fillId="62" borderId="0" applyNumberFormat="0" applyBorder="0" applyAlignment="0" applyProtection="0"/>
    <xf numFmtId="0" fontId="44" fillId="63" borderId="0" applyNumberFormat="0" applyBorder="0" applyAlignment="0" applyProtection="0"/>
    <xf numFmtId="0" fontId="44" fillId="63" borderId="0" applyNumberFormat="0" applyBorder="0" applyAlignment="0" applyProtection="0"/>
    <xf numFmtId="0" fontId="43" fillId="62" borderId="0" applyNumberFormat="0" applyBorder="0" applyAlignment="0" applyProtection="0"/>
    <xf numFmtId="0" fontId="45" fillId="27" borderId="0" applyNumberFormat="0" applyBorder="0" applyAlignment="0" applyProtection="0"/>
    <xf numFmtId="0" fontId="42" fillId="65" borderId="0" applyNumberFormat="0" applyBorder="0" applyAlignment="0" applyProtection="0"/>
    <xf numFmtId="0" fontId="43" fillId="59" borderId="0" applyNumberFormat="0" applyBorder="0" applyAlignment="0" applyProtection="0"/>
    <xf numFmtId="0" fontId="44" fillId="60" borderId="0" applyNumberFormat="0" applyBorder="0" applyAlignment="0" applyProtection="0"/>
    <xf numFmtId="0" fontId="44" fillId="60" borderId="0" applyNumberFormat="0" applyBorder="0" applyAlignment="0" applyProtection="0"/>
    <xf numFmtId="0" fontId="43" fillId="59" borderId="0" applyNumberFormat="0" applyBorder="0" applyAlignment="0" applyProtection="0"/>
    <xf numFmtId="0" fontId="45" fillId="31" borderId="0" applyNumberFormat="0" applyBorder="0" applyAlignment="0" applyProtection="0"/>
    <xf numFmtId="0" fontId="42" fillId="68" borderId="0" applyNumberFormat="0" applyBorder="0" applyAlignment="0" applyProtection="0"/>
    <xf numFmtId="0" fontId="43" fillId="43" borderId="0" applyNumberFormat="0" applyBorder="0" applyAlignment="0" applyProtection="0"/>
    <xf numFmtId="0" fontId="44" fillId="64" borderId="0" applyNumberFormat="0" applyBorder="0" applyAlignment="0" applyProtection="0"/>
    <xf numFmtId="0" fontId="44" fillId="64" borderId="0" applyNumberFormat="0" applyBorder="0" applyAlignment="0" applyProtection="0"/>
    <xf numFmtId="0" fontId="43" fillId="43" borderId="0" applyNumberFormat="0" applyBorder="0" applyAlignment="0" applyProtection="0"/>
    <xf numFmtId="0" fontId="45" fillId="35" borderId="0" applyNumberFormat="0" applyBorder="0" applyAlignment="0" applyProtection="0"/>
    <xf numFmtId="0" fontId="34" fillId="67" borderId="0" applyNumberFormat="0" applyBorder="0" applyAlignment="0" applyProtection="0"/>
    <xf numFmtId="0" fontId="34" fillId="46" borderId="0" applyNumberFormat="0" applyBorder="0" applyAlignment="0" applyProtection="0"/>
    <xf numFmtId="0" fontId="34" fillId="57" borderId="0" applyNumberFormat="0" applyBorder="0" applyAlignment="0" applyProtection="0"/>
    <xf numFmtId="0" fontId="34" fillId="56" borderId="0" applyNumberFormat="0" applyBorder="0" applyAlignment="0" applyProtection="0"/>
    <xf numFmtId="0" fontId="34" fillId="65" borderId="0" applyNumberFormat="0" applyBorder="0" applyAlignment="0" applyProtection="0"/>
    <xf numFmtId="0" fontId="34" fillId="68" borderId="0" applyNumberFormat="0" applyBorder="0" applyAlignment="0" applyProtection="0"/>
    <xf numFmtId="189" fontId="32" fillId="0" borderId="0">
      <alignment horizontal="center"/>
    </xf>
    <xf numFmtId="190" fontId="32" fillId="0" borderId="0">
      <alignment horizontal="center"/>
    </xf>
    <xf numFmtId="191" fontId="32" fillId="0" borderId="0">
      <alignment horizontal="center"/>
    </xf>
    <xf numFmtId="192" fontId="32" fillId="0" borderId="0">
      <alignment horizontal="center"/>
    </xf>
    <xf numFmtId="193" fontId="32" fillId="0" borderId="0">
      <alignment horizontal="center"/>
    </xf>
    <xf numFmtId="0" fontId="36" fillId="69" borderId="0" applyNumberFormat="0" applyBorder="0" applyAlignment="0" applyProtection="0"/>
    <xf numFmtId="0" fontId="46" fillId="53" borderId="0" applyNumberFormat="0" applyBorder="0" applyAlignment="0" applyProtection="0"/>
    <xf numFmtId="0" fontId="46" fillId="53" borderId="0" applyNumberFormat="0" applyBorder="0" applyAlignment="0" applyProtection="0"/>
    <xf numFmtId="0" fontId="36" fillId="70" borderId="0" applyNumberFormat="0" applyBorder="0" applyAlignment="0" applyProtection="0"/>
    <xf numFmtId="0" fontId="36" fillId="71" borderId="0" applyNumberFormat="0" applyBorder="0" applyAlignment="0" applyProtection="0"/>
    <xf numFmtId="0" fontId="46" fillId="60" borderId="0" applyNumberFormat="0" applyBorder="0" applyAlignment="0" applyProtection="0"/>
    <xf numFmtId="0" fontId="46" fillId="60" borderId="0" applyNumberFormat="0" applyBorder="0" applyAlignment="0" applyProtection="0"/>
    <xf numFmtId="0" fontId="36" fillId="72" borderId="0" applyNumberFormat="0" applyBorder="0" applyAlignment="0" applyProtection="0"/>
    <xf numFmtId="0" fontId="42" fillId="73" borderId="0" applyNumberFormat="0" applyBorder="0" applyAlignment="0" applyProtection="0"/>
    <xf numFmtId="0" fontId="47" fillId="74" borderId="0" applyNumberFormat="0" applyBorder="0" applyAlignment="0" applyProtection="0"/>
    <xf numFmtId="0" fontId="47" fillId="74" borderId="0" applyNumberFormat="0" applyBorder="0" applyAlignment="0" applyProtection="0"/>
    <xf numFmtId="0" fontId="42" fillId="75" borderId="0" applyNumberFormat="0" applyBorder="0" applyAlignment="0" applyProtection="0"/>
    <xf numFmtId="0" fontId="42" fillId="36"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2" fillId="36" borderId="0" applyNumberFormat="0" applyBorder="0" applyAlignment="0" applyProtection="0"/>
    <xf numFmtId="0" fontId="42" fillId="76" borderId="0" applyNumberFormat="0" applyBorder="0" applyAlignment="0" applyProtection="0"/>
    <xf numFmtId="0" fontId="47" fillId="77" borderId="0" applyNumberFormat="0" applyBorder="0" applyAlignment="0" applyProtection="0"/>
    <xf numFmtId="0" fontId="47" fillId="77" borderId="0" applyNumberFormat="0" applyBorder="0" applyAlignment="0" applyProtection="0"/>
    <xf numFmtId="0" fontId="42" fillId="76" borderId="0" applyNumberFormat="0" applyBorder="0" applyAlignment="0" applyProtection="0"/>
    <xf numFmtId="0" fontId="42" fillId="36" borderId="0" applyNumberFormat="0" applyBorder="0" applyAlignment="0" applyProtection="0"/>
    <xf numFmtId="0" fontId="42" fillId="76" borderId="0" applyNumberFormat="0" applyBorder="0" applyAlignment="0" applyProtection="0"/>
    <xf numFmtId="0" fontId="42" fillId="36" borderId="0" applyNumberFormat="0" applyBorder="0" applyAlignment="0" applyProtection="0"/>
    <xf numFmtId="0" fontId="42" fillId="7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42" fillId="36" borderId="0" applyNumberFormat="0" applyBorder="0" applyAlignment="0" applyProtection="0"/>
    <xf numFmtId="0" fontId="36" fillId="78" borderId="0" applyNumberFormat="0" applyBorder="0" applyAlignment="0" applyProtection="0"/>
    <xf numFmtId="0" fontId="46" fillId="79" borderId="0" applyNumberFormat="0" applyBorder="0" applyAlignment="0" applyProtection="0"/>
    <xf numFmtId="0" fontId="46" fillId="79" borderId="0" applyNumberFormat="0" applyBorder="0" applyAlignment="0" applyProtection="0"/>
    <xf numFmtId="0" fontId="36" fillId="80" borderId="0" applyNumberFormat="0" applyBorder="0" applyAlignment="0" applyProtection="0"/>
    <xf numFmtId="0" fontId="36" fillId="81"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36" fillId="82" borderId="0" applyNumberFormat="0" applyBorder="0" applyAlignment="0" applyProtection="0"/>
    <xf numFmtId="0" fontId="42" fillId="83" borderId="0" applyNumberFormat="0" applyBorder="0" applyAlignment="0" applyProtection="0"/>
    <xf numFmtId="0" fontId="47" fillId="84" borderId="0" applyNumberFormat="0" applyBorder="0" applyAlignment="0" applyProtection="0"/>
    <xf numFmtId="0" fontId="47" fillId="84" borderId="0" applyNumberFormat="0" applyBorder="0" applyAlignment="0" applyProtection="0"/>
    <xf numFmtId="0" fontId="42" fillId="81" borderId="0" applyNumberFormat="0" applyBorder="0" applyAlignment="0" applyProtection="0"/>
    <xf numFmtId="0" fontId="42" fillId="37"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2" fillId="37" borderId="0" applyNumberFormat="0" applyBorder="0" applyAlignment="0" applyProtection="0"/>
    <xf numFmtId="0" fontId="42" fillId="85" borderId="0" applyNumberFormat="0" applyBorder="0" applyAlignment="0" applyProtection="0"/>
    <xf numFmtId="0" fontId="47" fillId="86" borderId="0" applyNumberFormat="0" applyBorder="0" applyAlignment="0" applyProtection="0"/>
    <xf numFmtId="0" fontId="47" fillId="86" borderId="0" applyNumberFormat="0" applyBorder="0" applyAlignment="0" applyProtection="0"/>
    <xf numFmtId="0" fontId="42" fillId="85" borderId="0" applyNumberFormat="0" applyBorder="0" applyAlignment="0" applyProtection="0"/>
    <xf numFmtId="0" fontId="42" fillId="37" borderId="0" applyNumberFormat="0" applyBorder="0" applyAlignment="0" applyProtection="0"/>
    <xf numFmtId="0" fontId="42" fillId="85" borderId="0" applyNumberFormat="0" applyBorder="0" applyAlignment="0" applyProtection="0"/>
    <xf numFmtId="0" fontId="42" fillId="37" borderId="0" applyNumberFormat="0" applyBorder="0" applyAlignment="0" applyProtection="0"/>
    <xf numFmtId="0" fontId="42" fillId="85"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36" fillId="87" borderId="0" applyNumberFormat="0" applyBorder="0" applyAlignment="0" applyProtection="0"/>
    <xf numFmtId="0" fontId="46" fillId="88" borderId="0" applyNumberFormat="0" applyBorder="0" applyAlignment="0" applyProtection="0"/>
    <xf numFmtId="0" fontId="46" fillId="88" borderId="0" applyNumberFormat="0" applyBorder="0" applyAlignment="0" applyProtection="0"/>
    <xf numFmtId="0" fontId="36" fillId="89" borderId="0" applyNumberFormat="0" applyBorder="0" applyAlignment="0" applyProtection="0"/>
    <xf numFmtId="0" fontId="36" fillId="82"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36" fillId="90" borderId="0" applyNumberFormat="0" applyBorder="0" applyAlignment="0" applyProtection="0"/>
    <xf numFmtId="0" fontId="42" fillId="72" borderId="0" applyNumberFormat="0" applyBorder="0" applyAlignment="0" applyProtection="0"/>
    <xf numFmtId="0" fontId="47" fillId="63" borderId="0" applyNumberFormat="0" applyBorder="0" applyAlignment="0" applyProtection="0"/>
    <xf numFmtId="0" fontId="47" fillId="63" borderId="0" applyNumberFormat="0" applyBorder="0" applyAlignment="0" applyProtection="0"/>
    <xf numFmtId="0" fontId="42" fillId="91" borderId="0" applyNumberFormat="0" applyBorder="0" applyAlignment="0" applyProtection="0"/>
    <xf numFmtId="0" fontId="42" fillId="5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2" fillId="55" borderId="0" applyNumberFormat="0" applyBorder="0" applyAlignment="0" applyProtection="0"/>
    <xf numFmtId="0" fontId="42" fillId="83" borderId="0" applyNumberFormat="0" applyBorder="0" applyAlignment="0" applyProtection="0"/>
    <xf numFmtId="0" fontId="47" fillId="84" borderId="0" applyNumberFormat="0" applyBorder="0" applyAlignment="0" applyProtection="0"/>
    <xf numFmtId="0" fontId="47" fillId="84" borderId="0" applyNumberFormat="0" applyBorder="0" applyAlignment="0" applyProtection="0"/>
    <xf numFmtId="0" fontId="42" fillId="83" borderId="0" applyNumberFormat="0" applyBorder="0" applyAlignment="0" applyProtection="0"/>
    <xf numFmtId="0" fontId="42" fillId="55" borderId="0" applyNumberFormat="0" applyBorder="0" applyAlignment="0" applyProtection="0"/>
    <xf numFmtId="0" fontId="42" fillId="83" borderId="0" applyNumberFormat="0" applyBorder="0" applyAlignment="0" applyProtection="0"/>
    <xf numFmtId="0" fontId="42" fillId="55" borderId="0" applyNumberFormat="0" applyBorder="0" applyAlignment="0" applyProtection="0"/>
    <xf numFmtId="0" fontId="42" fillId="83"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36" fillId="82"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36" fillId="80" borderId="0" applyNumberFormat="0" applyBorder="0" applyAlignment="0" applyProtection="0"/>
    <xf numFmtId="0" fontId="36" fillId="72"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36" fillId="83" borderId="0" applyNumberFormat="0" applyBorder="0" applyAlignment="0" applyProtection="0"/>
    <xf numFmtId="0" fontId="42" fillId="72" borderId="0" applyNumberFormat="0" applyBorder="0" applyAlignment="0" applyProtection="0"/>
    <xf numFmtId="0" fontId="47" fillId="63" borderId="0" applyNumberFormat="0" applyBorder="0" applyAlignment="0" applyProtection="0"/>
    <xf numFmtId="0" fontId="47" fillId="63" borderId="0" applyNumberFormat="0" applyBorder="0" applyAlignment="0" applyProtection="0"/>
    <xf numFmtId="0" fontId="42" fillId="82" borderId="0" applyNumberFormat="0" applyBorder="0" applyAlignment="0" applyProtection="0"/>
    <xf numFmtId="0" fontId="42" fillId="56"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2" fillId="56" borderId="0" applyNumberFormat="0" applyBorder="0" applyAlignment="0" applyProtection="0"/>
    <xf numFmtId="0" fontId="42" fillId="92" borderId="0" applyNumberFormat="0" applyBorder="0" applyAlignment="0" applyProtection="0"/>
    <xf numFmtId="0" fontId="47" fillId="93" borderId="0" applyNumberFormat="0" applyBorder="0" applyAlignment="0" applyProtection="0"/>
    <xf numFmtId="0" fontId="47" fillId="93" borderId="0" applyNumberFormat="0" applyBorder="0" applyAlignment="0" applyProtection="0"/>
    <xf numFmtId="0" fontId="42" fillId="92" borderId="0" applyNumberFormat="0" applyBorder="0" applyAlignment="0" applyProtection="0"/>
    <xf numFmtId="0" fontId="42" fillId="56" borderId="0" applyNumberFormat="0" applyBorder="0" applyAlignment="0" applyProtection="0"/>
    <xf numFmtId="0" fontId="42" fillId="92" borderId="0" applyNumberFormat="0" applyBorder="0" applyAlignment="0" applyProtection="0"/>
    <xf numFmtId="0" fontId="42" fillId="56" borderId="0" applyNumberFormat="0" applyBorder="0" applyAlignment="0" applyProtection="0"/>
    <xf numFmtId="0" fontId="42" fillId="92"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36" fillId="69" borderId="0" applyNumberFormat="0" applyBorder="0" applyAlignment="0" applyProtection="0"/>
    <xf numFmtId="0" fontId="46" fillId="53" borderId="0" applyNumberFormat="0" applyBorder="0" applyAlignment="0" applyProtection="0"/>
    <xf numFmtId="0" fontId="46" fillId="53" borderId="0" applyNumberFormat="0" applyBorder="0" applyAlignment="0" applyProtection="0"/>
    <xf numFmtId="0" fontId="36" fillId="87" borderId="0" applyNumberFormat="0" applyBorder="0" applyAlignment="0" applyProtection="0"/>
    <xf numFmtId="0" fontId="36" fillId="71" borderId="0" applyNumberFormat="0" applyBorder="0" applyAlignment="0" applyProtection="0"/>
    <xf numFmtId="0" fontId="46" fillId="60" borderId="0" applyNumberFormat="0" applyBorder="0" applyAlignment="0" applyProtection="0"/>
    <xf numFmtId="0" fontId="46" fillId="60" borderId="0" applyNumberFormat="0" applyBorder="0" applyAlignment="0" applyProtection="0"/>
    <xf numFmtId="0" fontId="42" fillId="71"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42" fillId="75" borderId="0" applyNumberFormat="0" applyBorder="0" applyAlignment="0" applyProtection="0"/>
    <xf numFmtId="0" fontId="42" fillId="65"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2" fillId="65" borderId="0" applyNumberFormat="0" applyBorder="0" applyAlignment="0" applyProtection="0"/>
    <xf numFmtId="0" fontId="42" fillId="94" borderId="0" applyNumberFormat="0" applyBorder="0" applyAlignment="0" applyProtection="0"/>
    <xf numFmtId="0" fontId="47" fillId="95" borderId="0" applyNumberFormat="0" applyBorder="0" applyAlignment="0" applyProtection="0"/>
    <xf numFmtId="0" fontId="47" fillId="95" borderId="0" applyNumberFormat="0" applyBorder="0" applyAlignment="0" applyProtection="0"/>
    <xf numFmtId="0" fontId="42" fillId="94" borderId="0" applyNumberFormat="0" applyBorder="0" applyAlignment="0" applyProtection="0"/>
    <xf numFmtId="0" fontId="42" fillId="65" borderId="0" applyNumberFormat="0" applyBorder="0" applyAlignment="0" applyProtection="0"/>
    <xf numFmtId="0" fontId="42" fillId="94" borderId="0" applyNumberFormat="0" applyBorder="0" applyAlignment="0" applyProtection="0"/>
    <xf numFmtId="0" fontId="42" fillId="65" borderId="0" applyNumberFormat="0" applyBorder="0" applyAlignment="0" applyProtection="0"/>
    <xf numFmtId="0" fontId="42" fillId="94" borderId="0" applyNumberFormat="0" applyBorder="0" applyAlignment="0" applyProtection="0"/>
    <xf numFmtId="0" fontId="42" fillId="65" borderId="0" applyNumberFormat="0" applyBorder="0" applyAlignment="0" applyProtection="0"/>
    <xf numFmtId="0" fontId="42" fillId="65" borderId="0" applyNumberFormat="0" applyBorder="0" applyAlignment="0" applyProtection="0"/>
    <xf numFmtId="0" fontId="42" fillId="65" borderId="0" applyNumberFormat="0" applyBorder="0" applyAlignment="0" applyProtection="0"/>
    <xf numFmtId="0" fontId="42" fillId="65" borderId="0" applyNumberFormat="0" applyBorder="0" applyAlignment="0" applyProtection="0"/>
    <xf numFmtId="0" fontId="36" fillId="96"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36" fillId="81"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36" fillId="97" borderId="0" applyNumberFormat="0" applyBorder="0" applyAlignment="0" applyProtection="0"/>
    <xf numFmtId="0" fontId="42" fillId="97" borderId="0" applyNumberFormat="0" applyBorder="0" applyAlignment="0" applyProtection="0"/>
    <xf numFmtId="0" fontId="47" fillId="64" borderId="0" applyNumberFormat="0" applyBorder="0" applyAlignment="0" applyProtection="0"/>
    <xf numFmtId="0" fontId="47" fillId="64" borderId="0" applyNumberFormat="0" applyBorder="0" applyAlignment="0" applyProtection="0"/>
    <xf numFmtId="0" fontId="42" fillId="98" borderId="0" applyNumberFormat="0" applyBorder="0" applyAlignment="0" applyProtection="0"/>
    <xf numFmtId="0" fontId="42" fillId="66"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2" fillId="66" borderId="0" applyNumberFormat="0" applyBorder="0" applyAlignment="0" applyProtection="0"/>
    <xf numFmtId="0" fontId="42" fillId="99" borderId="0" applyNumberFormat="0" applyBorder="0" applyAlignment="0" applyProtection="0"/>
    <xf numFmtId="0" fontId="47" fillId="100" borderId="0" applyNumberFormat="0" applyBorder="0" applyAlignment="0" applyProtection="0"/>
    <xf numFmtId="0" fontId="47" fillId="100" borderId="0" applyNumberFormat="0" applyBorder="0" applyAlignment="0" applyProtection="0"/>
    <xf numFmtId="0" fontId="42" fillId="99" borderId="0" applyNumberFormat="0" applyBorder="0" applyAlignment="0" applyProtection="0"/>
    <xf numFmtId="0" fontId="42" fillId="66" borderId="0" applyNumberFormat="0" applyBorder="0" applyAlignment="0" applyProtection="0"/>
    <xf numFmtId="0" fontId="42" fillId="99" borderId="0" applyNumberFormat="0" applyBorder="0" applyAlignment="0" applyProtection="0"/>
    <xf numFmtId="0" fontId="42" fillId="66" borderId="0" applyNumberFormat="0" applyBorder="0" applyAlignment="0" applyProtection="0"/>
    <xf numFmtId="0" fontId="42" fillId="99" borderId="0" applyNumberFormat="0" applyBorder="0" applyAlignment="0" applyProtection="0"/>
    <xf numFmtId="0" fontId="42" fillId="66" borderId="0" applyNumberFormat="0" applyBorder="0" applyAlignment="0" applyProtection="0"/>
    <xf numFmtId="0" fontId="42" fillId="66" borderId="0" applyNumberFormat="0" applyBorder="0" applyAlignment="0" applyProtection="0"/>
    <xf numFmtId="0" fontId="42" fillId="66" borderId="0" applyNumberFormat="0" applyBorder="0" applyAlignment="0" applyProtection="0"/>
    <xf numFmtId="0" fontId="42" fillId="66" borderId="0" applyNumberFormat="0" applyBorder="0" applyAlignment="0" applyProtection="0"/>
    <xf numFmtId="0" fontId="48" fillId="62" borderId="24" applyNumberFormat="0" applyAlignment="0" applyProtection="0"/>
    <xf numFmtId="0" fontId="49" fillId="0" borderId="0">
      <alignment horizontal="left" wrapText="1"/>
    </xf>
    <xf numFmtId="0" fontId="50" fillId="0" borderId="25">
      <protection hidden="1"/>
    </xf>
    <xf numFmtId="0" fontId="51" fillId="62" borderId="25" applyNumberFormat="0" applyFont="0" applyBorder="0" applyAlignment="0" applyProtection="0">
      <protection hidden="1"/>
    </xf>
    <xf numFmtId="0" fontId="52" fillId="0" borderId="25">
      <protection hidden="1"/>
    </xf>
    <xf numFmtId="194" fontId="9" fillId="0" borderId="0" applyFont="0" applyFill="0" applyBorder="0" applyAlignment="0" applyProtection="0"/>
    <xf numFmtId="0" fontId="9" fillId="0" borderId="0"/>
    <xf numFmtId="0" fontId="53" fillId="0" borderId="0" applyNumberFormat="0" applyFill="0" applyBorder="0" applyAlignment="0" applyProtection="0"/>
    <xf numFmtId="0" fontId="54" fillId="39"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6" fillId="81" borderId="0" applyNumberFormat="0" applyBorder="0" applyAlignment="0" applyProtection="0"/>
    <xf numFmtId="0" fontId="57" fillId="6" borderId="0" applyNumberFormat="0" applyBorder="0" applyAlignment="0" applyProtection="0"/>
    <xf numFmtId="0" fontId="58" fillId="0" borderId="0" applyNumberFormat="0" applyFill="0" applyBorder="0" applyAlignment="0" applyProtection="0"/>
    <xf numFmtId="0" fontId="59" fillId="0" borderId="0"/>
    <xf numFmtId="2" fontId="60" fillId="0" borderId="0">
      <protection locked="0"/>
    </xf>
    <xf numFmtId="2" fontId="61" fillId="0" borderId="0">
      <protection locked="0"/>
    </xf>
    <xf numFmtId="0" fontId="60" fillId="0" borderId="0">
      <protection locked="0"/>
    </xf>
    <xf numFmtId="0" fontId="60" fillId="0" borderId="0">
      <protection locked="0"/>
    </xf>
    <xf numFmtId="0" fontId="62" fillId="62" borderId="24" applyNumberFormat="0" applyAlignment="0" applyProtection="0"/>
    <xf numFmtId="0" fontId="62" fillId="62" borderId="24" applyNumberFormat="0" applyAlignment="0" applyProtection="0"/>
    <xf numFmtId="0" fontId="62" fillId="62" borderId="24" applyNumberFormat="0" applyAlignment="0" applyProtection="0"/>
    <xf numFmtId="0" fontId="62" fillId="62" borderId="24" applyNumberFormat="0" applyAlignment="0" applyProtection="0"/>
    <xf numFmtId="0" fontId="62" fillId="62" borderId="24" applyNumberFormat="0" applyAlignment="0" applyProtection="0"/>
    <xf numFmtId="0" fontId="62" fillId="62" borderId="24" applyNumberFormat="0" applyAlignment="0" applyProtection="0"/>
    <xf numFmtId="0" fontId="63" fillId="51" borderId="26" applyNumberFormat="0" applyAlignment="0" applyProtection="0"/>
    <xf numFmtId="0" fontId="63" fillId="51" borderId="26" applyNumberFormat="0" applyAlignment="0" applyProtection="0"/>
    <xf numFmtId="0" fontId="64" fillId="101" borderId="24" applyNumberFormat="0" applyAlignment="0" applyProtection="0"/>
    <xf numFmtId="0" fontId="65" fillId="9" borderId="18" applyNumberFormat="0" applyAlignment="0" applyProtection="0"/>
    <xf numFmtId="0" fontId="66" fillId="0" borderId="27" applyNumberFormat="0" applyFont="0" applyFill="0" applyAlignment="0" applyProtection="0"/>
    <xf numFmtId="0" fontId="67" fillId="0" borderId="28" applyNumberFormat="0" applyFill="0" applyAlignment="0" applyProtection="0"/>
    <xf numFmtId="1" fontId="68" fillId="0" borderId="0"/>
    <xf numFmtId="0" fontId="69" fillId="102" borderId="29" applyNumberFormat="0" applyAlignment="0" applyProtection="0"/>
    <xf numFmtId="0" fontId="70" fillId="84" borderId="30" applyNumberFormat="0" applyAlignment="0" applyProtection="0"/>
    <xf numFmtId="0" fontId="70" fillId="84" borderId="30" applyNumberFormat="0" applyAlignment="0" applyProtection="0"/>
    <xf numFmtId="0" fontId="69" fillId="83" borderId="29" applyNumberFormat="0" applyAlignment="0" applyProtection="0"/>
    <xf numFmtId="0" fontId="71" fillId="10" borderId="21" applyNumberFormat="0" applyAlignment="0" applyProtection="0"/>
    <xf numFmtId="195" fontId="49" fillId="0" borderId="0"/>
    <xf numFmtId="196" fontId="9" fillId="0" borderId="0"/>
    <xf numFmtId="0" fontId="72" fillId="103" borderId="31">
      <alignment horizontal="right" vertical="center"/>
    </xf>
    <xf numFmtId="0" fontId="73" fillId="103" borderId="31">
      <alignment horizontal="right" vertical="center"/>
    </xf>
    <xf numFmtId="0" fontId="9" fillId="103" borderId="1"/>
    <xf numFmtId="0" fontId="74" fillId="104" borderId="31">
      <alignment horizontal="center" vertical="center"/>
    </xf>
    <xf numFmtId="0" fontId="72" fillId="103" borderId="31">
      <alignment horizontal="right" vertical="center"/>
    </xf>
    <xf numFmtId="0" fontId="9" fillId="103" borderId="0"/>
    <xf numFmtId="0" fontId="75" fillId="103" borderId="31">
      <alignment horizontal="left" vertical="center"/>
    </xf>
    <xf numFmtId="0" fontId="75" fillId="103" borderId="32">
      <alignment vertical="center"/>
    </xf>
    <xf numFmtId="0" fontId="76" fillId="103" borderId="33">
      <alignment vertical="center"/>
    </xf>
    <xf numFmtId="0" fontId="75" fillId="103" borderId="31"/>
    <xf numFmtId="0" fontId="73" fillId="103" borderId="31">
      <alignment horizontal="right" vertical="center"/>
    </xf>
    <xf numFmtId="0" fontId="77" fillId="105" borderId="31">
      <alignment horizontal="left" vertical="center"/>
    </xf>
    <xf numFmtId="0" fontId="77" fillId="105" borderId="31">
      <alignment horizontal="left" vertical="center"/>
    </xf>
    <xf numFmtId="0" fontId="78" fillId="103" borderId="31">
      <alignment horizontal="left" vertical="center"/>
    </xf>
    <xf numFmtId="0" fontId="79" fillId="103" borderId="1"/>
    <xf numFmtId="0" fontId="74" fillId="106" borderId="31">
      <alignment horizontal="left" vertical="center"/>
    </xf>
    <xf numFmtId="197" fontId="80" fillId="0" borderId="0"/>
    <xf numFmtId="197" fontId="80" fillId="0" borderId="0"/>
    <xf numFmtId="197" fontId="80" fillId="0" borderId="0"/>
    <xf numFmtId="197" fontId="80" fillId="0" borderId="0"/>
    <xf numFmtId="197" fontId="80" fillId="0" borderId="0"/>
    <xf numFmtId="197" fontId="80" fillId="0" borderId="0"/>
    <xf numFmtId="197" fontId="80" fillId="0" borderId="0"/>
    <xf numFmtId="197" fontId="80"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98" fontId="8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98" fontId="81" fillId="0" borderId="0" applyFont="0" applyFill="0" applyBorder="0" applyAlignment="0" applyProtection="0"/>
    <xf numFmtId="199" fontId="82" fillId="0" borderId="0" applyFont="0" applyFill="0" applyBorder="0" applyAlignment="0" applyProtection="0"/>
    <xf numFmtId="198" fontId="81" fillId="0" borderId="0" applyFont="0" applyFill="0" applyBorder="0" applyAlignment="0" applyProtection="0"/>
    <xf numFmtId="199" fontId="8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99" fontId="8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200" fontId="83" fillId="0" borderId="0">
      <alignment horizontal="right" vertical="top"/>
    </xf>
    <xf numFmtId="3" fontId="84" fillId="0" borderId="0" applyFont="0" applyFill="0" applyBorder="0" applyAlignment="0" applyProtection="0"/>
    <xf numFmtId="0" fontId="28" fillId="0" borderId="0"/>
    <xf numFmtId="3" fontId="85" fillId="0" borderId="0" applyFill="0" applyBorder="0" applyAlignment="0" applyProtection="0"/>
    <xf numFmtId="0" fontId="36" fillId="48" borderId="34" applyNumberFormat="0" applyFont="0" applyAlignment="0" applyProtection="0"/>
    <xf numFmtId="0" fontId="36" fillId="48" borderId="34" applyNumberFormat="0" applyFont="0" applyAlignment="0" applyProtection="0"/>
    <xf numFmtId="0" fontId="36" fillId="48" borderId="34" applyNumberFormat="0" applyFont="0" applyAlignment="0" applyProtection="0"/>
    <xf numFmtId="0" fontId="86" fillId="0" borderId="0"/>
    <xf numFmtId="0" fontId="86" fillId="0" borderId="0"/>
    <xf numFmtId="201" fontId="84" fillId="0" borderId="0" applyFont="0" applyFill="0" applyBorder="0" applyAlignment="0" applyProtection="0"/>
    <xf numFmtId="2" fontId="60" fillId="0" borderId="0">
      <protection locked="0"/>
    </xf>
    <xf numFmtId="170" fontId="9" fillId="107" borderId="0" applyNumberFormat="0" applyFont="0" applyBorder="0" applyAlignment="0" applyProtection="0"/>
    <xf numFmtId="14" fontId="87" fillId="0" borderId="0" applyFont="0" applyFill="0" applyBorder="0" applyAlignment="0" applyProtection="0"/>
    <xf numFmtId="0" fontId="66" fillId="0" borderId="0" applyFont="0" applyFill="0" applyBorder="0" applyAlignment="0" applyProtection="0"/>
    <xf numFmtId="15" fontId="88" fillId="0" borderId="0"/>
    <xf numFmtId="202" fontId="89" fillId="0" borderId="0"/>
    <xf numFmtId="0" fontId="90" fillId="108" borderId="0" applyNumberFormat="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109" borderId="0" applyNumberFormat="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110" borderId="0" applyNumberFormat="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43" borderId="24" applyNumberFormat="0" applyAlignment="0" applyProtection="0"/>
    <xf numFmtId="0" fontId="92" fillId="43" borderId="24" applyNumberFormat="0" applyAlignment="0" applyProtection="0"/>
    <xf numFmtId="0" fontId="92" fillId="43" borderId="24" applyNumberFormat="0" applyAlignment="0" applyProtection="0"/>
    <xf numFmtId="203" fontId="93" fillId="0" borderId="35">
      <alignment horizontal="center"/>
    </xf>
    <xf numFmtId="203" fontId="93" fillId="0" borderId="35">
      <alignment horizontal="center"/>
    </xf>
    <xf numFmtId="0" fontId="94" fillId="107" borderId="0"/>
    <xf numFmtId="204" fontId="9" fillId="0" borderId="0" applyFont="0" applyFill="0" applyBorder="0" applyAlignment="0" applyProtection="0"/>
    <xf numFmtId="205" fontId="95" fillId="0" borderId="0" applyFont="0" applyFill="0" applyBorder="0" applyAlignment="0" applyProtection="0"/>
    <xf numFmtId="206" fontId="96" fillId="0" borderId="0"/>
    <xf numFmtId="170" fontId="97" fillId="0" borderId="0" applyBorder="0" applyAlignment="0" applyProtection="0"/>
    <xf numFmtId="170" fontId="98" fillId="0" borderId="0" applyBorder="0" applyAlignment="0" applyProtection="0"/>
    <xf numFmtId="170" fontId="99" fillId="0" borderId="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1"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207" fontId="105" fillId="0" borderId="0" applyFont="0" applyFill="0" applyBorder="0" applyAlignment="0" applyProtection="0"/>
    <xf numFmtId="208" fontId="105" fillId="0" borderId="0" applyFont="0" applyFill="0" applyBorder="0" applyAlignment="0" applyProtection="0"/>
    <xf numFmtId="0" fontId="106" fillId="0" borderId="0" applyNumberFormat="0" applyBorder="0" applyProtection="0">
      <alignment vertical="center"/>
    </xf>
    <xf numFmtId="0" fontId="107" fillId="0" borderId="0">
      <alignment vertical="center"/>
    </xf>
    <xf numFmtId="209" fontId="108" fillId="0" borderId="0">
      <protection locked="0"/>
    </xf>
    <xf numFmtId="209" fontId="108" fillId="0" borderId="0">
      <protection locked="0"/>
    </xf>
    <xf numFmtId="209" fontId="108" fillId="0" borderId="0">
      <protection locked="0"/>
    </xf>
    <xf numFmtId="209" fontId="108" fillId="0" borderId="0">
      <protection locked="0"/>
    </xf>
    <xf numFmtId="209" fontId="108" fillId="0" borderId="0">
      <protection locked="0"/>
    </xf>
    <xf numFmtId="209" fontId="108" fillId="0" borderId="0">
      <protection locked="0"/>
    </xf>
    <xf numFmtId="209" fontId="108" fillId="0" borderId="0">
      <protection locked="0"/>
    </xf>
    <xf numFmtId="0" fontId="93" fillId="0" borderId="0"/>
    <xf numFmtId="0" fontId="60" fillId="0" borderId="0">
      <protection locked="0"/>
    </xf>
    <xf numFmtId="210" fontId="60" fillId="0" borderId="0">
      <protection locked="0"/>
    </xf>
    <xf numFmtId="3" fontId="66" fillId="0" borderId="0" applyFont="0" applyFill="0" applyBorder="0" applyAlignment="0" applyProtection="0"/>
    <xf numFmtId="3" fontId="66" fillId="0" borderId="0" applyFont="0" applyFill="0" applyBorder="0" applyAlignment="0" applyProtection="0"/>
    <xf numFmtId="2" fontId="87" fillId="0" borderId="0" applyFont="0" applyFill="0" applyBorder="0" applyAlignment="0" applyProtection="0"/>
    <xf numFmtId="0" fontId="109" fillId="0" borderId="0"/>
    <xf numFmtId="0" fontId="28" fillId="0" borderId="0"/>
    <xf numFmtId="210" fontId="60" fillId="0" borderId="0">
      <protection locked="0"/>
    </xf>
    <xf numFmtId="170" fontId="110" fillId="111" borderId="0" applyNumberFormat="0" applyFont="0" applyBorder="0" applyAlignment="0" applyProtection="0"/>
    <xf numFmtId="169" fontId="111" fillId="0" borderId="0" applyProtection="0"/>
    <xf numFmtId="169" fontId="112" fillId="0" borderId="0" applyProtection="0"/>
    <xf numFmtId="169" fontId="113" fillId="0" borderId="0" applyProtection="0"/>
    <xf numFmtId="0" fontId="32" fillId="0" borderId="36"/>
    <xf numFmtId="0" fontId="32" fillId="0" borderId="36"/>
    <xf numFmtId="0" fontId="32" fillId="0" borderId="36"/>
    <xf numFmtId="0" fontId="114" fillId="40" borderId="0" applyNumberFormat="0" applyBorder="0" applyAlignment="0" applyProtection="0"/>
    <xf numFmtId="0" fontId="115" fillId="112" borderId="0" applyNumberFormat="0" applyBorder="0" applyAlignment="0" applyProtection="0"/>
    <xf numFmtId="0" fontId="115" fillId="112" borderId="0" applyNumberFormat="0" applyBorder="0" applyAlignment="0" applyProtection="0"/>
    <xf numFmtId="0" fontId="114" fillId="113" borderId="0" applyNumberFormat="0" applyBorder="0" applyAlignment="0" applyProtection="0"/>
    <xf numFmtId="0" fontId="116" fillId="5" borderId="0" applyNumberFormat="0" applyBorder="0" applyAlignment="0" applyProtection="0"/>
    <xf numFmtId="38" fontId="32" fillId="106" borderId="0" applyNumberFormat="0" applyBorder="0" applyAlignment="0" applyProtection="0"/>
    <xf numFmtId="169" fontId="85" fillId="0" borderId="0" applyProtection="0"/>
    <xf numFmtId="49" fontId="117" fillId="0" borderId="0" applyFill="0" applyBorder="0" applyAlignment="0" applyProtection="0">
      <alignment horizontal="left"/>
    </xf>
    <xf numFmtId="0" fontId="118" fillId="0" borderId="0"/>
    <xf numFmtId="0" fontId="118" fillId="0" borderId="37" applyNumberFormat="0" applyAlignment="0" applyProtection="0">
      <alignment horizontal="left" vertical="center"/>
    </xf>
    <xf numFmtId="0" fontId="118" fillId="0" borderId="35">
      <alignment horizontal="left" vertical="center"/>
    </xf>
    <xf numFmtId="0" fontId="118" fillId="0" borderId="35">
      <alignment horizontal="left" vertical="center"/>
    </xf>
    <xf numFmtId="169" fontId="119" fillId="0" borderId="0" applyNumberFormat="0" applyFont="0" applyFill="0" applyAlignment="0" applyProtection="0"/>
    <xf numFmtId="0" fontId="120" fillId="0" borderId="38" applyNumberFormat="0" applyFill="0" applyAlignment="0" applyProtection="0"/>
    <xf numFmtId="0" fontId="120" fillId="0" borderId="38" applyNumberFormat="0" applyFill="0" applyAlignment="0" applyProtection="0"/>
    <xf numFmtId="0" fontId="121" fillId="0" borderId="39" applyNumberFormat="0" applyFill="0" applyAlignment="0" applyProtection="0"/>
    <xf numFmtId="0" fontId="122" fillId="0" borderId="40" applyNumberFormat="0" applyFill="0" applyAlignment="0" applyProtection="0"/>
    <xf numFmtId="0" fontId="123" fillId="0" borderId="15" applyNumberFormat="0" applyFill="0" applyAlignment="0" applyProtection="0"/>
    <xf numFmtId="169" fontId="124" fillId="0" borderId="0" applyNumberFormat="0" applyFont="0" applyFill="0" applyAlignment="0" applyProtection="0"/>
    <xf numFmtId="0" fontId="125" fillId="0" borderId="41" applyNumberFormat="0" applyFill="0" applyAlignment="0" applyProtection="0"/>
    <xf numFmtId="0" fontId="125" fillId="0" borderId="41" applyNumberFormat="0" applyFill="0" applyAlignment="0" applyProtection="0"/>
    <xf numFmtId="0" fontId="126" fillId="0" borderId="42" applyNumberFormat="0" applyFill="0" applyAlignment="0" applyProtection="0"/>
    <xf numFmtId="0" fontId="127" fillId="0" borderId="42" applyNumberFormat="0" applyFill="0" applyAlignment="0" applyProtection="0"/>
    <xf numFmtId="0" fontId="128" fillId="0" borderId="16" applyNumberFormat="0" applyFill="0" applyAlignment="0" applyProtection="0"/>
    <xf numFmtId="0" fontId="129" fillId="0" borderId="43" applyNumberFormat="0" applyFill="0" applyAlignment="0" applyProtection="0"/>
    <xf numFmtId="0" fontId="130" fillId="0" borderId="44" applyNumberFormat="0" applyFill="0" applyAlignment="0" applyProtection="0"/>
    <xf numFmtId="0" fontId="130" fillId="0" borderId="44" applyNumberFormat="0" applyFill="0" applyAlignment="0" applyProtection="0"/>
    <xf numFmtId="0" fontId="131" fillId="0" borderId="45" applyNumberFormat="0" applyFill="0" applyAlignment="0" applyProtection="0"/>
    <xf numFmtId="0" fontId="132" fillId="0" borderId="17" applyNumberFormat="0" applyFill="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32" fillId="0" borderId="0" applyNumberFormat="0" applyFill="0" applyBorder="0" applyAlignment="0" applyProtection="0"/>
    <xf numFmtId="0" fontId="133" fillId="0" borderId="0">
      <protection locked="0"/>
    </xf>
    <xf numFmtId="0" fontId="133" fillId="0" borderId="0">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170" fontId="110" fillId="114" borderId="0" applyNumberFormat="0" applyFont="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9" fillId="0" borderId="0" applyNumberFormat="0" applyFill="0" applyBorder="0" applyAlignment="0" applyProtection="0">
      <alignment vertical="top"/>
      <protection locked="0"/>
    </xf>
    <xf numFmtId="0" fontId="140" fillId="0" borderId="0"/>
    <xf numFmtId="0" fontId="141" fillId="43" borderId="24" applyNumberFormat="0" applyAlignment="0" applyProtection="0"/>
    <xf numFmtId="211" fontId="33" fillId="0" borderId="0" applyFont="0" applyFill="0" applyBorder="0" applyAlignment="0" applyProtection="0"/>
    <xf numFmtId="212" fontId="33" fillId="0" borderId="0" applyFont="0" applyFill="0" applyBorder="0" applyAlignment="0" applyProtection="0"/>
    <xf numFmtId="49" fontId="142" fillId="0" borderId="0" applyFill="0" applyBorder="0" applyAlignment="0" applyProtection="0"/>
    <xf numFmtId="0" fontId="143" fillId="0" borderId="0" applyFill="0" applyBorder="0" applyAlignment="0" applyProtection="0"/>
    <xf numFmtId="213" fontId="143" fillId="0" borderId="0" applyFill="0" applyBorder="0" applyAlignment="0" applyProtection="0"/>
    <xf numFmtId="214" fontId="144" fillId="0" borderId="0" applyFill="0" applyBorder="0" applyAlignment="0" applyProtection="0"/>
    <xf numFmtId="215" fontId="145" fillId="0" borderId="0" applyFill="0" applyBorder="0" applyAlignment="0" applyProtection="0"/>
    <xf numFmtId="216" fontId="145" fillId="0" borderId="0" applyFill="0" applyBorder="0" applyAlignment="0" applyProtection="0"/>
    <xf numFmtId="10" fontId="146" fillId="0" borderId="0"/>
    <xf numFmtId="10" fontId="32" fillId="111" borderId="31" applyNumberFormat="0" applyBorder="0" applyAlignment="0" applyProtection="0"/>
    <xf numFmtId="0" fontId="92" fillId="43" borderId="24" applyNumberFormat="0" applyAlignment="0" applyProtection="0"/>
    <xf numFmtId="0" fontId="147" fillId="8" borderId="18" applyNumberFormat="0" applyAlignment="0" applyProtection="0"/>
    <xf numFmtId="0" fontId="147" fillId="8" borderId="18" applyNumberFormat="0" applyAlignment="0" applyProtection="0"/>
    <xf numFmtId="0" fontId="148" fillId="97" borderId="24" applyNumberFormat="0" applyAlignment="0" applyProtection="0"/>
    <xf numFmtId="0" fontId="92" fillId="43" borderId="24" applyNumberFormat="0" applyAlignment="0" applyProtection="0"/>
    <xf numFmtId="0" fontId="92" fillId="43" borderId="24" applyNumberFormat="0" applyAlignment="0" applyProtection="0"/>
    <xf numFmtId="0" fontId="92" fillId="43" borderId="24" applyNumberFormat="0" applyAlignment="0" applyProtection="0"/>
    <xf numFmtId="0" fontId="149" fillId="64" borderId="26" applyNumberFormat="0" applyAlignment="0" applyProtection="0"/>
    <xf numFmtId="0" fontId="149" fillId="64" borderId="26" applyNumberFormat="0" applyAlignment="0" applyProtection="0"/>
    <xf numFmtId="0" fontId="148" fillId="97" borderId="24" applyNumberFormat="0" applyAlignment="0" applyProtection="0"/>
    <xf numFmtId="0" fontId="92" fillId="43" borderId="24" applyNumberFormat="0" applyAlignment="0" applyProtection="0"/>
    <xf numFmtId="0" fontId="148" fillId="97" borderId="24" applyNumberFormat="0" applyAlignment="0" applyProtection="0"/>
    <xf numFmtId="0" fontId="92" fillId="43" borderId="24" applyNumberFormat="0" applyAlignment="0" applyProtection="0"/>
    <xf numFmtId="0" fontId="148" fillId="97" borderId="24" applyNumberFormat="0" applyAlignment="0" applyProtection="0"/>
    <xf numFmtId="0" fontId="92" fillId="43" borderId="24" applyNumberFormat="0" applyAlignment="0" applyProtection="0"/>
    <xf numFmtId="0" fontId="92" fillId="43" borderId="24" applyNumberFormat="0" applyAlignment="0" applyProtection="0"/>
    <xf numFmtId="0" fontId="92" fillId="43" borderId="24" applyNumberFormat="0" applyAlignment="0" applyProtection="0"/>
    <xf numFmtId="0" fontId="92" fillId="43" borderId="24" applyNumberFormat="0" applyAlignment="0" applyProtection="0"/>
    <xf numFmtId="0" fontId="54" fillId="39" borderId="0" applyNumberFormat="0" applyBorder="0" applyAlignment="0" applyProtection="0"/>
    <xf numFmtId="0" fontId="150" fillId="0" borderId="0" applyNumberFormat="0" applyFill="0" applyBorder="0" applyAlignment="0" applyProtection="0">
      <alignment vertical="top"/>
      <protection locked="0"/>
    </xf>
    <xf numFmtId="0" fontId="151" fillId="62" borderId="46" applyNumberFormat="0" applyAlignment="0" applyProtection="0"/>
    <xf numFmtId="15" fontId="9" fillId="0" borderId="0"/>
    <xf numFmtId="217" fontId="49" fillId="0" borderId="0"/>
    <xf numFmtId="218" fontId="97" fillId="49" borderId="0" applyBorder="0" applyProtection="0"/>
    <xf numFmtId="218" fontId="98" fillId="111" borderId="0"/>
    <xf numFmtId="218" fontId="99" fillId="111" borderId="0"/>
    <xf numFmtId="0" fontId="152" fillId="0" borderId="0" applyNumberFormat="0" applyFill="0" applyBorder="0" applyAlignment="0" applyProtection="0">
      <alignment vertical="top"/>
      <protection locked="0"/>
    </xf>
    <xf numFmtId="0" fontId="153" fillId="0" borderId="47" applyNumberFormat="0" applyFill="0" applyAlignment="0" applyProtection="0"/>
    <xf numFmtId="169" fontId="154" fillId="0" borderId="0"/>
    <xf numFmtId="0" fontId="155" fillId="40" borderId="0" applyNumberFormat="0" applyBorder="0" applyAlignment="0" applyProtection="0"/>
    <xf numFmtId="169" fontId="156" fillId="0" borderId="0" applyProtection="0"/>
    <xf numFmtId="0" fontId="67" fillId="0" borderId="28" applyNumberFormat="0" applyFill="0" applyAlignment="0" applyProtection="0"/>
    <xf numFmtId="0" fontId="157" fillId="0" borderId="48" applyNumberFormat="0" applyFill="0" applyAlignment="0" applyProtection="0"/>
    <xf numFmtId="0" fontId="157" fillId="0" borderId="48" applyNumberFormat="0" applyFill="0" applyAlignment="0" applyProtection="0"/>
    <xf numFmtId="0" fontId="158" fillId="0" borderId="49" applyNumberFormat="0" applyFill="0" applyAlignment="0" applyProtection="0"/>
    <xf numFmtId="0" fontId="159" fillId="0" borderId="20" applyNumberFormat="0" applyFill="0" applyAlignment="0" applyProtection="0"/>
    <xf numFmtId="0" fontId="160" fillId="0" borderId="25">
      <alignment horizontal="left"/>
      <protection locked="0"/>
    </xf>
    <xf numFmtId="0" fontId="161" fillId="0" borderId="0" applyNumberFormat="0" applyFill="0" applyBorder="0" applyAlignment="0" applyProtection="0">
      <alignment vertical="top"/>
      <protection locked="0"/>
    </xf>
    <xf numFmtId="219" fontId="66" fillId="0" borderId="0" applyFont="0" applyFill="0" applyBorder="0" applyAlignment="0" applyProtection="0"/>
    <xf numFmtId="220" fontId="162" fillId="0" borderId="0" applyFont="0" applyFill="0" applyBorder="0" applyAlignment="0" applyProtection="0"/>
    <xf numFmtId="164" fontId="110" fillId="0" borderId="0" applyFont="0" applyFill="0" applyBorder="0" applyAlignment="0" applyProtection="0"/>
    <xf numFmtId="165" fontId="110" fillId="0" borderId="0" applyFont="0" applyFill="0" applyBorder="0" applyAlignment="0" applyProtection="0"/>
    <xf numFmtId="221" fontId="9" fillId="0" borderId="0" applyFont="0" applyFill="0" applyBorder="0" applyAlignment="0" applyProtection="0"/>
    <xf numFmtId="222" fontId="9" fillId="0" borderId="0" applyFont="0" applyFill="0" applyBorder="0" applyAlignment="0" applyProtection="0"/>
    <xf numFmtId="166" fontId="66" fillId="0" borderId="0" applyFont="0" applyFill="0" applyBorder="0" applyAlignment="0" applyProtection="0"/>
    <xf numFmtId="171" fontId="35" fillId="0" borderId="0"/>
    <xf numFmtId="223" fontId="93" fillId="0" borderId="0" applyFont="0" applyFill="0" applyBorder="0" applyAlignment="0" applyProtection="0"/>
    <xf numFmtId="224" fontId="93" fillId="0" borderId="0" applyFont="0" applyFill="0" applyBorder="0" applyAlignment="0" applyProtection="0"/>
    <xf numFmtId="225" fontId="60" fillId="0" borderId="0">
      <protection locked="0"/>
    </xf>
    <xf numFmtId="167" fontId="110" fillId="0" borderId="0" applyFont="0" applyFill="0" applyBorder="0" applyAlignment="0" applyProtection="0"/>
    <xf numFmtId="168" fontId="110" fillId="0" borderId="0" applyFont="0" applyFill="0" applyBorder="0" applyAlignment="0" applyProtection="0"/>
    <xf numFmtId="226" fontId="93" fillId="0" borderId="0" applyFont="0" applyFill="0" applyBorder="0" applyAlignment="0" applyProtection="0"/>
    <xf numFmtId="227" fontId="93" fillId="0" borderId="0" applyFont="0" applyFill="0" applyBorder="0" applyAlignment="0" applyProtection="0"/>
    <xf numFmtId="228" fontId="60" fillId="0" borderId="0">
      <protection locked="0"/>
    </xf>
    <xf numFmtId="229" fontId="60" fillId="0" borderId="0">
      <protection locked="0"/>
    </xf>
    <xf numFmtId="3" fontId="33" fillId="0" borderId="0" applyFont="0"/>
    <xf numFmtId="230" fontId="163" fillId="0" borderId="0"/>
    <xf numFmtId="0" fontId="164" fillId="0" borderId="0"/>
    <xf numFmtId="0" fontId="165" fillId="0" borderId="0"/>
    <xf numFmtId="0" fontId="166" fillId="115" borderId="0" applyNumberFormat="0" applyBorder="0" applyAlignment="0" applyProtection="0"/>
    <xf numFmtId="0" fontId="167" fillId="115" borderId="0" applyNumberFormat="0" applyBorder="0" applyAlignment="0" applyProtection="0"/>
    <xf numFmtId="0" fontId="168" fillId="64" borderId="0" applyNumberFormat="0" applyBorder="0" applyAlignment="0" applyProtection="0"/>
    <xf numFmtId="0" fontId="168" fillId="64" borderId="0" applyNumberFormat="0" applyBorder="0" applyAlignment="0" applyProtection="0"/>
    <xf numFmtId="0" fontId="167" fillId="97" borderId="0" applyNumberFormat="0" applyBorder="0" applyAlignment="0" applyProtection="0"/>
    <xf numFmtId="0" fontId="169" fillId="7" borderId="0" applyNumberFormat="0" applyBorder="0" applyAlignment="0" applyProtection="0"/>
    <xf numFmtId="0" fontId="167" fillId="115" borderId="0" applyNumberFormat="0" applyBorder="0" applyAlignment="0" applyProtection="0"/>
    <xf numFmtId="0" fontId="170" fillId="0" borderId="0"/>
    <xf numFmtId="0" fontId="107" fillId="0" borderId="0"/>
    <xf numFmtId="0" fontId="28" fillId="0" borderId="0"/>
    <xf numFmtId="0" fontId="28" fillId="0" borderId="0"/>
    <xf numFmtId="0" fontId="171" fillId="0" borderId="0"/>
    <xf numFmtId="0" fontId="171" fillId="0" borderId="0"/>
    <xf numFmtId="0" fontId="171" fillId="0" borderId="0"/>
    <xf numFmtId="0" fontId="96" fillId="0" borderId="0"/>
    <xf numFmtId="0" fontId="86" fillId="0" borderId="0"/>
    <xf numFmtId="0" fontId="86" fillId="0" borderId="0"/>
    <xf numFmtId="0" fontId="86" fillId="0" borderId="0"/>
    <xf numFmtId="0" fontId="86" fillId="0" borderId="0"/>
    <xf numFmtId="0" fontId="46" fillId="0" borderId="0" applyNumberFormat="0" applyBorder="0" applyProtection="0"/>
    <xf numFmtId="0" fontId="172" fillId="0" borderId="0" applyNumberFormat="0" applyBorder="0" applyProtection="0"/>
    <xf numFmtId="0" fontId="46" fillId="0" borderId="0" applyNumberFormat="0" applyBorder="0" applyProtection="0"/>
    <xf numFmtId="0" fontId="9" fillId="0" borderId="0"/>
    <xf numFmtId="0" fontId="172" fillId="0" borderId="0" applyNumberFormat="0" applyBorder="0" applyProtection="0"/>
    <xf numFmtId="0" fontId="172" fillId="0" borderId="0" applyNumberFormat="0" applyBorder="0" applyProtection="0"/>
    <xf numFmtId="0" fontId="9" fillId="0" borderId="0"/>
    <xf numFmtId="0" fontId="81" fillId="0" borderId="0"/>
    <xf numFmtId="0" fontId="172" fillId="0" borderId="0" applyNumberFormat="0" applyBorder="0" applyProtection="0"/>
    <xf numFmtId="0" fontId="172" fillId="0" borderId="0" applyNumberFormat="0" applyBorder="0" applyProtection="0"/>
    <xf numFmtId="0" fontId="172" fillId="0" borderId="0" applyNumberFormat="0" applyBorder="0" applyProtection="0"/>
    <xf numFmtId="0" fontId="1" fillId="0" borderId="0"/>
    <xf numFmtId="0" fontId="38" fillId="0" borderId="0" applyNumberFormat="0" applyBorder="0" applyProtection="0"/>
    <xf numFmtId="0" fontId="9" fillId="0" borderId="0"/>
    <xf numFmtId="0" fontId="38" fillId="0" borderId="0" applyNumberFormat="0" applyBorder="0" applyProtection="0"/>
    <xf numFmtId="0" fontId="46" fillId="0" borderId="0" applyNumberFormat="0" applyBorder="0" applyProtection="0"/>
    <xf numFmtId="0" fontId="1" fillId="0" borderId="0"/>
    <xf numFmtId="0" fontId="46" fillId="0" borderId="0" applyNumberFormat="0" applyBorder="0" applyProtection="0"/>
    <xf numFmtId="0" fontId="46" fillId="0" borderId="0" applyNumberFormat="0" applyBorder="0" applyProtection="0"/>
    <xf numFmtId="0" fontId="9" fillId="0" borderId="0"/>
    <xf numFmtId="0" fontId="46" fillId="0" borderId="0" applyNumberFormat="0" applyBorder="0" applyProtection="0"/>
    <xf numFmtId="0" fontId="1" fillId="0" borderId="0"/>
    <xf numFmtId="0" fontId="95" fillId="0" borderId="0"/>
    <xf numFmtId="0" fontId="95" fillId="0" borderId="0"/>
    <xf numFmtId="0" fontId="9" fillId="0" borderId="0"/>
    <xf numFmtId="0" fontId="9" fillId="0" borderId="0"/>
    <xf numFmtId="0" fontId="38" fillId="0" borderId="0" applyNumberFormat="0" applyBorder="0" applyProtection="0"/>
    <xf numFmtId="0" fontId="173" fillId="0" borderId="0"/>
    <xf numFmtId="0" fontId="11" fillId="0" borderId="0"/>
    <xf numFmtId="0" fontId="9" fillId="0" borderId="0"/>
    <xf numFmtId="0" fontId="38" fillId="0" borderId="0" applyNumberFormat="0" applyBorder="0" applyProtection="0"/>
    <xf numFmtId="0" fontId="174" fillId="0" borderId="0"/>
    <xf numFmtId="0" fontId="46" fillId="0" borderId="0" applyNumberFormat="0" applyBorder="0" applyProtection="0"/>
    <xf numFmtId="0" fontId="38" fillId="0" borderId="0" applyNumberFormat="0" applyBorder="0" applyProtection="0"/>
    <xf numFmtId="0" fontId="175" fillId="0" borderId="0"/>
    <xf numFmtId="0" fontId="85" fillId="0" borderId="0"/>
    <xf numFmtId="0" fontId="176" fillId="0" borderId="0"/>
    <xf numFmtId="0" fontId="95" fillId="0" borderId="0"/>
    <xf numFmtId="0" fontId="177" fillId="0" borderId="0"/>
    <xf numFmtId="0" fontId="1" fillId="0" borderId="0"/>
    <xf numFmtId="0" fontId="177" fillId="0" borderId="0"/>
    <xf numFmtId="0" fontId="81" fillId="0" borderId="0"/>
    <xf numFmtId="0" fontId="177" fillId="0" borderId="0"/>
    <xf numFmtId="0" fontId="177" fillId="0" borderId="0"/>
    <xf numFmtId="0" fontId="9" fillId="0" borderId="0"/>
    <xf numFmtId="0" fontId="81" fillId="0" borderId="0"/>
    <xf numFmtId="0" fontId="177" fillId="0" borderId="0"/>
    <xf numFmtId="0" fontId="1" fillId="0" borderId="0"/>
    <xf numFmtId="0" fontId="177" fillId="0" borderId="0"/>
    <xf numFmtId="0" fontId="11" fillId="0" borderId="0"/>
    <xf numFmtId="0" fontId="177" fillId="0" borderId="0"/>
    <xf numFmtId="0" fontId="177" fillId="0" borderId="0"/>
    <xf numFmtId="0" fontId="177" fillId="0" borderId="0"/>
    <xf numFmtId="0" fontId="177" fillId="0" borderId="0"/>
    <xf numFmtId="0" fontId="177" fillId="0" borderId="0"/>
    <xf numFmtId="0" fontId="177" fillId="0" borderId="0"/>
    <xf numFmtId="0" fontId="82" fillId="0" borderId="0" applyNumberFormat="0" applyFont="0" applyBorder="0" applyProtection="0"/>
    <xf numFmtId="0" fontId="82" fillId="0" borderId="0" applyNumberFormat="0" applyFont="0" applyBorder="0" applyProtection="0"/>
    <xf numFmtId="0" fontId="9" fillId="0" borderId="0"/>
    <xf numFmtId="0" fontId="172" fillId="0" borderId="0" applyNumberFormat="0" applyBorder="0" applyProtection="0"/>
    <xf numFmtId="0" fontId="82" fillId="0" borderId="0" applyNumberFormat="0" applyFont="0" applyBorder="0" applyProtection="0"/>
    <xf numFmtId="0" fontId="110" fillId="0" borderId="0"/>
    <xf numFmtId="0" fontId="9" fillId="0" borderId="0"/>
    <xf numFmtId="0" fontId="31" fillId="0" borderId="0"/>
    <xf numFmtId="0" fontId="85" fillId="0" borderId="0"/>
    <xf numFmtId="0" fontId="177" fillId="0" borderId="0"/>
    <xf numFmtId="0" fontId="177" fillId="0" borderId="0"/>
    <xf numFmtId="0" fontId="177" fillId="0" borderId="0"/>
    <xf numFmtId="0" fontId="177" fillId="0" borderId="0"/>
    <xf numFmtId="0" fontId="177" fillId="0" borderId="0"/>
    <xf numFmtId="0" fontId="8" fillId="0" borderId="0"/>
    <xf numFmtId="0" fontId="81" fillId="0" borderId="0"/>
    <xf numFmtId="0" fontId="81" fillId="0" borderId="0"/>
    <xf numFmtId="0" fontId="81" fillId="0" borderId="0"/>
    <xf numFmtId="0" fontId="177" fillId="0" borderId="0"/>
    <xf numFmtId="0" fontId="9" fillId="0" borderId="0"/>
    <xf numFmtId="0" fontId="81" fillId="0" borderId="0"/>
    <xf numFmtId="0" fontId="177" fillId="0" borderId="0"/>
    <xf numFmtId="0" fontId="8" fillId="0" borderId="0"/>
    <xf numFmtId="0" fontId="177" fillId="0" borderId="0"/>
    <xf numFmtId="0" fontId="1" fillId="0" borderId="0"/>
    <xf numFmtId="0" fontId="177" fillId="0" borderId="0"/>
    <xf numFmtId="0" fontId="9" fillId="0" borderId="0"/>
    <xf numFmtId="0" fontId="82" fillId="0" borderId="0" applyNumberFormat="0" applyFont="0" applyBorder="0" applyProtection="0"/>
    <xf numFmtId="0" fontId="82" fillId="0" borderId="0" applyNumberFormat="0" applyFont="0" applyBorder="0" applyProtection="0"/>
    <xf numFmtId="0" fontId="82" fillId="0" borderId="0" applyNumberFormat="0" applyFont="0" applyBorder="0" applyProtection="0"/>
    <xf numFmtId="0" fontId="82" fillId="0" borderId="0" applyNumberFormat="0" applyFont="0" applyBorder="0" applyProtection="0"/>
    <xf numFmtId="0" fontId="82" fillId="0" borderId="0" applyNumberFormat="0" applyFont="0" applyBorder="0" applyProtection="0"/>
    <xf numFmtId="0" fontId="178" fillId="0" borderId="0"/>
    <xf numFmtId="0" fontId="178" fillId="0" borderId="0"/>
    <xf numFmtId="0" fontId="178" fillId="0" borderId="0"/>
    <xf numFmtId="0" fontId="178" fillId="0" borderId="0"/>
    <xf numFmtId="0" fontId="178" fillId="0" borderId="0"/>
    <xf numFmtId="0" fontId="178" fillId="0" borderId="0"/>
    <xf numFmtId="0" fontId="9" fillId="0" borderId="0"/>
    <xf numFmtId="0" fontId="9" fillId="0" borderId="0"/>
    <xf numFmtId="0" fontId="9" fillId="0" borderId="0"/>
    <xf numFmtId="0" fontId="9" fillId="0" borderId="0"/>
    <xf numFmtId="0" fontId="9" fillId="0" borderId="0"/>
    <xf numFmtId="0" fontId="82" fillId="0" borderId="0" applyNumberFormat="0" applyFont="0" applyBorder="0" applyProtection="0"/>
    <xf numFmtId="0" fontId="82" fillId="0" borderId="0" applyNumberFormat="0" applyFont="0" applyBorder="0" applyProtection="0"/>
    <xf numFmtId="0" fontId="82" fillId="0" borderId="0" applyNumberFormat="0" applyFont="0" applyBorder="0" applyProtection="0"/>
    <xf numFmtId="0" fontId="82" fillId="0" borderId="0" applyNumberFormat="0" applyFont="0" applyBorder="0" applyProtection="0"/>
    <xf numFmtId="0" fontId="82" fillId="0" borderId="0" applyNumberFormat="0" applyFont="0" applyBorder="0" applyProtection="0"/>
    <xf numFmtId="0" fontId="82" fillId="0" borderId="0" applyNumberFormat="0" applyFont="0" applyBorder="0" applyProtection="0"/>
    <xf numFmtId="0" fontId="95"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46" fillId="0" borderId="0" applyNumberFormat="0" applyBorder="0" applyProtection="0"/>
    <xf numFmtId="0" fontId="46" fillId="0" borderId="0" applyNumberFormat="0" applyBorder="0" applyProtection="0"/>
    <xf numFmtId="0" fontId="2" fillId="0" borderId="0"/>
    <xf numFmtId="0" fontId="172" fillId="0" borderId="0" applyNumberFormat="0" applyBorder="0" applyProtection="0"/>
    <xf numFmtId="0" fontId="2" fillId="0" borderId="0"/>
    <xf numFmtId="0" fontId="9" fillId="0" borderId="0"/>
    <xf numFmtId="0" fontId="82" fillId="0" borderId="0"/>
    <xf numFmtId="0" fontId="9" fillId="0" borderId="0"/>
    <xf numFmtId="0" fontId="82" fillId="0" borderId="0"/>
    <xf numFmtId="0" fontId="179" fillId="0" borderId="0" applyNumberFormat="0" applyBorder="0" applyProtection="0"/>
    <xf numFmtId="0" fontId="179" fillId="0" borderId="0" applyNumberFormat="0" applyBorder="0" applyProtection="0"/>
    <xf numFmtId="0" fontId="9" fillId="0" borderId="0"/>
    <xf numFmtId="231" fontId="89" fillId="0" borderId="0" applyFill="0" applyBorder="0" applyAlignment="0" applyProtection="0">
      <alignment horizontal="right"/>
    </xf>
    <xf numFmtId="0" fontId="105" fillId="0" borderId="0"/>
    <xf numFmtId="0" fontId="162" fillId="0" borderId="0"/>
    <xf numFmtId="0" fontId="180" fillId="0" borderId="0"/>
    <xf numFmtId="0" fontId="181" fillId="0" borderId="0" applyNumberFormat="0" applyFill="0" applyBorder="0" applyAlignment="0" applyProtection="0"/>
    <xf numFmtId="0" fontId="9" fillId="48" borderId="34" applyNumberFormat="0" applyFont="0" applyAlignment="0" applyProtection="0"/>
    <xf numFmtId="0" fontId="9" fillId="48" borderId="34" applyNumberFormat="0" applyFont="0" applyAlignment="0" applyProtection="0"/>
    <xf numFmtId="0" fontId="9" fillId="48" borderId="34" applyNumberFormat="0" applyFont="0" applyAlignment="0" applyProtection="0"/>
    <xf numFmtId="0" fontId="9" fillId="96" borderId="34" applyNumberFormat="0" applyFont="0" applyAlignment="0" applyProtection="0"/>
    <xf numFmtId="0" fontId="82" fillId="49" borderId="50" applyNumberFormat="0" applyFont="0" applyAlignment="0" applyProtection="0"/>
    <xf numFmtId="0" fontId="82" fillId="49" borderId="50" applyNumberFormat="0" applyFont="0" applyAlignment="0" applyProtection="0"/>
    <xf numFmtId="0" fontId="9" fillId="96" borderId="34" applyNumberFormat="0" applyFont="0" applyAlignment="0" applyProtection="0"/>
    <xf numFmtId="0" fontId="39" fillId="11" borderId="22" applyNumberFormat="0" applyFont="0" applyAlignment="0" applyProtection="0"/>
    <xf numFmtId="0" fontId="182" fillId="0" borderId="25"/>
    <xf numFmtId="4" fontId="37" fillId="0" borderId="0" applyFont="0" applyFill="0" applyBorder="0" applyAlignment="0" applyProtection="0"/>
    <xf numFmtId="4" fontId="89" fillId="0" borderId="0" applyFont="0" applyFill="0" applyBorder="0" applyAlignment="0" applyProtection="0">
      <alignment horizontal="left"/>
    </xf>
    <xf numFmtId="49" fontId="183" fillId="0" borderId="0"/>
    <xf numFmtId="49" fontId="35" fillId="0" borderId="0"/>
    <xf numFmtId="0" fontId="184" fillId="62" borderId="46" applyNumberFormat="0" applyAlignment="0" applyProtection="0"/>
    <xf numFmtId="0" fontId="184" fillId="62" borderId="46" applyNumberFormat="0" applyAlignment="0" applyProtection="0"/>
    <xf numFmtId="0" fontId="184" fillId="62" borderId="46" applyNumberFormat="0" applyAlignment="0" applyProtection="0"/>
    <xf numFmtId="0" fontId="185" fillId="51" borderId="51" applyNumberFormat="0" applyAlignment="0" applyProtection="0"/>
    <xf numFmtId="0" fontId="185" fillId="51" borderId="51" applyNumberFormat="0" applyAlignment="0" applyProtection="0"/>
    <xf numFmtId="0" fontId="184" fillId="101" borderId="46" applyNumberFormat="0" applyAlignment="0" applyProtection="0"/>
    <xf numFmtId="0" fontId="186" fillId="9" borderId="19" applyNumberFormat="0" applyAlignment="0" applyProtection="0"/>
    <xf numFmtId="0" fontId="93" fillId="0" borderId="0" applyFont="0" applyFill="0" applyBorder="0" applyAlignment="0" applyProtection="0"/>
    <xf numFmtId="0" fontId="93" fillId="0" borderId="0" applyFont="0" applyFill="0" applyBorder="0" applyAlignment="0" applyProtection="0"/>
    <xf numFmtId="0" fontId="9" fillId="0" borderId="0"/>
    <xf numFmtId="0" fontId="11" fillId="0" borderId="0"/>
    <xf numFmtId="0" fontId="38" fillId="0" borderId="0" applyNumberFormat="0" applyBorder="0" applyProtection="0"/>
    <xf numFmtId="0" fontId="11" fillId="0" borderId="0"/>
    <xf numFmtId="0" fontId="38" fillId="0" borderId="0" applyNumberFormat="0" applyBorder="0" applyProtection="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8" fillId="0" borderId="0"/>
    <xf numFmtId="0" fontId="8" fillId="0" borderId="0"/>
    <xf numFmtId="0" fontId="187" fillId="102" borderId="29" applyNumberFormat="0" applyAlignment="0" applyProtection="0"/>
    <xf numFmtId="0" fontId="188" fillId="0" borderId="0" applyNumberFormat="0" applyFill="0" applyBorder="0" applyAlignment="0" applyProtection="0"/>
    <xf numFmtId="232" fontId="105" fillId="0" borderId="0" applyFont="0" applyFill="0" applyBorder="0" applyAlignment="0" applyProtection="0"/>
    <xf numFmtId="233" fontId="105" fillId="0" borderId="0" applyFont="0" applyFill="0" applyBorder="0" applyAlignment="0" applyProtection="0"/>
    <xf numFmtId="0" fontId="28" fillId="0" borderId="0"/>
    <xf numFmtId="10" fontId="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178" fillId="0" borderId="0" applyFont="0" applyFill="0" applyBorder="0" applyAlignment="0" applyProtection="0"/>
    <xf numFmtId="9" fontId="178" fillId="0" borderId="0" applyFont="0" applyFill="0" applyBorder="0" applyAlignment="0" applyProtection="0"/>
    <xf numFmtId="9" fontId="178" fillId="0" borderId="0" applyFont="0" applyFill="0" applyBorder="0" applyAlignment="0" applyProtection="0"/>
    <xf numFmtId="9" fontId="178" fillId="0" borderId="0" applyFont="0" applyFill="0" applyBorder="0" applyAlignment="0" applyProtection="0"/>
    <xf numFmtId="9" fontId="178" fillId="0" borderId="0" applyFont="0" applyFill="0" applyBorder="0" applyAlignment="0" applyProtection="0"/>
    <xf numFmtId="9" fontId="178" fillId="0" borderId="0" applyFont="0" applyFill="0" applyBorder="0" applyAlignment="0" applyProtection="0"/>
    <xf numFmtId="9" fontId="1" fillId="0" borderId="0" applyFont="0" applyFill="0" applyBorder="0" applyAlignment="0" applyProtection="0"/>
    <xf numFmtId="9" fontId="178"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9" fillId="0" borderId="0" applyFont="0" applyFill="0" applyBorder="0" applyAlignment="0" applyProtection="0"/>
    <xf numFmtId="9" fontId="82" fillId="0" borderId="0" applyFont="0" applyFill="0" applyBorder="0" applyAlignment="0" applyProtection="0"/>
    <xf numFmtId="9" fontId="9" fillId="0" borderId="0" applyFont="0" applyFill="0" applyBorder="0" applyAlignment="0" applyProtection="0"/>
    <xf numFmtId="9" fontId="82" fillId="0" borderId="0" applyFont="0" applyFill="0" applyBorder="0" applyAlignment="0" applyProtection="0"/>
    <xf numFmtId="9" fontId="81" fillId="0" borderId="0" applyFont="0" applyFill="0" applyBorder="0" applyAlignment="0" applyProtection="0"/>
    <xf numFmtId="9" fontId="82" fillId="0" borderId="0" applyFont="0" applyFill="0" applyBorder="0" applyAlignment="0" applyProtection="0"/>
    <xf numFmtId="9" fontId="81" fillId="0" borderId="0" applyFont="0" applyFill="0" applyBorder="0" applyAlignment="0" applyProtection="0"/>
    <xf numFmtId="9" fontId="82"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95" fillId="0" borderId="0" applyFont="0" applyFill="0" applyBorder="0" applyAlignment="0" applyProtection="0"/>
    <xf numFmtId="9" fontId="95" fillId="0" borderId="0" applyFont="0" applyFill="0" applyBorder="0" applyAlignment="0" applyProtection="0"/>
    <xf numFmtId="9" fontId="81" fillId="0" borderId="0" applyFont="0" applyFill="0" applyBorder="0" applyAlignment="0" applyProtection="0"/>
    <xf numFmtId="9" fontId="11" fillId="0" borderId="0" applyFont="0" applyFill="0" applyBorder="0" applyAlignment="0" applyProtection="0"/>
    <xf numFmtId="9" fontId="81" fillId="0" borderId="0" applyFont="0" applyFill="0" applyBorder="0" applyAlignment="0" applyProtection="0"/>
    <xf numFmtId="234" fontId="33" fillId="0" borderId="0" applyFont="0" applyFill="0" applyBorder="0" applyAlignment="0" applyProtection="0"/>
    <xf numFmtId="235" fontId="41" fillId="0" borderId="0" applyFont="0" applyFill="0" applyBorder="0" applyAlignment="0" applyProtection="0"/>
    <xf numFmtId="236" fontId="41" fillId="0" borderId="0" applyFont="0" applyFill="0" applyBorder="0" applyAlignment="0" applyProtection="0"/>
    <xf numFmtId="237" fontId="60" fillId="0" borderId="0">
      <protection locked="0"/>
    </xf>
    <xf numFmtId="2" fontId="66" fillId="0" borderId="0" applyFont="0" applyFill="0" applyBorder="0" applyAlignment="0" applyProtection="0"/>
    <xf numFmtId="170" fontId="97" fillId="116" borderId="0" applyBorder="0" applyProtection="0"/>
    <xf numFmtId="170" fontId="97" fillId="116" borderId="0" applyBorder="0" applyProtection="0"/>
    <xf numFmtId="170" fontId="99" fillId="117" borderId="0" applyBorder="0" applyProtection="0"/>
    <xf numFmtId="170" fontId="98" fillId="117" borderId="0" applyBorder="0" applyProtection="0"/>
    <xf numFmtId="170" fontId="99" fillId="117" borderId="0" applyBorder="0" applyProtection="0"/>
    <xf numFmtId="0" fontId="9" fillId="48" borderId="34" applyNumberFormat="0" applyFont="0" applyAlignment="0" applyProtection="0"/>
    <xf numFmtId="238" fontId="60" fillId="0" borderId="0">
      <protection locked="0"/>
    </xf>
    <xf numFmtId="239" fontId="9" fillId="0" borderId="0" applyFont="0" applyFill="0" applyBorder="0" applyAlignment="0" applyProtection="0"/>
    <xf numFmtId="237" fontId="60" fillId="0" borderId="0">
      <protection locked="0"/>
    </xf>
    <xf numFmtId="240" fontId="89" fillId="0" borderId="0" applyFill="0" applyBorder="0" applyAlignment="0"/>
    <xf numFmtId="169" fontId="189" fillId="0" borderId="0"/>
    <xf numFmtId="0" fontId="93" fillId="0" borderId="0" applyNumberFormat="0" applyFont="0" applyFill="0" applyBorder="0" applyAlignment="0" applyProtection="0">
      <alignment horizontal="left"/>
    </xf>
    <xf numFmtId="15" fontId="93" fillId="0" borderId="0" applyFont="0" applyFill="0" applyBorder="0" applyAlignment="0" applyProtection="0"/>
    <xf numFmtId="4" fontId="93" fillId="0" borderId="0" applyFont="0" applyFill="0" applyBorder="0" applyAlignment="0" applyProtection="0"/>
    <xf numFmtId="0" fontId="190" fillId="0" borderId="52">
      <alignment horizontal="center"/>
    </xf>
    <xf numFmtId="3" fontId="93" fillId="0" borderId="0" applyFont="0" applyFill="0" applyBorder="0" applyAlignment="0" applyProtection="0"/>
    <xf numFmtId="0" fontId="93" fillId="118" borderId="0" applyNumberFormat="0" applyFont="0" applyBorder="0" applyAlignment="0" applyProtection="0"/>
    <xf numFmtId="0" fontId="41" fillId="0" borderId="0"/>
    <xf numFmtId="238" fontId="60" fillId="0" borderId="0">
      <protection locked="0"/>
    </xf>
    <xf numFmtId="241" fontId="60" fillId="0" borderId="0">
      <protection locked="0"/>
    </xf>
    <xf numFmtId="0" fontId="191" fillId="0" borderId="25" applyNumberFormat="0" applyFill="0" applyBorder="0" applyAlignment="0" applyProtection="0">
      <protection hidden="1"/>
    </xf>
    <xf numFmtId="170" fontId="192" fillId="0" borderId="0"/>
    <xf numFmtId="0" fontId="193" fillId="0" borderId="0"/>
    <xf numFmtId="169" fontId="7" fillId="0" borderId="0" applyFill="0" applyBorder="0" applyProtection="0"/>
    <xf numFmtId="0" fontId="194" fillId="0" borderId="28" applyNumberFormat="0" applyFill="0" applyAlignment="0" applyProtection="0"/>
    <xf numFmtId="4" fontId="195" fillId="115" borderId="53" applyNumberFormat="0" applyProtection="0">
      <alignment vertical="center"/>
    </xf>
    <xf numFmtId="4" fontId="196" fillId="119" borderId="54" applyProtection="0">
      <alignment vertical="center"/>
    </xf>
    <xf numFmtId="4" fontId="195" fillId="115" borderId="53" applyNumberFormat="0" applyProtection="0">
      <alignment vertical="center"/>
    </xf>
    <xf numFmtId="4" fontId="196" fillId="119" borderId="54" applyProtection="0">
      <alignment vertical="center"/>
    </xf>
    <xf numFmtId="4" fontId="195" fillId="115" borderId="53" applyNumberFormat="0" applyFill="0" applyProtection="0">
      <alignment vertical="center"/>
    </xf>
    <xf numFmtId="4" fontId="195" fillId="115" borderId="53" applyNumberFormat="0" applyProtection="0">
      <alignment vertical="center"/>
    </xf>
    <xf numFmtId="4" fontId="195" fillId="115" borderId="53" applyNumberFormat="0" applyProtection="0">
      <alignment vertical="center"/>
    </xf>
    <xf numFmtId="4" fontId="197" fillId="115" borderId="53" applyNumberFormat="0" applyFill="0" applyProtection="0">
      <alignment vertical="center"/>
    </xf>
    <xf numFmtId="4" fontId="198" fillId="115" borderId="53" applyNumberFormat="0" applyProtection="0">
      <alignment vertical="center"/>
    </xf>
    <xf numFmtId="4" fontId="199" fillId="119" borderId="54" applyProtection="0">
      <alignment vertical="center"/>
    </xf>
    <xf numFmtId="4" fontId="199" fillId="119" borderId="54" applyProtection="0">
      <alignment vertical="center"/>
    </xf>
    <xf numFmtId="4" fontId="198" fillId="120" borderId="53" applyNumberFormat="0" applyProtection="0">
      <alignment vertical="center"/>
    </xf>
    <xf numFmtId="4" fontId="198" fillId="120" borderId="53" applyNumberFormat="0" applyProtection="0">
      <alignment vertical="center"/>
    </xf>
    <xf numFmtId="4" fontId="198" fillId="120" borderId="53" applyNumberFormat="0" applyProtection="0">
      <alignment vertical="center"/>
    </xf>
    <xf numFmtId="4" fontId="198" fillId="115" borderId="53" applyNumberFormat="0" applyProtection="0">
      <alignment vertical="center"/>
    </xf>
    <xf numFmtId="4" fontId="198" fillId="115" borderId="53" applyNumberFormat="0" applyProtection="0">
      <alignment vertical="center"/>
    </xf>
    <xf numFmtId="4" fontId="195" fillId="115" borderId="53" applyNumberFormat="0" applyProtection="0">
      <alignment horizontal="left" vertical="center" indent="1"/>
    </xf>
    <xf numFmtId="4" fontId="196" fillId="119" borderId="54" applyProtection="0">
      <alignment horizontal="left" vertical="center" indent="1"/>
    </xf>
    <xf numFmtId="4" fontId="195" fillId="115" borderId="53" applyNumberFormat="0" applyProtection="0">
      <alignment horizontal="left" vertical="center" indent="1"/>
    </xf>
    <xf numFmtId="4" fontId="196" fillId="119" borderId="54" applyProtection="0">
      <alignment horizontal="left" vertical="center" indent="1"/>
    </xf>
    <xf numFmtId="4" fontId="195" fillId="115" borderId="53" applyNumberFormat="0" applyFill="0" applyProtection="0">
      <alignment horizontal="left" vertical="center" indent="1"/>
    </xf>
    <xf numFmtId="4" fontId="195" fillId="120" borderId="53" applyNumberFormat="0" applyProtection="0">
      <alignment horizontal="left" vertical="center" indent="1"/>
    </xf>
    <xf numFmtId="4" fontId="195" fillId="120" borderId="53" applyNumberFormat="0" applyProtection="0">
      <alignment horizontal="left" vertical="center" indent="1"/>
    </xf>
    <xf numFmtId="4" fontId="195" fillId="120" borderId="53" applyNumberFormat="0" applyProtection="0">
      <alignment horizontal="left" vertical="center" indent="1"/>
    </xf>
    <xf numFmtId="4" fontId="195" fillId="115" borderId="53" applyNumberFormat="0" applyProtection="0">
      <alignment horizontal="left" vertical="center" indent="1"/>
    </xf>
    <xf numFmtId="4" fontId="195" fillId="115" borderId="53" applyNumberFormat="0" applyProtection="0">
      <alignment horizontal="left" vertical="center" indent="1"/>
    </xf>
    <xf numFmtId="4" fontId="200" fillId="115" borderId="55" applyNumberFormat="0" applyFill="0" applyProtection="0">
      <alignment horizontal="left" vertical="center"/>
    </xf>
    <xf numFmtId="0" fontId="195" fillId="115" borderId="53" applyNumberFormat="0" applyProtection="0">
      <alignment horizontal="left" vertical="top" indent="1"/>
    </xf>
    <xf numFmtId="0" fontId="196" fillId="119" borderId="54" applyNumberFormat="0" applyProtection="0">
      <alignment horizontal="left" vertical="top" indent="1"/>
    </xf>
    <xf numFmtId="0" fontId="196" fillId="119" borderId="54" applyNumberFormat="0" applyProtection="0">
      <alignment horizontal="left" vertical="top" indent="1"/>
    </xf>
    <xf numFmtId="0" fontId="195" fillId="120" borderId="53" applyNumberFormat="0" applyProtection="0">
      <alignment horizontal="left" vertical="top" indent="1"/>
    </xf>
    <xf numFmtId="0" fontId="195" fillId="120" borderId="53" applyNumberFormat="0" applyProtection="0">
      <alignment horizontal="left" vertical="top" indent="1"/>
    </xf>
    <xf numFmtId="0" fontId="195" fillId="120" borderId="53" applyNumberFormat="0" applyProtection="0">
      <alignment horizontal="left" vertical="top" indent="1"/>
    </xf>
    <xf numFmtId="0" fontId="195" fillId="115" borderId="53" applyNumberFormat="0" applyProtection="0">
      <alignment horizontal="left" vertical="top" indent="1"/>
    </xf>
    <xf numFmtId="0" fontId="195" fillId="115" borderId="53" applyNumberFormat="0" applyProtection="0">
      <alignment horizontal="left" vertical="top" indent="1"/>
    </xf>
    <xf numFmtId="4" fontId="195" fillId="44" borderId="0" applyNumberFormat="0" applyProtection="0">
      <alignment horizontal="left" vertical="center" indent="1"/>
    </xf>
    <xf numFmtId="4" fontId="201" fillId="45" borderId="0" applyBorder="0" applyProtection="0">
      <alignment horizontal="left" vertical="center" indent="1"/>
    </xf>
    <xf numFmtId="4" fontId="195" fillId="0" borderId="0" applyNumberFormat="0" applyProtection="0">
      <alignment horizontal="left" vertical="center" indent="1"/>
    </xf>
    <xf numFmtId="4" fontId="201" fillId="45" borderId="0" applyBorder="0" applyProtection="0">
      <alignment horizontal="left" vertical="center" indent="1"/>
    </xf>
    <xf numFmtId="4" fontId="195" fillId="44" borderId="0" applyNumberFormat="0" applyFill="0" applyProtection="0">
      <alignment horizontal="left" vertical="center" indent="1"/>
    </xf>
    <xf numFmtId="4" fontId="195" fillId="121" borderId="0" applyNumberFormat="0" applyProtection="0">
      <alignment horizontal="left" vertical="center" indent="1"/>
    </xf>
    <xf numFmtId="4" fontId="200" fillId="44" borderId="0" applyNumberFormat="0" applyFill="0" applyProtection="0">
      <alignment horizontal="left" vertical="center" indent="1"/>
    </xf>
    <xf numFmtId="4" fontId="202" fillId="122" borderId="56" applyNumberFormat="0" applyProtection="0">
      <alignment vertical="center"/>
    </xf>
    <xf numFmtId="4" fontId="37" fillId="39" borderId="53" applyNumberFormat="0" applyProtection="0">
      <alignment horizontal="right" vertical="center"/>
    </xf>
    <xf numFmtId="4" fontId="38" fillId="54" borderId="54" applyProtection="0">
      <alignment horizontal="right" vertical="center"/>
    </xf>
    <xf numFmtId="4" fontId="38" fillId="54" borderId="54" applyProtection="0">
      <alignment horizontal="right" vertical="center"/>
    </xf>
    <xf numFmtId="4" fontId="37" fillId="39" borderId="53" applyNumberFormat="0" applyProtection="0">
      <alignment horizontal="right" vertical="center"/>
    </xf>
    <xf numFmtId="4" fontId="37" fillId="39" borderId="53" applyNumberFormat="0" applyProtection="0">
      <alignment horizontal="right" vertical="center"/>
    </xf>
    <xf numFmtId="4" fontId="37" fillId="46" borderId="53" applyNumberFormat="0" applyProtection="0">
      <alignment horizontal="right" vertical="center"/>
    </xf>
    <xf numFmtId="4" fontId="38" fillId="47" borderId="54" applyProtection="0">
      <alignment horizontal="right" vertical="center"/>
    </xf>
    <xf numFmtId="4" fontId="38" fillId="47" borderId="54" applyProtection="0">
      <alignment horizontal="right" vertical="center"/>
    </xf>
    <xf numFmtId="4" fontId="37" fillId="46" borderId="53" applyNumberFormat="0" applyProtection="0">
      <alignment horizontal="right" vertical="center"/>
    </xf>
    <xf numFmtId="4" fontId="37" fillId="46" borderId="53" applyNumberFormat="0" applyProtection="0">
      <alignment horizontal="right" vertical="center"/>
    </xf>
    <xf numFmtId="4" fontId="37" fillId="37" borderId="53" applyNumberFormat="0" applyProtection="0">
      <alignment horizontal="right" vertical="center"/>
    </xf>
    <xf numFmtId="4" fontId="38" fillId="123" borderId="54" applyProtection="0">
      <alignment horizontal="right" vertical="center"/>
    </xf>
    <xf numFmtId="4" fontId="38" fillId="123" borderId="54" applyProtection="0">
      <alignment horizontal="right" vertical="center"/>
    </xf>
    <xf numFmtId="4" fontId="37" fillId="37" borderId="53" applyNumberFormat="0" applyProtection="0">
      <alignment horizontal="right" vertical="center"/>
    </xf>
    <xf numFmtId="4" fontId="37" fillId="37" borderId="53" applyNumberFormat="0" applyProtection="0">
      <alignment horizontal="right" vertical="center"/>
    </xf>
    <xf numFmtId="4" fontId="174" fillId="104" borderId="56" applyNumberFormat="0" applyProtection="0">
      <alignment vertical="center"/>
    </xf>
    <xf numFmtId="4" fontId="37" fillId="58" borderId="53" applyNumberFormat="0" applyProtection="0">
      <alignment horizontal="right" vertical="center"/>
    </xf>
    <xf numFmtId="4" fontId="38" fillId="124" borderId="54" applyProtection="0">
      <alignment horizontal="right" vertical="center"/>
    </xf>
    <xf numFmtId="4" fontId="38" fillId="124" borderId="54" applyProtection="0">
      <alignment horizontal="right" vertical="center"/>
    </xf>
    <xf numFmtId="4" fontId="37" fillId="58" borderId="53" applyNumberFormat="0" applyProtection="0">
      <alignment horizontal="right" vertical="center"/>
    </xf>
    <xf numFmtId="4" fontId="37" fillId="58" borderId="53" applyNumberFormat="0" applyProtection="0">
      <alignment horizontal="right" vertical="center"/>
    </xf>
    <xf numFmtId="4" fontId="37" fillId="68" borderId="53" applyNumberFormat="0" applyProtection="0">
      <alignment horizontal="right" vertical="center"/>
    </xf>
    <xf numFmtId="4" fontId="38" fillId="100" borderId="54" applyProtection="0">
      <alignment horizontal="right" vertical="center"/>
    </xf>
    <xf numFmtId="4" fontId="38" fillId="100" borderId="54" applyProtection="0">
      <alignment horizontal="right" vertical="center"/>
    </xf>
    <xf numFmtId="4" fontId="37" fillId="68" borderId="53" applyNumberFormat="0" applyProtection="0">
      <alignment horizontal="right" vertical="center"/>
    </xf>
    <xf numFmtId="4" fontId="37" fillId="68" borderId="53" applyNumberFormat="0" applyProtection="0">
      <alignment horizontal="right" vertical="center"/>
    </xf>
    <xf numFmtId="4" fontId="37" fillId="66" borderId="53" applyNumberFormat="0" applyProtection="0">
      <alignment horizontal="right" vertical="center"/>
    </xf>
    <xf numFmtId="4" fontId="38" fillId="125" borderId="54" applyProtection="0">
      <alignment horizontal="right" vertical="center"/>
    </xf>
    <xf numFmtId="4" fontId="38" fillId="125" borderId="54" applyProtection="0">
      <alignment horizontal="right" vertical="center"/>
    </xf>
    <xf numFmtId="4" fontId="37" fillId="66" borderId="53" applyNumberFormat="0" applyProtection="0">
      <alignment horizontal="right" vertical="center"/>
    </xf>
    <xf numFmtId="4" fontId="37" fillId="66" borderId="53" applyNumberFormat="0" applyProtection="0">
      <alignment horizontal="right" vertical="center"/>
    </xf>
    <xf numFmtId="4" fontId="202" fillId="126" borderId="56" applyNumberFormat="0" applyProtection="0">
      <alignment vertical="center"/>
    </xf>
    <xf numFmtId="4" fontId="37" fillId="55" borderId="53" applyNumberFormat="0" applyProtection="0">
      <alignment horizontal="right" vertical="center"/>
    </xf>
    <xf numFmtId="4" fontId="38" fillId="61" borderId="54" applyProtection="0">
      <alignment horizontal="right" vertical="center"/>
    </xf>
    <xf numFmtId="4" fontId="38" fillId="61" borderId="54" applyProtection="0">
      <alignment horizontal="right" vertical="center"/>
    </xf>
    <xf numFmtId="4" fontId="37" fillId="55" borderId="53" applyNumberFormat="0" applyProtection="0">
      <alignment horizontal="right" vertical="center"/>
    </xf>
    <xf numFmtId="4" fontId="37" fillId="55" borderId="53" applyNumberFormat="0" applyProtection="0">
      <alignment horizontal="right" vertical="center"/>
    </xf>
    <xf numFmtId="4" fontId="37" fillId="127" borderId="53" applyNumberFormat="0" applyProtection="0">
      <alignment horizontal="right" vertical="center"/>
    </xf>
    <xf numFmtId="4" fontId="38" fillId="128" borderId="54" applyProtection="0">
      <alignment horizontal="right" vertical="center"/>
    </xf>
    <xf numFmtId="4" fontId="38" fillId="128" borderId="54" applyProtection="0">
      <alignment horizontal="right" vertical="center"/>
    </xf>
    <xf numFmtId="4" fontId="37" fillId="127" borderId="53" applyNumberFormat="0" applyProtection="0">
      <alignment horizontal="right" vertical="center"/>
    </xf>
    <xf numFmtId="4" fontId="37" fillId="127" borderId="53" applyNumberFormat="0" applyProtection="0">
      <alignment horizontal="right" vertical="center"/>
    </xf>
    <xf numFmtId="4" fontId="37" fillId="57" borderId="53" applyNumberFormat="0" applyProtection="0">
      <alignment horizontal="right" vertical="center"/>
    </xf>
    <xf numFmtId="4" fontId="38" fillId="116" borderId="54" applyProtection="0">
      <alignment horizontal="right" vertical="center"/>
    </xf>
    <xf numFmtId="4" fontId="38" fillId="116" borderId="54" applyProtection="0">
      <alignment horizontal="right" vertical="center"/>
    </xf>
    <xf numFmtId="4" fontId="37" fillId="57" borderId="53" applyNumberFormat="0" applyProtection="0">
      <alignment horizontal="right" vertical="center"/>
    </xf>
    <xf numFmtId="4" fontId="37" fillId="57" borderId="53" applyNumberFormat="0" applyProtection="0">
      <alignment horizontal="right" vertical="center"/>
    </xf>
    <xf numFmtId="4" fontId="203" fillId="122" borderId="56" applyNumberFormat="0" applyProtection="0">
      <alignment vertical="center"/>
    </xf>
    <xf numFmtId="4" fontId="195" fillId="129" borderId="57" applyNumberFormat="0" applyProtection="0">
      <alignment horizontal="left" vertical="center" indent="1"/>
    </xf>
    <xf numFmtId="4" fontId="196" fillId="0" borderId="58" applyFill="0" applyProtection="0">
      <alignment horizontal="left" vertical="center" indent="1"/>
    </xf>
    <xf numFmtId="4" fontId="196" fillId="0" borderId="58" applyFill="0" applyProtection="0">
      <alignment horizontal="left" vertical="center" indent="1"/>
    </xf>
    <xf numFmtId="4" fontId="37" fillId="130" borderId="0" applyNumberFormat="0" applyProtection="0">
      <alignment horizontal="left" vertical="center" indent="1"/>
    </xf>
    <xf numFmtId="4" fontId="38" fillId="88" borderId="0" applyBorder="0" applyProtection="0">
      <alignment horizontal="left" vertical="center" indent="1"/>
    </xf>
    <xf numFmtId="4" fontId="38" fillId="88" borderId="0" applyBorder="0" applyProtection="0">
      <alignment horizontal="left" vertical="center" indent="1"/>
    </xf>
    <xf numFmtId="4" fontId="204" fillId="59" borderId="0" applyNumberFormat="0" applyProtection="0">
      <alignment horizontal="left" vertical="center" indent="1"/>
    </xf>
    <xf numFmtId="4" fontId="205" fillId="60" borderId="0" applyBorder="0" applyProtection="0">
      <alignment horizontal="left" vertical="center" indent="1"/>
    </xf>
    <xf numFmtId="4" fontId="204" fillId="59" borderId="0" applyNumberFormat="0" applyProtection="0">
      <alignment horizontal="left" vertical="center" indent="1"/>
    </xf>
    <xf numFmtId="4" fontId="205" fillId="60" borderId="0" applyBorder="0" applyProtection="0">
      <alignment horizontal="left" vertical="center" indent="1"/>
    </xf>
    <xf numFmtId="4" fontId="204" fillId="131" borderId="0" applyNumberFormat="0" applyProtection="0">
      <alignment horizontal="left" vertical="center" indent="1"/>
    </xf>
    <xf numFmtId="4" fontId="37" fillId="44" borderId="53" applyNumberFormat="0" applyProtection="0">
      <alignment horizontal="right" vertical="center"/>
    </xf>
    <xf numFmtId="4" fontId="38" fillId="45" borderId="54" applyProtection="0">
      <alignment horizontal="right" vertical="center"/>
    </xf>
    <xf numFmtId="4" fontId="37" fillId="44" borderId="53" applyNumberFormat="0" applyProtection="0">
      <alignment horizontal="right" vertical="center"/>
    </xf>
    <xf numFmtId="4" fontId="38" fillId="45" borderId="54" applyProtection="0">
      <alignment horizontal="right" vertical="center"/>
    </xf>
    <xf numFmtId="4" fontId="37" fillId="44" borderId="53" applyNumberFormat="0" applyFill="0" applyProtection="0">
      <alignment horizontal="right" vertical="center"/>
    </xf>
    <xf numFmtId="4" fontId="37" fillId="44" borderId="53" applyNumberFormat="0" applyProtection="0">
      <alignment horizontal="right" vertical="center"/>
    </xf>
    <xf numFmtId="4" fontId="37" fillId="44" borderId="53" applyNumberFormat="0" applyProtection="0">
      <alignment horizontal="right" vertical="center"/>
    </xf>
    <xf numFmtId="4" fontId="197" fillId="44" borderId="55" applyNumberFormat="0" applyFill="0" applyProtection="0">
      <alignment horizontal="right" vertical="center"/>
    </xf>
    <xf numFmtId="4" fontId="206" fillId="103" borderId="56" applyNumberFormat="0" applyProtection="0">
      <alignment horizontal="left" vertical="center" indent="1"/>
    </xf>
    <xf numFmtId="4" fontId="31" fillId="130" borderId="0" applyNumberFormat="0" applyProtection="0">
      <alignment horizontal="left" vertical="center" indent="1"/>
    </xf>
    <xf numFmtId="4" fontId="38" fillId="88" borderId="0" applyBorder="0" applyProtection="0">
      <alignment horizontal="left" vertical="center" indent="1"/>
    </xf>
    <xf numFmtId="4" fontId="31" fillId="130" borderId="0" applyNumberFormat="0" applyProtection="0">
      <alignment horizontal="left" vertical="center" indent="1"/>
    </xf>
    <xf numFmtId="4" fontId="38" fillId="88" borderId="0" applyBorder="0" applyProtection="0">
      <alignment horizontal="left" vertical="center" indent="1"/>
    </xf>
    <xf numFmtId="4" fontId="31" fillId="44" borderId="0" applyNumberFormat="0" applyProtection="0">
      <alignment horizontal="left" vertical="center" indent="1"/>
    </xf>
    <xf numFmtId="4" fontId="38" fillId="45" borderId="0" applyBorder="0" applyProtection="0">
      <alignment horizontal="left" vertical="center" indent="1"/>
    </xf>
    <xf numFmtId="4" fontId="31" fillId="44" borderId="0" applyNumberFormat="0" applyProtection="0">
      <alignment horizontal="left" vertical="center" indent="1"/>
    </xf>
    <xf numFmtId="4" fontId="38" fillId="45" borderId="0" applyBorder="0" applyProtection="0">
      <alignment horizontal="left" vertical="center" indent="1"/>
    </xf>
    <xf numFmtId="4" fontId="31" fillId="121" borderId="0" applyNumberFormat="0" applyProtection="0">
      <alignment horizontal="left" vertical="center" indent="1"/>
    </xf>
    <xf numFmtId="0" fontId="9" fillId="59" borderId="53" applyNumberFormat="0" applyProtection="0">
      <alignment horizontal="left" vertical="center" indent="1"/>
    </xf>
    <xf numFmtId="0" fontId="110" fillId="0" borderId="0" applyNumberFormat="0" applyProtection="0">
      <alignment horizontal="left" vertical="center" wrapText="1" indent="1" shrinkToFit="1"/>
    </xf>
    <xf numFmtId="0" fontId="207" fillId="0" borderId="0" applyNumberFormat="0" applyBorder="0" applyProtection="0">
      <alignment horizontal="left" vertical="center" wrapText="1" indent="1" shrinkToFit="1"/>
    </xf>
    <xf numFmtId="0" fontId="9" fillId="59" borderId="53" applyNumberFormat="0" applyFill="0" applyProtection="0">
      <alignment horizontal="left" vertical="center" indent="1"/>
    </xf>
    <xf numFmtId="0" fontId="9" fillId="131" borderId="53" applyNumberFormat="0" applyProtection="0">
      <alignment horizontal="left" vertical="center" indent="1"/>
    </xf>
    <xf numFmtId="0" fontId="9" fillId="131" borderId="53" applyNumberFormat="0" applyProtection="0">
      <alignment horizontal="left" vertical="center" indent="1"/>
    </xf>
    <xf numFmtId="0" fontId="9" fillId="131" borderId="53" applyNumberFormat="0" applyProtection="0">
      <alignment horizontal="left" vertical="center" indent="1"/>
    </xf>
    <xf numFmtId="0" fontId="9" fillId="59" borderId="53" applyNumberFormat="0" applyProtection="0">
      <alignment horizontal="left" vertical="center" indent="1"/>
    </xf>
    <xf numFmtId="0" fontId="9" fillId="59" borderId="53" applyNumberFormat="0" applyProtection="0">
      <alignment horizontal="left" vertical="center" indent="1"/>
    </xf>
    <xf numFmtId="0" fontId="9" fillId="131" borderId="53" applyNumberFormat="0" applyProtection="0">
      <alignment horizontal="left" vertical="center" indent="1"/>
    </xf>
    <xf numFmtId="0" fontId="110" fillId="59" borderId="53" applyNumberFormat="0" applyFill="0" applyProtection="0">
      <alignment horizontal="left" vertical="center" indent="1"/>
    </xf>
    <xf numFmtId="0" fontId="9" fillId="59" borderId="53" applyNumberFormat="0" applyProtection="0">
      <alignment horizontal="left" vertical="top" indent="1"/>
    </xf>
    <xf numFmtId="0" fontId="38" fillId="60" borderId="54" applyNumberFormat="0" applyProtection="0">
      <alignment horizontal="left" vertical="top" indent="1"/>
    </xf>
    <xf numFmtId="0" fontId="9" fillId="59" borderId="53" applyNumberFormat="0" applyProtection="0">
      <alignment horizontal="left" vertical="top" indent="1"/>
    </xf>
    <xf numFmtId="0" fontId="38" fillId="60" borderId="54" applyNumberFormat="0" applyProtection="0">
      <alignment horizontal="left" vertical="top" indent="1"/>
    </xf>
    <xf numFmtId="0" fontId="9" fillId="131" borderId="53" applyNumberFormat="0" applyProtection="0">
      <alignment horizontal="left" vertical="top" indent="1"/>
    </xf>
    <xf numFmtId="0" fontId="9" fillId="131" borderId="53" applyNumberFormat="0" applyProtection="0">
      <alignment horizontal="left" vertical="top" indent="1"/>
    </xf>
    <xf numFmtId="0" fontId="9" fillId="131" borderId="53" applyNumberFormat="0" applyProtection="0">
      <alignment horizontal="left" vertical="top" indent="1"/>
    </xf>
    <xf numFmtId="0" fontId="9" fillId="59" borderId="53" applyNumberFormat="0" applyProtection="0">
      <alignment horizontal="left" vertical="top" indent="1"/>
    </xf>
    <xf numFmtId="0" fontId="9" fillId="59" borderId="53" applyNumberFormat="0" applyProtection="0">
      <alignment horizontal="left" vertical="top" indent="1"/>
    </xf>
    <xf numFmtId="0" fontId="9" fillId="131" borderId="53" applyNumberFormat="0" applyProtection="0">
      <alignment horizontal="left" vertical="top" indent="1"/>
    </xf>
    <xf numFmtId="0" fontId="9" fillId="44" borderId="53" applyNumberFormat="0" applyProtection="0">
      <alignment horizontal="left" vertical="center" indent="1"/>
    </xf>
    <xf numFmtId="0" fontId="110" fillId="0" borderId="0" applyNumberFormat="0" applyProtection="0">
      <alignment horizontal="left" wrapText="1" indent="1" shrinkToFit="1"/>
    </xf>
    <xf numFmtId="0" fontId="110" fillId="0" borderId="0" applyNumberFormat="0" applyProtection="0">
      <alignment horizontal="left" vertical="center" wrapText="1" indent="1" shrinkToFit="1"/>
    </xf>
    <xf numFmtId="0" fontId="207" fillId="0" borderId="0" applyNumberFormat="0" applyBorder="0" applyProtection="0">
      <alignment horizontal="left" wrapText="1" indent="1" shrinkToFit="1"/>
    </xf>
    <xf numFmtId="0" fontId="9" fillId="44" borderId="53" applyNumberFormat="0" applyFill="0" applyProtection="0">
      <alignment horizontal="left" vertical="center" indent="1"/>
    </xf>
    <xf numFmtId="0" fontId="9" fillId="121" borderId="53" applyNumberFormat="0" applyProtection="0">
      <alignment horizontal="left" vertical="center" indent="1"/>
    </xf>
    <xf numFmtId="0" fontId="9" fillId="121" borderId="53" applyNumberFormat="0" applyProtection="0">
      <alignment horizontal="left" vertical="center" indent="1"/>
    </xf>
    <xf numFmtId="0" fontId="9" fillId="121" borderId="53" applyNumberFormat="0" applyProtection="0">
      <alignment horizontal="left" vertical="center" indent="1"/>
    </xf>
    <xf numFmtId="0" fontId="9" fillId="44" borderId="53" applyNumberFormat="0" applyProtection="0">
      <alignment horizontal="left" vertical="center" indent="1"/>
    </xf>
    <xf numFmtId="0" fontId="9" fillId="44" borderId="53" applyNumberFormat="0" applyProtection="0">
      <alignment horizontal="left" vertical="center" indent="1"/>
    </xf>
    <xf numFmtId="0" fontId="9" fillId="121" borderId="53" applyNumberFormat="0" applyProtection="0">
      <alignment horizontal="left" vertical="center" indent="1"/>
    </xf>
    <xf numFmtId="0" fontId="110" fillId="44" borderId="53" applyNumberFormat="0" applyFill="0" applyProtection="0">
      <alignment horizontal="left" vertical="center" indent="1"/>
    </xf>
    <xf numFmtId="0" fontId="9" fillId="44" borderId="53" applyNumberFormat="0" applyProtection="0">
      <alignment horizontal="left" vertical="top" indent="1"/>
    </xf>
    <xf numFmtId="0" fontId="38" fillId="45" borderId="54" applyNumberFormat="0" applyProtection="0">
      <alignment horizontal="left" vertical="top" indent="1"/>
    </xf>
    <xf numFmtId="0" fontId="9" fillId="44" borderId="53" applyNumberFormat="0" applyProtection="0">
      <alignment horizontal="left" vertical="top" indent="1"/>
    </xf>
    <xf numFmtId="0" fontId="38" fillId="45" borderId="54" applyNumberFormat="0" applyProtection="0">
      <alignment horizontal="left" vertical="top" indent="1"/>
    </xf>
    <xf numFmtId="0" fontId="9" fillId="121" borderId="53" applyNumberFormat="0" applyProtection="0">
      <alignment horizontal="left" vertical="top" indent="1"/>
    </xf>
    <xf numFmtId="0" fontId="9" fillId="121" borderId="53" applyNumberFormat="0" applyProtection="0">
      <alignment horizontal="left" vertical="top" indent="1"/>
    </xf>
    <xf numFmtId="0" fontId="9" fillId="121" borderId="53" applyNumberFormat="0" applyProtection="0">
      <alignment horizontal="left" vertical="top" indent="1"/>
    </xf>
    <xf numFmtId="0" fontId="9" fillId="44" borderId="53" applyNumberFormat="0" applyProtection="0">
      <alignment horizontal="left" vertical="top" indent="1"/>
    </xf>
    <xf numFmtId="0" fontId="9" fillId="44" borderId="53" applyNumberFormat="0" applyProtection="0">
      <alignment horizontal="left" vertical="top" indent="1"/>
    </xf>
    <xf numFmtId="0" fontId="9" fillId="121" borderId="53" applyNumberFormat="0" applyProtection="0">
      <alignment horizontal="left" vertical="top" indent="1"/>
    </xf>
    <xf numFmtId="0" fontId="9" fillId="52" borderId="53" applyNumberFormat="0" applyProtection="0">
      <alignment horizontal="left" vertical="center" indent="1"/>
    </xf>
    <xf numFmtId="0" fontId="110" fillId="0" borderId="0" applyNumberFormat="0" applyProtection="0">
      <alignment horizontal="left" vertical="center" wrapText="1" indent="1" shrinkToFit="1"/>
    </xf>
    <xf numFmtId="0" fontId="207" fillId="0" borderId="0" applyNumberFormat="0" applyBorder="0" applyProtection="0">
      <alignment horizontal="left" vertical="center" wrapText="1" indent="1" shrinkToFit="1"/>
    </xf>
    <xf numFmtId="0" fontId="9" fillId="52" borderId="53" applyNumberFormat="0" applyFill="0" applyProtection="0">
      <alignment horizontal="left" vertical="center" indent="1"/>
    </xf>
    <xf numFmtId="0" fontId="9" fillId="3" borderId="53" applyNumberFormat="0" applyProtection="0">
      <alignment horizontal="left" vertical="center" indent="1"/>
    </xf>
    <xf numFmtId="0" fontId="9" fillId="3" borderId="53" applyNumberFormat="0" applyProtection="0">
      <alignment horizontal="left" vertical="center" indent="1"/>
    </xf>
    <xf numFmtId="0" fontId="9" fillId="3" borderId="53" applyNumberFormat="0" applyProtection="0">
      <alignment horizontal="left" vertical="center" indent="1"/>
    </xf>
    <xf numFmtId="0" fontId="9" fillId="52" borderId="53" applyNumberFormat="0" applyProtection="0">
      <alignment horizontal="left" vertical="center" indent="1"/>
    </xf>
    <xf numFmtId="0" fontId="9" fillId="52" borderId="53" applyNumberFormat="0" applyProtection="0">
      <alignment horizontal="left" vertical="center" indent="1"/>
    </xf>
    <xf numFmtId="0" fontId="9" fillId="3" borderId="53" applyNumberFormat="0" applyProtection="0">
      <alignment horizontal="left" vertical="center" indent="1"/>
    </xf>
    <xf numFmtId="0" fontId="110" fillId="52" borderId="53" applyNumberFormat="0" applyFill="0" applyProtection="0">
      <alignment horizontal="left" vertical="center" indent="1"/>
    </xf>
    <xf numFmtId="0" fontId="9" fillId="52" borderId="53" applyNumberFormat="0" applyProtection="0">
      <alignment horizontal="left" vertical="top" indent="1"/>
    </xf>
    <xf numFmtId="0" fontId="38" fillId="53" borderId="54" applyNumberFormat="0" applyProtection="0">
      <alignment horizontal="left" vertical="top" indent="1"/>
    </xf>
    <xf numFmtId="0" fontId="9" fillId="52" borderId="53" applyNumberFormat="0" applyProtection="0">
      <alignment horizontal="left" vertical="top" indent="1"/>
    </xf>
    <xf numFmtId="0" fontId="38" fillId="53" borderId="54" applyNumberFormat="0" applyProtection="0">
      <alignment horizontal="left" vertical="top" indent="1"/>
    </xf>
    <xf numFmtId="0" fontId="9" fillId="3" borderId="53" applyNumberFormat="0" applyProtection="0">
      <alignment horizontal="left" vertical="top" indent="1"/>
    </xf>
    <xf numFmtId="0" fontId="9" fillId="3" borderId="53" applyNumberFormat="0" applyProtection="0">
      <alignment horizontal="left" vertical="top" indent="1"/>
    </xf>
    <xf numFmtId="0" fontId="9" fillId="3" borderId="53" applyNumberFormat="0" applyProtection="0">
      <alignment horizontal="left" vertical="top" indent="1"/>
    </xf>
    <xf numFmtId="0" fontId="9" fillId="52" borderId="53" applyNumberFormat="0" applyProtection="0">
      <alignment horizontal="left" vertical="top" indent="1"/>
    </xf>
    <xf numFmtId="0" fontId="9" fillId="52" borderId="53" applyNumberFormat="0" applyProtection="0">
      <alignment horizontal="left" vertical="top" indent="1"/>
    </xf>
    <xf numFmtId="0" fontId="9" fillId="3" borderId="53" applyNumberFormat="0" applyProtection="0">
      <alignment horizontal="left" vertical="top" indent="1"/>
    </xf>
    <xf numFmtId="0" fontId="9" fillId="130" borderId="53" applyNumberFormat="0" applyProtection="0">
      <alignment horizontal="left" vertical="center" indent="1"/>
    </xf>
    <xf numFmtId="0" fontId="110" fillId="0" borderId="0" applyNumberFormat="0" applyProtection="0">
      <alignment horizontal="left" vertical="center" wrapText="1" indent="1" shrinkToFit="1"/>
    </xf>
    <xf numFmtId="0" fontId="9" fillId="0" borderId="31" applyNumberFormat="0" applyProtection="0">
      <alignment horizontal="left" vertical="center" indent="1"/>
    </xf>
    <xf numFmtId="0" fontId="207" fillId="0" borderId="0" applyNumberFormat="0" applyBorder="0" applyProtection="0">
      <alignment horizontal="left" vertical="center" wrapText="1" indent="1" shrinkToFit="1"/>
    </xf>
    <xf numFmtId="0" fontId="9" fillId="130" borderId="53" applyNumberFormat="0" applyFill="0" applyProtection="0">
      <alignment horizontal="left" vertical="center" indent="1"/>
    </xf>
    <xf numFmtId="0" fontId="9" fillId="107" borderId="53" applyNumberFormat="0" applyProtection="0">
      <alignment horizontal="left" vertical="center" indent="1"/>
    </xf>
    <xf numFmtId="0" fontId="9" fillId="107" borderId="53" applyNumberFormat="0" applyProtection="0">
      <alignment horizontal="left" vertical="center" indent="1"/>
    </xf>
    <xf numFmtId="0" fontId="9" fillId="107" borderId="53" applyNumberFormat="0" applyProtection="0">
      <alignment horizontal="left" vertical="center" indent="1"/>
    </xf>
    <xf numFmtId="0" fontId="9" fillId="130" borderId="53" applyNumberFormat="0" applyProtection="0">
      <alignment horizontal="left" vertical="center" indent="1"/>
    </xf>
    <xf numFmtId="0" fontId="9" fillId="130" borderId="53" applyNumberFormat="0" applyProtection="0">
      <alignment horizontal="left" vertical="center" indent="1"/>
    </xf>
    <xf numFmtId="0" fontId="9" fillId="107" borderId="53" applyNumberFormat="0" applyProtection="0">
      <alignment horizontal="left" vertical="center" indent="1"/>
    </xf>
    <xf numFmtId="0" fontId="110" fillId="130" borderId="53" applyNumberFormat="0" applyFill="0" applyProtection="0">
      <alignment horizontal="left" vertical="center" indent="1"/>
    </xf>
    <xf numFmtId="0" fontId="9" fillId="130" borderId="53" applyNumberFormat="0" applyProtection="0">
      <alignment horizontal="left" vertical="top" indent="1"/>
    </xf>
    <xf numFmtId="0" fontId="38" fillId="88" borderId="54" applyNumberFormat="0" applyProtection="0">
      <alignment horizontal="left" vertical="top" indent="1"/>
    </xf>
    <xf numFmtId="0" fontId="9" fillId="130" borderId="53" applyNumberFormat="0" applyProtection="0">
      <alignment horizontal="left" vertical="top" indent="1"/>
    </xf>
    <xf numFmtId="0" fontId="38" fillId="88" borderId="54" applyNumberFormat="0" applyProtection="0">
      <alignment horizontal="left" vertical="top" indent="1"/>
    </xf>
    <xf numFmtId="0" fontId="9" fillId="107" borderId="53" applyNumberFormat="0" applyProtection="0">
      <alignment horizontal="left" vertical="top" indent="1"/>
    </xf>
    <xf numFmtId="0" fontId="9" fillId="107" borderId="53" applyNumberFormat="0" applyProtection="0">
      <alignment horizontal="left" vertical="top" indent="1"/>
    </xf>
    <xf numFmtId="0" fontId="9" fillId="107" borderId="53" applyNumberFormat="0" applyProtection="0">
      <alignment horizontal="left" vertical="top" indent="1"/>
    </xf>
    <xf numFmtId="0" fontId="9" fillId="130" borderId="53" applyNumberFormat="0" applyProtection="0">
      <alignment horizontal="left" vertical="top" indent="1"/>
    </xf>
    <xf numFmtId="0" fontId="9" fillId="130" borderId="53" applyNumberFormat="0" applyProtection="0">
      <alignment horizontal="left" vertical="top" indent="1"/>
    </xf>
    <xf numFmtId="0" fontId="9" fillId="107" borderId="53" applyNumberFormat="0" applyProtection="0">
      <alignment horizontal="left" vertical="top" indent="1"/>
    </xf>
    <xf numFmtId="0" fontId="9" fillId="50" borderId="31" applyNumberFormat="0">
      <protection locked="0"/>
    </xf>
    <xf numFmtId="0" fontId="38" fillId="51" borderId="59" applyNumberFormat="0">
      <protection locked="0"/>
    </xf>
    <xf numFmtId="0" fontId="9" fillId="50" borderId="31" applyNumberFormat="0">
      <protection locked="0"/>
    </xf>
    <xf numFmtId="0" fontId="38" fillId="51" borderId="59" applyNumberFormat="0">
      <protection locked="0"/>
    </xf>
    <xf numFmtId="0" fontId="208" fillId="50" borderId="60" applyNumberFormat="0">
      <protection locked="0"/>
    </xf>
    <xf numFmtId="0" fontId="209" fillId="59" borderId="61" applyBorder="0"/>
    <xf numFmtId="0" fontId="209" fillId="59" borderId="61" applyBorder="0"/>
    <xf numFmtId="0" fontId="209" fillId="59" borderId="61" applyBorder="0"/>
    <xf numFmtId="4" fontId="37" fillId="48" borderId="53" applyNumberFormat="0" applyProtection="0">
      <alignment vertical="center"/>
    </xf>
    <xf numFmtId="4" fontId="38" fillId="49" borderId="54" applyProtection="0">
      <alignment vertical="center"/>
    </xf>
    <xf numFmtId="4" fontId="38" fillId="49" borderId="54" applyProtection="0">
      <alignment vertical="center"/>
    </xf>
    <xf numFmtId="4" fontId="37" fillId="111" borderId="53" applyNumberFormat="0" applyProtection="0">
      <alignment vertical="center"/>
    </xf>
    <xf numFmtId="4" fontId="37" fillId="111" borderId="53" applyNumberFormat="0" applyProtection="0">
      <alignment vertical="center"/>
    </xf>
    <xf numFmtId="4" fontId="37" fillId="111" borderId="53" applyNumberFormat="0" applyProtection="0">
      <alignment vertical="center"/>
    </xf>
    <xf numFmtId="4" fontId="37" fillId="48" borderId="53" applyNumberFormat="0" applyProtection="0">
      <alignment vertical="center"/>
    </xf>
    <xf numFmtId="4" fontId="37" fillId="48" borderId="53" applyNumberFormat="0" applyProtection="0">
      <alignment vertical="center"/>
    </xf>
    <xf numFmtId="4" fontId="210" fillId="48" borderId="53" applyNumberFormat="0" applyProtection="0">
      <alignment vertical="center"/>
    </xf>
    <xf numFmtId="4" fontId="211" fillId="49" borderId="54" applyProtection="0">
      <alignment vertical="center"/>
    </xf>
    <xf numFmtId="4" fontId="211" fillId="49" borderId="54" applyProtection="0">
      <alignment vertical="center"/>
    </xf>
    <xf numFmtId="4" fontId="210" fillId="111" borderId="53" applyNumberFormat="0" applyProtection="0">
      <alignment vertical="center"/>
    </xf>
    <xf numFmtId="4" fontId="210" fillId="111" borderId="53" applyNumberFormat="0" applyProtection="0">
      <alignment vertical="center"/>
    </xf>
    <xf numFmtId="4" fontId="210" fillId="111" borderId="53" applyNumberFormat="0" applyProtection="0">
      <alignment vertical="center"/>
    </xf>
    <xf numFmtId="4" fontId="210" fillId="48" borderId="53" applyNumberFormat="0" applyProtection="0">
      <alignment vertical="center"/>
    </xf>
    <xf numFmtId="4" fontId="210" fillId="48" borderId="53" applyNumberFormat="0" applyProtection="0">
      <alignment vertical="center"/>
    </xf>
    <xf numFmtId="4" fontId="37" fillId="48" borderId="53" applyNumberFormat="0" applyProtection="0">
      <alignment horizontal="left" vertical="center" indent="1"/>
    </xf>
    <xf numFmtId="4" fontId="38" fillId="49" borderId="54" applyProtection="0">
      <alignment horizontal="left" vertical="center" indent="1"/>
    </xf>
    <xf numFmtId="4" fontId="38" fillId="49" borderId="54" applyProtection="0">
      <alignment horizontal="left" vertical="center" indent="1"/>
    </xf>
    <xf numFmtId="4" fontId="37" fillId="111" borderId="53" applyNumberFormat="0" applyProtection="0">
      <alignment horizontal="left" vertical="center" indent="1"/>
    </xf>
    <xf numFmtId="4" fontId="37" fillId="111" borderId="53" applyNumberFormat="0" applyProtection="0">
      <alignment horizontal="left" vertical="center" indent="1"/>
    </xf>
    <xf numFmtId="4" fontId="37" fillId="111" borderId="53" applyNumberFormat="0" applyProtection="0">
      <alignment horizontal="left" vertical="center" indent="1"/>
    </xf>
    <xf numFmtId="4" fontId="37" fillId="48" borderId="53" applyNumberFormat="0" applyProtection="0">
      <alignment horizontal="left" vertical="center" indent="1"/>
    </xf>
    <xf numFmtId="4" fontId="37" fillId="48" borderId="53" applyNumberFormat="0" applyProtection="0">
      <alignment horizontal="left" vertical="center" indent="1"/>
    </xf>
    <xf numFmtId="0" fontId="37" fillId="48" borderId="53" applyNumberFormat="0" applyProtection="0">
      <alignment horizontal="left" vertical="top" indent="1"/>
    </xf>
    <xf numFmtId="0" fontId="38" fillId="49" borderId="54" applyNumberFormat="0" applyProtection="0">
      <alignment horizontal="left" vertical="top" indent="1"/>
    </xf>
    <xf numFmtId="0" fontId="38" fillId="49" borderId="54" applyNumberFormat="0" applyProtection="0">
      <alignment horizontal="left" vertical="top" indent="1"/>
    </xf>
    <xf numFmtId="0" fontId="37" fillId="111" borderId="53" applyNumberFormat="0" applyProtection="0">
      <alignment horizontal="left" vertical="top" indent="1"/>
    </xf>
    <xf numFmtId="0" fontId="37" fillId="111" borderId="53" applyNumberFormat="0" applyProtection="0">
      <alignment horizontal="left" vertical="top" indent="1"/>
    </xf>
    <xf numFmtId="0" fontId="37" fillId="111" borderId="53" applyNumberFormat="0" applyProtection="0">
      <alignment horizontal="left" vertical="top" indent="1"/>
    </xf>
    <xf numFmtId="0" fontId="37" fillId="48" borderId="53" applyNumberFormat="0" applyProtection="0">
      <alignment horizontal="left" vertical="top" indent="1"/>
    </xf>
    <xf numFmtId="0" fontId="37" fillId="48" borderId="53" applyNumberFormat="0" applyProtection="0">
      <alignment horizontal="left" vertical="top" indent="1"/>
    </xf>
    <xf numFmtId="4" fontId="197" fillId="0" borderId="0" applyNumberFormat="0" applyProtection="0">
      <alignment horizontal="right"/>
    </xf>
    <xf numFmtId="4" fontId="37" fillId="130" borderId="53" applyNumberFormat="0" applyProtection="0">
      <alignment horizontal="right" vertical="center"/>
    </xf>
    <xf numFmtId="4" fontId="207" fillId="0" borderId="0" applyBorder="0" applyProtection="0">
      <alignment horizontal="right" wrapText="1" shrinkToFit="1"/>
    </xf>
    <xf numFmtId="4" fontId="37" fillId="130" borderId="53" applyNumberFormat="0" applyProtection="0">
      <alignment horizontal="right" vertical="center"/>
    </xf>
    <xf numFmtId="4" fontId="37" fillId="130" borderId="53" applyNumberFormat="0" applyProtection="0">
      <alignment horizontal="right" vertical="center"/>
    </xf>
    <xf numFmtId="4" fontId="197" fillId="0" borderId="0" applyNumberFormat="0" applyProtection="0">
      <alignment horizontal="right"/>
    </xf>
    <xf numFmtId="4" fontId="197" fillId="0" borderId="0" applyNumberFormat="0" applyProtection="0">
      <alignment horizontal="right" wrapText="1" shrinkToFit="1"/>
    </xf>
    <xf numFmtId="4" fontId="37" fillId="0" borderId="31" applyNumberFormat="0" applyProtection="0">
      <alignment horizontal="right" vertical="center"/>
    </xf>
    <xf numFmtId="4" fontId="207" fillId="0" borderId="0" applyBorder="0" applyProtection="0">
      <alignment horizontal="right" wrapText="1" shrinkToFit="1"/>
    </xf>
    <xf numFmtId="4" fontId="37" fillId="130" borderId="53" applyNumberFormat="0" applyFill="0" applyProtection="0">
      <alignment horizontal="right" vertical="center"/>
    </xf>
    <xf numFmtId="4" fontId="197" fillId="130" borderId="53" applyNumberFormat="0" applyFill="0" applyProtection="0">
      <alignment horizontal="right" vertical="center"/>
    </xf>
    <xf numFmtId="4" fontId="197" fillId="0" borderId="0" applyNumberFormat="0" applyProtection="0">
      <alignment horizontal="right"/>
    </xf>
    <xf numFmtId="4" fontId="210" fillId="130" borderId="53" applyNumberFormat="0" applyProtection="0">
      <alignment horizontal="right" vertical="center"/>
    </xf>
    <xf numFmtId="4" fontId="211" fillId="88" borderId="54" applyProtection="0">
      <alignment horizontal="right" vertical="center"/>
    </xf>
    <xf numFmtId="4" fontId="211" fillId="88" borderId="54" applyProtection="0">
      <alignment horizontal="right" vertical="center"/>
    </xf>
    <xf numFmtId="4" fontId="210" fillId="130" borderId="53" applyNumberFormat="0" applyProtection="0">
      <alignment horizontal="right" vertical="center"/>
    </xf>
    <xf numFmtId="4" fontId="210" fillId="130" borderId="53" applyNumberFormat="0" applyProtection="0">
      <alignment horizontal="right" vertical="center"/>
    </xf>
    <xf numFmtId="4" fontId="37" fillId="44" borderId="53" applyNumberFormat="0" applyProtection="0">
      <alignment horizontal="left" vertical="center" indent="1"/>
    </xf>
    <xf numFmtId="4" fontId="197" fillId="0" borderId="0" applyNumberFormat="0" applyProtection="0">
      <alignment horizontal="left" wrapText="1" indent="1" shrinkToFit="1"/>
    </xf>
    <xf numFmtId="4" fontId="197" fillId="0" borderId="31" applyNumberFormat="0" applyProtection="0">
      <alignment horizontal="left" wrapText="1" indent="1"/>
    </xf>
    <xf numFmtId="4" fontId="207" fillId="0" borderId="0" applyBorder="0" applyProtection="0">
      <alignment horizontal="left" wrapText="1" indent="1" shrinkToFit="1"/>
    </xf>
    <xf numFmtId="4" fontId="197" fillId="0" borderId="0" applyNumberFormat="0" applyProtection="0">
      <alignment horizontal="left" wrapText="1" indent="1"/>
    </xf>
    <xf numFmtId="4" fontId="37" fillId="44" borderId="53" applyNumberFormat="0" applyProtection="0">
      <alignment horizontal="left" vertical="center" indent="1"/>
    </xf>
    <xf numFmtId="4" fontId="37" fillId="0" borderId="31" applyNumberFormat="0" applyProtection="0">
      <alignment horizontal="left" wrapText="1" indent="1"/>
    </xf>
    <xf numFmtId="4" fontId="37" fillId="44" borderId="53" applyNumberFormat="0" applyProtection="0">
      <alignment horizontal="left" vertical="center" indent="1"/>
    </xf>
    <xf numFmtId="4" fontId="37" fillId="44" borderId="53" applyNumberFormat="0" applyFill="0" applyProtection="0">
      <alignment horizontal="left" vertical="center" indent="1"/>
    </xf>
    <xf numFmtId="4" fontId="197" fillId="44" borderId="55" applyNumberFormat="0" applyFill="0" applyProtection="0">
      <alignment horizontal="left" vertical="center"/>
    </xf>
    <xf numFmtId="4" fontId="197" fillId="0" borderId="0" applyNumberFormat="0" applyProtection="0">
      <alignment horizontal="left" wrapText="1" indent="1" shrinkToFit="1"/>
    </xf>
    <xf numFmtId="0" fontId="37" fillId="44" borderId="53" applyNumberFormat="0" applyProtection="0">
      <alignment horizontal="left" vertical="top" indent="1"/>
    </xf>
    <xf numFmtId="0" fontId="38" fillId="45" borderId="54" applyNumberFormat="0" applyProtection="0">
      <alignment horizontal="left" vertical="top" indent="1"/>
    </xf>
    <xf numFmtId="0" fontId="38" fillId="45" borderId="54" applyNumberFormat="0" applyProtection="0">
      <alignment horizontal="left" vertical="top" indent="1"/>
    </xf>
    <xf numFmtId="0" fontId="37" fillId="121" borderId="53" applyNumberFormat="0" applyProtection="0">
      <alignment horizontal="left" vertical="top" indent="1"/>
    </xf>
    <xf numFmtId="0" fontId="37" fillId="121" borderId="53" applyNumberFormat="0" applyProtection="0">
      <alignment horizontal="left" vertical="top" indent="1"/>
    </xf>
    <xf numFmtId="0" fontId="37" fillId="121" borderId="53" applyNumberFormat="0" applyProtection="0">
      <alignment horizontal="left" vertical="top" indent="1"/>
    </xf>
    <xf numFmtId="0" fontId="37" fillId="44" borderId="53" applyNumberFormat="0" applyProtection="0">
      <alignment horizontal="left" vertical="top" indent="1"/>
    </xf>
    <xf numFmtId="0" fontId="37" fillId="44" borderId="53" applyNumberFormat="0" applyProtection="0">
      <alignment horizontal="left" vertical="top" indent="1"/>
    </xf>
    <xf numFmtId="4" fontId="212" fillId="103" borderId="56" applyNumberFormat="0" applyProtection="0">
      <alignment vertical="center"/>
    </xf>
    <xf numFmtId="4" fontId="213" fillId="103" borderId="56" applyNumberFormat="0" applyProtection="0">
      <alignment vertical="center"/>
    </xf>
    <xf numFmtId="4" fontId="214" fillId="111" borderId="56" applyNumberFormat="0" applyProtection="0">
      <alignment horizontal="left" vertical="center" indent="1"/>
    </xf>
    <xf numFmtId="4" fontId="215" fillId="132" borderId="0" applyNumberFormat="0" applyProtection="0">
      <alignment horizontal="left" vertical="center" indent="1"/>
    </xf>
    <xf numFmtId="4" fontId="216" fillId="79" borderId="0" applyBorder="0" applyProtection="0">
      <alignment horizontal="left" vertical="center" indent="1"/>
    </xf>
    <xf numFmtId="4" fontId="215" fillId="132" borderId="0" applyNumberFormat="0" applyProtection="0">
      <alignment horizontal="left" vertical="center" indent="1"/>
    </xf>
    <xf numFmtId="4" fontId="216" fillId="79" borderId="0" applyBorder="0" applyProtection="0">
      <alignment horizontal="left" vertical="center" indent="1"/>
    </xf>
    <xf numFmtId="0" fontId="32" fillId="133" borderId="31"/>
    <xf numFmtId="4" fontId="156" fillId="130" borderId="53" applyNumberFormat="0" applyProtection="0">
      <alignment horizontal="right" vertical="center"/>
    </xf>
    <xf numFmtId="4" fontId="217" fillId="88" borderId="54" applyProtection="0">
      <alignment horizontal="right" vertical="center"/>
    </xf>
    <xf numFmtId="4" fontId="217" fillId="88" borderId="54" applyProtection="0">
      <alignment horizontal="right" vertical="center"/>
    </xf>
    <xf numFmtId="4" fontId="156" fillId="130" borderId="53" applyNumberFormat="0" applyProtection="0">
      <alignment horizontal="right" vertical="center"/>
    </xf>
    <xf numFmtId="4" fontId="156" fillId="130" borderId="53" applyNumberFormat="0" applyProtection="0">
      <alignment horizontal="right" vertical="center"/>
    </xf>
    <xf numFmtId="0" fontId="114" fillId="40" borderId="0" applyNumberFormat="0" applyBorder="0" applyAlignment="0" applyProtection="0"/>
    <xf numFmtId="0" fontId="218" fillId="0" borderId="0" applyNumberFormat="0" applyFill="0" applyBorder="0" applyProtection="0">
      <alignment horizontal="centerContinuous"/>
    </xf>
    <xf numFmtId="38" fontId="93" fillId="0" borderId="9"/>
    <xf numFmtId="242" fontId="9" fillId="0" borderId="0">
      <protection locked="0"/>
    </xf>
    <xf numFmtId="38" fontId="93" fillId="0" borderId="0" applyFont="0" applyFill="0" applyBorder="0" applyAlignment="0" applyProtection="0"/>
    <xf numFmtId="40" fontId="93" fillId="0" borderId="0" applyFont="0" applyFill="0" applyBorder="0" applyAlignment="0" applyProtection="0"/>
    <xf numFmtId="0" fontId="219" fillId="0" borderId="0" applyNumberFormat="0" applyFill="0" applyBorder="0" applyAlignment="0" applyProtection="0"/>
    <xf numFmtId="0" fontId="220" fillId="0" borderId="0" applyNumberFormat="0" applyFill="0" applyBorder="0" applyAlignment="0" applyProtection="0"/>
    <xf numFmtId="0" fontId="220" fillId="0" borderId="0" applyNumberFormat="0" applyFill="0" applyBorder="0" applyAlignment="0" applyProtection="0"/>
    <xf numFmtId="0" fontId="221" fillId="39" borderId="0" applyNumberFormat="0" applyBorder="0" applyAlignment="0" applyProtection="0"/>
    <xf numFmtId="0" fontId="184" fillId="62" borderId="46" applyNumberFormat="0" applyAlignment="0" applyProtection="0"/>
    <xf numFmtId="0" fontId="184" fillId="62" borderId="46" applyNumberFormat="0" applyAlignment="0" applyProtection="0"/>
    <xf numFmtId="0" fontId="184" fillId="62" borderId="46" applyNumberFormat="0" applyAlignment="0" applyProtection="0"/>
    <xf numFmtId="0" fontId="208" fillId="0" borderId="0"/>
    <xf numFmtId="0" fontId="28" fillId="0" borderId="0"/>
    <xf numFmtId="0" fontId="222" fillId="0" borderId="0"/>
    <xf numFmtId="0" fontId="9" fillId="0" borderId="0"/>
    <xf numFmtId="0" fontId="28" fillId="0" borderId="0"/>
    <xf numFmtId="0" fontId="223" fillId="0" borderId="0" applyNumberFormat="0" applyFill="0" applyBorder="0" applyAlignment="0" applyProtection="0"/>
    <xf numFmtId="169" fontId="224" fillId="0" borderId="0" applyProtection="0"/>
    <xf numFmtId="3" fontId="37" fillId="0" borderId="0"/>
    <xf numFmtId="0" fontId="9" fillId="0" borderId="0" applyNumberFormat="0"/>
    <xf numFmtId="0" fontId="100" fillId="0" borderId="0" applyNumberFormat="0" applyFill="0" applyBorder="0" applyAlignment="0" applyProtection="0"/>
    <xf numFmtId="0" fontId="9" fillId="0" borderId="0"/>
    <xf numFmtId="0" fontId="9" fillId="0" borderId="0"/>
    <xf numFmtId="0" fontId="38" fillId="0" borderId="0" applyNumberFormat="0" applyBorder="0" applyProtection="0"/>
    <xf numFmtId="21" fontId="89" fillId="0" borderId="0" applyFont="0" applyFill="0" applyBorder="0" applyProtection="0">
      <alignment horizontal="left"/>
    </xf>
    <xf numFmtId="0" fontId="225" fillId="0" borderId="0" applyNumberFormat="0" applyFill="0" applyBorder="0" applyAlignment="0" applyProtection="0"/>
    <xf numFmtId="0" fontId="219" fillId="0" borderId="0" applyNumberFormat="0" applyFill="0" applyBorder="0" applyAlignment="0" applyProtection="0"/>
    <xf numFmtId="0" fontId="220" fillId="0" borderId="0" applyNumberFormat="0" applyFill="0" applyBorder="0" applyAlignment="0" applyProtection="0"/>
    <xf numFmtId="0" fontId="220" fillId="0" borderId="0" applyNumberFormat="0" applyFill="0" applyBorder="0" applyAlignment="0" applyProtection="0"/>
    <xf numFmtId="0" fontId="219" fillId="0" borderId="0" applyNumberFormat="0" applyFill="0" applyBorder="0" applyAlignment="0" applyProtection="0"/>
    <xf numFmtId="0" fontId="26" fillId="0" borderId="0" applyNumberFormat="0" applyFill="0" applyBorder="0" applyAlignment="0" applyProtection="0"/>
    <xf numFmtId="0" fontId="225" fillId="0" borderId="0" applyNumberFormat="0" applyFill="0" applyBorder="0" applyAlignment="0" applyProtection="0"/>
    <xf numFmtId="0" fontId="122" fillId="0" borderId="40" applyNumberFormat="0" applyFill="0" applyAlignment="0" applyProtection="0"/>
    <xf numFmtId="0" fontId="127" fillId="0" borderId="42" applyNumberFormat="0" applyFill="0" applyAlignment="0" applyProtection="0"/>
    <xf numFmtId="0" fontId="129" fillId="0" borderId="43" applyNumberFormat="0" applyFill="0" applyAlignment="0" applyProtection="0"/>
    <xf numFmtId="0" fontId="129" fillId="0" borderId="0" applyNumberFormat="0" applyFill="0" applyBorder="0" applyAlignment="0" applyProtection="0"/>
    <xf numFmtId="2" fontId="133" fillId="0" borderId="0">
      <protection locked="0"/>
    </xf>
    <xf numFmtId="2" fontId="133" fillId="0" borderId="0">
      <protection locked="0"/>
    </xf>
    <xf numFmtId="0" fontId="192" fillId="62" borderId="25"/>
    <xf numFmtId="169" fontId="87" fillId="0" borderId="62" applyNumberFormat="0" applyFont="0" applyBorder="0" applyAlignment="0" applyProtection="0"/>
    <xf numFmtId="0" fontId="91" fillId="0" borderId="63" applyNumberFormat="0" applyFill="0" applyAlignment="0" applyProtection="0"/>
    <xf numFmtId="0" fontId="91" fillId="0" borderId="63" applyNumberFormat="0" applyFill="0" applyAlignment="0" applyProtection="0"/>
    <xf numFmtId="0" fontId="90" fillId="0" borderId="64" applyNumberFormat="0" applyFill="0" applyAlignment="0" applyProtection="0"/>
    <xf numFmtId="0" fontId="90" fillId="0" borderId="47" applyNumberFormat="0" applyFill="0" applyAlignment="0" applyProtection="0"/>
    <xf numFmtId="0" fontId="226" fillId="0" borderId="23" applyNumberFormat="0" applyFill="0" applyAlignment="0" applyProtection="0"/>
    <xf numFmtId="0" fontId="165" fillId="0" borderId="0"/>
    <xf numFmtId="243" fontId="9" fillId="0" borderId="0">
      <alignment horizontal="center"/>
    </xf>
    <xf numFmtId="244" fontId="49" fillId="0" borderId="0"/>
    <xf numFmtId="245" fontId="9" fillId="0" borderId="65"/>
    <xf numFmtId="246" fontId="99" fillId="106" borderId="0" applyBorder="0" applyProtection="0"/>
    <xf numFmtId="170" fontId="97" fillId="63" borderId="0" applyBorder="0" applyProtection="0"/>
    <xf numFmtId="170" fontId="99" fillId="106" borderId="0" applyBorder="0" applyProtection="0"/>
    <xf numFmtId="238" fontId="60" fillId="0" borderId="0">
      <protection locked="0"/>
    </xf>
    <xf numFmtId="241" fontId="60" fillId="0" borderId="0">
      <protection locked="0"/>
    </xf>
    <xf numFmtId="0" fontId="93" fillId="0" borderId="0"/>
    <xf numFmtId="0" fontId="69" fillId="102" borderId="29" applyNumberFormat="0" applyAlignment="0" applyProtection="0"/>
    <xf numFmtId="170" fontId="97" fillId="63" borderId="0" applyBorder="0" applyProtection="0"/>
    <xf numFmtId="170" fontId="99" fillId="106" borderId="0" applyBorder="0" applyProtection="0"/>
    <xf numFmtId="38" fontId="93" fillId="0" borderId="0" applyFont="0" applyFill="0" applyBorder="0" applyAlignment="0" applyProtection="0"/>
    <xf numFmtId="40" fontId="93" fillId="0" borderId="0" applyFont="0" applyFill="0" applyBorder="0" applyAlignment="0" applyProtection="0"/>
    <xf numFmtId="4" fontId="9" fillId="0" borderId="0" applyFont="0" applyFill="0" applyBorder="0" applyAlignment="0" applyProtection="0"/>
    <xf numFmtId="0" fontId="227" fillId="0" borderId="40" applyNumberFormat="0" applyFill="0" applyAlignment="0" applyProtection="0"/>
    <xf numFmtId="0" fontId="228" fillId="0" borderId="42" applyNumberFormat="0" applyFill="0" applyAlignment="0" applyProtection="0"/>
    <xf numFmtId="0" fontId="229" fillId="0" borderId="43" applyNumberFormat="0" applyFill="0" applyAlignment="0" applyProtection="0"/>
    <xf numFmtId="0" fontId="229" fillId="0" borderId="0" applyNumberFormat="0" applyFill="0" applyBorder="0" applyAlignment="0" applyProtection="0"/>
    <xf numFmtId="0" fontId="53" fillId="0" borderId="0" applyNumberFormat="0" applyFill="0" applyBorder="0" applyAlignment="0" applyProtection="0"/>
    <xf numFmtId="0" fontId="230" fillId="0" borderId="0" applyNumberFormat="0" applyFill="0" applyBorder="0" applyAlignment="0" applyProtection="0"/>
    <xf numFmtId="0" fontId="231" fillId="0" borderId="0" applyNumberFormat="0" applyFont="0" applyFill="0" applyBorder="0" applyAlignment="0" applyProtection="0">
      <alignment vertical="top"/>
    </xf>
    <xf numFmtId="0" fontId="232" fillId="0" borderId="0" applyNumberFormat="0" applyFont="0" applyFill="0" applyBorder="0" applyAlignment="0" applyProtection="0">
      <alignment vertical="top"/>
    </xf>
    <xf numFmtId="0" fontId="232" fillId="0" borderId="0" applyNumberFormat="0" applyFont="0" applyFill="0" applyBorder="0" applyAlignment="0" applyProtection="0">
      <alignment vertical="top"/>
    </xf>
    <xf numFmtId="0" fontId="231" fillId="0" borderId="0" applyNumberFormat="0" applyFont="0" applyFill="0" applyBorder="0" applyAlignment="0" applyProtection="0"/>
    <xf numFmtId="0" fontId="231" fillId="0" borderId="0" applyNumberFormat="0" applyFont="0" applyFill="0" applyBorder="0" applyAlignment="0" applyProtection="0">
      <alignment horizontal="left" vertical="top"/>
    </xf>
    <xf numFmtId="0" fontId="231" fillId="0" borderId="0" applyNumberFormat="0" applyFont="0" applyFill="0" applyBorder="0" applyAlignment="0" applyProtection="0">
      <alignment horizontal="left" vertical="top"/>
    </xf>
    <xf numFmtId="0" fontId="231" fillId="0" borderId="0" applyNumberFormat="0" applyFont="0" applyFill="0" applyBorder="0" applyAlignment="0" applyProtection="0">
      <alignment horizontal="left" vertical="top"/>
    </xf>
    <xf numFmtId="0" fontId="233" fillId="0" borderId="0" applyNumberFormat="0" applyFont="0" applyFill="0" applyBorder="0" applyAlignment="0" applyProtection="0">
      <alignment horizontal="center"/>
    </xf>
    <xf numFmtId="0" fontId="233" fillId="0" borderId="0" applyNumberFormat="0" applyFont="0" applyFill="0" applyBorder="0" applyAlignment="0" applyProtection="0">
      <alignment horizontal="center"/>
    </xf>
    <xf numFmtId="0" fontId="234" fillId="0" borderId="0" applyNumberFormat="0" applyFont="0" applyFill="0" applyBorder="0" applyAlignment="0" applyProtection="0"/>
    <xf numFmtId="0" fontId="235" fillId="0" borderId="0">
      <alignment horizontal="left" wrapText="1"/>
    </xf>
    <xf numFmtId="0" fontId="236" fillId="0" borderId="66" applyNumberFormat="0" applyFont="0" applyFill="0" applyBorder="0" applyAlignment="0" applyProtection="0">
      <alignment horizontal="center" wrapText="1"/>
    </xf>
    <xf numFmtId="247" fontId="41" fillId="0" borderId="0" applyNumberFormat="0" applyFont="0" applyFill="0" applyBorder="0" applyAlignment="0" applyProtection="0">
      <alignment horizontal="right"/>
    </xf>
    <xf numFmtId="0" fontId="236" fillId="0" borderId="0" applyNumberFormat="0" applyFont="0" applyFill="0" applyBorder="0" applyAlignment="0" applyProtection="0">
      <alignment horizontal="left" indent="1"/>
    </xf>
    <xf numFmtId="248" fontId="236" fillId="0" borderId="0" applyNumberFormat="0" applyFont="0" applyFill="0" applyBorder="0" applyAlignment="0" applyProtection="0"/>
    <xf numFmtId="0" fontId="234" fillId="0" borderId="52" applyNumberFormat="0" applyFont="0" applyFill="0" applyBorder="0" applyAlignment="0" applyProtection="0"/>
    <xf numFmtId="0" fontId="89" fillId="0" borderId="0" applyNumberFormat="0" applyFont="0" applyFill="0" applyBorder="0" applyAlignment="0" applyProtection="0">
      <alignment horizontal="left" wrapText="1" indent="1"/>
    </xf>
    <xf numFmtId="0" fontId="236" fillId="0" borderId="0" applyNumberFormat="0" applyFont="0" applyFill="0" applyBorder="0" applyAlignment="0" applyProtection="0">
      <alignment horizontal="left" indent="1"/>
    </xf>
    <xf numFmtId="0" fontId="89" fillId="0" borderId="0" applyNumberFormat="0" applyFont="0" applyFill="0" applyBorder="0" applyAlignment="0" applyProtection="0">
      <alignment horizontal="left" wrapText="1" indent="2"/>
    </xf>
    <xf numFmtId="249" fontId="89" fillId="0" borderId="0">
      <alignment horizontal="right"/>
    </xf>
    <xf numFmtId="0" fontId="237" fillId="0" borderId="0" applyProtection="0"/>
    <xf numFmtId="1" fontId="9" fillId="122" borderId="0"/>
    <xf numFmtId="0" fontId="238" fillId="0" borderId="0" applyNumberFormat="0" applyFill="0" applyBorder="0" applyAlignment="0" applyProtection="0"/>
    <xf numFmtId="0" fontId="239" fillId="0" borderId="0" applyNumberFormat="0" applyFill="0" applyBorder="0" applyAlignment="0" applyProtection="0"/>
    <xf numFmtId="170" fontId="240" fillId="0" borderId="0">
      <alignment horizontal="right"/>
    </xf>
    <xf numFmtId="0" fontId="241" fillId="0" borderId="0" applyProtection="0"/>
    <xf numFmtId="250" fontId="242" fillId="0" borderId="0" applyFont="0" applyFill="0" applyBorder="0" applyAlignment="0" applyProtection="0"/>
    <xf numFmtId="251" fontId="242" fillId="0" borderId="0" applyFont="0" applyFill="0" applyBorder="0" applyAlignment="0" applyProtection="0"/>
    <xf numFmtId="0" fontId="243" fillId="0" borderId="0" applyProtection="0"/>
    <xf numFmtId="0" fontId="244" fillId="0" borderId="0" applyProtection="0"/>
    <xf numFmtId="0" fontId="241" fillId="0" borderId="67" applyProtection="0"/>
    <xf numFmtId="0" fontId="245" fillId="0" borderId="0"/>
    <xf numFmtId="10" fontId="241" fillId="0" borderId="0" applyProtection="0"/>
    <xf numFmtId="0" fontId="241" fillId="0" borderId="0"/>
    <xf numFmtId="2" fontId="241" fillId="0" borderId="0" applyProtection="0"/>
    <xf numFmtId="252" fontId="242" fillId="0" borderId="0" applyFont="0" applyFill="0" applyBorder="0" applyAlignment="0" applyProtection="0"/>
    <xf numFmtId="253" fontId="242" fillId="0" borderId="0" applyFont="0" applyFill="0" applyBorder="0" applyAlignment="0" applyProtection="0"/>
    <xf numFmtId="0" fontId="33" fillId="0" borderId="0"/>
    <xf numFmtId="0" fontId="246" fillId="0" borderId="0"/>
    <xf numFmtId="0" fontId="247" fillId="0" borderId="0"/>
    <xf numFmtId="0" fontId="248" fillId="0" borderId="0"/>
    <xf numFmtId="0" fontId="250" fillId="0" borderId="102">
      <alignment horizontal="right" wrapText="1"/>
    </xf>
    <xf numFmtId="0" fontId="251" fillId="0" borderId="0" applyFill="0" applyBorder="0">
      <alignment horizontal="left" vertical="top" wrapText="1"/>
    </xf>
    <xf numFmtId="0" fontId="252" fillId="0" borderId="0" applyNumberFormat="0" applyFill="0" applyBorder="0" applyAlignment="0" applyProtection="0"/>
    <xf numFmtId="0" fontId="249" fillId="0" borderId="0"/>
    <xf numFmtId="4" fontId="197" fillId="0" borderId="0" applyNumberFormat="0" applyProtection="0">
      <alignment horizontal="right" wrapText="1"/>
    </xf>
    <xf numFmtId="2" fontId="110" fillId="0" borderId="0" applyProtection="0">
      <alignment horizontal="left" wrapText="1" indent="1"/>
    </xf>
    <xf numFmtId="0" fontId="110" fillId="0" borderId="0" applyNumberFormat="0" applyProtection="0">
      <alignment horizontal="left" wrapText="1" indent="1"/>
    </xf>
    <xf numFmtId="0" fontId="110" fillId="0" borderId="0" applyNumberFormat="0" applyProtection="0">
      <alignment horizontal="left" wrapText="1" indent="1"/>
    </xf>
    <xf numFmtId="0" fontId="110" fillId="0" borderId="0" applyNumberFormat="0" applyProtection="0">
      <alignment horizontal="left" wrapText="1" indent="1"/>
    </xf>
  </cellStyleXfs>
  <cellXfs count="262">
    <xf numFmtId="0" fontId="0" fillId="0" borderId="0" xfId="0"/>
    <xf numFmtId="0" fontId="5" fillId="0" borderId="3" xfId="0" applyFont="1" applyFill="1" applyBorder="1" applyAlignment="1">
      <alignment horizontal="left"/>
    </xf>
    <xf numFmtId="0" fontId="5" fillId="0" borderId="6" xfId="0" applyFont="1" applyFill="1" applyBorder="1" applyAlignment="1">
      <alignment horizontal="left"/>
    </xf>
    <xf numFmtId="0" fontId="5" fillId="0" borderId="1" xfId="0" applyFont="1" applyFill="1" applyBorder="1" applyAlignment="1">
      <alignment vertical="top" wrapText="1"/>
    </xf>
    <xf numFmtId="0" fontId="5" fillId="0" borderId="7" xfId="0" applyFont="1" applyFill="1" applyBorder="1" applyAlignment="1">
      <alignment vertical="top" wrapText="1"/>
    </xf>
    <xf numFmtId="0" fontId="12" fillId="0" borderId="1" xfId="0" applyFont="1" applyBorder="1" applyAlignment="1">
      <alignment horizontal="left" vertical="top" wrapText="1"/>
    </xf>
    <xf numFmtId="0" fontId="14" fillId="0" borderId="0" xfId="0" applyFont="1"/>
    <xf numFmtId="0" fontId="5" fillId="0" borderId="0" xfId="0" applyFont="1"/>
    <xf numFmtId="0" fontId="5" fillId="0" borderId="0" xfId="0" applyFont="1" applyAlignment="1">
      <alignment horizontal="right"/>
    </xf>
    <xf numFmtId="0" fontId="15" fillId="0" borderId="0" xfId="0" applyFont="1"/>
    <xf numFmtId="0" fontId="16" fillId="0" borderId="0" xfId="0" applyFont="1"/>
    <xf numFmtId="0" fontId="17" fillId="0" borderId="0" xfId="0" applyFont="1"/>
    <xf numFmtId="0" fontId="13" fillId="0" borderId="5" xfId="0" applyFont="1" applyFill="1" applyBorder="1" applyAlignment="1">
      <alignment horizontal="left"/>
    </xf>
    <xf numFmtId="169" fontId="12" fillId="0" borderId="1" xfId="0" applyNumberFormat="1" applyFont="1" applyFill="1" applyBorder="1" applyAlignment="1">
      <alignment horizontal="right" vertical="center"/>
    </xf>
    <xf numFmtId="169" fontId="12" fillId="0" borderId="8" xfId="0" applyNumberFormat="1" applyFont="1" applyFill="1" applyBorder="1" applyAlignment="1">
      <alignment horizontal="right" vertical="center"/>
    </xf>
    <xf numFmtId="169" fontId="12" fillId="0" borderId="7" xfId="0" applyNumberFormat="1" applyFont="1" applyFill="1" applyBorder="1" applyAlignment="1">
      <alignment horizontal="right" vertical="center"/>
    </xf>
    <xf numFmtId="0" fontId="12" fillId="0" borderId="8"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5" xfId="0" applyFont="1" applyFill="1" applyBorder="1" applyAlignment="1">
      <alignment horizontal="right" vertical="center"/>
    </xf>
    <xf numFmtId="0" fontId="19" fillId="0" borderId="0" xfId="0" applyFont="1" applyFill="1" applyAlignment="1">
      <alignment wrapText="1"/>
    </xf>
    <xf numFmtId="0" fontId="19" fillId="0" borderId="0" xfId="0" applyFont="1" applyAlignment="1">
      <alignment wrapText="1"/>
    </xf>
    <xf numFmtId="0" fontId="12" fillId="0" borderId="2" xfId="0" applyFont="1" applyFill="1" applyBorder="1" applyAlignment="1">
      <alignment horizontal="right" vertical="center"/>
    </xf>
    <xf numFmtId="169" fontId="12" fillId="0" borderId="6" xfId="0" applyNumberFormat="1" applyFont="1" applyFill="1" applyBorder="1" applyAlignment="1">
      <alignment horizontal="right" vertical="center"/>
    </xf>
    <xf numFmtId="0" fontId="12" fillId="0" borderId="7" xfId="0" applyFont="1" applyBorder="1" applyAlignment="1">
      <alignment horizontal="left" vertical="top" wrapText="1"/>
    </xf>
    <xf numFmtId="0" fontId="5" fillId="0" borderId="0" xfId="0" applyFont="1" applyAlignment="1">
      <alignment horizontal="left" vertical="center" indent="3"/>
    </xf>
    <xf numFmtId="2" fontId="12" fillId="0" borderId="1" xfId="0" applyNumberFormat="1" applyFont="1" applyBorder="1" applyAlignment="1">
      <alignment horizontal="left" vertical="top" wrapText="1"/>
    </xf>
    <xf numFmtId="169" fontId="12" fillId="0" borderId="3" xfId="0" applyNumberFormat="1" applyFont="1" applyFill="1" applyBorder="1" applyAlignment="1">
      <alignment horizontal="right" vertical="center"/>
    </xf>
    <xf numFmtId="2" fontId="12" fillId="0" borderId="1" xfId="0" applyNumberFormat="1" applyFont="1" applyFill="1" applyBorder="1" applyAlignment="1">
      <alignment horizontal="left" vertical="top" wrapText="1"/>
    </xf>
    <xf numFmtId="0" fontId="5" fillId="0" borderId="0" xfId="0" applyFont="1" applyAlignment="1">
      <alignment vertical="center"/>
    </xf>
    <xf numFmtId="0" fontId="5" fillId="2" borderId="0" xfId="0" applyFont="1" applyFill="1"/>
    <xf numFmtId="0" fontId="5" fillId="0" borderId="0" xfId="0" applyFont="1" applyAlignment="1">
      <alignment horizontal="left" vertical="center"/>
    </xf>
    <xf numFmtId="2" fontId="12" fillId="0" borderId="1" xfId="0" applyNumberFormat="1" applyFont="1" applyFill="1" applyBorder="1" applyAlignment="1">
      <alignment horizontal="left" vertical="center" wrapText="1"/>
    </xf>
    <xf numFmtId="0" fontId="5" fillId="0" borderId="1" xfId="0" applyFont="1" applyBorder="1" applyAlignment="1">
      <alignment horizontal="left" vertical="center" indent="3"/>
    </xf>
    <xf numFmtId="0" fontId="5" fillId="0" borderId="1" xfId="0" quotePrefix="1" applyFont="1" applyBorder="1" applyAlignment="1">
      <alignment horizontal="left" vertical="center" indent="3"/>
    </xf>
    <xf numFmtId="0" fontId="5" fillId="0" borderId="1" xfId="0" quotePrefix="1" applyFont="1" applyBorder="1" applyAlignment="1">
      <alignment horizontal="left" vertical="center" wrapText="1" indent="3"/>
    </xf>
    <xf numFmtId="0" fontId="5" fillId="0" borderId="1" xfId="0" applyFont="1" applyFill="1" applyBorder="1" applyAlignment="1">
      <alignment horizontal="left" vertical="center" wrapText="1" indent="3"/>
    </xf>
    <xf numFmtId="169" fontId="18" fillId="4" borderId="7" xfId="0" applyNumberFormat="1" applyFont="1" applyFill="1" applyBorder="1" applyAlignment="1">
      <alignment horizontal="right" vertical="center"/>
    </xf>
    <xf numFmtId="0" fontId="5" fillId="0" borderId="0" xfId="0" applyFont="1" applyFill="1"/>
    <xf numFmtId="0" fontId="5" fillId="0" borderId="1" xfId="0" applyFont="1" applyBorder="1" applyAlignment="1">
      <alignment vertical="top" wrapText="1"/>
    </xf>
    <xf numFmtId="0" fontId="5" fillId="0" borderId="1" xfId="0" applyFont="1" applyBorder="1" applyAlignment="1">
      <alignment vertical="top"/>
    </xf>
    <xf numFmtId="0" fontId="19" fillId="0" borderId="0" xfId="0" applyFont="1" applyFill="1" applyAlignment="1">
      <alignment vertical="top" wrapText="1"/>
    </xf>
    <xf numFmtId="0" fontId="19" fillId="0" borderId="0" xfId="0" applyFont="1" applyAlignment="1">
      <alignment vertical="top" wrapText="1"/>
    </xf>
    <xf numFmtId="170" fontId="5" fillId="0" borderId="0" xfId="0" applyNumberFormat="1" applyFont="1" applyFill="1"/>
    <xf numFmtId="0" fontId="12" fillId="0" borderId="1" xfId="0" applyFont="1" applyFill="1" applyBorder="1" applyAlignment="1">
      <alignment horizontal="left" vertical="top" wrapText="1"/>
    </xf>
    <xf numFmtId="0" fontId="5" fillId="0" borderId="14" xfId="0" applyFont="1" applyBorder="1"/>
    <xf numFmtId="0" fontId="5" fillId="0" borderId="13" xfId="0" applyFont="1" applyBorder="1"/>
    <xf numFmtId="0" fontId="5" fillId="0" borderId="14" xfId="0" applyFont="1" applyBorder="1" applyAlignment="1">
      <alignment horizontal="left" vertical="center" indent="3"/>
    </xf>
    <xf numFmtId="0" fontId="5" fillId="0" borderId="13" xfId="0" applyFont="1" applyBorder="1" applyAlignment="1">
      <alignment horizontal="left" vertical="center" indent="3"/>
    </xf>
    <xf numFmtId="2" fontId="23" fillId="4" borderId="6" xfId="0" applyNumberFormat="1" applyFont="1" applyFill="1" applyBorder="1" applyAlignment="1">
      <alignment horizontal="left" vertical="center" wrapText="1"/>
    </xf>
    <xf numFmtId="169" fontId="12" fillId="0" borderId="5" xfId="0" applyNumberFormat="1" applyFont="1" applyFill="1" applyBorder="1" applyAlignment="1">
      <alignment horizontal="right" vertical="center"/>
    </xf>
    <xf numFmtId="169" fontId="7" fillId="0" borderId="2" xfId="0" applyNumberFormat="1" applyFont="1" applyFill="1" applyBorder="1" applyAlignment="1">
      <alignment horizontal="right" vertical="center"/>
    </xf>
    <xf numFmtId="169" fontId="7" fillId="0" borderId="7" xfId="0" applyNumberFormat="1" applyFont="1" applyFill="1" applyBorder="1" applyAlignment="1">
      <alignment horizontal="right" vertical="center"/>
    </xf>
    <xf numFmtId="169" fontId="7" fillId="0" borderId="5" xfId="0" applyNumberFormat="1" applyFont="1" applyFill="1" applyBorder="1" applyAlignment="1">
      <alignment horizontal="right" vertical="center"/>
    </xf>
    <xf numFmtId="0" fontId="13" fillId="4" borderId="1" xfId="0" applyFont="1" applyFill="1" applyBorder="1" applyAlignment="1">
      <alignment horizontal="left" vertical="center" indent="3"/>
    </xf>
    <xf numFmtId="169" fontId="18" fillId="4" borderId="2" xfId="0" applyNumberFormat="1" applyFont="1" applyFill="1" applyBorder="1" applyAlignment="1">
      <alignment horizontal="right" vertical="center"/>
    </xf>
    <xf numFmtId="169" fontId="18" fillId="4" borderId="5" xfId="0" applyNumberFormat="1" applyFont="1" applyFill="1" applyBorder="1" applyAlignment="1">
      <alignment horizontal="right" vertical="center"/>
    </xf>
    <xf numFmtId="0" fontId="12" fillId="0" borderId="1" xfId="0" applyFont="1" applyFill="1" applyBorder="1" applyAlignment="1">
      <alignment horizontal="right" vertical="center" wrapText="1"/>
    </xf>
    <xf numFmtId="0" fontId="12" fillId="0" borderId="7" xfId="0" applyFont="1" applyFill="1" applyBorder="1" applyAlignment="1">
      <alignment horizontal="right" vertical="center" wrapText="1"/>
    </xf>
    <xf numFmtId="169" fontId="12" fillId="0" borderId="2" xfId="0" applyNumberFormat="1" applyFont="1" applyFill="1" applyBorder="1" applyAlignment="1">
      <alignment horizontal="right" vertical="center"/>
    </xf>
    <xf numFmtId="170" fontId="12" fillId="0" borderId="1" xfId="0" applyNumberFormat="1" applyFont="1" applyFill="1" applyBorder="1" applyAlignment="1">
      <alignment horizontal="right" vertical="center" wrapText="1"/>
    </xf>
    <xf numFmtId="170" fontId="12" fillId="0" borderId="7" xfId="0" applyNumberFormat="1" applyFont="1" applyFill="1" applyBorder="1" applyAlignment="1">
      <alignment horizontal="right" vertical="center" wrapText="1"/>
    </xf>
    <xf numFmtId="0" fontId="22" fillId="0" borderId="6" xfId="0" applyFont="1" applyBorder="1" applyAlignment="1">
      <alignment vertical="top" wrapText="1"/>
    </xf>
    <xf numFmtId="0" fontId="5" fillId="0" borderId="6" xfId="0" applyFont="1" applyFill="1" applyBorder="1" applyAlignment="1">
      <alignment horizontal="left" vertical="top" wrapText="1" indent="2"/>
    </xf>
    <xf numFmtId="0" fontId="5" fillId="0" borderId="6" xfId="0" applyFont="1" applyBorder="1" applyAlignment="1">
      <alignment vertical="top" wrapText="1"/>
    </xf>
    <xf numFmtId="0" fontId="5" fillId="0" borderId="6" xfId="0" applyFont="1" applyBorder="1" applyAlignment="1">
      <alignment vertical="top"/>
    </xf>
    <xf numFmtId="0" fontId="5" fillId="0" borderId="5" xfId="0" applyFont="1" applyBorder="1" applyAlignment="1">
      <alignment horizontal="left"/>
    </xf>
    <xf numFmtId="0" fontId="5" fillId="0" borderId="1" xfId="0" applyFont="1" applyBorder="1" applyAlignment="1">
      <alignment vertical="center" wrapText="1"/>
    </xf>
    <xf numFmtId="0" fontId="22"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indent="2"/>
    </xf>
    <xf numFmtId="2" fontId="18" fillId="4" borderId="1" xfId="0" applyNumberFormat="1" applyFont="1" applyFill="1" applyBorder="1" applyAlignment="1">
      <alignment horizontal="left" vertical="center" wrapText="1"/>
    </xf>
    <xf numFmtId="0" fontId="5" fillId="0" borderId="6" xfId="0" applyFont="1" applyFill="1" applyBorder="1" applyAlignment="1">
      <alignment vertical="center" wrapText="1"/>
    </xf>
    <xf numFmtId="0" fontId="0" fillId="0" borderId="0" xfId="0" applyFill="1"/>
    <xf numFmtId="0" fontId="15" fillId="0" borderId="0" xfId="0" applyFont="1" applyFill="1"/>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0" fillId="0" borderId="0" xfId="0" applyAlignment="1">
      <alignment wrapText="1"/>
    </xf>
    <xf numFmtId="169" fontId="0" fillId="0" borderId="0" xfId="0" applyNumberFormat="1"/>
    <xf numFmtId="0" fontId="12" fillId="0" borderId="1" xfId="0" applyFont="1" applyBorder="1" applyAlignment="1">
      <alignment horizontal="left" vertical="top"/>
    </xf>
    <xf numFmtId="169" fontId="12" fillId="0" borderId="1" xfId="1" applyNumberFormat="1" applyFont="1" applyFill="1" applyBorder="1" applyAlignment="1">
      <alignment horizontal="right" vertical="center"/>
    </xf>
    <xf numFmtId="169" fontId="12" fillId="0" borderId="7" xfId="1" applyNumberFormat="1" applyFont="1" applyFill="1" applyBorder="1" applyAlignment="1">
      <alignment horizontal="right" vertical="center"/>
    </xf>
    <xf numFmtId="169" fontId="12" fillId="0" borderId="6" xfId="1" applyNumberFormat="1" applyFont="1" applyFill="1" applyBorder="1" applyAlignment="1">
      <alignment horizontal="right" vertical="center"/>
    </xf>
    <xf numFmtId="4" fontId="0" fillId="0" borderId="0" xfId="0" applyNumberFormat="1"/>
    <xf numFmtId="170" fontId="27" fillId="0" borderId="0" xfId="0" applyNumberFormat="1" applyFont="1"/>
    <xf numFmtId="170" fontId="27" fillId="0" borderId="0" xfId="0" applyNumberFormat="1" applyFont="1" applyFill="1"/>
    <xf numFmtId="0" fontId="5" fillId="0" borderId="14" xfId="0" applyFont="1" applyBorder="1" applyAlignment="1">
      <alignment vertical="top"/>
    </xf>
    <xf numFmtId="0" fontId="5" fillId="0" borderId="13" xfId="0" applyFont="1" applyBorder="1" applyAlignment="1">
      <alignment vertical="top"/>
    </xf>
    <xf numFmtId="169" fontId="12" fillId="0" borderId="1" xfId="0" applyNumberFormat="1" applyFont="1" applyFill="1" applyBorder="1" applyAlignment="1">
      <alignment horizontal="right" vertical="center" wrapText="1"/>
    </xf>
    <xf numFmtId="0" fontId="3" fillId="0" borderId="14" xfId="0" applyFont="1" applyBorder="1" applyAlignment="1">
      <alignment horizontal="left" vertical="top"/>
    </xf>
    <xf numFmtId="0" fontId="3" fillId="0" borderId="13" xfId="0" applyFont="1" applyBorder="1" applyAlignment="1">
      <alignment horizontal="left" vertical="top"/>
    </xf>
    <xf numFmtId="0" fontId="3" fillId="0" borderId="1" xfId="0" quotePrefix="1" applyFont="1" applyBorder="1" applyAlignment="1">
      <alignment horizontal="left" vertical="center" indent="3"/>
    </xf>
    <xf numFmtId="0" fontId="3" fillId="0" borderId="1" xfId="0" applyFont="1" applyBorder="1" applyAlignment="1">
      <alignment horizontal="left" vertical="center" indent="3"/>
    </xf>
    <xf numFmtId="169" fontId="12" fillId="0" borderId="6" xfId="0" applyNumberFormat="1" applyFont="1" applyFill="1" applyBorder="1" applyAlignment="1">
      <alignment horizontal="right" vertical="center" wrapText="1"/>
    </xf>
    <xf numFmtId="169" fontId="12" fillId="0" borderId="7" xfId="0" applyNumberFormat="1" applyFont="1" applyFill="1" applyBorder="1" applyAlignment="1">
      <alignment horizontal="right" vertical="center" wrapText="1"/>
    </xf>
    <xf numFmtId="0" fontId="19" fillId="0" borderId="0" xfId="0" applyFont="1" applyFill="1" applyAlignment="1">
      <alignment horizontal="left" vertical="top" wrapText="1"/>
    </xf>
    <xf numFmtId="169" fontId="12" fillId="0" borderId="0" xfId="0" applyNumberFormat="1" applyFont="1" applyFill="1" applyBorder="1" applyAlignment="1">
      <alignment horizontal="right" vertical="center"/>
    </xf>
    <xf numFmtId="0" fontId="5" fillId="0" borderId="8" xfId="0" applyFont="1" applyFill="1" applyBorder="1" applyAlignment="1">
      <alignment vertical="top" wrapText="1"/>
    </xf>
    <xf numFmtId="0" fontId="5" fillId="0" borderId="8" xfId="0" applyFont="1" applyBorder="1" applyAlignment="1">
      <alignment vertical="top"/>
    </xf>
    <xf numFmtId="0" fontId="3" fillId="0" borderId="0" xfId="0" applyFont="1" applyFill="1" applyBorder="1"/>
    <xf numFmtId="0" fontId="4" fillId="0" borderId="0" xfId="0" applyFont="1" applyFill="1" applyBorder="1"/>
    <xf numFmtId="0" fontId="5" fillId="0" borderId="0" xfId="0" applyFont="1" applyFill="1" applyBorder="1"/>
    <xf numFmtId="170" fontId="5" fillId="0" borderId="6" xfId="0" applyNumberFormat="1" applyFont="1" applyFill="1" applyBorder="1" applyAlignment="1">
      <alignment vertical="center" wrapText="1"/>
    </xf>
    <xf numFmtId="169" fontId="5" fillId="0" borderId="6" xfId="0" applyNumberFormat="1" applyFont="1" applyFill="1" applyBorder="1" applyAlignment="1">
      <alignment vertical="center" wrapText="1"/>
    </xf>
    <xf numFmtId="169" fontId="5" fillId="0" borderId="6" xfId="0" applyNumberFormat="1" applyFont="1" applyFill="1" applyBorder="1" applyAlignment="1">
      <alignment horizontal="right" vertical="center" wrapText="1"/>
    </xf>
    <xf numFmtId="169" fontId="6" fillId="4" borderId="6" xfId="0" applyNumberFormat="1" applyFont="1" applyFill="1" applyBorder="1" applyAlignment="1">
      <alignment horizontal="right" vertical="center" wrapText="1"/>
    </xf>
    <xf numFmtId="0" fontId="5" fillId="0" borderId="8" xfId="0" applyFont="1" applyFill="1" applyBorder="1" applyAlignment="1">
      <alignment vertical="center" wrapText="1"/>
    </xf>
    <xf numFmtId="169" fontId="5" fillId="0" borderId="1" xfId="0" applyNumberFormat="1" applyFont="1" applyFill="1" applyBorder="1" applyAlignment="1">
      <alignment horizontal="right" vertical="center" wrapText="1"/>
    </xf>
    <xf numFmtId="170" fontId="12" fillId="0" borderId="2" xfId="0" applyNumberFormat="1" applyFont="1" applyFill="1" applyBorder="1" applyAlignment="1">
      <alignment horizontal="right" vertical="center"/>
    </xf>
    <xf numFmtId="170" fontId="12" fillId="0" borderId="7" xfId="0" applyNumberFormat="1" applyFont="1" applyFill="1" applyBorder="1" applyAlignment="1">
      <alignment horizontal="right" vertical="center"/>
    </xf>
    <xf numFmtId="170" fontId="12" fillId="0" borderId="5" xfId="0" applyNumberFormat="1" applyFont="1" applyFill="1" applyBorder="1" applyAlignment="1">
      <alignment horizontal="right" vertical="center"/>
    </xf>
    <xf numFmtId="0" fontId="13" fillId="0" borderId="5" xfId="0" applyFont="1" applyBorder="1" applyAlignment="1">
      <alignment horizontal="left"/>
    </xf>
    <xf numFmtId="0" fontId="13" fillId="0" borderId="4" xfId="0" applyFont="1" applyBorder="1" applyAlignment="1">
      <alignment horizontal="left"/>
    </xf>
    <xf numFmtId="169" fontId="5" fillId="0" borderId="8" xfId="0" applyNumberFormat="1" applyFont="1" applyFill="1" applyBorder="1" applyAlignment="1">
      <alignment vertical="center" wrapText="1"/>
    </xf>
    <xf numFmtId="169" fontId="5" fillId="0" borderId="8" xfId="0" applyNumberFormat="1" applyFont="1" applyFill="1" applyBorder="1" applyAlignment="1">
      <alignment horizontal="right" vertical="center" wrapText="1"/>
    </xf>
    <xf numFmtId="170" fontId="5" fillId="0" borderId="8" xfId="0" applyNumberFormat="1" applyFont="1" applyFill="1" applyBorder="1" applyAlignment="1">
      <alignment vertical="center" wrapText="1"/>
    </xf>
    <xf numFmtId="169" fontId="6" fillId="4" borderId="8" xfId="0" applyNumberFormat="1" applyFont="1" applyFill="1" applyBorder="1" applyAlignment="1">
      <alignment horizontal="right" vertical="center" wrapText="1"/>
    </xf>
    <xf numFmtId="169" fontId="12" fillId="0" borderId="4" xfId="0" applyNumberFormat="1" applyFont="1" applyFill="1" applyBorder="1" applyAlignment="1">
      <alignment horizontal="right" vertical="center"/>
    </xf>
    <xf numFmtId="0" fontId="12" fillId="0" borderId="7" xfId="0" applyFont="1" applyFill="1" applyBorder="1" applyAlignment="1">
      <alignment horizontal="left" vertical="top" wrapText="1"/>
    </xf>
    <xf numFmtId="0" fontId="12" fillId="0" borderId="6" xfId="0" applyFont="1" applyFill="1" applyBorder="1" applyAlignment="1">
      <alignment horizontal="right" vertical="center" wrapText="1"/>
    </xf>
    <xf numFmtId="169" fontId="19" fillId="0" borderId="0" xfId="0" applyNumberFormat="1" applyFont="1" applyFill="1" applyAlignment="1">
      <alignment wrapText="1"/>
    </xf>
    <xf numFmtId="169" fontId="20" fillId="0" borderId="0" xfId="0" applyNumberFormat="1" applyFont="1" applyFill="1" applyBorder="1" applyAlignment="1">
      <alignment horizontal="left" vertical="center"/>
    </xf>
    <xf numFmtId="0" fontId="5" fillId="0" borderId="69" xfId="0" applyFont="1" applyFill="1" applyBorder="1" applyAlignment="1">
      <alignment horizontal="left"/>
    </xf>
    <xf numFmtId="0" fontId="13" fillId="0" borderId="70" xfId="0" applyFont="1" applyFill="1" applyBorder="1" applyAlignment="1">
      <alignment horizontal="left"/>
    </xf>
    <xf numFmtId="0" fontId="5" fillId="0" borderId="70" xfId="0" applyFont="1" applyFill="1" applyBorder="1" applyAlignment="1">
      <alignment horizontal="left"/>
    </xf>
    <xf numFmtId="0" fontId="5" fillId="0" borderId="73" xfId="0" applyFont="1" applyFill="1" applyBorder="1" applyAlignment="1">
      <alignment vertical="top" wrapText="1"/>
    </xf>
    <xf numFmtId="169" fontId="12" fillId="0" borderId="75" xfId="0" applyNumberFormat="1" applyFont="1" applyFill="1" applyBorder="1" applyAlignment="1">
      <alignment horizontal="right" vertical="center"/>
    </xf>
    <xf numFmtId="0" fontId="5" fillId="0" borderId="0" xfId="0" applyFont="1" applyBorder="1" applyAlignment="1">
      <alignment horizontal="right"/>
    </xf>
    <xf numFmtId="0" fontId="15" fillId="0" borderId="0" xfId="0" applyFont="1" applyBorder="1"/>
    <xf numFmtId="0" fontId="5" fillId="0" borderId="0" xfId="0" applyFont="1" applyBorder="1"/>
    <xf numFmtId="0" fontId="5" fillId="0" borderId="76" xfId="0" applyFont="1" applyBorder="1" applyAlignment="1">
      <alignment horizontal="left" vertical="center"/>
    </xf>
    <xf numFmtId="0" fontId="5" fillId="0" borderId="77" xfId="0" applyFont="1" applyBorder="1" applyAlignment="1">
      <alignment horizontal="left" vertical="center"/>
    </xf>
    <xf numFmtId="0" fontId="12" fillId="0" borderId="78" xfId="0" applyFont="1" applyBorder="1" applyAlignment="1">
      <alignment horizontal="left" vertical="top" wrapText="1"/>
    </xf>
    <xf numFmtId="0" fontId="12" fillId="0" borderId="79" xfId="0" applyFont="1" applyBorder="1" applyAlignment="1">
      <alignment horizontal="left" vertical="top" wrapText="1"/>
    </xf>
    <xf numFmtId="0" fontId="12" fillId="0" borderId="79" xfId="0" applyFont="1" applyBorder="1"/>
    <xf numFmtId="2" fontId="23" fillId="4" borderId="79" xfId="0" applyNumberFormat="1" applyFont="1" applyFill="1" applyBorder="1" applyAlignment="1">
      <alignment horizontal="left" vertical="top" wrapText="1"/>
    </xf>
    <xf numFmtId="0" fontId="12" fillId="0" borderId="79" xfId="0" applyFont="1" applyFill="1" applyBorder="1" applyAlignment="1">
      <alignment horizontal="left" vertical="top" wrapText="1"/>
    </xf>
    <xf numFmtId="0" fontId="12" fillId="0" borderId="79" xfId="0" applyFont="1" applyBorder="1" applyAlignment="1">
      <alignment horizontal="left" vertical="center" wrapText="1"/>
    </xf>
    <xf numFmtId="2" fontId="12" fillId="0" borderId="79" xfId="0" applyNumberFormat="1" applyFont="1" applyFill="1" applyBorder="1" applyAlignment="1">
      <alignment horizontal="left" vertical="center" wrapText="1"/>
    </xf>
    <xf numFmtId="0" fontId="12" fillId="0" borderId="80" xfId="0" applyFont="1" applyBorder="1" applyAlignment="1">
      <alignment horizontal="left" vertical="center" wrapText="1"/>
    </xf>
    <xf numFmtId="0" fontId="5" fillId="0" borderId="9" xfId="0" applyFont="1" applyFill="1" applyBorder="1"/>
    <xf numFmtId="169" fontId="12" fillId="0" borderId="52" xfId="0" applyNumberFormat="1" applyFont="1" applyFill="1" applyBorder="1" applyAlignment="1">
      <alignment horizontal="right" vertical="center"/>
    </xf>
    <xf numFmtId="169" fontId="20" fillId="0" borderId="52" xfId="0" applyNumberFormat="1" applyFont="1" applyFill="1" applyBorder="1" applyAlignment="1">
      <alignment horizontal="left" vertical="center"/>
    </xf>
    <xf numFmtId="0" fontId="5" fillId="0" borderId="82" xfId="0" applyFont="1" applyFill="1" applyBorder="1"/>
    <xf numFmtId="170" fontId="12" fillId="0" borderId="6" xfId="0" applyNumberFormat="1" applyFont="1" applyFill="1" applyBorder="1" applyAlignment="1">
      <alignment horizontal="right" vertical="center" wrapText="1"/>
    </xf>
    <xf numFmtId="0" fontId="5" fillId="0" borderId="85" xfId="0" applyFont="1" applyBorder="1" applyAlignment="1">
      <alignment horizontal="left" vertical="center" indent="3"/>
    </xf>
    <xf numFmtId="0" fontId="5" fillId="0" borderId="86" xfId="0" applyFont="1" applyBorder="1"/>
    <xf numFmtId="0" fontId="5" fillId="0" borderId="8" xfId="0" quotePrefix="1" applyFont="1" applyBorder="1" applyAlignment="1">
      <alignment horizontal="left" vertical="center" indent="3"/>
    </xf>
    <xf numFmtId="0" fontId="5" fillId="0" borderId="8" xfId="0" applyFont="1" applyBorder="1" applyAlignment="1">
      <alignment horizontal="left" vertical="center" indent="3"/>
    </xf>
    <xf numFmtId="0" fontId="12" fillId="0" borderId="7" xfId="0" applyFont="1" applyBorder="1"/>
    <xf numFmtId="0" fontId="13" fillId="4" borderId="8" xfId="0" applyFont="1" applyFill="1" applyBorder="1" applyAlignment="1">
      <alignment horizontal="left" vertical="center" indent="3"/>
    </xf>
    <xf numFmtId="2" fontId="18" fillId="4" borderId="7" xfId="0" applyNumberFormat="1" applyFont="1" applyFill="1" applyBorder="1" applyAlignment="1">
      <alignment horizontal="left" vertical="top" wrapText="1"/>
    </xf>
    <xf numFmtId="0" fontId="12" fillId="0" borderId="7" xfId="0" applyFont="1" applyBorder="1" applyAlignment="1">
      <alignment horizontal="left" vertical="center" wrapText="1"/>
    </xf>
    <xf numFmtId="0" fontId="12" fillId="0" borderId="7" xfId="0" applyFont="1" applyFill="1" applyBorder="1" applyAlignment="1">
      <alignment horizontal="left" vertical="center" wrapText="1"/>
    </xf>
    <xf numFmtId="0" fontId="5" fillId="0" borderId="8" xfId="0" quotePrefix="1" applyFont="1" applyFill="1" applyBorder="1" applyAlignment="1">
      <alignment horizontal="left" vertical="center" indent="3"/>
    </xf>
    <xf numFmtId="0" fontId="5" fillId="0" borderId="8" xfId="0" applyFont="1" applyFill="1" applyBorder="1" applyAlignment="1">
      <alignment horizontal="left" vertical="center" indent="3"/>
    </xf>
    <xf numFmtId="0" fontId="5" fillId="0" borderId="71" xfId="0" applyFont="1" applyBorder="1" applyAlignment="1">
      <alignment horizontal="left" vertical="center" indent="3"/>
    </xf>
    <xf numFmtId="0" fontId="5" fillId="0" borderId="72" xfId="0" applyFont="1" applyBorder="1" applyAlignment="1">
      <alignment vertical="center"/>
    </xf>
    <xf numFmtId="0" fontId="6" fillId="0" borderId="68" xfId="0" applyFont="1" applyFill="1" applyBorder="1" applyAlignment="1">
      <alignment horizontal="left"/>
    </xf>
    <xf numFmtId="0" fontId="6" fillId="0" borderId="70" xfId="0" applyFont="1" applyFill="1" applyBorder="1" applyAlignment="1">
      <alignment horizontal="left"/>
    </xf>
    <xf numFmtId="0" fontId="5" fillId="0" borderId="0" xfId="0" applyFont="1" applyFill="1" applyBorder="1" applyAlignment="1">
      <alignment horizontal="left" vertical="center"/>
    </xf>
    <xf numFmtId="170" fontId="12" fillId="0" borderId="6" xfId="0" applyNumberFormat="1" applyFont="1" applyFill="1" applyBorder="1" applyAlignment="1">
      <alignment horizontal="right" vertical="center"/>
    </xf>
    <xf numFmtId="2" fontId="12" fillId="0" borderId="79" xfId="0" applyNumberFormat="1" applyFont="1" applyBorder="1" applyAlignment="1">
      <alignment horizontal="left" vertical="center" wrapText="1"/>
    </xf>
    <xf numFmtId="2" fontId="12" fillId="0" borderId="79" xfId="0" applyNumberFormat="1" applyFont="1" applyBorder="1" applyAlignment="1">
      <alignment horizontal="left" vertical="center" wrapText="1" indent="1"/>
    </xf>
    <xf numFmtId="2" fontId="12" fillId="0" borderId="79" xfId="0" applyNumberFormat="1" applyFont="1" applyFill="1" applyBorder="1" applyAlignment="1">
      <alignment horizontal="left" vertical="center" wrapText="1" indent="1"/>
    </xf>
    <xf numFmtId="0" fontId="6" fillId="0" borderId="69" xfId="0" applyFont="1" applyFill="1" applyBorder="1" applyAlignment="1">
      <alignment horizontal="left"/>
    </xf>
    <xf numFmtId="0" fontId="5" fillId="0" borderId="89" xfId="0" applyFont="1" applyBorder="1" applyAlignment="1">
      <alignment horizontal="left" vertical="center" indent="3"/>
    </xf>
    <xf numFmtId="0" fontId="5" fillId="0" borderId="90" xfId="0" applyFont="1" applyBorder="1"/>
    <xf numFmtId="0" fontId="5" fillId="0" borderId="74" xfId="0" quotePrefix="1" applyFont="1" applyBorder="1" applyAlignment="1">
      <alignment horizontal="left" vertical="center" indent="3"/>
    </xf>
    <xf numFmtId="2" fontId="12" fillId="0" borderId="7" xfId="0" applyNumberFormat="1" applyFont="1" applyBorder="1" applyAlignment="1">
      <alignment horizontal="left" vertical="center" wrapText="1"/>
    </xf>
    <xf numFmtId="0" fontId="5" fillId="0" borderId="8" xfId="0" applyFont="1" applyBorder="1" applyAlignment="1">
      <alignment horizontal="left" vertical="center" wrapText="1" indent="3"/>
    </xf>
    <xf numFmtId="2" fontId="12" fillId="0" borderId="7" xfId="0" applyNumberFormat="1" applyFont="1" applyFill="1" applyBorder="1" applyAlignment="1">
      <alignment horizontal="left" vertical="center" wrapText="1"/>
    </xf>
    <xf numFmtId="0" fontId="5" fillId="0" borderId="8" xfId="0" quotePrefix="1" applyFont="1" applyBorder="1" applyAlignment="1">
      <alignment horizontal="left" vertical="center" wrapText="1" indent="3"/>
    </xf>
    <xf numFmtId="0" fontId="13" fillId="0" borderId="4" xfId="0" applyFont="1" applyFill="1" applyBorder="1" applyAlignment="1">
      <alignment horizontal="left"/>
    </xf>
    <xf numFmtId="0" fontId="12" fillId="0" borderId="75" xfId="0" applyFont="1" applyBorder="1" applyAlignment="1">
      <alignment horizontal="left" vertical="top" wrapText="1"/>
    </xf>
    <xf numFmtId="170" fontId="12" fillId="0" borderId="8" xfId="0" applyNumberFormat="1" applyFont="1" applyFill="1" applyBorder="1" applyAlignment="1">
      <alignment horizontal="right" vertical="center"/>
    </xf>
    <xf numFmtId="0" fontId="12" fillId="0" borderId="79" xfId="0" applyFont="1" applyFill="1" applyBorder="1" applyAlignment="1">
      <alignment horizontal="left" vertical="center" wrapText="1"/>
    </xf>
    <xf numFmtId="0" fontId="14" fillId="0" borderId="0" xfId="0" applyFont="1" applyBorder="1"/>
    <xf numFmtId="0" fontId="16" fillId="0" borderId="0" xfId="0" applyFont="1" applyBorder="1"/>
    <xf numFmtId="0" fontId="5" fillId="0" borderId="52" xfId="0" applyFont="1" applyBorder="1"/>
    <xf numFmtId="0" fontId="3" fillId="0" borderId="52" xfId="0" applyFont="1" applyFill="1" applyBorder="1"/>
    <xf numFmtId="0" fontId="5" fillId="0" borderId="52" xfId="0" applyFont="1" applyFill="1" applyBorder="1"/>
    <xf numFmtId="169" fontId="22" fillId="0" borderId="6" xfId="0" applyNumberFormat="1" applyFont="1" applyFill="1" applyBorder="1" applyAlignment="1">
      <alignment horizontal="right" vertical="center" wrapText="1"/>
    </xf>
    <xf numFmtId="0" fontId="5" fillId="0" borderId="6" xfId="0" applyFont="1" applyFill="1" applyBorder="1" applyAlignment="1">
      <alignment vertical="top"/>
    </xf>
    <xf numFmtId="169" fontId="22" fillId="0" borderId="8" xfId="0" applyNumberFormat="1" applyFont="1" applyFill="1" applyBorder="1" applyAlignment="1">
      <alignment horizontal="right" vertical="center" wrapText="1"/>
    </xf>
    <xf numFmtId="0" fontId="5" fillId="0" borderId="8" xfId="0" applyFont="1" applyFill="1" applyBorder="1" applyAlignment="1">
      <alignment horizontal="left" vertical="center" wrapText="1" indent="3"/>
    </xf>
    <xf numFmtId="169" fontId="12" fillId="0" borderId="12" xfId="0" applyNumberFormat="1" applyFont="1" applyFill="1" applyBorder="1" applyAlignment="1">
      <alignment horizontal="right" vertical="center"/>
    </xf>
    <xf numFmtId="169" fontId="12" fillId="0" borderId="11" xfId="0" applyNumberFormat="1" applyFont="1" applyFill="1" applyBorder="1" applyAlignment="1">
      <alignment horizontal="right" vertical="center"/>
    </xf>
    <xf numFmtId="170" fontId="12" fillId="0" borderId="2" xfId="0" applyNumberFormat="1" applyFont="1" applyFill="1" applyBorder="1" applyAlignment="1">
      <alignment horizontal="right" vertical="center" wrapText="1"/>
    </xf>
    <xf numFmtId="4" fontId="12" fillId="0" borderId="1" xfId="0" applyNumberFormat="1" applyFont="1" applyFill="1" applyBorder="1" applyAlignment="1">
      <alignment horizontal="right" vertical="center"/>
    </xf>
    <xf numFmtId="4" fontId="12" fillId="0" borderId="7" xfId="0" applyNumberFormat="1" applyFont="1" applyFill="1" applyBorder="1" applyAlignment="1">
      <alignment horizontal="right" vertical="center"/>
    </xf>
    <xf numFmtId="4" fontId="12" fillId="0" borderId="5" xfId="0" applyNumberFormat="1" applyFont="1" applyFill="1" applyBorder="1" applyAlignment="1">
      <alignment horizontal="right" vertical="center"/>
    </xf>
    <xf numFmtId="4" fontId="12" fillId="0" borderId="2" xfId="0" applyNumberFormat="1" applyFont="1" applyFill="1" applyBorder="1" applyAlignment="1">
      <alignment horizontal="right" vertical="center"/>
    </xf>
    <xf numFmtId="4" fontId="12" fillId="0" borderId="8" xfId="0" applyNumberFormat="1" applyFont="1" applyFill="1" applyBorder="1" applyAlignment="1">
      <alignment horizontal="right" vertical="center"/>
    </xf>
    <xf numFmtId="169" fontId="12" fillId="0" borderId="2" xfId="0" applyNumberFormat="1" applyFont="1" applyFill="1" applyBorder="1" applyAlignment="1">
      <alignment horizontal="right" vertical="center" wrapText="1"/>
    </xf>
    <xf numFmtId="0" fontId="13" fillId="4" borderId="71" xfId="0" applyFont="1" applyFill="1" applyBorder="1" applyAlignment="1">
      <alignment horizontal="left" vertical="center" wrapText="1" indent="3"/>
    </xf>
    <xf numFmtId="2" fontId="18" fillId="4" borderId="72" xfId="0" applyNumberFormat="1" applyFont="1" applyFill="1" applyBorder="1" applyAlignment="1">
      <alignment horizontal="left" vertical="center" wrapText="1"/>
    </xf>
    <xf numFmtId="169" fontId="18" fillId="4" borderId="72" xfId="0" applyNumberFormat="1" applyFont="1" applyFill="1" applyBorder="1" applyAlignment="1">
      <alignment horizontal="right" vertical="center"/>
    </xf>
    <xf numFmtId="169" fontId="18" fillId="4" borderId="84" xfId="0" applyNumberFormat="1" applyFont="1" applyFill="1" applyBorder="1" applyAlignment="1">
      <alignment horizontal="right" vertical="center"/>
    </xf>
    <xf numFmtId="169" fontId="18" fillId="4" borderId="93" xfId="0" applyNumberFormat="1" applyFont="1" applyFill="1" applyBorder="1" applyAlignment="1">
      <alignment horizontal="right" vertical="center"/>
    </xf>
    <xf numFmtId="169" fontId="18" fillId="4" borderId="94" xfId="0" applyNumberFormat="1" applyFont="1" applyFill="1" applyBorder="1" applyAlignment="1">
      <alignment horizontal="right" vertical="center"/>
    </xf>
    <xf numFmtId="2" fontId="23" fillId="4" borderId="80" xfId="0" applyNumberFormat="1" applyFont="1" applyFill="1" applyBorder="1" applyAlignment="1">
      <alignment horizontal="left" vertical="center" wrapText="1"/>
    </xf>
    <xf numFmtId="169" fontId="5" fillId="0" borderId="0" xfId="0" applyNumberFormat="1" applyFont="1" applyFill="1" applyBorder="1"/>
    <xf numFmtId="0" fontId="5" fillId="0" borderId="74" xfId="0" applyFont="1" applyBorder="1" applyAlignment="1">
      <alignment horizontal="left" vertical="center" indent="3"/>
    </xf>
    <xf numFmtId="0" fontId="12" fillId="0" borderId="75" xfId="0" applyFont="1" applyBorder="1" applyAlignment="1">
      <alignment horizontal="left" vertical="center" wrapText="1"/>
    </xf>
    <xf numFmtId="0" fontId="12" fillId="0" borderId="88" xfId="0" applyFont="1" applyBorder="1" applyAlignment="1">
      <alignment horizontal="left" vertical="center" wrapText="1"/>
    </xf>
    <xf numFmtId="0" fontId="5" fillId="0" borderId="0" xfId="0" applyFont="1" applyFill="1" applyBorder="1" applyAlignment="1">
      <alignment horizontal="right" vertical="center"/>
    </xf>
    <xf numFmtId="0" fontId="5" fillId="0" borderId="91" xfId="0" applyFont="1" applyFill="1" applyBorder="1" applyAlignment="1">
      <alignment vertical="top" wrapText="1"/>
    </xf>
    <xf numFmtId="0" fontId="5" fillId="0" borderId="14" xfId="0" applyFont="1" applyFill="1" applyBorder="1" applyAlignment="1">
      <alignment vertical="top" wrapText="1"/>
    </xf>
    <xf numFmtId="0" fontId="5" fillId="0" borderId="81" xfId="0" applyFont="1" applyFill="1" applyBorder="1" applyAlignment="1">
      <alignment vertical="top" wrapText="1"/>
    </xf>
    <xf numFmtId="0" fontId="5" fillId="0" borderId="100" xfId="0" applyFont="1" applyBorder="1" applyAlignment="1">
      <alignment horizontal="left" vertical="center"/>
    </xf>
    <xf numFmtId="169" fontId="5" fillId="0" borderId="92" xfId="0" applyNumberFormat="1" applyFont="1" applyFill="1" applyBorder="1" applyAlignment="1">
      <alignment vertical="top" wrapText="1"/>
    </xf>
    <xf numFmtId="169" fontId="5" fillId="0" borderId="83" xfId="0" applyNumberFormat="1" applyFont="1" applyFill="1" applyBorder="1" applyAlignment="1">
      <alignment vertical="top" wrapText="1"/>
    </xf>
    <xf numFmtId="169" fontId="5" fillId="0" borderId="101" xfId="0" applyNumberFormat="1" applyFont="1" applyFill="1" applyBorder="1" applyAlignment="1">
      <alignment vertical="top" wrapText="1"/>
    </xf>
    <xf numFmtId="169" fontId="5" fillId="0" borderId="69" xfId="0" applyNumberFormat="1" applyFont="1" applyFill="1" applyBorder="1" applyAlignment="1">
      <alignment vertical="top" wrapText="1"/>
    </xf>
    <xf numFmtId="169" fontId="5" fillId="0" borderId="87" xfId="0" applyNumberFormat="1" applyFont="1" applyFill="1" applyBorder="1" applyAlignment="1">
      <alignment vertical="top" wrapText="1"/>
    </xf>
    <xf numFmtId="0" fontId="5" fillId="0" borderId="78" xfId="0" applyFont="1" applyBorder="1" applyAlignment="1">
      <alignment horizontal="left" vertical="center"/>
    </xf>
    <xf numFmtId="0" fontId="5" fillId="2" borderId="71" xfId="0" applyFont="1" applyFill="1" applyBorder="1" applyAlignment="1">
      <alignment horizontal="left" vertical="center" indent="3"/>
    </xf>
    <xf numFmtId="0" fontId="12" fillId="2" borderId="72" xfId="0" applyFont="1" applyFill="1" applyBorder="1" applyAlignment="1">
      <alignment horizontal="left" vertical="top" wrapText="1"/>
    </xf>
    <xf numFmtId="2" fontId="12" fillId="2" borderId="80" xfId="0" applyNumberFormat="1" applyFont="1" applyFill="1" applyBorder="1" applyAlignment="1">
      <alignment horizontal="left" vertical="center" wrapText="1"/>
    </xf>
    <xf numFmtId="0" fontId="12" fillId="0" borderId="2" xfId="0" applyFont="1" applyFill="1" applyBorder="1" applyAlignment="1">
      <alignment horizontal="right" vertical="center" wrapText="1"/>
    </xf>
    <xf numFmtId="0" fontId="12" fillId="0" borderId="7" xfId="0" applyFont="1" applyFill="1" applyBorder="1" applyAlignment="1">
      <alignment horizontal="left" vertical="center" wrapText="1" indent="1"/>
    </xf>
    <xf numFmtId="0" fontId="12" fillId="0" borderId="79" xfId="0" applyFont="1" applyFill="1" applyBorder="1" applyAlignment="1">
      <alignment horizontal="left" vertical="center" wrapText="1" indent="1"/>
    </xf>
    <xf numFmtId="169" fontId="18" fillId="4" borderId="71" xfId="0" applyNumberFormat="1" applyFont="1" applyFill="1" applyBorder="1" applyAlignment="1">
      <alignment horizontal="right" vertical="center"/>
    </xf>
    <xf numFmtId="0" fontId="22" fillId="0" borderId="0" xfId="0" applyFont="1" applyFill="1" applyBorder="1"/>
    <xf numFmtId="0" fontId="5" fillId="0" borderId="52" xfId="0" applyFont="1" applyFill="1" applyBorder="1" applyAlignment="1">
      <alignment horizontal="left" vertical="center" indent="3"/>
    </xf>
    <xf numFmtId="0" fontId="5" fillId="0" borderId="85" xfId="0" applyFont="1" applyFill="1" applyBorder="1" applyAlignment="1">
      <alignment horizontal="left" vertical="center" indent="3"/>
    </xf>
    <xf numFmtId="0" fontId="5" fillId="0" borderId="86" xfId="0" applyFont="1" applyFill="1" applyBorder="1"/>
    <xf numFmtId="0" fontId="5" fillId="0" borderId="98" xfId="0" applyFont="1" applyFill="1" applyBorder="1" applyAlignment="1">
      <alignment horizontal="left" vertical="center" indent="3"/>
    </xf>
    <xf numFmtId="0" fontId="5" fillId="0" borderId="99" xfId="0" applyFont="1" applyFill="1" applyBorder="1"/>
    <xf numFmtId="0" fontId="5" fillId="0" borderId="97" xfId="0" applyFont="1" applyFill="1" applyBorder="1" applyAlignment="1">
      <alignment vertical="top" wrapText="1"/>
    </xf>
    <xf numFmtId="0" fontId="5" fillId="0" borderId="92" xfId="0" quotePrefix="1" applyFont="1" applyFill="1" applyBorder="1" applyAlignment="1">
      <alignment horizontal="left" vertical="center" indent="3"/>
    </xf>
    <xf numFmtId="2" fontId="12" fillId="0" borderId="83" xfId="0" applyNumberFormat="1" applyFont="1" applyFill="1" applyBorder="1" applyAlignment="1">
      <alignment horizontal="left" vertical="center" wrapText="1"/>
    </xf>
    <xf numFmtId="0" fontId="5" fillId="0" borderId="8" xfId="0" applyFont="1" applyFill="1" applyBorder="1" applyAlignment="1">
      <alignment vertical="top"/>
    </xf>
    <xf numFmtId="169" fontId="12" fillId="0" borderId="8" xfId="0" applyNumberFormat="1" applyFont="1" applyFill="1" applyBorder="1" applyAlignment="1">
      <alignment horizontal="right" vertical="center" wrapText="1"/>
    </xf>
    <xf numFmtId="0" fontId="5" fillId="0" borderId="5" xfId="0" applyFont="1" applyFill="1" applyBorder="1" applyAlignment="1">
      <alignment horizontal="left"/>
    </xf>
    <xf numFmtId="0" fontId="5" fillId="0" borderId="2" xfId="0" applyFont="1" applyFill="1" applyBorder="1" applyAlignment="1">
      <alignment vertical="top" wrapText="1"/>
    </xf>
    <xf numFmtId="169" fontId="12" fillId="0" borderId="5" xfId="1" applyNumberFormat="1" applyFont="1" applyFill="1" applyBorder="1" applyAlignment="1">
      <alignment horizontal="right" vertical="center"/>
    </xf>
    <xf numFmtId="169" fontId="12" fillId="0" borderId="8" xfId="1" applyNumberFormat="1" applyFont="1" applyFill="1" applyBorder="1" applyAlignment="1">
      <alignment horizontal="right" vertical="center"/>
    </xf>
    <xf numFmtId="4" fontId="12" fillId="0" borderId="6" xfId="0" applyNumberFormat="1" applyFont="1" applyFill="1" applyBorder="1" applyAlignment="1">
      <alignment horizontal="right" vertical="center"/>
    </xf>
    <xf numFmtId="169" fontId="12" fillId="0" borderId="10" xfId="0" applyNumberFormat="1" applyFont="1" applyFill="1" applyBorder="1" applyAlignment="1">
      <alignment horizontal="right" vertical="center"/>
    </xf>
    <xf numFmtId="169" fontId="12" fillId="0" borderId="96" xfId="0" applyNumberFormat="1" applyFont="1" applyFill="1" applyBorder="1" applyAlignment="1">
      <alignment horizontal="right" vertical="center"/>
    </xf>
    <xf numFmtId="169" fontId="12" fillId="0" borderId="94" xfId="0" applyNumberFormat="1" applyFont="1" applyFill="1" applyBorder="1" applyAlignment="1">
      <alignment horizontal="right" vertical="center"/>
    </xf>
    <xf numFmtId="14" fontId="5" fillId="0" borderId="8" xfId="0" applyNumberFormat="1" applyFont="1" applyFill="1" applyBorder="1" applyAlignment="1">
      <alignment vertical="top" wrapText="1"/>
    </xf>
    <xf numFmtId="14" fontId="5" fillId="0" borderId="1" xfId="0" applyNumberFormat="1" applyFont="1" applyFill="1" applyBorder="1" applyAlignment="1">
      <alignment vertical="top" wrapText="1"/>
    </xf>
    <xf numFmtId="169" fontId="14" fillId="0" borderId="0" xfId="0" applyNumberFormat="1" applyFont="1"/>
    <xf numFmtId="0" fontId="5" fillId="0" borderId="6" xfId="0" applyFont="1" applyBorder="1" applyAlignment="1">
      <alignment horizontal="left"/>
    </xf>
    <xf numFmtId="0" fontId="5" fillId="0" borderId="14" xfId="0" applyFont="1" applyBorder="1" applyAlignment="1">
      <alignment horizontal="center"/>
    </xf>
    <xf numFmtId="14" fontId="5" fillId="0" borderId="71" xfId="0" applyNumberFormat="1" applyFont="1" applyFill="1" applyBorder="1" applyAlignment="1">
      <alignment vertical="top" wrapText="1"/>
    </xf>
    <xf numFmtId="200" fontId="12" fillId="0" borderId="8" xfId="0" applyNumberFormat="1" applyFont="1" applyFill="1" applyBorder="1" applyAlignment="1">
      <alignment horizontal="right" vertical="center"/>
    </xf>
    <xf numFmtId="2" fontId="12" fillId="0" borderId="87" xfId="0" applyNumberFormat="1" applyFont="1" applyFill="1" applyBorder="1" applyAlignment="1">
      <alignment horizontal="left" vertical="center" wrapText="1"/>
    </xf>
    <xf numFmtId="2" fontId="12" fillId="0" borderId="2" xfId="0" applyNumberFormat="1" applyFont="1" applyFill="1" applyBorder="1" applyAlignment="1">
      <alignment horizontal="left" vertical="center" wrapText="1"/>
    </xf>
    <xf numFmtId="169" fontId="15" fillId="0" borderId="0" xfId="0" applyNumberFormat="1" applyFont="1"/>
    <xf numFmtId="169" fontId="15" fillId="0" borderId="0" xfId="0" applyNumberFormat="1" applyFont="1" applyFill="1"/>
    <xf numFmtId="4" fontId="12" fillId="0" borderId="96" xfId="0" applyNumberFormat="1" applyFont="1" applyFill="1" applyBorder="1" applyAlignment="1">
      <alignment horizontal="right" vertical="center"/>
    </xf>
    <xf numFmtId="4" fontId="12" fillId="0" borderId="72" xfId="0" applyNumberFormat="1" applyFont="1" applyFill="1" applyBorder="1" applyAlignment="1">
      <alignment horizontal="right" vertical="center"/>
    </xf>
    <xf numFmtId="4" fontId="12" fillId="2" borderId="95" xfId="0" applyNumberFormat="1" applyFont="1" applyFill="1" applyBorder="1" applyAlignment="1">
      <alignment horizontal="right" vertical="center"/>
    </xf>
    <xf numFmtId="0" fontId="253" fillId="0" borderId="0" xfId="0" applyFont="1"/>
    <xf numFmtId="0" fontId="253" fillId="0" borderId="0" xfId="0" applyFont="1" applyFill="1"/>
    <xf numFmtId="169" fontId="253" fillId="0" borderId="0" xfId="0" applyNumberFormat="1" applyFont="1"/>
    <xf numFmtId="0" fontId="254" fillId="0" borderId="0" xfId="0" applyFont="1"/>
    <xf numFmtId="0" fontId="254" fillId="0" borderId="0" xfId="0" applyFont="1" applyFill="1"/>
    <xf numFmtId="170" fontId="253" fillId="0" borderId="0" xfId="0" applyNumberFormat="1" applyFont="1" applyFill="1"/>
  </cellXfs>
  <cellStyles count="1418">
    <cellStyle name=" 1" xfId="5"/>
    <cellStyle name="_x000a_JournalTemplate=C:\COMFO\CTALK\JOURSTD.TPL_x000a_LbStateAddress=3 3 0 251 1 89 2 311_x000a_LbStateJou" xfId="6"/>
    <cellStyle name="_x000d__x000a_JournalTemplate=C:\COMFO\CTALK\JOURSTD.TPL_x000d__x000a_LbStateAddress=3 3 0 251 1 89 2 311_x000d__x000a_LbStateJou" xfId="7"/>
    <cellStyle name="_13.tab_aizd_atm" xfId="8"/>
    <cellStyle name="_Aizdevumi_atmaksas_progn_fakts_Silvtab" xfId="9"/>
    <cellStyle name="_BOP table" xfId="10"/>
    <cellStyle name="_PkBoP_h" xfId="11"/>
    <cellStyle name="_VBI4_300609_Aizdevumu un atmaksu saraksts" xfId="12"/>
    <cellStyle name="0mitP" xfId="13"/>
    <cellStyle name="0ohneP" xfId="14"/>
    <cellStyle name="1 indent" xfId="15"/>
    <cellStyle name="1. izcēlums" xfId="16"/>
    <cellStyle name="10mitP" xfId="17"/>
    <cellStyle name="12mitP" xfId="18"/>
    <cellStyle name="12ohneP" xfId="19"/>
    <cellStyle name="13mitP" xfId="20"/>
    <cellStyle name="1mitP" xfId="21"/>
    <cellStyle name="1ohneP" xfId="22"/>
    <cellStyle name="2 indents" xfId="23"/>
    <cellStyle name="2. izcēlums" xfId="24"/>
    <cellStyle name="20 % - Accent1" xfId="25"/>
    <cellStyle name="20 % - Accent2" xfId="26"/>
    <cellStyle name="20 % - Accent3" xfId="27"/>
    <cellStyle name="20 % - Accent4" xfId="28"/>
    <cellStyle name="20 % - Accent5" xfId="29"/>
    <cellStyle name="20 % - Accent6" xfId="30"/>
    <cellStyle name="20% - Accent1 2" xfId="31"/>
    <cellStyle name="20% - Accent1 2 2" xfId="32"/>
    <cellStyle name="20% - Accent1 3" xfId="33"/>
    <cellStyle name="20% - Accent1 3 2" xfId="34"/>
    <cellStyle name="20% - Accent1 3 3" xfId="35"/>
    <cellStyle name="20% - Accent1 4" xfId="36"/>
    <cellStyle name="20% - Accent2 2" xfId="37"/>
    <cellStyle name="20% - Accent2 2 2" xfId="38"/>
    <cellStyle name="20% - Accent2 3" xfId="39"/>
    <cellStyle name="20% - Accent2 3 2" xfId="40"/>
    <cellStyle name="20% - Accent2 3 3" xfId="41"/>
    <cellStyle name="20% - Accent2 4" xfId="42"/>
    <cellStyle name="20% - Accent3 2" xfId="43"/>
    <cellStyle name="20% - Accent3 2 2" xfId="44"/>
    <cellStyle name="20% - Accent3 3" xfId="45"/>
    <cellStyle name="20% - Accent3 3 2" xfId="46"/>
    <cellStyle name="20% - Accent3 3 3" xfId="47"/>
    <cellStyle name="20% - Accent3 4" xfId="48"/>
    <cellStyle name="20% - Accent4 2" xfId="49"/>
    <cellStyle name="20% - Accent4 2 2" xfId="50"/>
    <cellStyle name="20% - Accent4 3" xfId="51"/>
    <cellStyle name="20% - Accent4 3 2" xfId="52"/>
    <cellStyle name="20% - Accent4 3 3" xfId="53"/>
    <cellStyle name="20% - Accent4 4" xfId="54"/>
    <cellStyle name="20% - Accent5 2" xfId="55"/>
    <cellStyle name="20% - Accent5 2 2" xfId="56"/>
    <cellStyle name="20% - Accent5 3" xfId="57"/>
    <cellStyle name="20% - Accent5 3 2" xfId="58"/>
    <cellStyle name="20% - Accent5 3 3" xfId="59"/>
    <cellStyle name="20% - Accent5 4" xfId="60"/>
    <cellStyle name="20% - Accent6 2" xfId="61"/>
    <cellStyle name="20% - Accent6 2 2" xfId="62"/>
    <cellStyle name="20% - Accent6 3" xfId="63"/>
    <cellStyle name="20% - Accent6 3 2" xfId="64"/>
    <cellStyle name="20% - Accent6 3 3" xfId="65"/>
    <cellStyle name="20% - Accent6 4" xfId="66"/>
    <cellStyle name="20% no 1. izcēluma" xfId="67"/>
    <cellStyle name="20% no 2. izcēluma" xfId="68"/>
    <cellStyle name="20% no 3. izcēluma" xfId="69"/>
    <cellStyle name="20% no 4. izcēluma" xfId="70"/>
    <cellStyle name="20% no 5. izcēluma" xfId="71"/>
    <cellStyle name="20% no 6. izcēluma" xfId="72"/>
    <cellStyle name="2mitP" xfId="73"/>
    <cellStyle name="2ohneP" xfId="74"/>
    <cellStyle name="3 indents" xfId="75"/>
    <cellStyle name="3. izcēlums " xfId="76"/>
    <cellStyle name="3mitP" xfId="77"/>
    <cellStyle name="3ohneP" xfId="78"/>
    <cellStyle name="4 indents" xfId="79"/>
    <cellStyle name="4. izcēlums" xfId="80"/>
    <cellStyle name="40 % - Accent1" xfId="81"/>
    <cellStyle name="40 % - Accent2" xfId="82"/>
    <cellStyle name="40 % - Accent3" xfId="83"/>
    <cellStyle name="40 % - Accent4" xfId="84"/>
    <cellStyle name="40 % - Accent5" xfId="85"/>
    <cellStyle name="40 % - Accent6" xfId="86"/>
    <cellStyle name="40% - Accent1 2" xfId="87"/>
    <cellStyle name="40% - Accent1 2 2" xfId="88"/>
    <cellStyle name="40% - Accent1 3" xfId="89"/>
    <cellStyle name="40% - Accent1 3 2" xfId="90"/>
    <cellStyle name="40% - Accent1 3 3" xfId="91"/>
    <cellStyle name="40% - Accent1 4" xfId="92"/>
    <cellStyle name="40% - Accent2 2" xfId="93"/>
    <cellStyle name="40% - Accent2 2 2" xfId="94"/>
    <cellStyle name="40% - Accent2 3" xfId="95"/>
    <cellStyle name="40% - Accent2 3 2" xfId="96"/>
    <cellStyle name="40% - Accent2 3 3" xfId="97"/>
    <cellStyle name="40% - Accent2 4" xfId="98"/>
    <cellStyle name="40% - Accent3 2" xfId="99"/>
    <cellStyle name="40% - Accent3 2 2" xfId="100"/>
    <cellStyle name="40% - Accent3 3" xfId="101"/>
    <cellStyle name="40% - Accent3 3 2" xfId="102"/>
    <cellStyle name="40% - Accent3 3 3" xfId="103"/>
    <cellStyle name="40% - Accent3 4" xfId="104"/>
    <cellStyle name="40% - Accent4 2" xfId="105"/>
    <cellStyle name="40% - Accent4 2 2" xfId="106"/>
    <cellStyle name="40% - Accent4 3" xfId="107"/>
    <cellStyle name="40% - Accent4 3 2" xfId="108"/>
    <cellStyle name="40% - Accent4 3 3" xfId="109"/>
    <cellStyle name="40% - Accent4 4" xfId="110"/>
    <cellStyle name="40% - Accent5 2" xfId="111"/>
    <cellStyle name="40% - Accent5 2 2" xfId="112"/>
    <cellStyle name="40% - Accent5 3" xfId="113"/>
    <cellStyle name="40% - Accent5 3 2" xfId="114"/>
    <cellStyle name="40% - Accent5 3 3" xfId="115"/>
    <cellStyle name="40% - Accent5 4" xfId="116"/>
    <cellStyle name="40% - Accent6 2" xfId="117"/>
    <cellStyle name="40% - Accent6 2 2" xfId="118"/>
    <cellStyle name="40% - Accent6 3" xfId="119"/>
    <cellStyle name="40% - Accent6 3 2" xfId="120"/>
    <cellStyle name="40% - Accent6 3 3" xfId="121"/>
    <cellStyle name="40% - Accent6 4" xfId="122"/>
    <cellStyle name="40% no 1. izcēluma" xfId="123"/>
    <cellStyle name="40% no 2. izcēluma" xfId="124"/>
    <cellStyle name="40% no 3. izcēluma" xfId="125"/>
    <cellStyle name="40% no 4. izcēluma" xfId="126"/>
    <cellStyle name="40% no 5. izcēluma" xfId="127"/>
    <cellStyle name="40% no 6. izcēluma" xfId="128"/>
    <cellStyle name="4mitP" xfId="129"/>
    <cellStyle name="4ohneP" xfId="130"/>
    <cellStyle name="5 indents" xfId="131"/>
    <cellStyle name="5. izcēlums" xfId="132"/>
    <cellStyle name="6. izcēlums" xfId="133"/>
    <cellStyle name="60 % - Accent1" xfId="134"/>
    <cellStyle name="60 % - Accent2" xfId="135"/>
    <cellStyle name="60 % - Accent3" xfId="136"/>
    <cellStyle name="60 % - Accent4" xfId="137"/>
    <cellStyle name="60 % - Accent5" xfId="138"/>
    <cellStyle name="60 % - Accent6" xfId="139"/>
    <cellStyle name="60% - Accent1 2" xfId="140"/>
    <cellStyle name="60% - Accent1 2 2" xfId="141"/>
    <cellStyle name="60% - Accent1 3" xfId="142"/>
    <cellStyle name="60% - Accent1 3 2" xfId="143"/>
    <cellStyle name="60% - Accent1 3 3" xfId="144"/>
    <cellStyle name="60% - Accent1 4" xfId="145"/>
    <cellStyle name="60% - Accent2 2" xfId="146"/>
    <cellStyle name="60% - Accent2 2 2" xfId="147"/>
    <cellStyle name="60% - Accent2 3" xfId="148"/>
    <cellStyle name="60% - Accent2 3 2" xfId="149"/>
    <cellStyle name="60% - Accent2 3 3" xfId="150"/>
    <cellStyle name="60% - Accent2 4" xfId="151"/>
    <cellStyle name="60% - Accent3 2" xfId="152"/>
    <cellStyle name="60% - Accent3 2 2" xfId="153"/>
    <cellStyle name="60% - Accent3 3" xfId="154"/>
    <cellStyle name="60% - Accent3 3 2" xfId="155"/>
    <cellStyle name="60% - Accent3 3 3" xfId="156"/>
    <cellStyle name="60% - Accent3 4" xfId="157"/>
    <cellStyle name="60% - Accent4 2" xfId="158"/>
    <cellStyle name="60% - Accent4 2 2" xfId="159"/>
    <cellStyle name="60% - Accent4 3" xfId="160"/>
    <cellStyle name="60% - Accent4 3 2" xfId="161"/>
    <cellStyle name="60% - Accent4 3 3" xfId="162"/>
    <cellStyle name="60% - Accent4 4" xfId="163"/>
    <cellStyle name="60% - Accent5 2" xfId="164"/>
    <cellStyle name="60% - Accent5 2 2" xfId="165"/>
    <cellStyle name="60% - Accent5 3" xfId="166"/>
    <cellStyle name="60% - Accent5 3 2" xfId="167"/>
    <cellStyle name="60% - Accent5 3 3" xfId="168"/>
    <cellStyle name="60% - Accent5 4" xfId="169"/>
    <cellStyle name="60% - Accent6 2" xfId="170"/>
    <cellStyle name="60% - Accent6 2 2" xfId="171"/>
    <cellStyle name="60% - Accent6 3" xfId="172"/>
    <cellStyle name="60% - Accent6 3 2" xfId="173"/>
    <cellStyle name="60% - Accent6 3 3" xfId="174"/>
    <cellStyle name="60% - Accent6 4" xfId="175"/>
    <cellStyle name="60% no 1. izcēluma" xfId="176"/>
    <cellStyle name="60% no 2. izcēluma" xfId="177"/>
    <cellStyle name="60% no 3. izcēluma" xfId="178"/>
    <cellStyle name="60% no 4. izcēluma" xfId="179"/>
    <cellStyle name="60% no 5. izcēluma" xfId="180"/>
    <cellStyle name="60% no 6. izcēluma" xfId="181"/>
    <cellStyle name="6mitP" xfId="182"/>
    <cellStyle name="6ohneP" xfId="183"/>
    <cellStyle name="7mitP" xfId="184"/>
    <cellStyle name="9mitP" xfId="185"/>
    <cellStyle name="9ohneP" xfId="186"/>
    <cellStyle name="Accent1 - 20%" xfId="187"/>
    <cellStyle name="Accent1 - 20% 2" xfId="188"/>
    <cellStyle name="Accent1 - 20% 3" xfId="189"/>
    <cellStyle name="Accent1 - 20% 4" xfId="190"/>
    <cellStyle name="Accent1 - 40%" xfId="191"/>
    <cellStyle name="Accent1 - 40% 2" xfId="192"/>
    <cellStyle name="Accent1 - 40% 3" xfId="193"/>
    <cellStyle name="Accent1 - 40% 4" xfId="194"/>
    <cellStyle name="Accent1 - 60%" xfId="195"/>
    <cellStyle name="Accent1 - 60% 2" xfId="196"/>
    <cellStyle name="Accent1 - 60% 3" xfId="197"/>
    <cellStyle name="Accent1 - 60% 4" xfId="198"/>
    <cellStyle name="Accent1 10" xfId="199"/>
    <cellStyle name="Accent1 11" xfId="200"/>
    <cellStyle name="Accent1 12" xfId="201"/>
    <cellStyle name="Accent1 2" xfId="202"/>
    <cellStyle name="Accent1 2 2" xfId="203"/>
    <cellStyle name="Accent1 3" xfId="204"/>
    <cellStyle name="Accent1 3 2" xfId="205"/>
    <cellStyle name="Accent1 3 3" xfId="206"/>
    <cellStyle name="Accent1 4" xfId="207"/>
    <cellStyle name="Accent1 4 2" xfId="208"/>
    <cellStyle name="Accent1 5" xfId="209"/>
    <cellStyle name="Accent1 5 2" xfId="210"/>
    <cellStyle name="Accent1 6" xfId="211"/>
    <cellStyle name="Accent1 7" xfId="212"/>
    <cellStyle name="Accent1 8" xfId="213"/>
    <cellStyle name="Accent1 9" xfId="214"/>
    <cellStyle name="Accent2 - 20%" xfId="215"/>
    <cellStyle name="Accent2 - 20% 2" xfId="216"/>
    <cellStyle name="Accent2 - 20% 3" xfId="217"/>
    <cellStyle name="Accent2 - 20% 4" xfId="218"/>
    <cellStyle name="Accent2 - 40%" xfId="219"/>
    <cellStyle name="Accent2 - 40% 2" xfId="220"/>
    <cellStyle name="Accent2 - 40% 3" xfId="221"/>
    <cellStyle name="Accent2 - 40% 4" xfId="222"/>
    <cellStyle name="Accent2 - 60%" xfId="223"/>
    <cellStyle name="Accent2 - 60% 2" xfId="224"/>
    <cellStyle name="Accent2 - 60% 3" xfId="225"/>
    <cellStyle name="Accent2 - 60% 4" xfId="226"/>
    <cellStyle name="Accent2 10" xfId="227"/>
    <cellStyle name="Accent2 11" xfId="228"/>
    <cellStyle name="Accent2 12" xfId="229"/>
    <cellStyle name="Accent2 2" xfId="230"/>
    <cellStyle name="Accent2 2 2" xfId="231"/>
    <cellStyle name="Accent2 3" xfId="232"/>
    <cellStyle name="Accent2 3 2" xfId="233"/>
    <cellStyle name="Accent2 3 3" xfId="234"/>
    <cellStyle name="Accent2 4" xfId="235"/>
    <cellStyle name="Accent2 4 2" xfId="236"/>
    <cellStyle name="Accent2 5" xfId="237"/>
    <cellStyle name="Accent2 5 2" xfId="238"/>
    <cellStyle name="Accent2 6" xfId="239"/>
    <cellStyle name="Accent2 7" xfId="240"/>
    <cellStyle name="Accent2 8" xfId="241"/>
    <cellStyle name="Accent2 9" xfId="242"/>
    <cellStyle name="Accent3 - 20%" xfId="243"/>
    <cellStyle name="Accent3 - 20% 2" xfId="244"/>
    <cellStyle name="Accent3 - 20% 3" xfId="245"/>
    <cellStyle name="Accent3 - 20% 4" xfId="246"/>
    <cellStyle name="Accent3 - 40%" xfId="247"/>
    <cellStyle name="Accent3 - 40% 2" xfId="248"/>
    <cellStyle name="Accent3 - 40% 3" xfId="249"/>
    <cellStyle name="Accent3 - 40% 4" xfId="250"/>
    <cellStyle name="Accent3 - 60%" xfId="251"/>
    <cellStyle name="Accent3 - 60% 2" xfId="252"/>
    <cellStyle name="Accent3 - 60% 3" xfId="253"/>
    <cellStyle name="Accent3 - 60% 4" xfId="254"/>
    <cellStyle name="Accent3 10" xfId="255"/>
    <cellStyle name="Accent3 11" xfId="256"/>
    <cellStyle name="Accent3 12" xfId="257"/>
    <cellStyle name="Accent3 2" xfId="258"/>
    <cellStyle name="Accent3 2 2" xfId="259"/>
    <cellStyle name="Accent3 3" xfId="260"/>
    <cellStyle name="Accent3 3 2" xfId="261"/>
    <cellStyle name="Accent3 3 3" xfId="262"/>
    <cellStyle name="Accent3 4" xfId="263"/>
    <cellStyle name="Accent3 4 2" xfId="264"/>
    <cellStyle name="Accent3 5" xfId="265"/>
    <cellStyle name="Accent3 5 2" xfId="266"/>
    <cellStyle name="Accent3 6" xfId="267"/>
    <cellStyle name="Accent3 7" xfId="268"/>
    <cellStyle name="Accent3 8" xfId="269"/>
    <cellStyle name="Accent3 9" xfId="270"/>
    <cellStyle name="Accent4 - 20%" xfId="271"/>
    <cellStyle name="Accent4 - 20% 2" xfId="272"/>
    <cellStyle name="Accent4 - 20% 3" xfId="273"/>
    <cellStyle name="Accent4 - 20% 4" xfId="274"/>
    <cellStyle name="Accent4 - 40%" xfId="275"/>
    <cellStyle name="Accent4 - 40% 2" xfId="276"/>
    <cellStyle name="Accent4 - 40% 3" xfId="277"/>
    <cellStyle name="Accent4 - 40% 4" xfId="278"/>
    <cellStyle name="Accent4 - 60%" xfId="279"/>
    <cellStyle name="Accent4 - 60% 2" xfId="280"/>
    <cellStyle name="Accent4 - 60% 3" xfId="281"/>
    <cellStyle name="Accent4 - 60% 4" xfId="282"/>
    <cellStyle name="Accent4 10" xfId="283"/>
    <cellStyle name="Accent4 11" xfId="284"/>
    <cellStyle name="Accent4 12" xfId="285"/>
    <cellStyle name="Accent4 2" xfId="286"/>
    <cellStyle name="Accent4 2 2" xfId="287"/>
    <cellStyle name="Accent4 3" xfId="288"/>
    <cellStyle name="Accent4 3 2" xfId="289"/>
    <cellStyle name="Accent4 3 3" xfId="290"/>
    <cellStyle name="Accent4 4" xfId="291"/>
    <cellStyle name="Accent4 4 2" xfId="292"/>
    <cellStyle name="Accent4 5" xfId="293"/>
    <cellStyle name="Accent4 5 2" xfId="294"/>
    <cellStyle name="Accent4 6" xfId="295"/>
    <cellStyle name="Accent4 7" xfId="296"/>
    <cellStyle name="Accent4 8" xfId="297"/>
    <cellStyle name="Accent4 9" xfId="298"/>
    <cellStyle name="Accent5 - 20%" xfId="299"/>
    <cellStyle name="Accent5 - 20% 2" xfId="300"/>
    <cellStyle name="Accent5 - 20% 3" xfId="301"/>
    <cellStyle name="Accent5 - 20% 4" xfId="302"/>
    <cellStyle name="Accent5 - 40%" xfId="303"/>
    <cellStyle name="Accent5 - 40% 2" xfId="304"/>
    <cellStyle name="Accent5 - 40% 3" xfId="305"/>
    <cellStyle name="Accent5 - 60%" xfId="306"/>
    <cellStyle name="Accent5 - 60% 2" xfId="307"/>
    <cellStyle name="Accent5 - 60% 3" xfId="308"/>
    <cellStyle name="Accent5 - 60% 4" xfId="309"/>
    <cellStyle name="Accent5 10" xfId="310"/>
    <cellStyle name="Accent5 11" xfId="311"/>
    <cellStyle name="Accent5 12" xfId="312"/>
    <cellStyle name="Accent5 2" xfId="313"/>
    <cellStyle name="Accent5 2 2" xfId="314"/>
    <cellStyle name="Accent5 3" xfId="315"/>
    <cellStyle name="Accent5 3 2" xfId="316"/>
    <cellStyle name="Accent5 3 3" xfId="317"/>
    <cellStyle name="Accent5 4" xfId="318"/>
    <cellStyle name="Accent5 4 2" xfId="319"/>
    <cellStyle name="Accent5 5" xfId="320"/>
    <cellStyle name="Accent5 5 2" xfId="321"/>
    <cellStyle name="Accent5 6" xfId="322"/>
    <cellStyle name="Accent5 7" xfId="323"/>
    <cellStyle name="Accent5 8" xfId="324"/>
    <cellStyle name="Accent5 9" xfId="325"/>
    <cellStyle name="Accent6 - 20%" xfId="326"/>
    <cellStyle name="Accent6 - 20% 2" xfId="327"/>
    <cellStyle name="Accent6 - 20% 3" xfId="328"/>
    <cellStyle name="Accent6 - 40%" xfId="329"/>
    <cellStyle name="Accent6 - 40% 2" xfId="330"/>
    <cellStyle name="Accent6 - 40% 3" xfId="331"/>
    <cellStyle name="Accent6 - 40% 4" xfId="332"/>
    <cellStyle name="Accent6 - 60%" xfId="333"/>
    <cellStyle name="Accent6 - 60% 2" xfId="334"/>
    <cellStyle name="Accent6 - 60% 3" xfId="335"/>
    <cellStyle name="Accent6 - 60% 4" xfId="336"/>
    <cellStyle name="Accent6 10" xfId="337"/>
    <cellStyle name="Accent6 11" xfId="338"/>
    <cellStyle name="Accent6 12" xfId="339"/>
    <cellStyle name="Accent6 2" xfId="340"/>
    <cellStyle name="Accent6 2 2" xfId="341"/>
    <cellStyle name="Accent6 3" xfId="342"/>
    <cellStyle name="Accent6 3 2" xfId="343"/>
    <cellStyle name="Accent6 3 3" xfId="344"/>
    <cellStyle name="Accent6 4" xfId="345"/>
    <cellStyle name="Accent6 4 2" xfId="346"/>
    <cellStyle name="Accent6 5" xfId="347"/>
    <cellStyle name="Accent6 5 2" xfId="348"/>
    <cellStyle name="Accent6 6" xfId="349"/>
    <cellStyle name="Accent6 7" xfId="350"/>
    <cellStyle name="Accent6 8" xfId="351"/>
    <cellStyle name="Accent6 9" xfId="352"/>
    <cellStyle name="Aprēķināšana" xfId="353"/>
    <cellStyle name="arial" xfId="354"/>
    <cellStyle name="Array" xfId="355"/>
    <cellStyle name="Array Enter" xfId="356"/>
    <cellStyle name="Array_Book3" xfId="357"/>
    <cellStyle name="AUI_Nauda" xfId="358"/>
    <cellStyle name="AutoFormat Options" xfId="359"/>
    <cellStyle name="Avertissement" xfId="360"/>
    <cellStyle name="Bad 2" xfId="361"/>
    <cellStyle name="Bad 3" xfId="362"/>
    <cellStyle name="Bad 3 2" xfId="363"/>
    <cellStyle name="Bad 3 3" xfId="364"/>
    <cellStyle name="Bad 4" xfId="365"/>
    <cellStyle name="Brīdinājuma teksts" xfId="366"/>
    <cellStyle name="Ç¥ÁØ_¿ù°£¿ä¾àº¸°í" xfId="367"/>
    <cellStyle name="Cabe‡alho 1" xfId="368"/>
    <cellStyle name="Cabe‡alho 2" xfId="369"/>
    <cellStyle name="Cabecera 1" xfId="370"/>
    <cellStyle name="Cabecera 2" xfId="371"/>
    <cellStyle name="Calcul" xfId="372"/>
    <cellStyle name="Calcul 2" xfId="373"/>
    <cellStyle name="Calcul 3" xfId="374"/>
    <cellStyle name="Calculation 2" xfId="375"/>
    <cellStyle name="Calculation 2 2" xfId="376"/>
    <cellStyle name="Calculation 2 3" xfId="377"/>
    <cellStyle name="Calculation 3" xfId="378"/>
    <cellStyle name="Calculation 3 2" xfId="379"/>
    <cellStyle name="Calculation 3 3" xfId="380"/>
    <cellStyle name="Calculation 4" xfId="381"/>
    <cellStyle name="Celkem" xfId="382"/>
    <cellStyle name="Cellule liée" xfId="383"/>
    <cellStyle name="Check" xfId="384"/>
    <cellStyle name="Check Cell 2" xfId="385"/>
    <cellStyle name="Check Cell 3" xfId="386"/>
    <cellStyle name="Check Cell 3 2" xfId="387"/>
    <cellStyle name="Check Cell 3 3" xfId="388"/>
    <cellStyle name="Check Cell 4" xfId="389"/>
    <cellStyle name="CHF" xfId="390"/>
    <cellStyle name="Clive" xfId="391"/>
    <cellStyle name="clsAltData" xfId="392"/>
    <cellStyle name="clsAltMRVData" xfId="393"/>
    <cellStyle name="clsBlank" xfId="394"/>
    <cellStyle name="clsColumnHeader" xfId="395"/>
    <cellStyle name="clsData" xfId="396"/>
    <cellStyle name="clsDefault" xfId="397"/>
    <cellStyle name="clsFooter" xfId="398"/>
    <cellStyle name="clsIndexTableData" xfId="399"/>
    <cellStyle name="clsIndexTableHdr" xfId="400"/>
    <cellStyle name="clsIndexTableTitle" xfId="401"/>
    <cellStyle name="clsMRVData" xfId="402"/>
    <cellStyle name="clsReportFooter" xfId="403"/>
    <cellStyle name="clsReportHeader" xfId="404"/>
    <cellStyle name="clsRowHeader" xfId="405"/>
    <cellStyle name="clsScale" xfId="406"/>
    <cellStyle name="clsSection" xfId="407"/>
    <cellStyle name="Comma  - Style1" xfId="408"/>
    <cellStyle name="Comma  - Style2" xfId="409"/>
    <cellStyle name="Comma  - Style3" xfId="410"/>
    <cellStyle name="Comma  - Style4" xfId="411"/>
    <cellStyle name="Comma  - Style5" xfId="412"/>
    <cellStyle name="Comma  - Style6" xfId="413"/>
    <cellStyle name="Comma  - Style7" xfId="414"/>
    <cellStyle name="Comma  - Style8" xfId="415"/>
    <cellStyle name="Comma 10" xfId="416"/>
    <cellStyle name="Comma 10 2" xfId="417"/>
    <cellStyle name="Comma 10 2 2" xfId="418"/>
    <cellStyle name="Comma 10 3" xfId="419"/>
    <cellStyle name="Comma 10 3 2" xfId="420"/>
    <cellStyle name="Comma 10 4" xfId="421"/>
    <cellStyle name="Comma 10 4 2" xfId="422"/>
    <cellStyle name="Comma 10 5" xfId="423"/>
    <cellStyle name="Comma 10 5 2" xfId="424"/>
    <cellStyle name="Comma 10 6" xfId="425"/>
    <cellStyle name="Comma 11" xfId="426"/>
    <cellStyle name="Comma 11 2" xfId="427"/>
    <cellStyle name="Comma 11 2 2" xfId="428"/>
    <cellStyle name="Comma 11 3" xfId="429"/>
    <cellStyle name="Comma 11 3 2" xfId="430"/>
    <cellStyle name="Comma 11 4" xfId="431"/>
    <cellStyle name="Comma 11 4 2" xfId="432"/>
    <cellStyle name="Comma 11 5" xfId="433"/>
    <cellStyle name="Comma 11 5 2" xfId="434"/>
    <cellStyle name="Comma 11 6" xfId="435"/>
    <cellStyle name="Comma 12" xfId="436"/>
    <cellStyle name="Comma 12 2" xfId="437"/>
    <cellStyle name="Comma 12 2 2" xfId="438"/>
    <cellStyle name="Comma 12 3" xfId="439"/>
    <cellStyle name="Comma 12 3 2" xfId="440"/>
    <cellStyle name="Comma 12 4" xfId="441"/>
    <cellStyle name="Comma 12 4 2" xfId="442"/>
    <cellStyle name="Comma 12 5" xfId="443"/>
    <cellStyle name="Comma 12 5 2" xfId="444"/>
    <cellStyle name="Comma 12 6" xfId="445"/>
    <cellStyle name="Comma 13" xfId="446"/>
    <cellStyle name="Comma 13 2" xfId="447"/>
    <cellStyle name="Comma 13 2 2" xfId="448"/>
    <cellStyle name="Comma 13 3" xfId="449"/>
    <cellStyle name="Comma 13 3 2" xfId="450"/>
    <cellStyle name="Comma 13 4" xfId="451"/>
    <cellStyle name="Comma 13 4 2" xfId="452"/>
    <cellStyle name="Comma 13 5" xfId="453"/>
    <cellStyle name="Comma 13 5 2" xfId="454"/>
    <cellStyle name="Comma 13 6" xfId="455"/>
    <cellStyle name="Comma 14" xfId="456"/>
    <cellStyle name="Comma 14 2" xfId="457"/>
    <cellStyle name="Comma 14 2 2" xfId="458"/>
    <cellStyle name="Comma 14 3" xfId="459"/>
    <cellStyle name="Comma 14 3 2" xfId="460"/>
    <cellStyle name="Comma 14 4" xfId="461"/>
    <cellStyle name="Comma 14 4 2" xfId="462"/>
    <cellStyle name="Comma 14 5" xfId="463"/>
    <cellStyle name="Comma 14 5 2" xfId="464"/>
    <cellStyle name="Comma 14 6" xfId="465"/>
    <cellStyle name="Comma 15" xfId="466"/>
    <cellStyle name="Comma 15 2" xfId="467"/>
    <cellStyle name="Comma 15 2 2" xfId="468"/>
    <cellStyle name="Comma 15 3" xfId="469"/>
    <cellStyle name="Comma 15 3 2" xfId="470"/>
    <cellStyle name="Comma 15 4" xfId="471"/>
    <cellStyle name="Comma 15 4 2" xfId="472"/>
    <cellStyle name="Comma 15 5" xfId="473"/>
    <cellStyle name="Comma 15 5 2" xfId="474"/>
    <cellStyle name="Comma 15 6" xfId="475"/>
    <cellStyle name="Comma 16" xfId="476"/>
    <cellStyle name="Comma 16 2" xfId="477"/>
    <cellStyle name="Comma 16 2 2" xfId="478"/>
    <cellStyle name="Comma 16 3" xfId="479"/>
    <cellStyle name="Comma 16 3 2" xfId="480"/>
    <cellStyle name="Comma 16 4" xfId="481"/>
    <cellStyle name="Comma 16 4 2" xfId="482"/>
    <cellStyle name="Comma 16 5" xfId="483"/>
    <cellStyle name="Comma 16 5 2" xfId="484"/>
    <cellStyle name="Comma 16 6" xfId="485"/>
    <cellStyle name="Comma 17" xfId="486"/>
    <cellStyle name="Comma 18" xfId="487"/>
    <cellStyle name="Comma 18 2" xfId="488"/>
    <cellStyle name="Comma 19" xfId="489"/>
    <cellStyle name="Comma 19 2" xfId="490"/>
    <cellStyle name="Comma 2" xfId="491"/>
    <cellStyle name="Comma 2 2" xfId="492"/>
    <cellStyle name="Comma 2 3" xfId="493"/>
    <cellStyle name="Comma 2 4" xfId="494"/>
    <cellStyle name="Comma 20" xfId="495"/>
    <cellStyle name="Comma 20 2" xfId="496"/>
    <cellStyle name="Comma 21" xfId="497"/>
    <cellStyle name="Comma 21 2" xfId="498"/>
    <cellStyle name="Comma 22" xfId="499"/>
    <cellStyle name="Comma 22 2" xfId="500"/>
    <cellStyle name="Comma 23" xfId="501"/>
    <cellStyle name="Comma 23 2" xfId="502"/>
    <cellStyle name="Comma 24" xfId="503"/>
    <cellStyle name="Comma 25" xfId="504"/>
    <cellStyle name="Comma 3" xfId="505"/>
    <cellStyle name="Comma 4" xfId="506"/>
    <cellStyle name="Comma 4 2" xfId="507"/>
    <cellStyle name="Comma 4 2 2" xfId="508"/>
    <cellStyle name="Comma 4 3" xfId="509"/>
    <cellStyle name="Comma 4 3 2" xfId="510"/>
    <cellStyle name="Comma 4 4" xfId="511"/>
    <cellStyle name="Comma 4 4 2" xfId="512"/>
    <cellStyle name="Comma 4 5" xfId="513"/>
    <cellStyle name="Comma 4 5 2" xfId="514"/>
    <cellStyle name="Comma 4 6" xfId="515"/>
    <cellStyle name="Comma 5" xfId="516"/>
    <cellStyle name="Comma 5 2" xfId="517"/>
    <cellStyle name="Comma 5 2 2" xfId="518"/>
    <cellStyle name="Comma 5 3" xfId="519"/>
    <cellStyle name="Comma 5 3 2" xfId="520"/>
    <cellStyle name="Comma 5 4" xfId="521"/>
    <cellStyle name="Comma 5 4 2" xfId="522"/>
    <cellStyle name="Comma 5 5" xfId="523"/>
    <cellStyle name="Comma 5 5 2" xfId="524"/>
    <cellStyle name="Comma 5 6" xfId="525"/>
    <cellStyle name="Comma 6" xfId="526"/>
    <cellStyle name="Comma 6 2" xfId="527"/>
    <cellStyle name="Comma 6 2 2" xfId="528"/>
    <cellStyle name="Comma 6 3" xfId="529"/>
    <cellStyle name="Comma 6 3 2" xfId="530"/>
    <cellStyle name="Comma 6 4" xfId="531"/>
    <cellStyle name="Comma 6 4 2" xfId="532"/>
    <cellStyle name="Comma 6 5" xfId="533"/>
    <cellStyle name="Comma 6 5 2" xfId="534"/>
    <cellStyle name="Comma 6 6" xfId="535"/>
    <cellStyle name="Comma 7" xfId="536"/>
    <cellStyle name="Comma 7 2" xfId="537"/>
    <cellStyle name="Comma 7 2 2" xfId="538"/>
    <cellStyle name="Comma 7 3" xfId="539"/>
    <cellStyle name="Comma 7 3 2" xfId="540"/>
    <cellStyle name="Comma 7 4" xfId="541"/>
    <cellStyle name="Comma 7 4 2" xfId="542"/>
    <cellStyle name="Comma 7 5" xfId="543"/>
    <cellStyle name="Comma 7 5 2" xfId="544"/>
    <cellStyle name="Comma 7 6" xfId="545"/>
    <cellStyle name="Comma 8" xfId="546"/>
    <cellStyle name="Comma 8 2" xfId="547"/>
    <cellStyle name="Comma 8 2 2" xfId="548"/>
    <cellStyle name="Comma 8 3" xfId="549"/>
    <cellStyle name="Comma 8 3 2" xfId="550"/>
    <cellStyle name="Comma 8 4" xfId="551"/>
    <cellStyle name="Comma 8 4 2" xfId="552"/>
    <cellStyle name="Comma 8 5" xfId="553"/>
    <cellStyle name="Comma 8 5 2" xfId="554"/>
    <cellStyle name="Comma 8 6" xfId="555"/>
    <cellStyle name="Comma 9" xfId="556"/>
    <cellStyle name="Comma 9 2" xfId="557"/>
    <cellStyle name="Comma 9 2 2" xfId="558"/>
    <cellStyle name="Comma 9 3" xfId="559"/>
    <cellStyle name="Comma 9 3 2" xfId="560"/>
    <cellStyle name="Comma 9 4" xfId="561"/>
    <cellStyle name="Comma 9 4 2" xfId="562"/>
    <cellStyle name="Comma 9 5" xfId="563"/>
    <cellStyle name="Comma 9 5 2" xfId="564"/>
    <cellStyle name="Comma 9 6" xfId="565"/>
    <cellStyle name="Comma(3)" xfId="566"/>
    <cellStyle name="Comma0" xfId="567"/>
    <cellStyle name="Comma0 - Style3" xfId="568"/>
    <cellStyle name="Comma0_BG Money (current)" xfId="569"/>
    <cellStyle name="Commentaire" xfId="570"/>
    <cellStyle name="Commentaire 2" xfId="571"/>
    <cellStyle name="Commentaire 3" xfId="572"/>
    <cellStyle name="Curren - Style3" xfId="573"/>
    <cellStyle name="Curren - Style4" xfId="574"/>
    <cellStyle name="Currency0" xfId="575"/>
    <cellStyle name="day of week" xfId="580"/>
    <cellStyle name="Data" xfId="576"/>
    <cellStyle name="Data 2" xfId="577"/>
    <cellStyle name="Date" xfId="578"/>
    <cellStyle name="Datum" xfId="579"/>
    <cellStyle name="DEM" xfId="581"/>
    <cellStyle name="EYColumnHeading" xfId="1409"/>
    <cellStyle name="EYtext" xfId="1410"/>
    <cellStyle name="Emphasis 1" xfId="582"/>
    <cellStyle name="Emphasis 1 2" xfId="583"/>
    <cellStyle name="Emphasis 1 3" xfId="584"/>
    <cellStyle name="Emphasis 2" xfId="585"/>
    <cellStyle name="Emphasis 2 2" xfId="586"/>
    <cellStyle name="Emphasis 2 3" xfId="587"/>
    <cellStyle name="Emphasis 3" xfId="588"/>
    <cellStyle name="Emphasis 3 2" xfId="589"/>
    <cellStyle name="Emphasis 3 3" xfId="590"/>
    <cellStyle name="Entrée" xfId="591"/>
    <cellStyle name="Entrée 2" xfId="592"/>
    <cellStyle name="Entrée 3" xfId="593"/>
    <cellStyle name="eptembre" xfId="594"/>
    <cellStyle name="eptembre 2" xfId="595"/>
    <cellStyle name="estimation" xfId="596"/>
    <cellStyle name="Euro" xfId="597"/>
    <cellStyle name="Euro 2" xfId="598"/>
    <cellStyle name="Excel.Chart" xfId="599"/>
    <cellStyle name="exo" xfId="600"/>
    <cellStyle name="exo 2" xfId="601"/>
    <cellStyle name="exo 3" xfId="602"/>
    <cellStyle name="Explanatory Text 2" xfId="603"/>
    <cellStyle name="Explanatory Text 2 2" xfId="604"/>
    <cellStyle name="Explanatory Text 3" xfId="605"/>
    <cellStyle name="Explanatory Text 3 2" xfId="606"/>
    <cellStyle name="Explanatory Text 3 3" xfId="607"/>
    <cellStyle name="Explanatory Text 4" xfId="608"/>
    <cellStyle name="Explanatory Text 5" xfId="609"/>
    <cellStyle name="Ezres [0]_10mell99" xfId="610"/>
    <cellStyle name="Ezres_10mell99" xfId="611"/>
    <cellStyle name="f‰H‹Ëf‰h,ÿt$è¸Wÿÿé&gt;Ëÿÿ÷Ç" xfId="612"/>
    <cellStyle name="f‰H_x0010_‹Ëf‰h,ÿt$_x0018_è¸Wÿÿé&gt;Ëÿÿ÷Ç_x0001_" xfId="613"/>
    <cellStyle name="F2" xfId="614"/>
    <cellStyle name="F3" xfId="615"/>
    <cellStyle name="F4" xfId="616"/>
    <cellStyle name="F5" xfId="617"/>
    <cellStyle name="F6" xfId="618"/>
    <cellStyle name="F7" xfId="619"/>
    <cellStyle name="F8" xfId="620"/>
    <cellStyle name="facha" xfId="621"/>
    <cellStyle name="Fecha" xfId="622"/>
    <cellStyle name="Fijo" xfId="623"/>
    <cellStyle name="Finanční0" xfId="624"/>
    <cellStyle name="Finanèní0" xfId="625"/>
    <cellStyle name="Fixed" xfId="626"/>
    <cellStyle name="fixed0 - Style4" xfId="627"/>
    <cellStyle name="Fixed2 - Style2" xfId="628"/>
    <cellStyle name="Fixo" xfId="629"/>
    <cellStyle name="Forecast" xfId="630"/>
    <cellStyle name="formula1" xfId="631"/>
    <cellStyle name="formula2" xfId="632"/>
    <cellStyle name="formula3" xfId="633"/>
    <cellStyle name="Fuss" xfId="634"/>
    <cellStyle name="Fuss 2" xfId="635"/>
    <cellStyle name="Fuss 3" xfId="636"/>
    <cellStyle name="Good 2" xfId="637"/>
    <cellStyle name="Good 3" xfId="638"/>
    <cellStyle name="Good 3 2" xfId="639"/>
    <cellStyle name="Good 3 3" xfId="640"/>
    <cellStyle name="Good 4" xfId="641"/>
    <cellStyle name="Grey" xfId="642"/>
    <cellStyle name="hard_num" xfId="643"/>
    <cellStyle name="Head1" xfId="644"/>
    <cellStyle name="Header style" xfId="645"/>
    <cellStyle name="Header1" xfId="646"/>
    <cellStyle name="Header2" xfId="647"/>
    <cellStyle name="Header2 2" xfId="648"/>
    <cellStyle name="Heading 1 2" xfId="649"/>
    <cellStyle name="Heading 1 3" xfId="650"/>
    <cellStyle name="Heading 1 3 2" xfId="651"/>
    <cellStyle name="Heading 1 3 3" xfId="652"/>
    <cellStyle name="Heading 1 4" xfId="653"/>
    <cellStyle name="Heading 1 5" xfId="654"/>
    <cellStyle name="Heading 2 2" xfId="655"/>
    <cellStyle name="Heading 2 3" xfId="656"/>
    <cellStyle name="Heading 2 3 2" xfId="657"/>
    <cellStyle name="Heading 2 3 3" xfId="658"/>
    <cellStyle name="Heading 2 4" xfId="659"/>
    <cellStyle name="Heading 2 5" xfId="660"/>
    <cellStyle name="Heading 3 2" xfId="661"/>
    <cellStyle name="Heading 3 3" xfId="662"/>
    <cellStyle name="Heading 3 3 2" xfId="663"/>
    <cellStyle name="Heading 3 3 3" xfId="664"/>
    <cellStyle name="Heading 3 4" xfId="665"/>
    <cellStyle name="Heading 4 2" xfId="666"/>
    <cellStyle name="Heading 4 3" xfId="667"/>
    <cellStyle name="Heading 4 3 2" xfId="668"/>
    <cellStyle name="Heading 4 3 3" xfId="669"/>
    <cellStyle name="Heading 4 4" xfId="670"/>
    <cellStyle name="Heading1" xfId="671"/>
    <cellStyle name="Heading2" xfId="672"/>
    <cellStyle name="Hiperhivatkozás" xfId="673"/>
    <cellStyle name="Hipervínculo" xfId="674"/>
    <cellStyle name="Hipervínculo visitado" xfId="675"/>
    <cellStyle name="Hipervínculo_10-01-03 2003 2003 NUEVOS RON -NUEVOS INTERESES" xfId="676"/>
    <cellStyle name="Historical" xfId="677"/>
    <cellStyle name="Hyperlink" xfId="678"/>
    <cellStyle name="Hyperlink 2" xfId="679"/>
    <cellStyle name="Hyperlink 3" xfId="1411"/>
    <cellStyle name="Hyperlink seguido_NFGC_SPE_1995_2003" xfId="680"/>
    <cellStyle name="Îáû÷íûé_Table16" xfId="681"/>
    <cellStyle name="Ievade" xfId="682"/>
    <cellStyle name="imf-one decimal" xfId="683"/>
    <cellStyle name="imf-zero decimal" xfId="684"/>
    <cellStyle name="Indent0" xfId="685"/>
    <cellStyle name="Indent1" xfId="686"/>
    <cellStyle name="Indent2" xfId="687"/>
    <cellStyle name="Indent3" xfId="688"/>
    <cellStyle name="Indent4" xfId="689"/>
    <cellStyle name="Indent5" xfId="690"/>
    <cellStyle name="info" xfId="691"/>
    <cellStyle name="Input [yellow]" xfId="692"/>
    <cellStyle name="Input 10" xfId="693"/>
    <cellStyle name="Input 11" xfId="694"/>
    <cellStyle name="Input 12" xfId="695"/>
    <cellStyle name="Input 13" xfId="696"/>
    <cellStyle name="Input 2" xfId="697"/>
    <cellStyle name="Input 2 2" xfId="698"/>
    <cellStyle name="Input 2 3" xfId="699"/>
    <cellStyle name="Input 3" xfId="700"/>
    <cellStyle name="Input 3 2" xfId="701"/>
    <cellStyle name="Input 3 3" xfId="702"/>
    <cellStyle name="Input 4" xfId="703"/>
    <cellStyle name="Input 4 2" xfId="704"/>
    <cellStyle name="Input 5" xfId="705"/>
    <cellStyle name="Input 5 2" xfId="706"/>
    <cellStyle name="Input 6" xfId="707"/>
    <cellStyle name="Input 7" xfId="708"/>
    <cellStyle name="Input 8" xfId="709"/>
    <cellStyle name="Input 9" xfId="710"/>
    <cellStyle name="Insatisfaisant" xfId="711"/>
    <cellStyle name="İzlenen Köprü" xfId="712"/>
    <cellStyle name="Izvade" xfId="713"/>
    <cellStyle name="year" xfId="1388"/>
    <cellStyle name="Years" xfId="1389"/>
    <cellStyle name="jo[" xfId="714"/>
    <cellStyle name="JPY" xfId="715"/>
    <cellStyle name="Koefic." xfId="716"/>
    <cellStyle name="Koefic. 2" xfId="717"/>
    <cellStyle name="Koefic. 3" xfId="718"/>
    <cellStyle name="Köprü" xfId="719"/>
    <cellStyle name="Kopsumma" xfId="720"/>
    <cellStyle name="Label" xfId="721"/>
    <cellStyle name="Labs" xfId="722"/>
    <cellStyle name="link_ext" xfId="723"/>
    <cellStyle name="Linked Cell 2" xfId="724"/>
    <cellStyle name="Linked Cell 3" xfId="725"/>
    <cellStyle name="Linked Cell 3 2" xfId="726"/>
    <cellStyle name="Linked Cell 3 3" xfId="727"/>
    <cellStyle name="Linked Cell 4" xfId="728"/>
    <cellStyle name="MacroCode" xfId="729"/>
    <cellStyle name="Már látott hiperhivatkozás" xfId="730"/>
    <cellStyle name="Měna0" xfId="731"/>
    <cellStyle name="měny_DEFLÁTORY  3q 1998" xfId="732"/>
    <cellStyle name="Millares [0]_11.1.3. bis" xfId="733"/>
    <cellStyle name="Millares_11.1.3. bis" xfId="734"/>
    <cellStyle name="Milliers [0]_Classeur1" xfId="735"/>
    <cellStyle name="Milliers_ADJ 278" xfId="736"/>
    <cellStyle name="Mìna0" xfId="737"/>
    <cellStyle name="mitP" xfId="738"/>
    <cellStyle name="Moeda [0]_A" xfId="739"/>
    <cellStyle name="Moeda_A" xfId="740"/>
    <cellStyle name="Moeda0" xfId="741"/>
    <cellStyle name="Moneda [0]_11.1.3. bis" xfId="742"/>
    <cellStyle name="Moneda_11.1.3. bis" xfId="743"/>
    <cellStyle name="Money" xfId="748"/>
    <cellStyle name="Monétaire [0]_ARRIE00" xfId="744"/>
    <cellStyle name="Monétaire_ARRIE00" xfId="745"/>
    <cellStyle name="Monetario" xfId="746"/>
    <cellStyle name="Monetario0" xfId="747"/>
    <cellStyle name="MTW" xfId="749"/>
    <cellStyle name="Navadno_Slo" xfId="750"/>
    <cellStyle name="Nedefinován" xfId="751"/>
    <cellStyle name="Neitrāls" xfId="752"/>
    <cellStyle name="Neutral 2" xfId="753"/>
    <cellStyle name="Neutral 3" xfId="754"/>
    <cellStyle name="Neutral 3 2" xfId="755"/>
    <cellStyle name="Neutral 3 3" xfId="756"/>
    <cellStyle name="Neutral 4" xfId="757"/>
    <cellStyle name="Neutre" xfId="758"/>
    <cellStyle name="No-definido" xfId="759"/>
    <cellStyle name="Non défini" xfId="760"/>
    <cellStyle name="Normaali_CENTRAL" xfId="761"/>
    <cellStyle name="Normal" xfId="0" builtinId="0"/>
    <cellStyle name="Normal - Modelo1" xfId="762"/>
    <cellStyle name="Normal - Style1" xfId="763"/>
    <cellStyle name="Normal - Style2" xfId="764"/>
    <cellStyle name="Normal - Style3" xfId="765"/>
    <cellStyle name="Normal - Style4" xfId="766"/>
    <cellStyle name="Normal - Style5" xfId="767"/>
    <cellStyle name="Normal - Style6" xfId="768"/>
    <cellStyle name="Normal - Style7" xfId="769"/>
    <cellStyle name="Normal - Style8" xfId="770"/>
    <cellStyle name="Normal 10" xfId="771"/>
    <cellStyle name="Normal 10 2" xfId="772"/>
    <cellStyle name="Normal 10 3" xfId="773"/>
    <cellStyle name="Normal 10 4" xfId="774"/>
    <cellStyle name="Normal 11" xfId="775"/>
    <cellStyle name="Normal 11 2" xfId="776"/>
    <cellStyle name="Normal 11 3" xfId="777"/>
    <cellStyle name="Normal 11 4" xfId="778"/>
    <cellStyle name="Normal 12" xfId="779"/>
    <cellStyle name="Normal 13" xfId="780"/>
    <cellStyle name="Normal 14" xfId="781"/>
    <cellStyle name="Normal 14 2" xfId="782"/>
    <cellStyle name="Normal 15" xfId="783"/>
    <cellStyle name="Normal 15 2" xfId="784"/>
    <cellStyle name="Normal 15 2 2" xfId="785"/>
    <cellStyle name="Normal 16" xfId="786"/>
    <cellStyle name="Normal 16 2" xfId="787"/>
    <cellStyle name="Normal 17" xfId="788"/>
    <cellStyle name="Normal 17 2" xfId="789"/>
    <cellStyle name="Normal 17 3" xfId="790"/>
    <cellStyle name="Normal 18" xfId="791"/>
    <cellStyle name="Normal 18 2" xfId="792"/>
    <cellStyle name="Normal 19" xfId="793"/>
    <cellStyle name="Normal 19 2" xfId="794"/>
    <cellStyle name="Normal 19 3" xfId="795"/>
    <cellStyle name="Normal 2" xfId="2"/>
    <cellStyle name="Normal 2 2" xfId="4"/>
    <cellStyle name="Normal 2 2 2" xfId="796"/>
    <cellStyle name="Normal 2 2 3" xfId="797"/>
    <cellStyle name="Normal 2 2 4" xfId="798"/>
    <cellStyle name="Normal 2 2 5" xfId="799"/>
    <cellStyle name="Normal 2 3" xfId="800"/>
    <cellStyle name="Normal 2 3 2" xfId="801"/>
    <cellStyle name="Normal 2 3 3" xfId="802"/>
    <cellStyle name="Normal 2 4" xfId="803"/>
    <cellStyle name="Normal 2 5" xfId="804"/>
    <cellStyle name="Normal 2 6" xfId="805"/>
    <cellStyle name="Normal 2 7" xfId="806"/>
    <cellStyle name="Normal 2 8" xfId="1412"/>
    <cellStyle name="Normal 2_Book1 (2)" xfId="807"/>
    <cellStyle name="Normal 20" xfId="808"/>
    <cellStyle name="Normal 21" xfId="809"/>
    <cellStyle name="Normal 21 2" xfId="810"/>
    <cellStyle name="Normal 21 2 2" xfId="811"/>
    <cellStyle name="Normal 21 3" xfId="812"/>
    <cellStyle name="Normal 22" xfId="813"/>
    <cellStyle name="Normal 22 2" xfId="814"/>
    <cellStyle name="Normal 22 3" xfId="815"/>
    <cellStyle name="Normal 22 4" xfId="816"/>
    <cellStyle name="Normal 23" xfId="817"/>
    <cellStyle name="Normal 23 2" xfId="818"/>
    <cellStyle name="Normal 23 2 2" xfId="819"/>
    <cellStyle name="Normal 23 3" xfId="820"/>
    <cellStyle name="Normal 24" xfId="821"/>
    <cellStyle name="Normal 25" xfId="822"/>
    <cellStyle name="Normal 26" xfId="823"/>
    <cellStyle name="Normal 27" xfId="824"/>
    <cellStyle name="Normal 28" xfId="825"/>
    <cellStyle name="Normal 29" xfId="826"/>
    <cellStyle name="Normal 3" xfId="3"/>
    <cellStyle name="Normal 3 2" xfId="827"/>
    <cellStyle name="Normal 3 2 2" xfId="828"/>
    <cellStyle name="Normal 3 2 3" xfId="829"/>
    <cellStyle name="Normal 3 3" xfId="830"/>
    <cellStyle name="Normal 3 4" xfId="831"/>
    <cellStyle name="Normal 3 5" xfId="832"/>
    <cellStyle name="Normal 3 6" xfId="833"/>
    <cellStyle name="Normal 3 7" xfId="834"/>
    <cellStyle name="Normal 3 8" xfId="835"/>
    <cellStyle name="Normal 30" xfId="836"/>
    <cellStyle name="Normal 31" xfId="837"/>
    <cellStyle name="Normal 31 2" xfId="838"/>
    <cellStyle name="Normal 32" xfId="839"/>
    <cellStyle name="Normal 33" xfId="840"/>
    <cellStyle name="Normal 34" xfId="841"/>
    <cellStyle name="Normal 34 2" xfId="842"/>
    <cellStyle name="Normal 35" xfId="843"/>
    <cellStyle name="Normal 36" xfId="844"/>
    <cellStyle name="Normal 36 2" xfId="845"/>
    <cellStyle name="Normal 36 3" xfId="846"/>
    <cellStyle name="Normal 37" xfId="847"/>
    <cellStyle name="Normal 37 2" xfId="848"/>
    <cellStyle name="Normal 38" xfId="849"/>
    <cellStyle name="Normal 38 2" xfId="850"/>
    <cellStyle name="Normal 39" xfId="851"/>
    <cellStyle name="Normal 39 2" xfId="852"/>
    <cellStyle name="Normal 4" xfId="853"/>
    <cellStyle name="Normal 4 2" xfId="854"/>
    <cellStyle name="Normal 4 2 2" xfId="855"/>
    <cellStyle name="Normal 4 3" xfId="856"/>
    <cellStyle name="Normal 4 3 2" xfId="857"/>
    <cellStyle name="Normal 4 4" xfId="858"/>
    <cellStyle name="Normal 40" xfId="859"/>
    <cellStyle name="Normal 41" xfId="860"/>
    <cellStyle name="Normal 42" xfId="861"/>
    <cellStyle name="Normal 43" xfId="862"/>
    <cellStyle name="Normal 44" xfId="863"/>
    <cellStyle name="Normal 45" xfId="864"/>
    <cellStyle name="Normal 46" xfId="865"/>
    <cellStyle name="Normal 47" xfId="866"/>
    <cellStyle name="Normal 48" xfId="867"/>
    <cellStyle name="Normal 49" xfId="868"/>
    <cellStyle name="Normal 5" xfId="869"/>
    <cellStyle name="Normal 5 2" xfId="870"/>
    <cellStyle name="Normal 5 2 2" xfId="871"/>
    <cellStyle name="Normal 5 2 3" xfId="872"/>
    <cellStyle name="Normal 5 3" xfId="873"/>
    <cellStyle name="Normal 5 3 2" xfId="874"/>
    <cellStyle name="Normal 5 4" xfId="875"/>
    <cellStyle name="Normal 5 5" xfId="876"/>
    <cellStyle name="Normal 50" xfId="877"/>
    <cellStyle name="Normal 51" xfId="878"/>
    <cellStyle name="Normal 52" xfId="879"/>
    <cellStyle name="Normal 53" xfId="880"/>
    <cellStyle name="Normal 54" xfId="881"/>
    <cellStyle name="Normal 55" xfId="882"/>
    <cellStyle name="Normal 56" xfId="883"/>
    <cellStyle name="Normal 57" xfId="1406"/>
    <cellStyle name="Normal 58" xfId="1407"/>
    <cellStyle name="Normal 59" xfId="1408"/>
    <cellStyle name="Normal 6" xfId="884"/>
    <cellStyle name="Normal 6 2" xfId="885"/>
    <cellStyle name="Normal 6 3" xfId="886"/>
    <cellStyle name="Normal 7" xfId="887"/>
    <cellStyle name="Normal 7 2" xfId="888"/>
    <cellStyle name="Normal 7 3" xfId="889"/>
    <cellStyle name="Normal 7 4" xfId="890"/>
    <cellStyle name="Normal 8" xfId="891"/>
    <cellStyle name="Normal 8 2" xfId="892"/>
    <cellStyle name="Normal 8 2 2" xfId="893"/>
    <cellStyle name="Normal 9" xfId="894"/>
    <cellStyle name="Normal 9 2" xfId="895"/>
    <cellStyle name="Normal 9 3" xfId="896"/>
    <cellStyle name="Normal Table" xfId="897"/>
    <cellStyle name="Normál_10mell99" xfId="898"/>
    <cellStyle name="normálne_HDP-OD~1" xfId="899"/>
    <cellStyle name="normální_agricult_1" xfId="900"/>
    <cellStyle name="Nosaukums" xfId="901"/>
    <cellStyle name="Note 2" xfId="902"/>
    <cellStyle name="Note 2 2" xfId="903"/>
    <cellStyle name="Note 2 3" xfId="904"/>
    <cellStyle name="Note 2 4" xfId="905"/>
    <cellStyle name="Note 3" xfId="906"/>
    <cellStyle name="Note 3 2" xfId="907"/>
    <cellStyle name="Note 3 3" xfId="908"/>
    <cellStyle name="Note 4" xfId="909"/>
    <cellStyle name="Notes" xfId="910"/>
    <cellStyle name="numbers" xfId="911"/>
    <cellStyle name="Numbers(2)" xfId="912"/>
    <cellStyle name="Obično_ENG.30.04.2004" xfId="913"/>
    <cellStyle name="ohneP" xfId="914"/>
    <cellStyle name="Output 2" xfId="915"/>
    <cellStyle name="Output 2 2" xfId="916"/>
    <cellStyle name="Output 2 3" xfId="917"/>
    <cellStyle name="Output 3" xfId="918"/>
    <cellStyle name="Output 3 2" xfId="919"/>
    <cellStyle name="Output 3 3" xfId="920"/>
    <cellStyle name="Output 4" xfId="921"/>
    <cellStyle name="ParaBirimi [0]_2004_iller" xfId="922"/>
    <cellStyle name="ParaBirimi_2004_iller" xfId="923"/>
    <cellStyle name="Parastais 13" xfId="924"/>
    <cellStyle name="Parastais 2" xfId="925"/>
    <cellStyle name="Parastais 2 2" xfId="926"/>
    <cellStyle name="Parastais 2 2 2" xfId="927"/>
    <cellStyle name="Parastais 2 3" xfId="928"/>
    <cellStyle name="Parastais 2 3 2" xfId="929"/>
    <cellStyle name="Parastais 2 4" xfId="930"/>
    <cellStyle name="Parastais 2_FMRik_260209_marts_sad1II.variants" xfId="931"/>
    <cellStyle name="Parastais 3" xfId="932"/>
    <cellStyle name="Parastais 4" xfId="933"/>
    <cellStyle name="Parastais 5" xfId="934"/>
    <cellStyle name="Parastais 6" xfId="935"/>
    <cellStyle name="Parastais_3_pielik__Veidl_3" xfId="936"/>
    <cellStyle name="Parasts 3" xfId="937"/>
    <cellStyle name="Parasts 4" xfId="938"/>
    <cellStyle name="Paskaidrojošs teksts" xfId="940"/>
    <cellStyle name="Pārbaudes šūna" xfId="939"/>
    <cellStyle name="Pénznem [0]_10mell99" xfId="941"/>
    <cellStyle name="Pénznem_10mell99" xfId="942"/>
    <cellStyle name="Percen - Style1" xfId="943"/>
    <cellStyle name="Percent" xfId="1" builtinId="5"/>
    <cellStyle name="Percent [2]" xfId="944"/>
    <cellStyle name="Percent 10" xfId="945"/>
    <cellStyle name="Percent 11" xfId="946"/>
    <cellStyle name="Percent 12" xfId="947"/>
    <cellStyle name="Percent 13" xfId="948"/>
    <cellStyle name="Percent 14" xfId="949"/>
    <cellStyle name="Percent 15" xfId="950"/>
    <cellStyle name="Percent 16" xfId="951"/>
    <cellStyle name="Percent 17" xfId="952"/>
    <cellStyle name="Percent 18" xfId="953"/>
    <cellStyle name="Percent 2" xfId="954"/>
    <cellStyle name="Percent 2 2" xfId="955"/>
    <cellStyle name="Percent 2 2 2" xfId="956"/>
    <cellStyle name="Percent 2 2 3" xfId="957"/>
    <cellStyle name="Percent 2 3" xfId="958"/>
    <cellStyle name="Percent 2 4" xfId="959"/>
    <cellStyle name="Percent 2 5" xfId="960"/>
    <cellStyle name="Percent 2 6" xfId="961"/>
    <cellStyle name="Percent 2 7" xfId="962"/>
    <cellStyle name="Percent 3" xfId="963"/>
    <cellStyle name="Percent 3 2" xfId="964"/>
    <cellStyle name="Percent 4" xfId="965"/>
    <cellStyle name="Percent 4 2" xfId="966"/>
    <cellStyle name="Percent 5" xfId="967"/>
    <cellStyle name="Percent 5 2" xfId="968"/>
    <cellStyle name="Percent 6" xfId="969"/>
    <cellStyle name="Percent 7" xfId="970"/>
    <cellStyle name="Percent 8" xfId="971"/>
    <cellStyle name="Percent 8 2" xfId="972"/>
    <cellStyle name="Percent 9" xfId="973"/>
    <cellStyle name="percentage difference" xfId="974"/>
    <cellStyle name="percentage difference one decimal" xfId="975"/>
    <cellStyle name="percentage difference zero decimal" xfId="976"/>
    <cellStyle name="Percentual" xfId="977"/>
    <cellStyle name="Pevný" xfId="978"/>
    <cellStyle name="Pie??m." xfId="979"/>
    <cellStyle name="Pie??m. 2" xfId="980"/>
    <cellStyle name="Pie??m. 2 2" xfId="981"/>
    <cellStyle name="Pie??m. 3" xfId="982"/>
    <cellStyle name="Pie??m. 4" xfId="983"/>
    <cellStyle name="Piezīme" xfId="984"/>
    <cellStyle name="Ponto" xfId="985"/>
    <cellStyle name="Porcentagem_SEP1196" xfId="986"/>
    <cellStyle name="Porcentaje" xfId="987"/>
    <cellStyle name="Presentation" xfId="988"/>
    <cellStyle name="prev" xfId="989"/>
    <cellStyle name="PSChar" xfId="990"/>
    <cellStyle name="PSDate" xfId="991"/>
    <cellStyle name="PSDec" xfId="992"/>
    <cellStyle name="PSHeading" xfId="993"/>
    <cellStyle name="PSInt" xfId="994"/>
    <cellStyle name="PSSpacer" xfId="995"/>
    <cellStyle name="Publication" xfId="996"/>
    <cellStyle name="Punto" xfId="997"/>
    <cellStyle name="Punto0" xfId="998"/>
    <cellStyle name="Red Text" xfId="999"/>
    <cellStyle name="reduced" xfId="1000"/>
    <cellStyle name="residual" xfId="1001"/>
    <cellStyle name="Richard" xfId="1002"/>
    <cellStyle name="Saistītā šūna" xfId="1003"/>
    <cellStyle name="SAPBEXaggData" xfId="1004"/>
    <cellStyle name="SAPBEXaggData 2" xfId="1005"/>
    <cellStyle name="SAPBEXaggData 2 2" xfId="1006"/>
    <cellStyle name="SAPBEXaggData 3" xfId="1007"/>
    <cellStyle name="SAPBEXaggData 3 2" xfId="1008"/>
    <cellStyle name="SAPBEXaggData 4" xfId="1009"/>
    <cellStyle name="SAPBEXaggData 5" xfId="1010"/>
    <cellStyle name="SAPBEXaggData 6" xfId="1011"/>
    <cellStyle name="SAPBEXaggDataEmph" xfId="1012"/>
    <cellStyle name="SAPBEXaggDataEmph 2" xfId="1013"/>
    <cellStyle name="SAPBEXaggDataEmph 3" xfId="1014"/>
    <cellStyle name="SAPBEXaggDataEmph 4" xfId="1015"/>
    <cellStyle name="SAPBEXaggDataEmph 4 2" xfId="1016"/>
    <cellStyle name="SAPBEXaggDataEmph 4 3" xfId="1017"/>
    <cellStyle name="SAPBEXaggDataEmph 5" xfId="1018"/>
    <cellStyle name="SAPBEXaggDataEmph 6" xfId="1019"/>
    <cellStyle name="SAPBEXaggItem" xfId="1020"/>
    <cellStyle name="SAPBEXaggItem 2" xfId="1021"/>
    <cellStyle name="SAPBEXaggItem 2 2" xfId="1022"/>
    <cellStyle name="SAPBEXaggItem 3" xfId="1023"/>
    <cellStyle name="SAPBEXaggItem 3 2" xfId="1024"/>
    <cellStyle name="SAPBEXaggItem 4" xfId="1025"/>
    <cellStyle name="SAPBEXaggItem 4 2" xfId="1026"/>
    <cellStyle name="SAPBEXaggItem 4 3" xfId="1027"/>
    <cellStyle name="SAPBEXaggItem 5" xfId="1028"/>
    <cellStyle name="SAPBEXaggItem 6" xfId="1029"/>
    <cellStyle name="SAPBEXaggItem 7" xfId="1030"/>
    <cellStyle name="SAPBEXaggItemX" xfId="1031"/>
    <cellStyle name="SAPBEXaggItemX 2" xfId="1032"/>
    <cellStyle name="SAPBEXaggItemX 3" xfId="1033"/>
    <cellStyle name="SAPBEXaggItemX 4" xfId="1034"/>
    <cellStyle name="SAPBEXaggItemX 4 2" xfId="1035"/>
    <cellStyle name="SAPBEXaggItemX 4 3" xfId="1036"/>
    <cellStyle name="SAPBEXaggItemX 5" xfId="1037"/>
    <cellStyle name="SAPBEXaggItemX 6" xfId="1038"/>
    <cellStyle name="SAPBEXchaText" xfId="1039"/>
    <cellStyle name="SAPBEXchaText 2" xfId="1040"/>
    <cellStyle name="SAPBEXchaText 2 2" xfId="1041"/>
    <cellStyle name="SAPBEXchaText 3" xfId="1042"/>
    <cellStyle name="SAPBEXchaText 3 2" xfId="1043"/>
    <cellStyle name="SAPBEXchaText 4" xfId="1044"/>
    <cellStyle name="SAPBEXchaText 5" xfId="1045"/>
    <cellStyle name="SAPBEXexcBad" xfId="1046"/>
    <cellStyle name="SAPBEXexcBad7" xfId="1047"/>
    <cellStyle name="SAPBEXexcBad7 2" xfId="1048"/>
    <cellStyle name="SAPBEXexcBad7 3" xfId="1049"/>
    <cellStyle name="SAPBEXexcBad7 4" xfId="1050"/>
    <cellStyle name="SAPBEXexcBad7 5" xfId="1051"/>
    <cellStyle name="SAPBEXexcBad8" xfId="1052"/>
    <cellStyle name="SAPBEXexcBad8 2" xfId="1053"/>
    <cellStyle name="SAPBEXexcBad8 3" xfId="1054"/>
    <cellStyle name="SAPBEXexcBad8 4" xfId="1055"/>
    <cellStyle name="SAPBEXexcBad8 5" xfId="1056"/>
    <cellStyle name="SAPBEXexcBad9" xfId="1057"/>
    <cellStyle name="SAPBEXexcBad9 2" xfId="1058"/>
    <cellStyle name="SAPBEXexcBad9 3" xfId="1059"/>
    <cellStyle name="SAPBEXexcBad9 4" xfId="1060"/>
    <cellStyle name="SAPBEXexcBad9 5" xfId="1061"/>
    <cellStyle name="SAPBEXexcCritical" xfId="1062"/>
    <cellStyle name="SAPBEXexcCritical4" xfId="1063"/>
    <cellStyle name="SAPBEXexcCritical4 2" xfId="1064"/>
    <cellStyle name="SAPBEXexcCritical4 3" xfId="1065"/>
    <cellStyle name="SAPBEXexcCritical4 4" xfId="1066"/>
    <cellStyle name="SAPBEXexcCritical4 5" xfId="1067"/>
    <cellStyle name="SAPBEXexcCritical5" xfId="1068"/>
    <cellStyle name="SAPBEXexcCritical5 2" xfId="1069"/>
    <cellStyle name="SAPBEXexcCritical5 3" xfId="1070"/>
    <cellStyle name="SAPBEXexcCritical5 4" xfId="1071"/>
    <cellStyle name="SAPBEXexcCritical5 5" xfId="1072"/>
    <cellStyle name="SAPBEXexcCritical6" xfId="1073"/>
    <cellStyle name="SAPBEXexcCritical6 2" xfId="1074"/>
    <cellStyle name="SAPBEXexcCritical6 3" xfId="1075"/>
    <cellStyle name="SAPBEXexcCritical6 4" xfId="1076"/>
    <cellStyle name="SAPBEXexcCritical6 5" xfId="1077"/>
    <cellStyle name="SAPBEXexcGood" xfId="1078"/>
    <cellStyle name="SAPBEXexcGood1" xfId="1079"/>
    <cellStyle name="SAPBEXexcGood1 2" xfId="1080"/>
    <cellStyle name="SAPBEXexcGood1 3" xfId="1081"/>
    <cellStyle name="SAPBEXexcGood1 4" xfId="1082"/>
    <cellStyle name="SAPBEXexcGood1 5" xfId="1083"/>
    <cellStyle name="SAPBEXexcGood2" xfId="1084"/>
    <cellStyle name="SAPBEXexcGood2 2" xfId="1085"/>
    <cellStyle name="SAPBEXexcGood2 3" xfId="1086"/>
    <cellStyle name="SAPBEXexcGood2 4" xfId="1087"/>
    <cellStyle name="SAPBEXexcGood2 5" xfId="1088"/>
    <cellStyle name="SAPBEXexcGood3" xfId="1089"/>
    <cellStyle name="SAPBEXexcGood3 2" xfId="1090"/>
    <cellStyle name="SAPBEXexcGood3 3" xfId="1091"/>
    <cellStyle name="SAPBEXexcGood3 4" xfId="1092"/>
    <cellStyle name="SAPBEXexcGood3 5" xfId="1093"/>
    <cellStyle name="SAPBEXexcVeryBad" xfId="1094"/>
    <cellStyle name="SAPBEXfilterDrill" xfId="1095"/>
    <cellStyle name="SAPBEXfilterDrill 2" xfId="1096"/>
    <cellStyle name="SAPBEXfilterDrill 3" xfId="1097"/>
    <cellStyle name="SAPBEXfilterItem" xfId="1098"/>
    <cellStyle name="SAPBEXfilterItem 2" xfId="1099"/>
    <cellStyle name="SAPBEXfilterItem 3" xfId="1100"/>
    <cellStyle name="SAPBEXfilterText" xfId="1101"/>
    <cellStyle name="SAPBEXfilterText 2" xfId="1102"/>
    <cellStyle name="SAPBEXfilterText 2 2" xfId="1103"/>
    <cellStyle name="SAPBEXfilterText 3" xfId="1104"/>
    <cellStyle name="SAPBEXfilterText 4" xfId="1105"/>
    <cellStyle name="SAPBEXformats" xfId="1106"/>
    <cellStyle name="SAPBEXformats 2" xfId="1107"/>
    <cellStyle name="SAPBEXformats 2 2" xfId="1108"/>
    <cellStyle name="SAPBEXformats 3" xfId="1109"/>
    <cellStyle name="SAPBEXformats 3 2" xfId="1110"/>
    <cellStyle name="SAPBEXformats 4" xfId="1111"/>
    <cellStyle name="SAPBEXformats 5" xfId="1112"/>
    <cellStyle name="SAPBEXformats 6" xfId="1113"/>
    <cellStyle name="SAPBEXheaderData" xfId="1114"/>
    <cellStyle name="SAPBEXheaderItem" xfId="1115"/>
    <cellStyle name="SAPBEXheaderItem 2" xfId="1116"/>
    <cellStyle name="SAPBEXheaderItem 2 2" xfId="1117"/>
    <cellStyle name="SAPBEXheaderItem 3" xfId="1118"/>
    <cellStyle name="SAPBEXheaderText" xfId="1119"/>
    <cellStyle name="SAPBEXheaderText 2" xfId="1120"/>
    <cellStyle name="SAPBEXheaderText 2 2" xfId="1121"/>
    <cellStyle name="SAPBEXheaderText 3" xfId="1122"/>
    <cellStyle name="SAPBEXheaderText 4" xfId="1123"/>
    <cellStyle name="SAPBEXHLevel0" xfId="1124"/>
    <cellStyle name="SAPBEXHLevel0 2" xfId="1125"/>
    <cellStyle name="SAPBEXHLevel0 3" xfId="1126"/>
    <cellStyle name="SAPBEXHLevel0 3 2" xfId="1127"/>
    <cellStyle name="SAPBEXHLevel0 4" xfId="1128"/>
    <cellStyle name="SAPBEXHLevel0 4 2" xfId="1129"/>
    <cellStyle name="SAPBEXHLevel0 4 3" xfId="1130"/>
    <cellStyle name="SAPBEXHLevel0 5" xfId="1131"/>
    <cellStyle name="SAPBEXHLevel0 6" xfId="1132"/>
    <cellStyle name="SAPBEXHLevel0 7" xfId="1133"/>
    <cellStyle name="SAPBEXHLevel0 8" xfId="1134"/>
    <cellStyle name="SAPBEXHLevel0 9" xfId="1414"/>
    <cellStyle name="SAPBEXHLevel0X" xfId="1135"/>
    <cellStyle name="SAPBEXHLevel0X 2" xfId="1136"/>
    <cellStyle name="SAPBEXHLevel0X 2 2" xfId="1137"/>
    <cellStyle name="SAPBEXHLevel0X 3" xfId="1138"/>
    <cellStyle name="SAPBEXHLevel0X 4" xfId="1139"/>
    <cellStyle name="SAPBEXHLevel0X 4 2" xfId="1140"/>
    <cellStyle name="SAPBEXHLevel0X 4 3" xfId="1141"/>
    <cellStyle name="SAPBEXHLevel0X 5" xfId="1142"/>
    <cellStyle name="SAPBEXHLevel0X 6" xfId="1143"/>
    <cellStyle name="SAPBEXHLevel0X 7" xfId="1144"/>
    <cellStyle name="SAPBEXHLevel1" xfId="1145"/>
    <cellStyle name="SAPBEXHLevel1 2" xfId="1146"/>
    <cellStyle name="SAPBEXHLevel1 2 2" xfId="1147"/>
    <cellStyle name="SAPBEXHLevel1 3" xfId="1148"/>
    <cellStyle name="SAPBEXHLevel1 3 2" xfId="1149"/>
    <cellStyle name="SAPBEXHLevel1 4" xfId="1150"/>
    <cellStyle name="SAPBEXHLevel1 4 2" xfId="1151"/>
    <cellStyle name="SAPBEXHLevel1 4 3" xfId="1152"/>
    <cellStyle name="SAPBEXHLevel1 5" xfId="1153"/>
    <cellStyle name="SAPBEXHLevel1 6" xfId="1154"/>
    <cellStyle name="SAPBEXHLevel1 7" xfId="1155"/>
    <cellStyle name="SAPBEXHLevel1 8" xfId="1156"/>
    <cellStyle name="SAPBEXHLevel1 9" xfId="1415"/>
    <cellStyle name="SAPBEXHLevel1X" xfId="1157"/>
    <cellStyle name="SAPBEXHLevel1X 2" xfId="1158"/>
    <cellStyle name="SAPBEXHLevel1X 2 2" xfId="1159"/>
    <cellStyle name="SAPBEXHLevel1X 3" xfId="1160"/>
    <cellStyle name="SAPBEXHLevel1X 4" xfId="1161"/>
    <cellStyle name="SAPBEXHLevel1X 4 2" xfId="1162"/>
    <cellStyle name="SAPBEXHLevel1X 4 3" xfId="1163"/>
    <cellStyle name="SAPBEXHLevel1X 5" xfId="1164"/>
    <cellStyle name="SAPBEXHLevel1X 6" xfId="1165"/>
    <cellStyle name="SAPBEXHLevel1X 7" xfId="1166"/>
    <cellStyle name="SAPBEXHLevel2" xfId="1167"/>
    <cellStyle name="SAPBEXHLevel2 2" xfId="1168"/>
    <cellStyle name="SAPBEXHLevel2 3" xfId="1169"/>
    <cellStyle name="SAPBEXHLevel2 3 2" xfId="1170"/>
    <cellStyle name="SAPBEXHLevel2 4" xfId="1171"/>
    <cellStyle name="SAPBEXHLevel2 4 2" xfId="1172"/>
    <cellStyle name="SAPBEXHLevel2 4 3" xfId="1173"/>
    <cellStyle name="SAPBEXHLevel2 5" xfId="1174"/>
    <cellStyle name="SAPBEXHLevel2 6" xfId="1175"/>
    <cellStyle name="SAPBEXHLevel2 7" xfId="1176"/>
    <cellStyle name="SAPBEXHLevel2 8" xfId="1177"/>
    <cellStyle name="SAPBEXHLevel2 9" xfId="1416"/>
    <cellStyle name="SAPBEXHLevel2X" xfId="1178"/>
    <cellStyle name="SAPBEXHLevel2X 2" xfId="1179"/>
    <cellStyle name="SAPBEXHLevel2X 2 2" xfId="1180"/>
    <cellStyle name="SAPBEXHLevel2X 3" xfId="1181"/>
    <cellStyle name="SAPBEXHLevel2X 4" xfId="1182"/>
    <cellStyle name="SAPBEXHLevel2X 4 2" xfId="1183"/>
    <cellStyle name="SAPBEXHLevel2X 4 3" xfId="1184"/>
    <cellStyle name="SAPBEXHLevel2X 5" xfId="1185"/>
    <cellStyle name="SAPBEXHLevel2X 6" xfId="1186"/>
    <cellStyle name="SAPBEXHLevel2X 7" xfId="1187"/>
    <cellStyle name="SAPBEXHLevel3" xfId="1188"/>
    <cellStyle name="SAPBEXHLevel3 2" xfId="1189"/>
    <cellStyle name="SAPBEXHLevel3 2 2" xfId="1190"/>
    <cellStyle name="SAPBEXHLevel3 3" xfId="1191"/>
    <cellStyle name="SAPBEXHLevel3 3 2" xfId="1192"/>
    <cellStyle name="SAPBEXHLevel3 4" xfId="1193"/>
    <cellStyle name="SAPBEXHLevel3 4 2" xfId="1194"/>
    <cellStyle name="SAPBEXHLevel3 4 3" xfId="1195"/>
    <cellStyle name="SAPBEXHLevel3 5" xfId="1196"/>
    <cellStyle name="SAPBEXHLevel3 6" xfId="1197"/>
    <cellStyle name="SAPBEXHLevel3 7" xfId="1198"/>
    <cellStyle name="SAPBEXHLevel3 8" xfId="1199"/>
    <cellStyle name="SAPBEXHLevel3 9" xfId="1417"/>
    <cellStyle name="SAPBEXHLevel3X" xfId="1200"/>
    <cellStyle name="SAPBEXHLevel3X 2" xfId="1201"/>
    <cellStyle name="SAPBEXHLevel3X 2 2" xfId="1202"/>
    <cellStyle name="SAPBEXHLevel3X 3" xfId="1203"/>
    <cellStyle name="SAPBEXHLevel3X 4" xfId="1204"/>
    <cellStyle name="SAPBEXHLevel3X 4 2" xfId="1205"/>
    <cellStyle name="SAPBEXHLevel3X 4 3" xfId="1206"/>
    <cellStyle name="SAPBEXHLevel3X 5" xfId="1207"/>
    <cellStyle name="SAPBEXHLevel3X 6" xfId="1208"/>
    <cellStyle name="SAPBEXHLevel3X 7" xfId="1209"/>
    <cellStyle name="SAPBEXinputData" xfId="1210"/>
    <cellStyle name="SAPBEXinputData 2" xfId="1211"/>
    <cellStyle name="SAPBEXinputData 2 2" xfId="1212"/>
    <cellStyle name="SAPBEXinputData 3" xfId="1213"/>
    <cellStyle name="SAPBEXinputData 4" xfId="1214"/>
    <cellStyle name="SAPBEXItemHeader" xfId="1215"/>
    <cellStyle name="SAPBEXItemHeader 2" xfId="1216"/>
    <cellStyle name="SAPBEXItemHeader 3" xfId="1217"/>
    <cellStyle name="SAPBEXresData" xfId="1218"/>
    <cellStyle name="SAPBEXresData 2" xfId="1219"/>
    <cellStyle name="SAPBEXresData 3" xfId="1220"/>
    <cellStyle name="SAPBEXresData 4" xfId="1221"/>
    <cellStyle name="SAPBEXresData 4 2" xfId="1222"/>
    <cellStyle name="SAPBEXresData 4 3" xfId="1223"/>
    <cellStyle name="SAPBEXresData 5" xfId="1224"/>
    <cellStyle name="SAPBEXresData 6" xfId="1225"/>
    <cellStyle name="SAPBEXresDataEmph" xfId="1226"/>
    <cellStyle name="SAPBEXresDataEmph 2" xfId="1227"/>
    <cellStyle name="SAPBEXresDataEmph 3" xfId="1228"/>
    <cellStyle name="SAPBEXresDataEmph 4" xfId="1229"/>
    <cellStyle name="SAPBEXresDataEmph 4 2" xfId="1230"/>
    <cellStyle name="SAPBEXresDataEmph 4 3" xfId="1231"/>
    <cellStyle name="SAPBEXresDataEmph 5" xfId="1232"/>
    <cellStyle name="SAPBEXresDataEmph 6" xfId="1233"/>
    <cellStyle name="SAPBEXresItem" xfId="1234"/>
    <cellStyle name="SAPBEXresItem 2" xfId="1235"/>
    <cellStyle name="SAPBEXresItem 3" xfId="1236"/>
    <cellStyle name="SAPBEXresItem 4" xfId="1237"/>
    <cellStyle name="SAPBEXresItem 4 2" xfId="1238"/>
    <cellStyle name="SAPBEXresItem 4 3" xfId="1239"/>
    <cellStyle name="SAPBEXresItem 5" xfId="1240"/>
    <cellStyle name="SAPBEXresItem 6" xfId="1241"/>
    <cellStyle name="SAPBEXresItemX" xfId="1242"/>
    <cellStyle name="SAPBEXresItemX 2" xfId="1243"/>
    <cellStyle name="SAPBEXresItemX 3" xfId="1244"/>
    <cellStyle name="SAPBEXresItemX 4" xfId="1245"/>
    <cellStyle name="SAPBEXresItemX 4 2" xfId="1246"/>
    <cellStyle name="SAPBEXresItemX 4 3" xfId="1247"/>
    <cellStyle name="SAPBEXresItemX 5" xfId="1248"/>
    <cellStyle name="SAPBEXresItemX 6" xfId="1249"/>
    <cellStyle name="SAPBEXstdData" xfId="1250"/>
    <cellStyle name="SAPBEXstdData 2" xfId="1251"/>
    <cellStyle name="SAPBEXstdData 2 2" xfId="1252"/>
    <cellStyle name="SAPBEXstdData 2 3" xfId="1253"/>
    <cellStyle name="SAPBEXstdData 2 4" xfId="1254"/>
    <cellStyle name="SAPBEXstdData 2 5" xfId="1255"/>
    <cellStyle name="SAPBEXstdData 3" xfId="1256"/>
    <cellStyle name="SAPBEXstdData 3 2" xfId="1257"/>
    <cellStyle name="SAPBEXstdData 4" xfId="1258"/>
    <cellStyle name="SAPBEXstdData 4 2" xfId="1259"/>
    <cellStyle name="SAPBEXstdData 5" xfId="1260"/>
    <cellStyle name="SAPBEXstdData 6" xfId="1413"/>
    <cellStyle name="SAPBEXstdData_2009 g _150609" xfId="1261"/>
    <cellStyle name="SAPBEXstdDataEmph" xfId="1262"/>
    <cellStyle name="SAPBEXstdDataEmph 2" xfId="1263"/>
    <cellStyle name="SAPBEXstdDataEmph 3" xfId="1264"/>
    <cellStyle name="SAPBEXstdDataEmph 4" xfId="1265"/>
    <cellStyle name="SAPBEXstdDataEmph 5" xfId="1266"/>
    <cellStyle name="SAPBEXstdItem" xfId="1267"/>
    <cellStyle name="SAPBEXstdItem 2" xfId="1268"/>
    <cellStyle name="SAPBEXstdItem 2 2" xfId="1269"/>
    <cellStyle name="SAPBEXstdItem 3" xfId="1270"/>
    <cellStyle name="SAPBEXstdItem 3 2" xfId="1271"/>
    <cellStyle name="SAPBEXstdItem 4" xfId="1272"/>
    <cellStyle name="SAPBEXstdItem 4 2" xfId="1273"/>
    <cellStyle name="SAPBEXstdItem 5" xfId="1274"/>
    <cellStyle name="SAPBEXstdItem 5 2" xfId="1275"/>
    <cellStyle name="SAPBEXstdItem 6" xfId="1276"/>
    <cellStyle name="SAPBEXstdItem_FMLikp03_081208_15_aprrez" xfId="1277"/>
    <cellStyle name="SAPBEXstdItemX" xfId="1278"/>
    <cellStyle name="SAPBEXstdItemX 2" xfId="1279"/>
    <cellStyle name="SAPBEXstdItemX 3" xfId="1280"/>
    <cellStyle name="SAPBEXstdItemX 4" xfId="1281"/>
    <cellStyle name="SAPBEXstdItemX 4 2" xfId="1282"/>
    <cellStyle name="SAPBEXstdItemX 4 3" xfId="1283"/>
    <cellStyle name="SAPBEXstdItemX 5" xfId="1284"/>
    <cellStyle name="SAPBEXstdItemX 6" xfId="1285"/>
    <cellStyle name="SAPBEXsubData" xfId="1286"/>
    <cellStyle name="SAPBEXsubDataEmph" xfId="1287"/>
    <cellStyle name="SAPBEXsubItem" xfId="1288"/>
    <cellStyle name="SAPBEXtitle" xfId="1289"/>
    <cellStyle name="SAPBEXtitle 2" xfId="1290"/>
    <cellStyle name="SAPBEXtitle 2 2" xfId="1291"/>
    <cellStyle name="SAPBEXtitle 3" xfId="1292"/>
    <cellStyle name="SAPBEXunassignedItem" xfId="1293"/>
    <cellStyle name="SAPBEXundefined" xfId="1294"/>
    <cellStyle name="SAPBEXundefined 2" xfId="1295"/>
    <cellStyle name="SAPBEXundefined 3" xfId="1296"/>
    <cellStyle name="SAPBEXundefined 4" xfId="1297"/>
    <cellStyle name="SAPBEXundefined 5" xfId="1298"/>
    <cellStyle name="Satisfaisant" xfId="1299"/>
    <cellStyle name="Sce_Title" xfId="1300"/>
    <cellStyle name="Sep. milhar [2]" xfId="1301"/>
    <cellStyle name="Separador de m" xfId="1302"/>
    <cellStyle name="Separador de milhares [0]_A" xfId="1303"/>
    <cellStyle name="Separador de milhares_A" xfId="1304"/>
    <cellStyle name="Sheet Title" xfId="1305"/>
    <cellStyle name="Sheet Title 2" xfId="1306"/>
    <cellStyle name="Sheet Title 3" xfId="1307"/>
    <cellStyle name="Slikts" xfId="1308"/>
    <cellStyle name="Sortie" xfId="1309"/>
    <cellStyle name="Sortie 2" xfId="1310"/>
    <cellStyle name="Sortie 3" xfId="1311"/>
    <cellStyle name="Standard_Tabelle1" xfId="1312"/>
    <cellStyle name="Stils 1" xfId="1313"/>
    <cellStyle name="STYL1 - Style1" xfId="1314"/>
    <cellStyle name="Style 1" xfId="1315"/>
    <cellStyle name="Style 1 2" xfId="1316"/>
    <cellStyle name="Sub-title" xfId="1317"/>
    <cellStyle name="sum" xfId="1318"/>
    <cellStyle name="summary" xfId="1319"/>
    <cellStyle name="Text" xfId="1320"/>
    <cellStyle name="Texte explicatif" xfId="1321"/>
    <cellStyle name="þ_x001d_ð‡_x000c_éþ÷_x000c_âþU_x0001__x001f__x000f_&quot;_x0007__x0001__x0001_" xfId="1322"/>
    <cellStyle name="þ_x001d_ð‡_x000c_éþ÷_x000c_âþU_x0001__x001f__x000f_&quot;_x000f__x0001__x0001_" xfId="1323"/>
    <cellStyle name="þð‡éþ÷âþU&quot;" xfId="1324"/>
    <cellStyle name="Time" xfId="1325"/>
    <cellStyle name="Title 2" xfId="1326"/>
    <cellStyle name="Title 2 2" xfId="1327"/>
    <cellStyle name="Title 3" xfId="1328"/>
    <cellStyle name="Title 3 2" xfId="1329"/>
    <cellStyle name="Title 3 3" xfId="1330"/>
    <cellStyle name="Title 4" xfId="1331"/>
    <cellStyle name="Titre" xfId="1332"/>
    <cellStyle name="Titre 1" xfId="1333"/>
    <cellStyle name="Titre 2" xfId="1334"/>
    <cellStyle name="Titre 3" xfId="1335"/>
    <cellStyle name="Titre 4" xfId="1336"/>
    <cellStyle name="Titulo1" xfId="1337"/>
    <cellStyle name="Titulo2" xfId="1338"/>
    <cellStyle name="TopGrey" xfId="1339"/>
    <cellStyle name="Total 2" xfId="1340"/>
    <cellStyle name="Total 3" xfId="1341"/>
    <cellStyle name="Total 3 2" xfId="1342"/>
    <cellStyle name="Total 3 3" xfId="1343"/>
    <cellStyle name="Total 4" xfId="1344"/>
    <cellStyle name="Total 5" xfId="1345"/>
    <cellStyle name="Undefiniert" xfId="1346"/>
    <cellStyle name="USD" xfId="1347"/>
    <cellStyle name="USD Paren" xfId="1348"/>
    <cellStyle name="USD_Black Box 10 UNLOCKED" xfId="1349"/>
    <cellStyle name="V?st." xfId="1350"/>
    <cellStyle name="V?st. 2" xfId="1351"/>
    <cellStyle name="V?st. 3" xfId="1352"/>
    <cellStyle name="V¡rgula" xfId="1353"/>
    <cellStyle name="V¡rgula0" xfId="1354"/>
    <cellStyle name="vaca" xfId="1355"/>
    <cellStyle name="Vérification" xfId="1356"/>
    <cellStyle name="Vēst." xfId="1357"/>
    <cellStyle name="Vēst. 2" xfId="1358"/>
    <cellStyle name="Virgül [0]_08-01" xfId="1359"/>
    <cellStyle name="Virgül_08-01" xfId="1360"/>
    <cellStyle name="Vírgula" xfId="1361"/>
    <cellStyle name="Virsraksts 1" xfId="1362"/>
    <cellStyle name="Virsraksts 2" xfId="1363"/>
    <cellStyle name="Virsraksts 3" xfId="1364"/>
    <cellStyle name="Virsraksts 4" xfId="1365"/>
    <cellStyle name="Warning Text 2" xfId="1366"/>
    <cellStyle name="Warning Text 3" xfId="1367"/>
    <cellStyle name="WebAnchor1" xfId="1368"/>
    <cellStyle name="WebAnchor2" xfId="1369"/>
    <cellStyle name="WebAnchor3" xfId="1370"/>
    <cellStyle name="WebAnchor4" xfId="1371"/>
    <cellStyle name="WebAnchor5" xfId="1372"/>
    <cellStyle name="WebAnchor6" xfId="1373"/>
    <cellStyle name="WebAnchor7" xfId="1374"/>
    <cellStyle name="WebBold" xfId="1375"/>
    <cellStyle name="WebDate" xfId="1376"/>
    <cellStyle name="WebExclude" xfId="1377"/>
    <cellStyle name="WebFN" xfId="1378"/>
    <cellStyle name="WebFN1" xfId="1379"/>
    <cellStyle name="WebFN2" xfId="1380"/>
    <cellStyle name="WebFN3" xfId="1381"/>
    <cellStyle name="WebFN4" xfId="1382"/>
    <cellStyle name="WebHR" xfId="1383"/>
    <cellStyle name="WebIndent1" xfId="1384"/>
    <cellStyle name="WebIndent1wFN3" xfId="1385"/>
    <cellStyle name="WebIndent2" xfId="1386"/>
    <cellStyle name="WebNoBR" xfId="1387"/>
    <cellStyle name="Záhlaví 1" xfId="1390"/>
    <cellStyle name="Záhlaví 2" xfId="1391"/>
    <cellStyle name="zero" xfId="1392"/>
    <cellStyle name="ДАТА" xfId="1393"/>
    <cellStyle name="Денежный [0]_arrears" xfId="1394"/>
    <cellStyle name="Денежный_arrears" xfId="1395"/>
    <cellStyle name="ЗАГОЛОВОК1" xfId="1396"/>
    <cellStyle name="ЗАГОЛОВОК2" xfId="1397"/>
    <cellStyle name="ИТОГОВЫЙ" xfId="1398"/>
    <cellStyle name="Обычный_1-Б (6)_1" xfId="1399"/>
    <cellStyle name="ПРОЦЕНТНЫЙ_BOPENGC" xfId="1400"/>
    <cellStyle name="ТЕКСТ" xfId="1401"/>
    <cellStyle name="ФИКСИРОВАННЫЙ" xfId="1402"/>
    <cellStyle name="Финансовый [0]_arrears" xfId="1403"/>
    <cellStyle name="Финансовый_arrears" xfId="1404"/>
    <cellStyle name="標準_TonREAL" xfId="1405"/>
  </cellStyles>
  <dxfs count="0"/>
  <tableStyles count="0" defaultTableStyle="TableStyleMedium2" defaultPivotStyle="PivotStyleLight16"/>
  <colors>
    <mruColors>
      <color rgb="FFF5A3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abSelected="1" zoomScale="85" zoomScaleNormal="85" zoomScalePageLayoutView="85" workbookViewId="0">
      <selection activeCell="A5" sqref="A5"/>
    </sheetView>
  </sheetViews>
  <sheetFormatPr defaultRowHeight="15"/>
  <cols>
    <col min="1" max="1" width="28.85546875" customWidth="1"/>
    <col min="2" max="2" width="30.85546875" customWidth="1"/>
    <col min="3" max="4" width="10.28515625" customWidth="1"/>
    <col min="5" max="8" width="10.28515625" style="72" customWidth="1"/>
    <col min="9" max="9" width="30.85546875" customWidth="1"/>
  </cols>
  <sheetData>
    <row r="1" spans="1:10" ht="15.75">
      <c r="A1" s="6" t="s">
        <v>264</v>
      </c>
      <c r="B1" s="6"/>
      <c r="C1" s="7"/>
      <c r="D1" s="7"/>
      <c r="I1" s="8" t="s">
        <v>356</v>
      </c>
    </row>
    <row r="2" spans="1:10" ht="15.75">
      <c r="A2" s="6" t="s">
        <v>265</v>
      </c>
      <c r="B2" s="6"/>
      <c r="C2" s="7"/>
      <c r="D2" s="7"/>
      <c r="I2" s="8" t="s">
        <v>357</v>
      </c>
    </row>
    <row r="3" spans="1:10" s="11" customFormat="1" ht="12.75">
      <c r="A3" s="10" t="s">
        <v>2</v>
      </c>
      <c r="B3" s="10"/>
      <c r="C3" s="251"/>
      <c r="D3" s="252"/>
      <c r="E3" s="73"/>
      <c r="F3" s="252"/>
      <c r="G3" s="73"/>
      <c r="H3" s="73"/>
    </row>
    <row r="4" spans="1:10" s="11" customFormat="1" ht="12.75">
      <c r="A4" s="10" t="s">
        <v>3</v>
      </c>
      <c r="B4" s="10"/>
      <c r="C4" s="9"/>
      <c r="D4" s="251"/>
      <c r="E4" s="73"/>
      <c r="F4" s="73"/>
      <c r="G4" s="73"/>
      <c r="H4" s="73"/>
    </row>
    <row r="5" spans="1:10" ht="8.25" customHeight="1">
      <c r="B5" s="7"/>
      <c r="C5" s="7"/>
      <c r="D5" s="7"/>
      <c r="E5" s="37"/>
      <c r="F5" s="37"/>
      <c r="G5" s="37"/>
      <c r="H5" s="37"/>
    </row>
    <row r="6" spans="1:10">
      <c r="A6" s="88" t="s">
        <v>150</v>
      </c>
      <c r="B6" s="85" t="s">
        <v>148</v>
      </c>
      <c r="C6" s="12">
        <v>2019</v>
      </c>
      <c r="D6" s="1"/>
      <c r="E6" s="12">
        <v>2020</v>
      </c>
      <c r="F6" s="234"/>
      <c r="G6" s="172">
        <v>2021</v>
      </c>
      <c r="H6" s="2"/>
      <c r="I6" s="74"/>
    </row>
    <row r="7" spans="1:10" s="76" customFormat="1" ht="45">
      <c r="A7" s="89"/>
      <c r="B7" s="86"/>
      <c r="C7" s="3" t="s">
        <v>350</v>
      </c>
      <c r="D7" s="4" t="s">
        <v>351</v>
      </c>
      <c r="E7" s="3" t="s">
        <v>350</v>
      </c>
      <c r="F7" s="235" t="s">
        <v>351</v>
      </c>
      <c r="G7" s="96" t="s">
        <v>350</v>
      </c>
      <c r="H7" s="3" t="s">
        <v>351</v>
      </c>
      <c r="I7" s="75"/>
    </row>
    <row r="8" spans="1:10">
      <c r="A8" s="90" t="s">
        <v>17</v>
      </c>
      <c r="B8" s="5" t="s">
        <v>6</v>
      </c>
      <c r="C8" s="87">
        <f>'1.pielikuma 2.tabula'!C20</f>
        <v>9206.9457202296271</v>
      </c>
      <c r="D8" s="93">
        <f>'1.pielikuma 2.tabula'!D20</f>
        <v>9188.7862795293422</v>
      </c>
      <c r="E8" s="92">
        <f>'1.pielikuma 2.tabula'!E20</f>
        <v>9873.005180317723</v>
      </c>
      <c r="F8" s="193">
        <f>'1.pielikuma 2.tabula'!F20</f>
        <v>9790.9702470960692</v>
      </c>
      <c r="G8" s="233">
        <f>'1.pielikuma 2.tabula'!G20</f>
        <v>10216.420122149026</v>
      </c>
      <c r="H8" s="87"/>
      <c r="I8" s="5" t="s">
        <v>7</v>
      </c>
      <c r="J8" s="77"/>
    </row>
    <row r="9" spans="1:10" ht="15" customHeight="1">
      <c r="A9" s="90" t="s">
        <v>20</v>
      </c>
      <c r="B9" s="5" t="s">
        <v>0</v>
      </c>
      <c r="C9" s="87">
        <f>'1.pielikuma 3.tabula'!C52</f>
        <v>9555.632930524218</v>
      </c>
      <c r="D9" s="93">
        <f>'1.pielikuma 3.tabula'!D52</f>
        <v>9397.938867129591</v>
      </c>
      <c r="E9" s="92">
        <f>'1.pielikuma 3.tabula'!E52</f>
        <v>9806.7300430747382</v>
      </c>
      <c r="F9" s="193">
        <f>'1.pielikuma 3.tabula'!F52</f>
        <v>9712.0807990747398</v>
      </c>
      <c r="G9" s="233">
        <f>'1.pielikuma 3.tabula'!G52</f>
        <v>10567.320918122645</v>
      </c>
      <c r="H9" s="87"/>
      <c r="I9" s="5" t="s">
        <v>237</v>
      </c>
      <c r="J9" s="77"/>
    </row>
    <row r="10" spans="1:10">
      <c r="A10" s="90" t="s">
        <v>86</v>
      </c>
      <c r="B10" s="5" t="s">
        <v>98</v>
      </c>
      <c r="C10" s="87">
        <f>'1.pielikuma 4.tabula'!C33</f>
        <v>9214.8086870000006</v>
      </c>
      <c r="D10" s="93">
        <f>'1.pielikuma 4.tabula'!D33</f>
        <v>9214.8086870000006</v>
      </c>
      <c r="E10" s="92">
        <f>'1.pielikuma 4.tabula'!E33</f>
        <v>9788.950412000002</v>
      </c>
      <c r="F10" s="193">
        <f>'1.pielikuma 4.tabula'!F33</f>
        <v>9788.950412000002</v>
      </c>
      <c r="G10" s="233" t="s">
        <v>4</v>
      </c>
      <c r="H10" s="87"/>
      <c r="I10" s="5" t="s">
        <v>238</v>
      </c>
      <c r="J10" s="77"/>
    </row>
    <row r="11" spans="1:10" ht="6.75" customHeight="1">
      <c r="A11" s="91"/>
      <c r="B11" s="78"/>
      <c r="C11" s="13"/>
      <c r="D11" s="15"/>
      <c r="E11" s="22"/>
      <c r="F11" s="49"/>
      <c r="G11" s="14"/>
      <c r="H11" s="22"/>
      <c r="I11" s="78"/>
      <c r="J11" s="77"/>
    </row>
    <row r="12" spans="1:10" ht="33.75" customHeight="1">
      <c r="A12" s="91" t="s">
        <v>225</v>
      </c>
      <c r="B12" s="5" t="s">
        <v>77</v>
      </c>
      <c r="C12" s="13">
        <f t="shared" ref="C12:G12" si="0">MIN(C8:C9)</f>
        <v>9206.9457202296271</v>
      </c>
      <c r="D12" s="15">
        <f t="shared" ref="D12:F12" si="1">MIN(D8:D9)</f>
        <v>9188.7862795293422</v>
      </c>
      <c r="E12" s="22">
        <f t="shared" si="1"/>
        <v>9806.7300430747382</v>
      </c>
      <c r="F12" s="58">
        <f t="shared" si="1"/>
        <v>9712.0807990747398</v>
      </c>
      <c r="G12" s="14">
        <f t="shared" si="0"/>
        <v>10216.420122149026</v>
      </c>
      <c r="H12" s="13"/>
      <c r="I12" s="5" t="s">
        <v>158</v>
      </c>
      <c r="J12" s="77"/>
    </row>
    <row r="13" spans="1:10" ht="7.5" customHeight="1">
      <c r="A13" s="91"/>
      <c r="B13" s="43"/>
      <c r="C13" s="13"/>
      <c r="D13" s="15"/>
      <c r="E13" s="22"/>
      <c r="F13" s="49"/>
      <c r="G13" s="14"/>
      <c r="H13" s="22"/>
      <c r="I13" s="43"/>
      <c r="J13" s="77"/>
    </row>
    <row r="14" spans="1:10" ht="16.5">
      <c r="A14" s="32" t="s">
        <v>226</v>
      </c>
      <c r="B14" s="27" t="s">
        <v>161</v>
      </c>
      <c r="C14" s="87">
        <f t="shared" ref="C14:G14" si="2">C20/100*0.1</f>
        <v>30.840835306467753</v>
      </c>
      <c r="D14" s="93"/>
      <c r="E14" s="92">
        <f t="shared" ref="E14" si="3">E20/100*0.1</f>
        <v>32.639425538241355</v>
      </c>
      <c r="F14" s="193"/>
      <c r="G14" s="233">
        <f t="shared" si="2"/>
        <v>34.441536456670015</v>
      </c>
      <c r="H14" s="87"/>
      <c r="I14" s="27" t="s">
        <v>159</v>
      </c>
      <c r="J14" s="77"/>
    </row>
    <row r="15" spans="1:10" ht="16.5">
      <c r="A15" s="32" t="s">
        <v>227</v>
      </c>
      <c r="B15" s="27" t="s">
        <v>162</v>
      </c>
      <c r="C15" s="79">
        <v>28.35936228773194</v>
      </c>
      <c r="D15" s="80"/>
      <c r="E15" s="81">
        <f>C14</f>
        <v>30.840835306467753</v>
      </c>
      <c r="F15" s="236"/>
      <c r="G15" s="237">
        <f>E14</f>
        <v>32.639425538241355</v>
      </c>
      <c r="H15" s="81"/>
      <c r="I15" s="27" t="s">
        <v>160</v>
      </c>
      <c r="J15" s="77"/>
    </row>
    <row r="16" spans="1:10" ht="6" customHeight="1">
      <c r="A16" s="91"/>
      <c r="B16" s="78"/>
      <c r="C16" s="13"/>
      <c r="D16" s="15"/>
      <c r="E16" s="22"/>
      <c r="F16" s="49"/>
      <c r="G16" s="14"/>
      <c r="H16" s="22"/>
      <c r="I16" s="78"/>
      <c r="J16" s="77"/>
    </row>
    <row r="17" spans="1:11" ht="30">
      <c r="A17" s="91" t="s">
        <v>229</v>
      </c>
      <c r="B17" s="27" t="s">
        <v>78</v>
      </c>
      <c r="C17" s="87">
        <f t="shared" ref="C17:E17" si="4">(C12-C14)-(C10-C15)</f>
        <v>-10.344439789108947</v>
      </c>
      <c r="D17" s="93"/>
      <c r="E17" s="87">
        <f t="shared" si="4"/>
        <v>15.981040842962102</v>
      </c>
      <c r="F17" s="193"/>
      <c r="G17" s="233">
        <f>G12</f>
        <v>10216.420122149026</v>
      </c>
      <c r="H17" s="87"/>
      <c r="I17" s="27" t="s">
        <v>163</v>
      </c>
      <c r="J17" s="77"/>
    </row>
    <row r="18" spans="1:11">
      <c r="A18" s="91" t="s">
        <v>230</v>
      </c>
      <c r="B18" s="5" t="s">
        <v>228</v>
      </c>
      <c r="C18" s="87">
        <f t="shared" ref="C18:G18" si="5">ABS(C17)</f>
        <v>10.344439789108947</v>
      </c>
      <c r="D18" s="93"/>
      <c r="E18" s="92">
        <f t="shared" ref="E18" si="6">ABS(E17)</f>
        <v>15.981040842962102</v>
      </c>
      <c r="F18" s="193"/>
      <c r="G18" s="233">
        <f t="shared" si="5"/>
        <v>10216.420122149026</v>
      </c>
      <c r="H18" s="87"/>
      <c r="I18" s="5" t="s">
        <v>234</v>
      </c>
      <c r="J18" s="82"/>
    </row>
    <row r="19" spans="1:11" ht="6" customHeight="1">
      <c r="A19" s="91"/>
      <c r="B19" s="78"/>
      <c r="C19" s="13"/>
      <c r="D19" s="15"/>
      <c r="E19" s="22"/>
      <c r="F19" s="49"/>
      <c r="G19" s="14"/>
      <c r="H19" s="22"/>
      <c r="I19" s="78"/>
      <c r="J19" s="77"/>
    </row>
    <row r="20" spans="1:11">
      <c r="A20" s="91" t="s">
        <v>231</v>
      </c>
      <c r="B20" s="27" t="s">
        <v>18</v>
      </c>
      <c r="C20" s="13">
        <f>'1.pielikuma 2.tabula'!C18</f>
        <v>30840.83530646775</v>
      </c>
      <c r="D20" s="15"/>
      <c r="E20" s="22">
        <f>'1.pielikuma 2.tabula'!E18</f>
        <v>32639.425538241354</v>
      </c>
      <c r="F20" s="58"/>
      <c r="G20" s="14">
        <f>'1.pielikuma 2.tabula'!G18</f>
        <v>34441.536456670015</v>
      </c>
      <c r="H20" s="13"/>
      <c r="I20" s="78" t="s">
        <v>233</v>
      </c>
      <c r="J20" s="77"/>
    </row>
    <row r="21" spans="1:11" ht="15" customHeight="1">
      <c r="A21" s="91" t="s">
        <v>232</v>
      </c>
      <c r="B21" s="27" t="s">
        <v>79</v>
      </c>
      <c r="C21" s="87">
        <f t="shared" ref="C21:G21" si="7">C20/100*0.1</f>
        <v>30.840835306467753</v>
      </c>
      <c r="D21" s="93"/>
      <c r="E21" s="92">
        <f t="shared" ref="E21" si="8">E20/100*0.1</f>
        <v>32.639425538241355</v>
      </c>
      <c r="F21" s="193"/>
      <c r="G21" s="233">
        <f t="shared" si="7"/>
        <v>34.441536456670015</v>
      </c>
      <c r="H21" s="87"/>
      <c r="I21" s="27" t="s">
        <v>164</v>
      </c>
      <c r="J21" s="77"/>
    </row>
    <row r="22" spans="1:11" ht="6" customHeight="1">
      <c r="A22" s="91"/>
      <c r="B22" s="78"/>
      <c r="C22" s="13"/>
      <c r="D22" s="15"/>
      <c r="E22" s="22"/>
      <c r="F22" s="49"/>
      <c r="G22" s="14"/>
      <c r="H22" s="22"/>
      <c r="I22" s="78"/>
      <c r="J22" s="77"/>
    </row>
    <row r="23" spans="1:11" ht="45">
      <c r="A23" s="35" t="s">
        <v>235</v>
      </c>
      <c r="B23" s="27" t="s">
        <v>154</v>
      </c>
      <c r="C23" s="13">
        <f t="shared" ref="C23" si="9">IF(C18&gt;C21,C12,C10)</f>
        <v>9214.8086870000006</v>
      </c>
      <c r="D23" s="15">
        <f>IF(C18&gt;C21,D12,D10)</f>
        <v>9214.8086870000006</v>
      </c>
      <c r="E23" s="22">
        <f>IF(E18&gt;E21,E12,E10)</f>
        <v>9788.950412000002</v>
      </c>
      <c r="F23" s="15">
        <f>IF(E18&gt;E21,F12,F10)</f>
        <v>9788.950412000002</v>
      </c>
      <c r="G23" s="14">
        <f>IF(G18&gt;G21,G12,G10)</f>
        <v>10216.420122149026</v>
      </c>
      <c r="H23" s="13"/>
      <c r="I23" s="31" t="s">
        <v>153</v>
      </c>
      <c r="J23" s="77"/>
    </row>
    <row r="24" spans="1:11" ht="30">
      <c r="A24" s="90" t="s">
        <v>292</v>
      </c>
      <c r="B24" s="27" t="s">
        <v>293</v>
      </c>
      <c r="C24" s="13">
        <f t="shared" ref="C24:G24" si="10">C23-C14</f>
        <v>9183.9678516935328</v>
      </c>
      <c r="D24" s="15">
        <f>D23-C14</f>
        <v>9183.9678516935328</v>
      </c>
      <c r="E24" s="22">
        <f t="shared" ref="E24" si="11">E23-E14</f>
        <v>9756.31098646176</v>
      </c>
      <c r="F24" s="15">
        <f>F23-E14</f>
        <v>9756.31098646176</v>
      </c>
      <c r="G24" s="14">
        <f t="shared" si="10"/>
        <v>10181.978585692355</v>
      </c>
      <c r="H24" s="13"/>
      <c r="I24" s="31" t="s">
        <v>294</v>
      </c>
      <c r="J24" s="77"/>
    </row>
    <row r="25" spans="1:11" ht="31.5" customHeight="1">
      <c r="A25" s="90" t="s">
        <v>220</v>
      </c>
      <c r="B25" s="27" t="s">
        <v>346</v>
      </c>
      <c r="C25" s="13">
        <v>9322.8904089999996</v>
      </c>
      <c r="D25" s="15"/>
      <c r="E25" s="22">
        <v>9838.8219609999996</v>
      </c>
      <c r="F25" s="58"/>
      <c r="G25" s="14"/>
      <c r="H25" s="13"/>
      <c r="I25" s="31" t="s">
        <v>347</v>
      </c>
      <c r="J25" s="77"/>
    </row>
    <row r="26" spans="1:11" ht="31.5" customHeight="1">
      <c r="A26" s="90" t="s">
        <v>57</v>
      </c>
      <c r="B26" s="27" t="s">
        <v>354</v>
      </c>
      <c r="C26" s="13">
        <v>9322.8904089999996</v>
      </c>
      <c r="D26" s="15"/>
      <c r="E26" s="22" t="s">
        <v>4</v>
      </c>
      <c r="F26" s="58"/>
      <c r="G26" s="14"/>
      <c r="H26" s="13"/>
      <c r="I26" s="31" t="s">
        <v>355</v>
      </c>
      <c r="J26" s="77"/>
    </row>
    <row r="27" spans="1:11" ht="60">
      <c r="A27" s="90" t="s">
        <v>58</v>
      </c>
      <c r="B27" s="25" t="s">
        <v>156</v>
      </c>
      <c r="C27" s="87">
        <f>C23-'1.pielikuma 3.tabula'!C48+'1.pielikuma 3.tabula'!C47-'1.pielikuma 3.tabula'!C49-'1.pielikuma 3.tabula'!C50-'1.pielikuma 3.tabula'!C51</f>
        <v>11268.019896157748</v>
      </c>
      <c r="D27" s="93">
        <f>D23-'1.pielikuma 3.tabula'!C48+'1.pielikuma 3.tabula'!C47-'1.pielikuma 3.tabula'!C49-'1.pielikuma 3.tabula'!C50-'1.pielikuma 3.tabula'!C51</f>
        <v>11268.019896157748</v>
      </c>
      <c r="E27" s="92">
        <f>E23-'1.pielikuma 3.tabula'!E48+'1.pielikuma 3.tabula'!E47-'1.pielikuma 3.tabula'!E49-'1.pielikuma 3.tabula'!E50-'1.pielikuma 3.tabula'!E51</f>
        <v>11873.114437631864</v>
      </c>
      <c r="F27" s="193">
        <f>F23-'1.pielikuma 3.tabula'!E48+'1.pielikuma 3.tabula'!E47-'1.pielikuma 3.tabula'!E49-'1.pielikuma 3.tabula'!E50-'1.pielikuma 3.tabula'!E51</f>
        <v>11873.114437631864</v>
      </c>
      <c r="G27" s="233">
        <f>G23-'1.pielikuma 3.tabula'!G48+'1.pielikuma 3.tabula'!G47-'1.pielikuma 3.tabula'!G49-'1.pielikuma 3.tabula'!G50-'1.pielikuma 3.tabula'!G51</f>
        <v>12413.033345315322</v>
      </c>
      <c r="H27" s="87"/>
      <c r="I27" s="25" t="s">
        <v>157</v>
      </c>
      <c r="J27" s="77"/>
    </row>
    <row r="28" spans="1:11" s="9" customFormat="1" ht="28.5" customHeight="1">
      <c r="A28" s="94" t="s">
        <v>8</v>
      </c>
      <c r="B28" s="19"/>
      <c r="C28" s="83"/>
      <c r="D28" s="119"/>
      <c r="E28" s="84"/>
      <c r="F28" s="119"/>
      <c r="G28" s="84"/>
      <c r="H28" s="119"/>
      <c r="I28" s="20" t="s">
        <v>9</v>
      </c>
    </row>
    <row r="29" spans="1:11">
      <c r="B29" s="256"/>
      <c r="C29" s="256"/>
      <c r="D29" s="261"/>
      <c r="E29" s="257"/>
      <c r="F29" s="261"/>
      <c r="G29" s="257"/>
      <c r="H29" s="261"/>
      <c r="I29" s="256"/>
      <c r="J29" s="256"/>
      <c r="K29" s="256"/>
    </row>
    <row r="30" spans="1:11">
      <c r="B30" s="256"/>
      <c r="C30" s="256"/>
      <c r="D30" s="258"/>
      <c r="E30" s="257"/>
      <c r="F30" s="257"/>
      <c r="G30" s="257"/>
      <c r="H30" s="257"/>
      <c r="I30" s="256"/>
      <c r="J30" s="256"/>
      <c r="K30" s="256"/>
    </row>
    <row r="31" spans="1:11">
      <c r="B31" s="256"/>
      <c r="C31" s="256"/>
      <c r="D31" s="256"/>
      <c r="E31" s="257"/>
      <c r="F31" s="257"/>
      <c r="G31" s="257"/>
      <c r="H31" s="257"/>
      <c r="I31" s="256"/>
      <c r="J31" s="256"/>
      <c r="K31" s="256"/>
    </row>
    <row r="32" spans="1:11">
      <c r="B32" s="256"/>
      <c r="C32" s="256"/>
      <c r="D32" s="256"/>
      <c r="E32" s="257"/>
      <c r="F32" s="257"/>
      <c r="G32" s="257"/>
      <c r="H32" s="257"/>
      <c r="I32" s="256"/>
      <c r="J32" s="256"/>
      <c r="K32" s="256"/>
    </row>
    <row r="33" spans="2:11">
      <c r="B33" s="256"/>
      <c r="C33" s="256"/>
      <c r="D33" s="256"/>
      <c r="E33" s="257"/>
      <c r="F33" s="257"/>
      <c r="G33" s="257"/>
      <c r="H33" s="257"/>
      <c r="I33" s="256"/>
      <c r="J33" s="256"/>
      <c r="K33" s="256"/>
    </row>
    <row r="34" spans="2:11">
      <c r="B34" s="256"/>
      <c r="C34" s="256"/>
      <c r="D34" s="256"/>
      <c r="E34" s="257"/>
      <c r="F34" s="257"/>
      <c r="G34" s="257"/>
      <c r="H34" s="257"/>
      <c r="I34" s="256"/>
      <c r="J34" s="256"/>
      <c r="K34" s="256"/>
    </row>
    <row r="35" spans="2:11">
      <c r="B35" s="256"/>
      <c r="C35" s="256"/>
      <c r="D35" s="256"/>
      <c r="E35" s="257"/>
      <c r="F35" s="257"/>
      <c r="G35" s="257"/>
      <c r="H35" s="257"/>
      <c r="I35" s="256"/>
      <c r="J35" s="256"/>
      <c r="K35" s="256"/>
    </row>
    <row r="36" spans="2:11">
      <c r="B36" s="256"/>
      <c r="C36" s="256"/>
      <c r="D36" s="256"/>
      <c r="E36" s="257"/>
      <c r="F36" s="257"/>
      <c r="G36" s="257"/>
      <c r="H36" s="257"/>
      <c r="I36" s="256"/>
      <c r="J36" s="256"/>
      <c r="K36" s="256"/>
    </row>
    <row r="37" spans="2:11">
      <c r="B37" s="256"/>
      <c r="C37" s="256"/>
      <c r="D37" s="256"/>
      <c r="E37" s="257"/>
      <c r="F37" s="257"/>
      <c r="G37" s="257"/>
      <c r="H37" s="257"/>
      <c r="I37" s="256"/>
      <c r="J37" s="256"/>
      <c r="K37" s="256"/>
    </row>
    <row r="38" spans="2:11">
      <c r="B38" s="256"/>
      <c r="C38" s="256"/>
      <c r="D38" s="256"/>
      <c r="E38" s="257"/>
      <c r="F38" s="257"/>
      <c r="G38" s="257"/>
      <c r="H38" s="257"/>
      <c r="I38" s="256"/>
      <c r="J38" s="256"/>
      <c r="K38" s="256"/>
    </row>
    <row r="39" spans="2:11">
      <c r="B39" s="256"/>
      <c r="C39" s="256"/>
      <c r="D39" s="256"/>
      <c r="E39" s="257"/>
      <c r="F39" s="257"/>
      <c r="G39" s="257"/>
      <c r="H39" s="257"/>
      <c r="I39" s="256"/>
      <c r="J39" s="256"/>
      <c r="K39" s="256"/>
    </row>
    <row r="40" spans="2:11">
      <c r="B40" s="256"/>
      <c r="C40" s="256"/>
      <c r="D40" s="256"/>
      <c r="E40" s="257"/>
      <c r="F40" s="257"/>
      <c r="G40" s="257"/>
      <c r="H40" s="257"/>
      <c r="I40" s="256"/>
      <c r="J40" s="256"/>
      <c r="K40" s="256"/>
    </row>
    <row r="41" spans="2:11">
      <c r="B41" s="256"/>
      <c r="C41" s="256"/>
      <c r="D41" s="256"/>
      <c r="E41" s="257"/>
      <c r="F41" s="257"/>
      <c r="G41" s="257"/>
      <c r="H41" s="257"/>
      <c r="I41" s="256"/>
      <c r="J41" s="256"/>
      <c r="K41" s="256"/>
    </row>
    <row r="42" spans="2:11">
      <c r="B42" s="256"/>
      <c r="C42" s="256"/>
      <c r="D42" s="256"/>
      <c r="E42" s="257"/>
      <c r="F42" s="257"/>
      <c r="G42" s="257"/>
      <c r="H42" s="257"/>
      <c r="I42" s="256"/>
      <c r="J42" s="256"/>
      <c r="K42" s="256"/>
    </row>
    <row r="43" spans="2:11">
      <c r="B43" s="256"/>
      <c r="C43" s="256"/>
      <c r="D43" s="256"/>
      <c r="E43" s="257"/>
      <c r="F43" s="257"/>
      <c r="G43" s="257"/>
      <c r="H43" s="257"/>
      <c r="I43" s="256"/>
      <c r="J43" s="256"/>
      <c r="K43" s="256"/>
    </row>
    <row r="44" spans="2:11">
      <c r="B44" s="256"/>
      <c r="C44" s="256"/>
      <c r="D44" s="256"/>
      <c r="E44" s="257"/>
      <c r="F44" s="257"/>
      <c r="G44" s="257"/>
      <c r="H44" s="257"/>
      <c r="I44" s="256"/>
      <c r="J44" s="256"/>
      <c r="K44" s="256"/>
    </row>
    <row r="45" spans="2:11">
      <c r="B45" s="256"/>
      <c r="C45" s="256"/>
      <c r="D45" s="256"/>
      <c r="E45" s="257"/>
      <c r="F45" s="257"/>
      <c r="G45" s="257"/>
      <c r="H45" s="257"/>
      <c r="I45" s="256"/>
      <c r="J45" s="256"/>
      <c r="K45" s="256"/>
    </row>
    <row r="46" spans="2:11">
      <c r="B46" s="256"/>
      <c r="C46" s="256"/>
      <c r="D46" s="256"/>
      <c r="E46" s="257"/>
      <c r="F46" s="257"/>
      <c r="G46" s="257"/>
      <c r="H46" s="257"/>
      <c r="I46" s="256"/>
      <c r="J46" s="256"/>
      <c r="K46" s="256"/>
    </row>
    <row r="47" spans="2:11">
      <c r="B47" s="259"/>
      <c r="C47" s="259"/>
      <c r="D47" s="259"/>
      <c r="E47" s="260"/>
      <c r="F47" s="260"/>
      <c r="G47" s="260"/>
      <c r="H47" s="260"/>
      <c r="I47" s="259"/>
    </row>
    <row r="48" spans="2:11">
      <c r="B48" s="259"/>
      <c r="C48" s="259"/>
      <c r="D48" s="259"/>
      <c r="E48" s="260"/>
      <c r="F48" s="260"/>
      <c r="G48" s="260"/>
      <c r="H48" s="260"/>
      <c r="I48" s="259"/>
    </row>
  </sheetData>
  <pageMargins left="0.55118110236220474" right="0.55118110236220474" top="0.98425196850393704" bottom="0.98425196850393704" header="0.31496062992125984" footer="0.31496062992125984"/>
  <pageSetup scale="82" orientation="landscape" r:id="rId1"/>
  <headerFooter>
    <oddHeader>&amp;L&amp;"Times New Roman,Обычный"Fiskālās disciplīnas padomes ziņojums par pagaidu budžetu 2019. gadam
Fiscal discipline surveillance report on 2019 interim budget &amp;R&amp;"Times New Roman,Обычный"1. pielikums
Annex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zoomScale="70" zoomScaleNormal="70" zoomScalePageLayoutView="55" workbookViewId="0">
      <selection activeCell="A5" sqref="A5"/>
    </sheetView>
  </sheetViews>
  <sheetFormatPr defaultColWidth="9.140625" defaultRowHeight="15"/>
  <cols>
    <col min="1" max="1" width="41.42578125" style="9" customWidth="1"/>
    <col min="2" max="2" width="32.42578125" style="9" customWidth="1"/>
    <col min="3" max="3" width="11.140625" style="7" bestFit="1" customWidth="1"/>
    <col min="4" max="4" width="10.140625" style="7" customWidth="1"/>
    <col min="5" max="5" width="11.140625" style="7" bestFit="1" customWidth="1"/>
    <col min="6" max="6" width="10" style="7" customWidth="1"/>
    <col min="7" max="7" width="11.140625" style="7" bestFit="1" customWidth="1"/>
    <col min="8" max="8" width="10" style="7" customWidth="1"/>
    <col min="9" max="9" width="33.28515625" style="9" customWidth="1"/>
    <col min="10" max="16384" width="9.140625" style="9"/>
  </cols>
  <sheetData>
    <row r="1" spans="1:9" ht="15.75">
      <c r="A1" s="176" t="s">
        <v>6</v>
      </c>
      <c r="B1" s="128"/>
      <c r="C1" s="98"/>
      <c r="D1" s="98"/>
      <c r="E1" s="98"/>
      <c r="F1" s="98"/>
      <c r="G1" s="98"/>
      <c r="H1" s="98"/>
      <c r="I1" s="126" t="s">
        <v>362</v>
      </c>
    </row>
    <row r="2" spans="1:9" ht="15.75">
      <c r="A2" s="176" t="s">
        <v>7</v>
      </c>
      <c r="B2" s="128"/>
      <c r="C2" s="99"/>
      <c r="D2" s="99"/>
      <c r="E2" s="98"/>
      <c r="F2" s="98"/>
      <c r="G2" s="98"/>
      <c r="H2" s="98"/>
      <c r="I2" s="126" t="s">
        <v>363</v>
      </c>
    </row>
    <row r="3" spans="1:9" s="11" customFormat="1">
      <c r="A3" s="177" t="s">
        <v>2</v>
      </c>
      <c r="B3" s="128"/>
      <c r="C3" s="99"/>
      <c r="D3" s="99"/>
      <c r="E3" s="99"/>
      <c r="F3" s="99"/>
      <c r="G3" s="99"/>
      <c r="H3" s="99"/>
      <c r="I3" s="127"/>
    </row>
    <row r="4" spans="1:9" s="11" customFormat="1">
      <c r="A4" s="177" t="s">
        <v>3</v>
      </c>
      <c r="B4" s="128"/>
      <c r="C4" s="99"/>
      <c r="D4" s="99"/>
      <c r="E4" s="99"/>
      <c r="F4" s="99"/>
      <c r="G4" s="99"/>
      <c r="H4" s="99"/>
      <c r="I4" s="127"/>
    </row>
    <row r="5" spans="1:9" s="7" customFormat="1" ht="6.75" customHeight="1" thickBot="1">
      <c r="A5" s="178"/>
      <c r="B5" s="178"/>
      <c r="C5" s="179"/>
      <c r="D5" s="179"/>
      <c r="E5" s="179"/>
      <c r="F5" s="179"/>
      <c r="G5" s="179"/>
      <c r="H5" s="179"/>
      <c r="I5" s="128"/>
    </row>
    <row r="6" spans="1:9" s="7" customFormat="1">
      <c r="A6" s="144" t="s">
        <v>150</v>
      </c>
      <c r="B6" s="145" t="s">
        <v>148</v>
      </c>
      <c r="C6" s="122">
        <v>2019</v>
      </c>
      <c r="D6" s="121"/>
      <c r="E6" s="122">
        <v>2020</v>
      </c>
      <c r="F6" s="121"/>
      <c r="G6" s="122">
        <v>2021</v>
      </c>
      <c r="H6" s="123"/>
      <c r="I6" s="129" t="s">
        <v>149</v>
      </c>
    </row>
    <row r="7" spans="1:9" s="7" customFormat="1" ht="45.75" thickBot="1">
      <c r="A7" s="165"/>
      <c r="B7" s="166"/>
      <c r="C7" s="247" t="s">
        <v>350</v>
      </c>
      <c r="D7" s="124" t="s">
        <v>351</v>
      </c>
      <c r="E7" s="247" t="s">
        <v>350</v>
      </c>
      <c r="F7" s="124" t="s">
        <v>351</v>
      </c>
      <c r="G7" s="247" t="s">
        <v>350</v>
      </c>
      <c r="H7" s="124" t="s">
        <v>351</v>
      </c>
      <c r="I7" s="130"/>
    </row>
    <row r="8" spans="1:9" ht="30">
      <c r="A8" s="167" t="s">
        <v>17</v>
      </c>
      <c r="B8" s="173" t="s">
        <v>91</v>
      </c>
      <c r="C8" s="185">
        <v>9038.2315129999988</v>
      </c>
      <c r="D8" s="186"/>
      <c r="E8" s="185">
        <v>9734.9162090000027</v>
      </c>
      <c r="F8" s="125"/>
      <c r="G8" s="185">
        <v>9822.9737210000003</v>
      </c>
      <c r="H8" s="239"/>
      <c r="I8" s="131" t="s">
        <v>133</v>
      </c>
    </row>
    <row r="9" spans="1:9">
      <c r="A9" s="146" t="s">
        <v>20</v>
      </c>
      <c r="B9" s="23" t="s">
        <v>92</v>
      </c>
      <c r="C9" s="22">
        <v>-61.386196522275895</v>
      </c>
      <c r="D9" s="26"/>
      <c r="E9" s="22">
        <v>-30.26412741846616</v>
      </c>
      <c r="F9" s="15"/>
      <c r="G9" s="22">
        <v>-36.082311463410406</v>
      </c>
      <c r="H9" s="58"/>
      <c r="I9" s="132" t="s">
        <v>74</v>
      </c>
    </row>
    <row r="10" spans="1:9" ht="46.5" customHeight="1">
      <c r="A10" s="146" t="s">
        <v>86</v>
      </c>
      <c r="B10" s="23" t="s">
        <v>93</v>
      </c>
      <c r="C10" s="22">
        <v>4.1608209999999417</v>
      </c>
      <c r="D10" s="26"/>
      <c r="E10" s="22">
        <v>-9.7264510000000541</v>
      </c>
      <c r="F10" s="15"/>
      <c r="G10" s="22">
        <v>-15.969132599999966</v>
      </c>
      <c r="H10" s="58"/>
      <c r="I10" s="132" t="s">
        <v>75</v>
      </c>
    </row>
    <row r="11" spans="1:9">
      <c r="A11" s="146" t="s">
        <v>87</v>
      </c>
      <c r="B11" s="117" t="s">
        <v>69</v>
      </c>
      <c r="C11" s="22">
        <v>9.2444376357610025</v>
      </c>
      <c r="D11" s="26"/>
      <c r="E11" s="22">
        <v>12.797952503114679</v>
      </c>
      <c r="F11" s="15"/>
      <c r="G11" s="22">
        <v>313.03826733363968</v>
      </c>
      <c r="H11" s="58"/>
      <c r="I11" s="132" t="s">
        <v>76</v>
      </c>
    </row>
    <row r="12" spans="1:9" ht="6" customHeight="1">
      <c r="A12" s="147"/>
      <c r="B12" s="23"/>
      <c r="C12" s="21"/>
      <c r="D12" s="17"/>
      <c r="E12" s="18"/>
      <c r="F12" s="17"/>
      <c r="G12" s="18"/>
      <c r="H12" s="21"/>
      <c r="I12" s="132"/>
    </row>
    <row r="13" spans="1:9" ht="30">
      <c r="A13" s="146" t="s">
        <v>191</v>
      </c>
      <c r="B13" s="117" t="s">
        <v>136</v>
      </c>
      <c r="C13" s="58">
        <f>C22-C16-C15</f>
        <v>-0.54739479358251597</v>
      </c>
      <c r="D13" s="15">
        <f>D22-C16-D15</f>
        <v>-1</v>
      </c>
      <c r="E13" s="49">
        <f t="shared" ref="E13:G13" si="0">E22-E16-E15</f>
        <v>-0.4524095563978538</v>
      </c>
      <c r="F13" s="15">
        <f>F22-E16-F15</f>
        <v>-0.49999999999999994</v>
      </c>
      <c r="G13" s="49">
        <f t="shared" si="0"/>
        <v>-0.5</v>
      </c>
      <c r="H13" s="58"/>
      <c r="I13" s="132" t="s">
        <v>165</v>
      </c>
    </row>
    <row r="14" spans="1:9" ht="6" customHeight="1">
      <c r="A14" s="147"/>
      <c r="B14" s="23"/>
      <c r="C14" s="58"/>
      <c r="D14" s="15"/>
      <c r="E14" s="49"/>
      <c r="F14" s="15"/>
      <c r="G14" s="49"/>
      <c r="H14" s="58"/>
      <c r="I14" s="132"/>
    </row>
    <row r="15" spans="1:9" ht="15" customHeight="1">
      <c r="A15" s="146" t="s">
        <v>88</v>
      </c>
      <c r="B15" s="23" t="s">
        <v>94</v>
      </c>
      <c r="C15" s="50">
        <f>C38</f>
        <v>-0.51148636355811805</v>
      </c>
      <c r="D15" s="51">
        <f>D38</f>
        <v>0</v>
      </c>
      <c r="E15" s="52">
        <f>E38</f>
        <v>-0.29892738311273198</v>
      </c>
      <c r="F15" s="51">
        <f>F38</f>
        <v>0</v>
      </c>
      <c r="G15" s="52">
        <f>G38</f>
        <v>0</v>
      </c>
      <c r="H15" s="50"/>
      <c r="I15" s="132" t="s">
        <v>166</v>
      </c>
    </row>
    <row r="16" spans="1:9" ht="15.75" customHeight="1">
      <c r="A16" s="146" t="s">
        <v>144</v>
      </c>
      <c r="B16" s="23" t="s">
        <v>95</v>
      </c>
      <c r="C16" s="58">
        <f t="shared" ref="C16:G16" si="1">C36</f>
        <v>0.35625704543021608</v>
      </c>
      <c r="D16" s="15"/>
      <c r="E16" s="49">
        <f t="shared" ref="E16" si="2">E36</f>
        <v>0.24495058464223174</v>
      </c>
      <c r="F16" s="51"/>
      <c r="G16" s="49">
        <f t="shared" si="1"/>
        <v>0.11540746579224662</v>
      </c>
      <c r="H16" s="50"/>
      <c r="I16" s="132" t="s">
        <v>167</v>
      </c>
    </row>
    <row r="17" spans="1:9" ht="5.25" customHeight="1">
      <c r="A17" s="147"/>
      <c r="B17" s="23"/>
      <c r="C17" s="21"/>
      <c r="D17" s="17"/>
      <c r="E17" s="18"/>
      <c r="F17" s="17"/>
      <c r="G17" s="18"/>
      <c r="H17" s="21"/>
      <c r="I17" s="132"/>
    </row>
    <row r="18" spans="1:9">
      <c r="A18" s="146" t="s">
        <v>53</v>
      </c>
      <c r="B18" s="23" t="s">
        <v>18</v>
      </c>
      <c r="C18" s="58">
        <f>'1.pielikuma 3.tabula'!C8</f>
        <v>30840.83530646775</v>
      </c>
      <c r="D18" s="15"/>
      <c r="E18" s="49">
        <f>'1.pielikuma 3.tabula'!E8</f>
        <v>32639.425538241354</v>
      </c>
      <c r="F18" s="15"/>
      <c r="G18" s="49">
        <f>'1.pielikuma 3.tabula'!G8</f>
        <v>34441.536456670015</v>
      </c>
      <c r="H18" s="58"/>
      <c r="I18" s="132" t="s">
        <v>168</v>
      </c>
    </row>
    <row r="19" spans="1:9" ht="5.25" customHeight="1">
      <c r="A19" s="147"/>
      <c r="B19" s="148"/>
      <c r="C19" s="21"/>
      <c r="D19" s="17"/>
      <c r="E19" s="18"/>
      <c r="F19" s="17"/>
      <c r="G19" s="18"/>
      <c r="H19" s="21"/>
      <c r="I19" s="133"/>
    </row>
    <row r="20" spans="1:9" ht="28.5">
      <c r="A20" s="149" t="s">
        <v>89</v>
      </c>
      <c r="B20" s="150" t="s">
        <v>90</v>
      </c>
      <c r="C20" s="54">
        <f>C8+C9+C10+C11-(C13+C15+C16)*C18/100</f>
        <v>9206.9457202296271</v>
      </c>
      <c r="D20" s="36">
        <f>C8+C9+C10+C11-(D13+D15+C16)*C18/100</f>
        <v>9188.7862795293422</v>
      </c>
      <c r="E20" s="55">
        <f t="shared" ref="E20:G20" si="3">E8+E9+E10+E11-(E13+E15+E16)*E18/100</f>
        <v>9873.005180317723</v>
      </c>
      <c r="F20" s="36">
        <f>E8+E9+E10+E11-(F13+F15+E16)*E18/100</f>
        <v>9790.9702470960692</v>
      </c>
      <c r="G20" s="55">
        <f t="shared" si="3"/>
        <v>10216.420122149026</v>
      </c>
      <c r="H20" s="54"/>
      <c r="I20" s="134" t="s">
        <v>152</v>
      </c>
    </row>
    <row r="21" spans="1:9" ht="6" customHeight="1">
      <c r="A21" s="147"/>
      <c r="B21" s="23"/>
      <c r="C21" s="21"/>
      <c r="D21" s="17"/>
      <c r="E21" s="18"/>
      <c r="F21" s="17"/>
      <c r="G21" s="18"/>
      <c r="H21" s="21"/>
      <c r="I21" s="132"/>
    </row>
    <row r="22" spans="1:9" ht="30.75" customHeight="1">
      <c r="A22" s="147" t="s">
        <v>170</v>
      </c>
      <c r="B22" s="117" t="s">
        <v>177</v>
      </c>
      <c r="C22" s="107">
        <f t="shared" ref="C22:G22" si="4">MAX(C24,C42)</f>
        <v>-0.70262411171041794</v>
      </c>
      <c r="D22" s="108">
        <f>MAX(D24,C42)</f>
        <v>-0.64374295456978403</v>
      </c>
      <c r="E22" s="109">
        <f t="shared" ref="E22:F22" si="5">MAX(E24,E42)</f>
        <v>-0.50638635486835404</v>
      </c>
      <c r="F22" s="108">
        <f t="shared" si="5"/>
        <v>-0.25504941535776821</v>
      </c>
      <c r="G22" s="109">
        <f t="shared" si="4"/>
        <v>-0.38459253420775341</v>
      </c>
      <c r="H22" s="107"/>
      <c r="I22" s="135" t="s">
        <v>179</v>
      </c>
    </row>
    <row r="23" spans="1:9" ht="6" customHeight="1">
      <c r="A23" s="147"/>
      <c r="B23" s="23"/>
      <c r="C23" s="107"/>
      <c r="D23" s="108"/>
      <c r="E23" s="109"/>
      <c r="F23" s="108"/>
      <c r="G23" s="109"/>
      <c r="H23" s="107"/>
      <c r="I23" s="132"/>
    </row>
    <row r="24" spans="1:9" s="73" customFormat="1" ht="60">
      <c r="A24" s="153" t="s">
        <v>190</v>
      </c>
      <c r="B24" s="152" t="s">
        <v>178</v>
      </c>
      <c r="C24" s="107">
        <f t="shared" ref="C24:G24" si="6">C40</f>
        <v>-1.1552293181279021</v>
      </c>
      <c r="D24" s="108">
        <f t="shared" si="6"/>
        <v>-0.64374295456978403</v>
      </c>
      <c r="E24" s="109">
        <f t="shared" ref="E24" si="7">E40</f>
        <v>-0.55397679847050019</v>
      </c>
      <c r="F24" s="108">
        <f>F40</f>
        <v>-0.25504941535776821</v>
      </c>
      <c r="G24" s="109">
        <f t="shared" si="6"/>
        <v>-0.38459253420775341</v>
      </c>
      <c r="H24" s="107"/>
      <c r="I24" s="175" t="s">
        <v>180</v>
      </c>
    </row>
    <row r="25" spans="1:9" s="73" customFormat="1" ht="6" customHeight="1">
      <c r="A25" s="154"/>
      <c r="B25" s="152"/>
      <c r="C25" s="21"/>
      <c r="D25" s="17"/>
      <c r="E25" s="18"/>
      <c r="F25" s="17"/>
      <c r="G25" s="18"/>
      <c r="H25" s="21"/>
      <c r="I25" s="135"/>
    </row>
    <row r="26" spans="1:9" s="73" customFormat="1" ht="45">
      <c r="A26" s="153" t="s">
        <v>58</v>
      </c>
      <c r="B26" s="152" t="s">
        <v>80</v>
      </c>
      <c r="C26" s="56">
        <v>-0.5</v>
      </c>
      <c r="D26" s="57"/>
      <c r="E26" s="56">
        <v>-0.5</v>
      </c>
      <c r="F26" s="57"/>
      <c r="G26" s="118">
        <v>-0.5</v>
      </c>
      <c r="H26" s="219"/>
      <c r="I26" s="135" t="s">
        <v>171</v>
      </c>
    </row>
    <row r="27" spans="1:9" s="73" customFormat="1" ht="45">
      <c r="A27" s="154" t="s">
        <v>139</v>
      </c>
      <c r="B27" s="152" t="s">
        <v>81</v>
      </c>
      <c r="C27" s="188" t="s">
        <v>4</v>
      </c>
      <c r="D27" s="189"/>
      <c r="E27" s="190" t="s">
        <v>4</v>
      </c>
      <c r="F27" s="189"/>
      <c r="G27" s="190" t="s">
        <v>4</v>
      </c>
      <c r="H27" s="191"/>
      <c r="I27" s="135" t="s">
        <v>173</v>
      </c>
    </row>
    <row r="28" spans="1:9" s="73" customFormat="1" ht="30">
      <c r="A28" s="154" t="s">
        <v>140</v>
      </c>
      <c r="B28" s="220" t="s">
        <v>83</v>
      </c>
      <c r="C28" s="188" t="s">
        <v>4</v>
      </c>
      <c r="D28" s="189"/>
      <c r="E28" s="190" t="s">
        <v>4</v>
      </c>
      <c r="F28" s="189"/>
      <c r="G28" s="190" t="s">
        <v>4</v>
      </c>
      <c r="H28" s="191"/>
      <c r="I28" s="221" t="s">
        <v>172</v>
      </c>
    </row>
    <row r="29" spans="1:9" s="73" customFormat="1" ht="29.25" customHeight="1">
      <c r="A29" s="154" t="s">
        <v>141</v>
      </c>
      <c r="B29" s="220" t="s">
        <v>84</v>
      </c>
      <c r="C29" s="188" t="s">
        <v>4</v>
      </c>
      <c r="D29" s="189"/>
      <c r="E29" s="190" t="s">
        <v>4</v>
      </c>
      <c r="F29" s="189"/>
      <c r="G29" s="190" t="s">
        <v>4</v>
      </c>
      <c r="H29" s="191"/>
      <c r="I29" s="221" t="s">
        <v>174</v>
      </c>
    </row>
    <row r="30" spans="1:9" s="73" customFormat="1" ht="30" customHeight="1">
      <c r="A30" s="154" t="s">
        <v>142</v>
      </c>
      <c r="B30" s="220" t="s">
        <v>85</v>
      </c>
      <c r="C30" s="188" t="s">
        <v>4</v>
      </c>
      <c r="D30" s="189"/>
      <c r="E30" s="190" t="s">
        <v>4</v>
      </c>
      <c r="F30" s="189"/>
      <c r="G30" s="190" t="s">
        <v>4</v>
      </c>
      <c r="H30" s="191"/>
      <c r="I30" s="221" t="s">
        <v>175</v>
      </c>
    </row>
    <row r="31" spans="1:9" s="73" customFormat="1" ht="45">
      <c r="A31" s="153" t="s">
        <v>143</v>
      </c>
      <c r="B31" s="152" t="s">
        <v>176</v>
      </c>
      <c r="C31" s="58">
        <v>-0.5</v>
      </c>
      <c r="D31" s="15"/>
      <c r="E31" s="190" t="s">
        <v>4</v>
      </c>
      <c r="F31" s="189"/>
      <c r="G31" s="190" t="s">
        <v>4</v>
      </c>
      <c r="H31" s="191"/>
      <c r="I31" s="135" t="s">
        <v>181</v>
      </c>
    </row>
    <row r="32" spans="1:9" s="73" customFormat="1" ht="45">
      <c r="A32" s="154" t="s">
        <v>285</v>
      </c>
      <c r="B32" s="152" t="s">
        <v>134</v>
      </c>
      <c r="C32" s="13">
        <f>C26+C31</f>
        <v>-1</v>
      </c>
      <c r="D32" s="15"/>
      <c r="E32" s="49">
        <f>E26</f>
        <v>-0.5</v>
      </c>
      <c r="F32" s="15"/>
      <c r="G32" s="49">
        <f>G26</f>
        <v>-0.5</v>
      </c>
      <c r="H32" s="58"/>
      <c r="I32" s="175" t="s">
        <v>183</v>
      </c>
    </row>
    <row r="33" spans="1:9" s="73" customFormat="1" ht="6" customHeight="1">
      <c r="A33" s="154"/>
      <c r="B33" s="152"/>
      <c r="C33" s="21"/>
      <c r="D33" s="17"/>
      <c r="E33" s="18"/>
      <c r="F33" s="17"/>
      <c r="G33" s="18"/>
      <c r="H33" s="21"/>
      <c r="I33" s="175"/>
    </row>
    <row r="34" spans="1:9" s="73" customFormat="1" ht="29.25" customHeight="1">
      <c r="A34" s="153" t="s">
        <v>299</v>
      </c>
      <c r="B34" s="152" t="s">
        <v>96</v>
      </c>
      <c r="C34" s="58">
        <f t="shared" ref="C34:G34" si="8">C32</f>
        <v>-1</v>
      </c>
      <c r="D34" s="15"/>
      <c r="E34" s="87">
        <f t="shared" ref="E34" si="9">E32</f>
        <v>-0.5</v>
      </c>
      <c r="F34" s="93"/>
      <c r="G34" s="92">
        <f t="shared" si="8"/>
        <v>-0.5</v>
      </c>
      <c r="H34" s="193"/>
      <c r="I34" s="175" t="s">
        <v>184</v>
      </c>
    </row>
    <row r="35" spans="1:9" s="73" customFormat="1" ht="30">
      <c r="A35" s="153" t="s">
        <v>300</v>
      </c>
      <c r="B35" s="152" t="s">
        <v>10</v>
      </c>
      <c r="C35" s="58" t="s">
        <v>4</v>
      </c>
      <c r="D35" s="15"/>
      <c r="E35" s="87" t="s">
        <v>4</v>
      </c>
      <c r="F35" s="15"/>
      <c r="G35" s="92" t="s">
        <v>4</v>
      </c>
      <c r="H35" s="58"/>
      <c r="I35" s="175" t="s">
        <v>185</v>
      </c>
    </row>
    <row r="36" spans="1:9" s="73" customFormat="1">
      <c r="A36" s="153" t="s">
        <v>60</v>
      </c>
      <c r="B36" s="152" t="s">
        <v>95</v>
      </c>
      <c r="C36" s="49">
        <v>0.35625704543021608</v>
      </c>
      <c r="D36" s="15"/>
      <c r="E36" s="49">
        <v>0.24495058464223174</v>
      </c>
      <c r="F36" s="15"/>
      <c r="G36" s="49">
        <v>0.11540746579224662</v>
      </c>
      <c r="H36" s="58"/>
      <c r="I36" s="175" t="s">
        <v>167</v>
      </c>
    </row>
    <row r="37" spans="1:9" s="73" customFormat="1" ht="30">
      <c r="A37" s="153" t="s">
        <v>301</v>
      </c>
      <c r="B37" s="152" t="s">
        <v>97</v>
      </c>
      <c r="C37" s="58">
        <f t="shared" ref="C37:G37" si="10">C34+C36</f>
        <v>-0.64374295456978392</v>
      </c>
      <c r="D37" s="15"/>
      <c r="E37" s="58">
        <f t="shared" ref="E37" si="11">E34+E36</f>
        <v>-0.25504941535776826</v>
      </c>
      <c r="F37" s="15"/>
      <c r="G37" s="49">
        <f t="shared" si="10"/>
        <v>-0.38459253420775341</v>
      </c>
      <c r="H37" s="15"/>
      <c r="I37" s="175" t="s">
        <v>182</v>
      </c>
    </row>
    <row r="38" spans="1:9" s="73" customFormat="1">
      <c r="A38" s="153" t="s">
        <v>302</v>
      </c>
      <c r="B38" s="152" t="s">
        <v>94</v>
      </c>
      <c r="C38" s="13">
        <v>-0.51148636355811805</v>
      </c>
      <c r="D38" s="15">
        <v>0</v>
      </c>
      <c r="E38" s="49">
        <v>-0.29892738311273198</v>
      </c>
      <c r="F38" s="15">
        <v>0</v>
      </c>
      <c r="G38" s="49">
        <v>0</v>
      </c>
      <c r="H38" s="58"/>
      <c r="I38" s="175" t="s">
        <v>166</v>
      </c>
    </row>
    <row r="39" spans="1:9" s="73" customFormat="1" ht="45">
      <c r="A39" s="153" t="s">
        <v>62</v>
      </c>
      <c r="B39" s="152" t="s">
        <v>129</v>
      </c>
      <c r="C39" s="58">
        <f t="shared" ref="C39:G39" si="12">C37+C38</f>
        <v>-1.1552293181279021</v>
      </c>
      <c r="D39" s="51">
        <f>C39-C38</f>
        <v>-0.64374295456978403</v>
      </c>
      <c r="E39" s="58">
        <f t="shared" ref="E39" si="13">E37+E38</f>
        <v>-0.55397679847050019</v>
      </c>
      <c r="F39" s="51">
        <f>E39-E38</f>
        <v>-0.25504941535776821</v>
      </c>
      <c r="G39" s="49">
        <f t="shared" si="12"/>
        <v>-0.38459253420775341</v>
      </c>
      <c r="H39" s="51"/>
      <c r="I39" s="175" t="s">
        <v>186</v>
      </c>
    </row>
    <row r="40" spans="1:9" s="73" customFormat="1" ht="30">
      <c r="A40" s="153" t="s">
        <v>63</v>
      </c>
      <c r="B40" s="152" t="s">
        <v>130</v>
      </c>
      <c r="C40" s="58">
        <f t="shared" ref="C40:G40" si="14">C39</f>
        <v>-1.1552293181279021</v>
      </c>
      <c r="D40" s="15">
        <f t="shared" si="14"/>
        <v>-0.64374295456978403</v>
      </c>
      <c r="E40" s="58">
        <f t="shared" ref="E40" si="15">E39</f>
        <v>-0.55397679847050019</v>
      </c>
      <c r="F40" s="15">
        <f t="shared" si="14"/>
        <v>-0.25504941535776821</v>
      </c>
      <c r="G40" s="49">
        <f t="shared" si="14"/>
        <v>-0.38459253420775341</v>
      </c>
      <c r="H40" s="15"/>
      <c r="I40" s="175" t="s">
        <v>187</v>
      </c>
    </row>
    <row r="41" spans="1:9" s="73" customFormat="1" ht="6" customHeight="1">
      <c r="A41" s="154"/>
      <c r="B41" s="152"/>
      <c r="C41" s="21"/>
      <c r="D41" s="17"/>
      <c r="E41" s="18"/>
      <c r="F41" s="17"/>
      <c r="G41" s="18"/>
      <c r="H41" s="21"/>
      <c r="I41" s="175"/>
    </row>
    <row r="42" spans="1:9" s="73" customFormat="1" ht="46.5" customHeight="1">
      <c r="A42" s="153" t="s">
        <v>169</v>
      </c>
      <c r="B42" s="117" t="s">
        <v>131</v>
      </c>
      <c r="C42" s="58">
        <f t="shared" ref="C42:G42" si="16">C56</f>
        <v>-0.70262411171041794</v>
      </c>
      <c r="D42" s="15"/>
      <c r="E42" s="49">
        <f t="shared" ref="E42" si="17">E56</f>
        <v>-0.50638635486835404</v>
      </c>
      <c r="F42" s="15"/>
      <c r="G42" s="49">
        <f t="shared" si="16"/>
        <v>-0.50638635486835404</v>
      </c>
      <c r="H42" s="58"/>
      <c r="I42" s="175" t="s">
        <v>188</v>
      </c>
    </row>
    <row r="43" spans="1:9" s="73" customFormat="1" ht="45">
      <c r="A43" s="153" t="s">
        <v>312</v>
      </c>
      <c r="B43" s="117" t="s">
        <v>132</v>
      </c>
      <c r="C43" s="59">
        <v>-1</v>
      </c>
      <c r="D43" s="60"/>
      <c r="E43" s="59">
        <v>-1</v>
      </c>
      <c r="F43" s="60"/>
      <c r="G43" s="143">
        <v>-1</v>
      </c>
      <c r="H43" s="187"/>
      <c r="I43" s="175" t="s">
        <v>189</v>
      </c>
    </row>
    <row r="44" spans="1:9" s="73" customFormat="1" ht="45">
      <c r="A44" s="153" t="s">
        <v>303</v>
      </c>
      <c r="B44" s="152" t="s">
        <v>81</v>
      </c>
      <c r="C44" s="188" t="s">
        <v>4</v>
      </c>
      <c r="D44" s="189"/>
      <c r="E44" s="190" t="s">
        <v>4</v>
      </c>
      <c r="F44" s="189"/>
      <c r="G44" s="190" t="s">
        <v>4</v>
      </c>
      <c r="H44" s="191"/>
      <c r="I44" s="135" t="s">
        <v>173</v>
      </c>
    </row>
    <row r="45" spans="1:9" s="73" customFormat="1" ht="30">
      <c r="A45" s="154" t="s">
        <v>304</v>
      </c>
      <c r="B45" s="220" t="s">
        <v>83</v>
      </c>
      <c r="C45" s="188" t="str">
        <f t="shared" ref="C45:G45" si="18">C28</f>
        <v>x</v>
      </c>
      <c r="D45" s="189"/>
      <c r="E45" s="190" t="str">
        <f t="shared" ref="E45" si="19">E28</f>
        <v>x</v>
      </c>
      <c r="F45" s="189"/>
      <c r="G45" s="190" t="str">
        <f t="shared" si="18"/>
        <v>x</v>
      </c>
      <c r="H45" s="191"/>
      <c r="I45" s="221" t="s">
        <v>172</v>
      </c>
    </row>
    <row r="46" spans="1:9" s="73" customFormat="1" ht="30">
      <c r="A46" s="154" t="s">
        <v>305</v>
      </c>
      <c r="B46" s="220" t="s">
        <v>84</v>
      </c>
      <c r="C46" s="188" t="str">
        <f t="shared" ref="C46:G46" si="20">C29</f>
        <v>x</v>
      </c>
      <c r="D46" s="189"/>
      <c r="E46" s="190" t="str">
        <f t="shared" ref="E46" si="21">E29</f>
        <v>x</v>
      </c>
      <c r="F46" s="189"/>
      <c r="G46" s="190" t="str">
        <f t="shared" si="20"/>
        <v>x</v>
      </c>
      <c r="H46" s="191"/>
      <c r="I46" s="221" t="s">
        <v>174</v>
      </c>
    </row>
    <row r="47" spans="1:9" s="73" customFormat="1" ht="30">
      <c r="A47" s="154" t="s">
        <v>306</v>
      </c>
      <c r="B47" s="220" t="s">
        <v>85</v>
      </c>
      <c r="C47" s="188" t="str">
        <f t="shared" ref="C47:G47" si="22">C30</f>
        <v>x</v>
      </c>
      <c r="D47" s="189"/>
      <c r="E47" s="190" t="str">
        <f t="shared" ref="E47" si="23">E30</f>
        <v>x</v>
      </c>
      <c r="F47" s="189"/>
      <c r="G47" s="190" t="str">
        <f t="shared" si="22"/>
        <v>x</v>
      </c>
      <c r="H47" s="191"/>
      <c r="I47" s="221" t="s">
        <v>175</v>
      </c>
    </row>
    <row r="48" spans="1:9" s="73" customFormat="1" ht="30">
      <c r="A48" s="153" t="s">
        <v>307</v>
      </c>
      <c r="B48" s="152" t="s">
        <v>82</v>
      </c>
      <c r="C48" s="58">
        <f>C31</f>
        <v>-0.5</v>
      </c>
      <c r="D48" s="15"/>
      <c r="E48" s="190" t="str">
        <f>E31</f>
        <v>x</v>
      </c>
      <c r="F48" s="189"/>
      <c r="G48" s="190" t="str">
        <f>G31</f>
        <v>x</v>
      </c>
      <c r="H48" s="191"/>
      <c r="I48" s="135" t="s">
        <v>181</v>
      </c>
    </row>
    <row r="49" spans="1:9" s="73" customFormat="1" ht="45">
      <c r="A49" s="154" t="s">
        <v>308</v>
      </c>
      <c r="B49" s="152" t="s">
        <v>135</v>
      </c>
      <c r="C49" s="58">
        <f>C48+C43</f>
        <v>-1.5</v>
      </c>
      <c r="D49" s="15"/>
      <c r="E49" s="49">
        <f>E43</f>
        <v>-1</v>
      </c>
      <c r="F49" s="15"/>
      <c r="G49" s="49">
        <f>G43</f>
        <v>-1</v>
      </c>
      <c r="H49" s="58"/>
      <c r="I49" s="175" t="s">
        <v>248</v>
      </c>
    </row>
    <row r="50" spans="1:9" s="73" customFormat="1" ht="6" customHeight="1">
      <c r="A50" s="154"/>
      <c r="B50" s="152"/>
      <c r="C50" s="21"/>
      <c r="D50" s="17"/>
      <c r="E50" s="18"/>
      <c r="F50" s="17"/>
      <c r="G50" s="18"/>
      <c r="H50" s="21"/>
      <c r="I50" s="135"/>
    </row>
    <row r="51" spans="1:9" s="73" customFormat="1" ht="45">
      <c r="A51" s="153" t="s">
        <v>309</v>
      </c>
      <c r="B51" s="152" t="s">
        <v>253</v>
      </c>
      <c r="C51" s="58">
        <v>-1.589</v>
      </c>
      <c r="D51" s="15"/>
      <c r="E51" s="49" t="s">
        <v>4</v>
      </c>
      <c r="F51" s="15"/>
      <c r="G51" s="49" t="s">
        <v>4</v>
      </c>
      <c r="H51" s="58"/>
      <c r="I51" s="175" t="s">
        <v>255</v>
      </c>
    </row>
    <row r="52" spans="1:9" s="73" customFormat="1" ht="45">
      <c r="A52" s="153" t="s">
        <v>310</v>
      </c>
      <c r="B52" s="152" t="s">
        <v>257</v>
      </c>
      <c r="C52" s="14">
        <f>C43+C48</f>
        <v>-1.5</v>
      </c>
      <c r="D52" s="15"/>
      <c r="E52" s="49">
        <f>E43</f>
        <v>-1</v>
      </c>
      <c r="F52" s="15"/>
      <c r="G52" s="49">
        <f>G43</f>
        <v>-1</v>
      </c>
      <c r="H52" s="58"/>
      <c r="I52" s="135" t="s">
        <v>256</v>
      </c>
    </row>
    <row r="53" spans="1:9" s="73" customFormat="1" ht="30">
      <c r="A53" s="153" t="s">
        <v>192</v>
      </c>
      <c r="B53" s="152" t="s">
        <v>250</v>
      </c>
      <c r="C53" s="14">
        <v>0.79737588828958206</v>
      </c>
      <c r="D53" s="15"/>
      <c r="E53" s="49">
        <v>0.49361364513164602</v>
      </c>
      <c r="F53" s="15"/>
      <c r="G53" s="49">
        <v>0.49361364513164602</v>
      </c>
      <c r="H53" s="58"/>
      <c r="I53" s="135" t="s">
        <v>249</v>
      </c>
    </row>
    <row r="54" spans="1:9" s="73" customFormat="1" ht="30">
      <c r="A54" s="153" t="s">
        <v>313</v>
      </c>
      <c r="B54" s="152" t="s">
        <v>252</v>
      </c>
      <c r="C54" s="14">
        <f t="shared" ref="C54:G54" si="24">C49+C53</f>
        <v>-0.70262411171041794</v>
      </c>
      <c r="D54" s="15"/>
      <c r="E54" s="49">
        <f t="shared" ref="E54" si="25">E49+E53</f>
        <v>-0.50638635486835404</v>
      </c>
      <c r="F54" s="15"/>
      <c r="G54" s="49">
        <f t="shared" si="24"/>
        <v>-0.50638635486835404</v>
      </c>
      <c r="H54" s="58"/>
      <c r="I54" s="135" t="s">
        <v>251</v>
      </c>
    </row>
    <row r="55" spans="1:9" s="73" customFormat="1">
      <c r="A55" s="153" t="s">
        <v>311</v>
      </c>
      <c r="B55" s="152" t="s">
        <v>94</v>
      </c>
      <c r="C55" s="192" t="s">
        <v>4</v>
      </c>
      <c r="D55" s="189"/>
      <c r="E55" s="190" t="s">
        <v>4</v>
      </c>
      <c r="F55" s="189"/>
      <c r="G55" s="190" t="s">
        <v>4</v>
      </c>
      <c r="H55" s="191"/>
      <c r="I55" s="135" t="s">
        <v>258</v>
      </c>
    </row>
    <row r="56" spans="1:9" s="73" customFormat="1" ht="45">
      <c r="A56" s="153" t="s">
        <v>193</v>
      </c>
      <c r="B56" s="152" t="s">
        <v>254</v>
      </c>
      <c r="C56" s="248">
        <f t="shared" ref="C56:G56" si="26">C54</f>
        <v>-0.70262411171041794</v>
      </c>
      <c r="D56" s="15"/>
      <c r="E56" s="49">
        <f t="shared" ref="E56" si="27">E54</f>
        <v>-0.50638635486835404</v>
      </c>
      <c r="F56" s="15"/>
      <c r="G56" s="49">
        <f t="shared" si="26"/>
        <v>-0.50638635486835404</v>
      </c>
      <c r="H56" s="58"/>
      <c r="I56" s="135" t="s">
        <v>259</v>
      </c>
    </row>
    <row r="57" spans="1:9" s="73" customFormat="1" ht="6" customHeight="1">
      <c r="A57" s="154"/>
      <c r="B57" s="152"/>
      <c r="C57" s="16"/>
      <c r="D57" s="17"/>
      <c r="E57" s="18"/>
      <c r="F57" s="17"/>
      <c r="G57" s="18"/>
      <c r="H57" s="21"/>
      <c r="I57" s="135"/>
    </row>
    <row r="58" spans="1:9" s="73" customFormat="1" ht="45">
      <c r="A58" s="154" t="s">
        <v>315</v>
      </c>
      <c r="B58" s="117" t="s">
        <v>138</v>
      </c>
      <c r="C58" s="14">
        <f>C8+C9+C10+C11-'1.pielikuma 1.tabula'!C23</f>
        <v>-224.55811188651569</v>
      </c>
      <c r="D58" s="15">
        <f>C8+C9+C10+C11-'1.pielikuma 1.tabula'!D23</f>
        <v>-224.55811188651569</v>
      </c>
      <c r="E58" s="22">
        <f>E8+E9+E10+E11-'1.pielikuma 1.tabula'!E23</f>
        <v>-81.226828915350779</v>
      </c>
      <c r="F58" s="15">
        <f>E8+E9+E10+E11-'1.pielikuma 1.tabula'!F23</f>
        <v>-81.226828915350779</v>
      </c>
      <c r="G58" s="238">
        <f>G8+G9+G10+G11-'1.pielikuma 1.tabula'!G23</f>
        <v>-132.45957787879524</v>
      </c>
      <c r="H58" s="15"/>
      <c r="I58" s="137" t="s">
        <v>260</v>
      </c>
    </row>
    <row r="59" spans="1:9" s="73" customFormat="1" ht="45">
      <c r="A59" s="154" t="s">
        <v>314</v>
      </c>
      <c r="B59" s="117" t="s">
        <v>147</v>
      </c>
      <c r="C59" s="192">
        <f t="shared" ref="C59:G59" si="28">C58/C18*100</f>
        <v>-0.72811942236669169</v>
      </c>
      <c r="D59" s="189">
        <f>D58/C18*100</f>
        <v>-0.72811942236669169</v>
      </c>
      <c r="E59" s="49">
        <f t="shared" ref="E59" si="29">E58/E18*100</f>
        <v>-0.24886108617378369</v>
      </c>
      <c r="F59" s="189">
        <f>F58/E18*100</f>
        <v>-0.24886108617378369</v>
      </c>
      <c r="G59" s="49">
        <f t="shared" si="28"/>
        <v>-0.38459253420775558</v>
      </c>
      <c r="H59" s="58"/>
      <c r="I59" s="137" t="s">
        <v>261</v>
      </c>
    </row>
    <row r="60" spans="1:9" s="73" customFormat="1" ht="45">
      <c r="A60" s="154" t="s">
        <v>316</v>
      </c>
      <c r="B60" s="117" t="s">
        <v>137</v>
      </c>
      <c r="C60" s="116">
        <f t="shared" ref="C60:G60" si="30">C61*C18/100</f>
        <v>-176.68409353533653</v>
      </c>
      <c r="D60" s="15">
        <f>D61*C18/100</f>
        <v>-334.43076053533662</v>
      </c>
      <c r="E60" s="49">
        <f t="shared" ref="E60" si="31">E61*E18/100</f>
        <v>-63.609111970645245</v>
      </c>
      <c r="F60" s="15">
        <f>F61*E18/100</f>
        <v>-161.17729259513885</v>
      </c>
      <c r="G60" s="49">
        <f t="shared" si="30"/>
        <v>-172.20768228335083</v>
      </c>
      <c r="H60" s="58"/>
      <c r="I60" s="137" t="s">
        <v>262</v>
      </c>
    </row>
    <row r="61" spans="1:9" ht="45.75" thickBot="1">
      <c r="A61" s="216" t="s">
        <v>317</v>
      </c>
      <c r="B61" s="217" t="s">
        <v>146</v>
      </c>
      <c r="C61" s="255">
        <f t="shared" ref="C61:G61" si="32">C59-C16-C15</f>
        <v>-0.57289010423878961</v>
      </c>
      <c r="D61" s="254">
        <f>D59-C16-D15</f>
        <v>-1.0843764677969077</v>
      </c>
      <c r="E61" s="253">
        <f t="shared" ref="E61" si="33">E59-E16-E15</f>
        <v>-0.19488428770328342</v>
      </c>
      <c r="F61" s="254">
        <f>F59-E16-F15</f>
        <v>-0.4938116708160154</v>
      </c>
      <c r="G61" s="240">
        <f t="shared" si="32"/>
        <v>-0.50000000000000222</v>
      </c>
      <c r="H61" s="241"/>
      <c r="I61" s="218" t="s">
        <v>263</v>
      </c>
    </row>
    <row r="62" spans="1:9" ht="30" hidden="1">
      <c r="A62" s="202" t="s">
        <v>318</v>
      </c>
      <c r="B62" s="203" t="s">
        <v>10</v>
      </c>
      <c r="C62" s="95"/>
      <c r="D62" s="95"/>
      <c r="E62" s="120"/>
      <c r="F62" s="139"/>
      <c r="G62" s="120"/>
      <c r="H62" s="139"/>
      <c r="I62" s="204" t="s">
        <v>194</v>
      </c>
    </row>
    <row r="63" spans="1:9" ht="30" hidden="1">
      <c r="A63" s="147" t="s">
        <v>319</v>
      </c>
      <c r="B63" s="151" t="s">
        <v>11</v>
      </c>
      <c r="C63" s="95"/>
      <c r="D63" s="95"/>
      <c r="E63" s="120"/>
      <c r="F63" s="139"/>
      <c r="G63" s="120"/>
      <c r="H63" s="139"/>
      <c r="I63" s="136" t="s">
        <v>195</v>
      </c>
    </row>
    <row r="64" spans="1:9" ht="45" hidden="1">
      <c r="A64" s="147" t="s">
        <v>321</v>
      </c>
      <c r="B64" s="151" t="s">
        <v>196</v>
      </c>
      <c r="C64" s="95"/>
      <c r="D64" s="95"/>
      <c r="E64" s="120"/>
      <c r="F64" s="139"/>
      <c r="G64" s="120"/>
      <c r="H64" s="139"/>
      <c r="I64" s="136" t="s">
        <v>198</v>
      </c>
    </row>
    <row r="65" spans="1:9" ht="30" hidden="1">
      <c r="A65" s="147" t="s">
        <v>320</v>
      </c>
      <c r="B65" s="151" t="s">
        <v>197</v>
      </c>
      <c r="C65" s="95"/>
      <c r="D65" s="95"/>
      <c r="E65" s="120"/>
      <c r="F65" s="139"/>
      <c r="G65" s="120"/>
      <c r="H65" s="139"/>
      <c r="I65" s="136" t="s">
        <v>199</v>
      </c>
    </row>
    <row r="66" spans="1:9" hidden="1">
      <c r="A66" s="147" t="s">
        <v>322</v>
      </c>
      <c r="B66" s="151" t="s">
        <v>13</v>
      </c>
      <c r="C66" s="95"/>
      <c r="D66" s="95"/>
      <c r="E66" s="120"/>
      <c r="F66" s="139"/>
      <c r="G66" s="120"/>
      <c r="H66" s="139"/>
      <c r="I66" s="136" t="s">
        <v>200</v>
      </c>
    </row>
    <row r="67" spans="1:9" ht="30" hidden="1">
      <c r="A67" s="147" t="s">
        <v>323</v>
      </c>
      <c r="B67" s="151" t="s">
        <v>12</v>
      </c>
      <c r="C67" s="95"/>
      <c r="D67" s="95"/>
      <c r="E67" s="120"/>
      <c r="F67" s="139"/>
      <c r="G67" s="120"/>
      <c r="H67" s="139"/>
      <c r="I67" s="136" t="s">
        <v>201</v>
      </c>
    </row>
    <row r="68" spans="1:9" ht="30" hidden="1">
      <c r="A68" s="154" t="s">
        <v>324</v>
      </c>
      <c r="B68" s="151" t="s">
        <v>14</v>
      </c>
      <c r="C68" s="95"/>
      <c r="D68" s="95"/>
      <c r="E68" s="120"/>
      <c r="F68" s="139"/>
      <c r="G68" s="120"/>
      <c r="H68" s="139"/>
      <c r="I68" s="136" t="s">
        <v>202</v>
      </c>
    </row>
    <row r="69" spans="1:9" ht="45" hidden="1">
      <c r="A69" s="147" t="s">
        <v>205</v>
      </c>
      <c r="B69" s="151" t="s">
        <v>15</v>
      </c>
      <c r="C69" s="95"/>
      <c r="D69" s="95"/>
      <c r="E69" s="120"/>
      <c r="F69" s="139"/>
      <c r="G69" s="120"/>
      <c r="H69" s="139"/>
      <c r="I69" s="136" t="s">
        <v>203</v>
      </c>
    </row>
    <row r="70" spans="1:9" ht="30" hidden="1">
      <c r="A70" s="146" t="s">
        <v>325</v>
      </c>
      <c r="B70" s="151" t="s">
        <v>16</v>
      </c>
      <c r="C70" s="95"/>
      <c r="D70" s="95"/>
      <c r="E70" s="120"/>
      <c r="F70" s="139"/>
      <c r="G70" s="120"/>
      <c r="H70" s="139"/>
      <c r="I70" s="136" t="s">
        <v>204</v>
      </c>
    </row>
    <row r="71" spans="1:9" ht="15.75" hidden="1" thickBot="1">
      <c r="A71" s="155" t="s">
        <v>326</v>
      </c>
      <c r="B71" s="156" t="s">
        <v>327</v>
      </c>
      <c r="C71" s="140"/>
      <c r="D71" s="140"/>
      <c r="E71" s="141"/>
      <c r="F71" s="142"/>
      <c r="G71" s="141"/>
      <c r="H71" s="142"/>
      <c r="I71" s="138" t="s">
        <v>328</v>
      </c>
    </row>
    <row r="72" spans="1:9" ht="26.25">
      <c r="A72" s="19" t="s">
        <v>8</v>
      </c>
      <c r="I72" s="20" t="s">
        <v>9</v>
      </c>
    </row>
  </sheetData>
  <pageMargins left="0.55118110236220474" right="0.55118110236220474" top="0.98425196850393704" bottom="0.98425196850393704" header="0.31496062992125984" footer="0.31496062992125984"/>
  <pageSetup scale="39" orientation="portrait" r:id="rId1"/>
  <headerFooter>
    <oddHeader>&amp;L&amp;"Times New Roman,Обычный"Fiskālās disciplīnas padomes ziņojums par pagaidu budžetu 2019. gadam
Fiscal discipline surveillance report on 2019 interim budget &amp;R&amp;"Times New Roman,Обычный"1. pielikums
Annex 1</oddHeader>
  </headerFooter>
  <ignoredErrors>
    <ignoredError sqref="D22 D39:F39 G48 D20:F20 D13:F13" formula="1"/>
    <ignoredError sqref="A3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70" zoomScaleNormal="70" zoomScalePageLayoutView="55" workbookViewId="0">
      <selection activeCell="A5" sqref="A5"/>
    </sheetView>
  </sheetViews>
  <sheetFormatPr defaultColWidth="9.140625" defaultRowHeight="15"/>
  <cols>
    <col min="1" max="1" width="31.42578125" style="24" customWidth="1"/>
    <col min="2" max="2" width="39.7109375" style="7" customWidth="1"/>
    <col min="3" max="8" width="12" style="29" customWidth="1"/>
    <col min="9" max="9" width="39" style="30" customWidth="1"/>
    <col min="10" max="16384" width="9.140625" style="7"/>
  </cols>
  <sheetData>
    <row r="1" spans="1:9">
      <c r="A1" s="128" t="s">
        <v>0</v>
      </c>
      <c r="B1" s="128"/>
      <c r="C1" s="100"/>
      <c r="D1" s="100"/>
      <c r="E1" s="100"/>
      <c r="F1" s="100"/>
      <c r="G1" s="100"/>
      <c r="H1" s="100"/>
      <c r="I1" s="205" t="s">
        <v>360</v>
      </c>
    </row>
    <row r="2" spans="1:9">
      <c r="A2" s="128" t="s">
        <v>1</v>
      </c>
      <c r="B2" s="128"/>
      <c r="C2" s="100"/>
      <c r="D2" s="100"/>
      <c r="E2" s="100"/>
      <c r="F2" s="100"/>
      <c r="G2" s="100"/>
      <c r="H2" s="100"/>
      <c r="I2" s="205" t="s">
        <v>361</v>
      </c>
    </row>
    <row r="3" spans="1:9">
      <c r="A3" s="223" t="s">
        <v>2</v>
      </c>
      <c r="B3" s="100"/>
      <c r="C3" s="100"/>
      <c r="D3" s="100"/>
      <c r="E3" s="100"/>
      <c r="F3" s="100"/>
      <c r="G3" s="100"/>
      <c r="H3" s="100"/>
      <c r="I3" s="100"/>
    </row>
    <row r="4" spans="1:9">
      <c r="A4" s="223" t="s">
        <v>3</v>
      </c>
      <c r="B4" s="100"/>
      <c r="C4" s="100"/>
      <c r="D4" s="201"/>
      <c r="E4" s="100"/>
      <c r="F4" s="201"/>
      <c r="G4" s="100"/>
      <c r="H4" s="201"/>
      <c r="I4" s="159"/>
    </row>
    <row r="5" spans="1:9" ht="6.75" customHeight="1" thickBot="1">
      <c r="A5" s="224"/>
      <c r="B5" s="180"/>
      <c r="C5" s="180"/>
      <c r="D5" s="180"/>
      <c r="E5" s="180"/>
      <c r="F5" s="180"/>
      <c r="G5" s="180"/>
      <c r="H5" s="180"/>
      <c r="I5" s="159"/>
    </row>
    <row r="6" spans="1:9">
      <c r="A6" s="225" t="s">
        <v>150</v>
      </c>
      <c r="B6" s="226" t="s">
        <v>148</v>
      </c>
      <c r="C6" s="158">
        <v>2019</v>
      </c>
      <c r="D6" s="164"/>
      <c r="E6" s="157">
        <v>2020</v>
      </c>
      <c r="F6" s="121"/>
      <c r="G6" s="158">
        <v>2021</v>
      </c>
      <c r="H6" s="121"/>
      <c r="I6" s="129" t="s">
        <v>149</v>
      </c>
    </row>
    <row r="7" spans="1:9" ht="45.75" thickBot="1">
      <c r="A7" s="227"/>
      <c r="B7" s="228"/>
      <c r="C7" s="207" t="s">
        <v>350</v>
      </c>
      <c r="D7" s="208" t="s">
        <v>351</v>
      </c>
      <c r="E7" s="206" t="s">
        <v>350</v>
      </c>
      <c r="F7" s="208" t="s">
        <v>351</v>
      </c>
      <c r="G7" s="229" t="s">
        <v>350</v>
      </c>
      <c r="H7" s="208" t="s">
        <v>351</v>
      </c>
      <c r="I7" s="209"/>
    </row>
    <row r="8" spans="1:9">
      <c r="A8" s="230" t="s">
        <v>17</v>
      </c>
      <c r="B8" s="249" t="s">
        <v>18</v>
      </c>
      <c r="C8" s="210">
        <v>30840.83530646775</v>
      </c>
      <c r="D8" s="213"/>
      <c r="E8" s="210">
        <v>32639.425538241354</v>
      </c>
      <c r="F8" s="211"/>
      <c r="G8" s="212">
        <v>34441.536456670015</v>
      </c>
      <c r="H8" s="214"/>
      <c r="I8" s="215" t="s">
        <v>19</v>
      </c>
    </row>
    <row r="9" spans="1:9" ht="45">
      <c r="A9" s="153" t="s">
        <v>20</v>
      </c>
      <c r="B9" s="250" t="s">
        <v>267</v>
      </c>
      <c r="C9" s="14">
        <f>'1.pielikuma 1.tabula'!C27</f>
        <v>11268.019896157748</v>
      </c>
      <c r="D9" s="26">
        <f>'1.pielikuma 1.tabula'!D27</f>
        <v>11268.019896157748</v>
      </c>
      <c r="E9" s="14">
        <f>'1.pielikuma 1.tabula'!E27</f>
        <v>11873.114437631864</v>
      </c>
      <c r="F9" s="15">
        <f>'1.pielikuma 1.tabula'!F27</f>
        <v>11873.114437631864</v>
      </c>
      <c r="G9" s="22">
        <f>'1.pielikuma 1.tabula'!G27</f>
        <v>12413.033345315322</v>
      </c>
      <c r="H9" s="58"/>
      <c r="I9" s="161" t="s">
        <v>268</v>
      </c>
    </row>
    <row r="10" spans="1:9">
      <c r="A10" s="154" t="s">
        <v>21</v>
      </c>
      <c r="B10" s="250" t="s">
        <v>25</v>
      </c>
      <c r="C10" s="14">
        <v>242.62552700000001</v>
      </c>
      <c r="D10" s="15"/>
      <c r="E10" s="14">
        <v>275.59320399999996</v>
      </c>
      <c r="F10" s="15"/>
      <c r="G10" s="22">
        <v>268.95698899999996</v>
      </c>
      <c r="H10" s="15"/>
      <c r="I10" s="162" t="s">
        <v>31</v>
      </c>
    </row>
    <row r="11" spans="1:9" ht="45">
      <c r="A11" s="154" t="s">
        <v>22</v>
      </c>
      <c r="B11" s="250" t="s">
        <v>329</v>
      </c>
      <c r="C11" s="14">
        <v>412.78881691101645</v>
      </c>
      <c r="D11" s="26"/>
      <c r="E11" s="14">
        <v>455.99869738982431</v>
      </c>
      <c r="F11" s="15"/>
      <c r="G11" s="22">
        <v>638.40243825695154</v>
      </c>
      <c r="H11" s="58"/>
      <c r="I11" s="162" t="s">
        <v>331</v>
      </c>
    </row>
    <row r="12" spans="1:9" ht="30">
      <c r="A12" s="153" t="s">
        <v>23</v>
      </c>
      <c r="B12" s="250" t="s">
        <v>330</v>
      </c>
      <c r="C12" s="14">
        <v>1066.6741594219779</v>
      </c>
      <c r="D12" s="26"/>
      <c r="E12" s="14">
        <v>1085.2523670269179</v>
      </c>
      <c r="F12" s="15"/>
      <c r="G12" s="22">
        <v>1129.08826430613</v>
      </c>
      <c r="H12" s="58"/>
      <c r="I12" s="163" t="s">
        <v>332</v>
      </c>
    </row>
    <row r="13" spans="1:9">
      <c r="A13" s="153" t="s">
        <v>24</v>
      </c>
      <c r="B13" s="250" t="s">
        <v>26</v>
      </c>
      <c r="C13" s="14">
        <v>1110.8620929264653</v>
      </c>
      <c r="D13" s="15"/>
      <c r="E13" s="14">
        <f>C12</f>
        <v>1066.6741594219779</v>
      </c>
      <c r="F13" s="15"/>
      <c r="G13" s="22">
        <f>E12</f>
        <v>1085.2523670269179</v>
      </c>
      <c r="H13" s="58"/>
      <c r="I13" s="163" t="s">
        <v>32</v>
      </c>
    </row>
    <row r="14" spans="1:9">
      <c r="A14" s="153" t="s">
        <v>29</v>
      </c>
      <c r="B14" s="250" t="s">
        <v>27</v>
      </c>
      <c r="C14" s="14">
        <v>904.90000000000009</v>
      </c>
      <c r="D14" s="15"/>
      <c r="E14" s="14">
        <f t="shared" ref="E14:E15" si="0">C13</f>
        <v>1110.8620929264653</v>
      </c>
      <c r="F14" s="15"/>
      <c r="G14" s="22">
        <f t="shared" ref="G14:G15" si="1">E13</f>
        <v>1066.6741594219779</v>
      </c>
      <c r="H14" s="15"/>
      <c r="I14" s="163" t="s">
        <v>33</v>
      </c>
    </row>
    <row r="15" spans="1:9">
      <c r="A15" s="153" t="s">
        <v>30</v>
      </c>
      <c r="B15" s="250" t="s">
        <v>28</v>
      </c>
      <c r="C15" s="14">
        <v>731.9</v>
      </c>
      <c r="D15" s="15"/>
      <c r="E15" s="14">
        <f t="shared" si="0"/>
        <v>904.90000000000009</v>
      </c>
      <c r="F15" s="15"/>
      <c r="G15" s="22">
        <f t="shared" si="1"/>
        <v>1110.8620929264653</v>
      </c>
      <c r="H15" s="15"/>
      <c r="I15" s="163" t="s">
        <v>34</v>
      </c>
    </row>
    <row r="16" spans="1:9" ht="6.75" customHeight="1">
      <c r="A16" s="154"/>
      <c r="B16" s="250"/>
      <c r="C16" s="14"/>
      <c r="D16" s="26"/>
      <c r="E16" s="14"/>
      <c r="F16" s="15"/>
      <c r="G16" s="22"/>
      <c r="H16" s="58"/>
      <c r="I16" s="137"/>
    </row>
    <row r="17" spans="1:9" ht="45">
      <c r="A17" s="184" t="s">
        <v>36</v>
      </c>
      <c r="B17" s="250" t="s">
        <v>333</v>
      </c>
      <c r="C17" s="14">
        <f t="shared" ref="C17:G17" si="2">C9-C10-C11-C12+(AVERAGE(C12:C15))</f>
        <v>10499.515455911866</v>
      </c>
      <c r="D17" s="26">
        <f>D9-C10-C11-C12+(AVERAGE(C12:C15))</f>
        <v>10499.515455911866</v>
      </c>
      <c r="E17" s="14">
        <f t="shared" ref="E17" si="3">E9-E10-E11-E12+(AVERAGE(E12:E15))</f>
        <v>11098.19232405896</v>
      </c>
      <c r="F17" s="26">
        <f>F9-E10-E11-E12+(AVERAGE(E12:E15))</f>
        <v>11098.19232405896</v>
      </c>
      <c r="G17" s="22">
        <f t="shared" si="2"/>
        <v>11474.554874672613</v>
      </c>
      <c r="H17" s="58"/>
      <c r="I17" s="137" t="s">
        <v>334</v>
      </c>
    </row>
    <row r="18" spans="1:9" ht="6.75" customHeight="1">
      <c r="A18" s="147"/>
      <c r="B18" s="168"/>
      <c r="C18" s="22"/>
      <c r="D18" s="26"/>
      <c r="E18" s="14"/>
      <c r="F18" s="15"/>
      <c r="G18" s="22"/>
      <c r="H18" s="58"/>
      <c r="I18" s="137"/>
    </row>
    <row r="19" spans="1:9" s="28" customFormat="1">
      <c r="A19" s="153" t="s">
        <v>56</v>
      </c>
      <c r="B19" s="170" t="s">
        <v>38</v>
      </c>
      <c r="C19" s="22">
        <f t="shared" ref="C19:G19" si="4">C22*(C20-C21)/C20</f>
        <v>-39.012302953736821</v>
      </c>
      <c r="D19" s="26"/>
      <c r="E19" s="14">
        <f t="shared" ref="E19" si="5">E22*(E20-E21)/E20</f>
        <v>-46.678216270460283</v>
      </c>
      <c r="F19" s="15"/>
      <c r="G19" s="22">
        <f t="shared" si="4"/>
        <v>-41.107282183325438</v>
      </c>
      <c r="H19" s="58"/>
      <c r="I19" s="137" t="s">
        <v>46</v>
      </c>
    </row>
    <row r="20" spans="1:9">
      <c r="A20" s="147" t="s">
        <v>41</v>
      </c>
      <c r="B20" s="170" t="s">
        <v>39</v>
      </c>
      <c r="C20" s="13">
        <v>7.4348085882373249</v>
      </c>
      <c r="D20" s="15"/>
      <c r="E20" s="14">
        <v>6.9713381203773821</v>
      </c>
      <c r="F20" s="15"/>
      <c r="G20" s="22">
        <v>6.7735462152085066</v>
      </c>
      <c r="H20" s="58"/>
      <c r="I20" s="163" t="s">
        <v>47</v>
      </c>
    </row>
    <row r="21" spans="1:9">
      <c r="A21" s="147" t="s">
        <v>42</v>
      </c>
      <c r="B21" s="170" t="s">
        <v>40</v>
      </c>
      <c r="C21" s="13">
        <v>9.6610156665114477</v>
      </c>
      <c r="D21" s="26"/>
      <c r="E21" s="14">
        <v>9.3834026855769128</v>
      </c>
      <c r="F21" s="15"/>
      <c r="G21" s="22">
        <v>8.7570375812787926</v>
      </c>
      <c r="H21" s="58"/>
      <c r="I21" s="163" t="s">
        <v>48</v>
      </c>
    </row>
    <row r="22" spans="1:9" s="37" customFormat="1">
      <c r="A22" s="154" t="s">
        <v>43</v>
      </c>
      <c r="B22" s="170" t="s">
        <v>44</v>
      </c>
      <c r="C22" s="13">
        <v>130.288421</v>
      </c>
      <c r="D22" s="26"/>
      <c r="E22" s="14">
        <v>134.90916999999999</v>
      </c>
      <c r="F22" s="15"/>
      <c r="G22" s="22">
        <v>140.37977699999999</v>
      </c>
      <c r="H22" s="58"/>
      <c r="I22" s="163" t="s">
        <v>49</v>
      </c>
    </row>
    <row r="23" spans="1:9" ht="6.75" customHeight="1">
      <c r="A23" s="154"/>
      <c r="B23" s="170"/>
      <c r="C23" s="22"/>
      <c r="D23" s="26"/>
      <c r="E23" s="14"/>
      <c r="F23" s="15"/>
      <c r="G23" s="22"/>
      <c r="H23" s="58"/>
      <c r="I23" s="137"/>
    </row>
    <row r="24" spans="1:9" s="37" customFormat="1" ht="45">
      <c r="A24" s="184" t="s">
        <v>335</v>
      </c>
      <c r="B24" s="170" t="s">
        <v>37</v>
      </c>
      <c r="C24" s="22">
        <f t="shared" ref="C24:G24" si="6">C17-C19</f>
        <v>10538.527758865603</v>
      </c>
      <c r="D24" s="26">
        <f>D17-C19</f>
        <v>10538.527758865603</v>
      </c>
      <c r="E24" s="14">
        <f t="shared" si="6"/>
        <v>11144.870540329421</v>
      </c>
      <c r="F24" s="26">
        <f>F17-E19</f>
        <v>11144.870540329421</v>
      </c>
      <c r="G24" s="22">
        <f t="shared" si="6"/>
        <v>11515.662156855939</v>
      </c>
      <c r="H24" s="58"/>
      <c r="I24" s="137" t="s">
        <v>35</v>
      </c>
    </row>
    <row r="25" spans="1:9" ht="6.75" customHeight="1">
      <c r="A25" s="154"/>
      <c r="B25" s="170"/>
      <c r="C25" s="22"/>
      <c r="D25" s="26"/>
      <c r="E25" s="14"/>
      <c r="F25" s="15"/>
      <c r="G25" s="22"/>
      <c r="H25" s="58"/>
      <c r="I25" s="137"/>
    </row>
    <row r="26" spans="1:9" ht="30">
      <c r="A26" s="153" t="s">
        <v>336</v>
      </c>
      <c r="B26" s="170" t="s">
        <v>274</v>
      </c>
      <c r="C26" s="22">
        <f>C27+C28</f>
        <v>115.51100726468576</v>
      </c>
      <c r="D26" s="15">
        <f>C27</f>
        <v>-42.2356597353143</v>
      </c>
      <c r="E26" s="14">
        <f>E27+E28</f>
        <v>20.505236151139158</v>
      </c>
      <c r="F26" s="15">
        <f>E27</f>
        <v>-74.144007848860895</v>
      </c>
      <c r="G26" s="22">
        <f>G27</f>
        <v>-5.8000000000000007</v>
      </c>
      <c r="H26" s="15"/>
      <c r="I26" s="137" t="s">
        <v>50</v>
      </c>
    </row>
    <row r="27" spans="1:9">
      <c r="A27" s="153" t="s">
        <v>229</v>
      </c>
      <c r="B27" s="170" t="s">
        <v>275</v>
      </c>
      <c r="C27" s="22">
        <v>-42.2356597353143</v>
      </c>
      <c r="D27" s="15"/>
      <c r="E27" s="14">
        <v>-74.144007848860895</v>
      </c>
      <c r="F27" s="15"/>
      <c r="G27" s="22">
        <v>-5.8000000000000007</v>
      </c>
      <c r="H27" s="15"/>
      <c r="I27" s="137" t="s">
        <v>50</v>
      </c>
    </row>
    <row r="28" spans="1:9" ht="45">
      <c r="A28" s="153" t="s">
        <v>230</v>
      </c>
      <c r="B28" s="170" t="s">
        <v>338</v>
      </c>
      <c r="C28" s="22">
        <v>157.74666700000006</v>
      </c>
      <c r="D28" s="26">
        <v>0</v>
      </c>
      <c r="E28" s="14">
        <v>94.649244000000053</v>
      </c>
      <c r="F28" s="15">
        <v>0</v>
      </c>
      <c r="G28" s="22" t="s">
        <v>4</v>
      </c>
      <c r="H28" s="58"/>
      <c r="I28" s="137" t="s">
        <v>337</v>
      </c>
    </row>
    <row r="29" spans="1:9" ht="6.75" customHeight="1">
      <c r="A29" s="147"/>
      <c r="B29" s="170"/>
      <c r="C29" s="22"/>
      <c r="D29" s="26"/>
      <c r="E29" s="14"/>
      <c r="F29" s="15"/>
      <c r="G29" s="22"/>
      <c r="H29" s="58"/>
      <c r="I29" s="137"/>
    </row>
    <row r="30" spans="1:9" ht="30">
      <c r="A30" s="147" t="s">
        <v>339</v>
      </c>
      <c r="B30" s="170" t="s">
        <v>273</v>
      </c>
      <c r="C30" s="22">
        <f>C17-C19-C27</f>
        <v>10580.763418600916</v>
      </c>
      <c r="D30" s="15">
        <f>D17-C19-C27</f>
        <v>10580.763418600916</v>
      </c>
      <c r="E30" s="22">
        <f>E17-E19-E27</f>
        <v>11219.014548178282</v>
      </c>
      <c r="F30" s="15">
        <f>F17-E19-E27</f>
        <v>11219.014548178282</v>
      </c>
      <c r="G30" s="22">
        <f>G17-G19-G27</f>
        <v>11521.462156855938</v>
      </c>
      <c r="H30" s="15"/>
      <c r="I30" s="137" t="s">
        <v>289</v>
      </c>
    </row>
    <row r="31" spans="1:9" ht="45">
      <c r="A31" s="147" t="s">
        <v>340</v>
      </c>
      <c r="B31" s="170" t="s">
        <v>276</v>
      </c>
      <c r="C31" s="22">
        <f t="shared" ref="C31" si="7">C17-C19-C26</f>
        <v>10423.016751600917</v>
      </c>
      <c r="D31" s="15">
        <f>D17-C19-D26</f>
        <v>10580.763418600916</v>
      </c>
      <c r="E31" s="22">
        <f t="shared" ref="E31" si="8">E17-E19-E26</f>
        <v>11124.365304178282</v>
      </c>
      <c r="F31" s="15">
        <f>F17-E19-F26</f>
        <v>11219.014548178282</v>
      </c>
      <c r="G31" s="22">
        <f t="shared" ref="G31" si="9">G17-G19-G26</f>
        <v>11521.462156855938</v>
      </c>
      <c r="H31" s="15"/>
      <c r="I31" s="137" t="s">
        <v>286</v>
      </c>
    </row>
    <row r="32" spans="1:9" ht="30">
      <c r="A32" s="171" t="s">
        <v>341</v>
      </c>
      <c r="B32" s="170" t="s">
        <v>51</v>
      </c>
      <c r="C32" s="22">
        <f>(C30-10162.8)/10162.8*100</f>
        <v>4.1126797595241182</v>
      </c>
      <c r="D32" s="15">
        <f>(D30-10162.8)/10162.8*100</f>
        <v>4.1126797595241182</v>
      </c>
      <c r="E32" s="14">
        <f>(E30-$C$17)/$C$17*100</f>
        <v>6.8526885387010381</v>
      </c>
      <c r="F32" s="15">
        <f>(F30-$D$17)/$D$17*100</f>
        <v>6.8526885387010381</v>
      </c>
      <c r="G32" s="22">
        <f>(G30-$E$17)/$E$17*100</f>
        <v>3.8138628385399458</v>
      </c>
      <c r="H32" s="15"/>
      <c r="I32" s="137" t="s">
        <v>287</v>
      </c>
    </row>
    <row r="33" spans="1:9" ht="30">
      <c r="A33" s="171" t="s">
        <v>342</v>
      </c>
      <c r="B33" s="170" t="s">
        <v>291</v>
      </c>
      <c r="C33" s="22">
        <f>(C31-10203.6)/10203.6*100</f>
        <v>2.1503856638923176</v>
      </c>
      <c r="D33" s="15">
        <f>(D31-10203.6)/10203.6*100</f>
        <v>3.6963759712348185</v>
      </c>
      <c r="E33" s="14">
        <f>(E31-$C$24)/$C$24*100</f>
        <v>5.5590074697088463</v>
      </c>
      <c r="F33" s="15">
        <f>(F31-$D$24)/$D$24*100</f>
        <v>6.4571333385748826</v>
      </c>
      <c r="G33" s="22">
        <f>(G31-$E$24)/$E$24*100</f>
        <v>3.3790577931234163</v>
      </c>
      <c r="H33" s="15"/>
      <c r="I33" s="137" t="s">
        <v>288</v>
      </c>
    </row>
    <row r="34" spans="1:9" ht="6.75" customHeight="1">
      <c r="A34" s="147"/>
      <c r="B34" s="170"/>
      <c r="C34" s="22"/>
      <c r="D34" s="26"/>
      <c r="E34" s="14"/>
      <c r="F34" s="15"/>
      <c r="G34" s="22"/>
      <c r="H34" s="58"/>
      <c r="I34" s="137"/>
    </row>
    <row r="35" spans="1:9">
      <c r="A35" s="146" t="s">
        <v>53</v>
      </c>
      <c r="B35" s="170" t="s">
        <v>278</v>
      </c>
      <c r="C35" s="13">
        <v>3.1098998926652115</v>
      </c>
      <c r="D35" s="26"/>
      <c r="E35" s="14">
        <v>2.7493656148651837</v>
      </c>
      <c r="F35" s="26"/>
      <c r="G35" s="22">
        <v>2.5473957515858388</v>
      </c>
      <c r="H35" s="26"/>
      <c r="I35" s="137" t="s">
        <v>277</v>
      </c>
    </row>
    <row r="36" spans="1:9" ht="6.75" customHeight="1">
      <c r="A36" s="147"/>
      <c r="B36" s="170"/>
      <c r="C36" s="22"/>
      <c r="D36" s="26"/>
      <c r="E36" s="14"/>
      <c r="F36" s="15"/>
      <c r="G36" s="22"/>
      <c r="H36" s="58"/>
      <c r="I36" s="137"/>
    </row>
    <row r="37" spans="1:9" ht="30">
      <c r="A37" s="169" t="s">
        <v>343</v>
      </c>
      <c r="B37" s="170" t="s">
        <v>52</v>
      </c>
      <c r="C37" s="22">
        <f t="shared" ref="C37:G37" si="10">(1+C32/100)/(1+C35/100)*100-100</f>
        <v>0.97253500187932218</v>
      </c>
      <c r="D37" s="26"/>
      <c r="E37" s="14">
        <f t="shared" ref="E37" si="11">(1+E32/100)/(1+E35/100)*100-100</f>
        <v>3.9935262853264959</v>
      </c>
      <c r="F37" s="15"/>
      <c r="G37" s="22">
        <f t="shared" si="10"/>
        <v>1.2350065817585971</v>
      </c>
      <c r="H37" s="58"/>
      <c r="I37" s="137" t="s">
        <v>279</v>
      </c>
    </row>
    <row r="38" spans="1:9" s="37" customFormat="1" ht="30">
      <c r="A38" s="184" t="s">
        <v>344</v>
      </c>
      <c r="B38" s="170" t="s">
        <v>290</v>
      </c>
      <c r="C38" s="22">
        <f t="shared" ref="C38:G38" si="12">(1+C33/100)/(1+C35/100)*100-100</f>
        <v>-0.93057429962760807</v>
      </c>
      <c r="D38" s="26">
        <f>(1+D33/100)/(1+C35/100)*100-100</f>
        <v>0.56878736103915628</v>
      </c>
      <c r="E38" s="14">
        <f t="shared" ref="E38" si="13">(1+E33/100)/(1+E35/100)*100-100</f>
        <v>2.7344615103270087</v>
      </c>
      <c r="F38" s="26">
        <f>(1+F33/100)/(1+E35/100)*100-100</f>
        <v>3.6085553438913536</v>
      </c>
      <c r="G38" s="22">
        <f t="shared" si="12"/>
        <v>0.81100259586523293</v>
      </c>
      <c r="H38" s="58"/>
      <c r="I38" s="137" t="s">
        <v>280</v>
      </c>
    </row>
    <row r="39" spans="1:9" s="37" customFormat="1" ht="6.75" customHeight="1">
      <c r="A39" s="154"/>
      <c r="B39" s="170"/>
      <c r="C39" s="22"/>
      <c r="D39" s="26"/>
      <c r="E39" s="14"/>
      <c r="F39" s="15"/>
      <c r="G39" s="22"/>
      <c r="H39" s="58"/>
      <c r="I39" s="137"/>
    </row>
    <row r="40" spans="1:9" s="37" customFormat="1" ht="30">
      <c r="A40" s="184" t="s">
        <v>54</v>
      </c>
      <c r="B40" s="170" t="s">
        <v>55</v>
      </c>
      <c r="C40" s="22">
        <v>3.044954376555753</v>
      </c>
      <c r="D40" s="26"/>
      <c r="E40" s="14">
        <v>3.1003322306114454</v>
      </c>
      <c r="F40" s="15"/>
      <c r="G40" s="22">
        <v>3.1011814006860186</v>
      </c>
      <c r="H40" s="58"/>
      <c r="I40" s="137" t="s">
        <v>5</v>
      </c>
    </row>
    <row r="41" spans="1:9" s="37" customFormat="1" ht="30">
      <c r="A41" s="153" t="s">
        <v>57</v>
      </c>
      <c r="B41" s="170" t="s">
        <v>270</v>
      </c>
      <c r="C41" s="22">
        <v>2.3094160298991282</v>
      </c>
      <c r="D41" s="26"/>
      <c r="E41" s="14">
        <v>2.9754896040739442</v>
      </c>
      <c r="F41" s="15"/>
      <c r="G41" s="22">
        <v>3.8813300050246711</v>
      </c>
      <c r="H41" s="58"/>
      <c r="I41" s="137" t="s">
        <v>269</v>
      </c>
    </row>
    <row r="42" spans="1:9" s="37" customFormat="1" ht="6.75" customHeight="1">
      <c r="A42" s="154"/>
      <c r="B42" s="170"/>
      <c r="C42" s="22"/>
      <c r="D42" s="26"/>
      <c r="E42" s="14"/>
      <c r="F42" s="15"/>
      <c r="G42" s="22"/>
      <c r="H42" s="58"/>
      <c r="I42" s="137"/>
    </row>
    <row r="43" spans="1:9" s="37" customFormat="1" ht="30">
      <c r="A43" s="169" t="s">
        <v>295</v>
      </c>
      <c r="B43" s="170" t="s">
        <v>59</v>
      </c>
      <c r="C43" s="174">
        <f>(C41-C38)*(1+C35%)*10203.6/C8</f>
        <v>1.1052776091901237</v>
      </c>
      <c r="D43" s="15">
        <f>(C41-D38)*(1+C35%)*10203.6/C8</f>
        <v>0.59379124563200691</v>
      </c>
      <c r="E43" s="174">
        <f t="shared" ref="E43:G43" si="14">(E41-E38)*(1+E35%)*C24/E8</f>
        <v>7.9962111288379989E-2</v>
      </c>
      <c r="F43" s="15">
        <f>(E41-F38)*(1+E35%)*D24/E8</f>
        <v>-0.21002229388782148</v>
      </c>
      <c r="G43" s="160">
        <f t="shared" si="14"/>
        <v>1.0188302615798839</v>
      </c>
      <c r="H43" s="15"/>
      <c r="I43" s="137" t="s">
        <v>70</v>
      </c>
    </row>
    <row r="44" spans="1:9" ht="30">
      <c r="A44" s="154" t="s">
        <v>296</v>
      </c>
      <c r="B44" s="168" t="s">
        <v>272</v>
      </c>
      <c r="C44" s="22">
        <v>1.01</v>
      </c>
      <c r="D44" s="15">
        <v>0.78</v>
      </c>
      <c r="E44" s="14">
        <f t="shared" ref="E44" si="15">C43+E43</f>
        <v>1.1852397204785037</v>
      </c>
      <c r="F44" s="15">
        <f t="shared" ref="F44" si="16">D43+F43</f>
        <v>0.38376895174418546</v>
      </c>
      <c r="G44" s="22">
        <f t="shared" ref="G44" si="17">E43+G43</f>
        <v>1.0987923728682638</v>
      </c>
      <c r="H44" s="58"/>
      <c r="I44" s="137" t="s">
        <v>271</v>
      </c>
    </row>
    <row r="45" spans="1:9" ht="50.25" customHeight="1">
      <c r="A45" s="147" t="s">
        <v>297</v>
      </c>
      <c r="B45" s="168" t="s">
        <v>64</v>
      </c>
      <c r="C45" s="22">
        <v>11608.844139681967</v>
      </c>
      <c r="D45" s="26">
        <v>11451.15007628734</v>
      </c>
      <c r="E45" s="14">
        <v>11890.894068706601</v>
      </c>
      <c r="F45" s="15">
        <v>11796.244824706602</v>
      </c>
      <c r="G45" s="22">
        <v>12763.934141288941</v>
      </c>
      <c r="H45" s="58"/>
      <c r="I45" s="137" t="s">
        <v>71</v>
      </c>
    </row>
    <row r="46" spans="1:9" ht="6.75" customHeight="1">
      <c r="A46" s="147"/>
      <c r="B46" s="170"/>
      <c r="C46" s="22"/>
      <c r="D46" s="26"/>
      <c r="E46" s="14"/>
      <c r="F46" s="15"/>
      <c r="G46" s="22"/>
      <c r="H46" s="58"/>
      <c r="I46" s="137"/>
    </row>
    <row r="47" spans="1:9">
      <c r="A47" s="153" t="s">
        <v>298</v>
      </c>
      <c r="B47" s="168" t="s">
        <v>65</v>
      </c>
      <c r="C47" s="22">
        <v>11043.461784271232</v>
      </c>
      <c r="D47" s="26"/>
      <c r="E47" s="14">
        <v>11791.887608716514</v>
      </c>
      <c r="F47" s="15"/>
      <c r="G47" s="22">
        <v>12280.573767436526</v>
      </c>
      <c r="H47" s="58"/>
      <c r="I47" s="137" t="s">
        <v>72</v>
      </c>
    </row>
    <row r="48" spans="1:9" ht="30">
      <c r="A48" s="153" t="s">
        <v>299</v>
      </c>
      <c r="B48" s="168" t="s">
        <v>66</v>
      </c>
      <c r="C48" s="22">
        <f>'1.pielikuma 2.tabula'!C8</f>
        <v>9038.2315129999988</v>
      </c>
      <c r="D48" s="26"/>
      <c r="E48" s="14">
        <f>'1.pielikuma 2.tabula'!E8</f>
        <v>9734.9162090000027</v>
      </c>
      <c r="F48" s="15"/>
      <c r="G48" s="22">
        <f>'1.pielikuma 2.tabula'!G8</f>
        <v>9822.9737210000003</v>
      </c>
      <c r="H48" s="58"/>
      <c r="I48" s="137" t="s">
        <v>73</v>
      </c>
    </row>
    <row r="49" spans="1:9">
      <c r="A49" s="153" t="s">
        <v>145</v>
      </c>
      <c r="B49" s="168" t="s">
        <v>67</v>
      </c>
      <c r="C49" s="22">
        <f>'1.pielikuma 2.tabula'!C9</f>
        <v>-61.386196522275895</v>
      </c>
      <c r="D49" s="26"/>
      <c r="E49" s="14">
        <f>'1.pielikuma 2.tabula'!E9</f>
        <v>-30.26412741846616</v>
      </c>
      <c r="F49" s="15"/>
      <c r="G49" s="22">
        <f>'1.pielikuma 2.tabula'!G9</f>
        <v>-36.082311463410406</v>
      </c>
      <c r="H49" s="58"/>
      <c r="I49" s="161" t="s">
        <v>74</v>
      </c>
    </row>
    <row r="50" spans="1:9" ht="45">
      <c r="A50" s="153" t="s">
        <v>60</v>
      </c>
      <c r="B50" s="168" t="s">
        <v>68</v>
      </c>
      <c r="C50" s="22">
        <f>'1.pielikuma 2.tabula'!C10</f>
        <v>4.1608209999999417</v>
      </c>
      <c r="D50" s="26"/>
      <c r="E50" s="14">
        <f>'1.pielikuma 2.tabula'!E10</f>
        <v>-9.7264510000000541</v>
      </c>
      <c r="F50" s="15"/>
      <c r="G50" s="22">
        <f>'1.pielikuma 2.tabula'!G10</f>
        <v>-15.969132599999966</v>
      </c>
      <c r="H50" s="58"/>
      <c r="I50" s="161" t="s">
        <v>75</v>
      </c>
    </row>
    <row r="51" spans="1:9">
      <c r="A51" s="153" t="s">
        <v>61</v>
      </c>
      <c r="B51" s="168" t="s">
        <v>69</v>
      </c>
      <c r="C51" s="22">
        <f>'1.pielikuma 2.tabula'!C11</f>
        <v>9.2444376357610025</v>
      </c>
      <c r="D51" s="26"/>
      <c r="E51" s="14">
        <f>'1.pielikuma 2.tabula'!E11</f>
        <v>12.797952503114679</v>
      </c>
      <c r="F51" s="15"/>
      <c r="G51" s="22">
        <f>'1.pielikuma 2.tabula'!G11</f>
        <v>313.03826733363968</v>
      </c>
      <c r="H51" s="58"/>
      <c r="I51" s="161" t="s">
        <v>76</v>
      </c>
    </row>
    <row r="52" spans="1:9" ht="32.25" customHeight="1" thickBot="1">
      <c r="A52" s="194" t="s">
        <v>345</v>
      </c>
      <c r="B52" s="195" t="s">
        <v>236</v>
      </c>
      <c r="C52" s="197">
        <f t="shared" ref="C52" si="18">C48-((C47-C45)-C49-C50-C51)</f>
        <v>9555.632930524218</v>
      </c>
      <c r="D52" s="198">
        <f>C48-((C47-D45)-C49-C50-C51)</f>
        <v>9397.938867129591</v>
      </c>
      <c r="E52" s="222">
        <f t="shared" ref="E52:G52" si="19">E48-((E47-E45)-E49-E50-E51)</f>
        <v>9806.7300430747382</v>
      </c>
      <c r="F52" s="196">
        <f>E48-((E47-F45)-E49-E50-E51)</f>
        <v>9712.0807990747398</v>
      </c>
      <c r="G52" s="197">
        <f t="shared" si="19"/>
        <v>10567.320918122645</v>
      </c>
      <c r="H52" s="196"/>
      <c r="I52" s="200" t="s">
        <v>151</v>
      </c>
    </row>
    <row r="53" spans="1:9" ht="26.25">
      <c r="A53" s="19" t="s">
        <v>8</v>
      </c>
      <c r="B53" s="9"/>
      <c r="I53" s="20" t="s">
        <v>9</v>
      </c>
    </row>
  </sheetData>
  <dataConsolidate/>
  <pageMargins left="0.55118110236220474" right="0.55118110236220474" top="0.98425196850393704" bottom="0.98425196850393704" header="0.31496062992125984" footer="0.31496062992125984"/>
  <pageSetup scale="40" orientation="landscape" r:id="rId1"/>
  <headerFooter>
    <oddHeader>&amp;L&amp;"Times New Roman,Обычный"Fiskālās disciplīnas padomes ziņojums par pagaidu budžetu 2019. gadam
Fiscal discipline surveillance report on 2019 interim budget &amp;R1. pielikums
Annex 1</oddHeader>
  </headerFooter>
  <ignoredErrors>
    <ignoredError sqref="A47:A51 A8:A9 A35 A41" numberStoredAsText="1"/>
    <ignoredError sqref="E14 E13 G14 G13 D17:E17 F17 D24:E24 F24 D26:E26 D30:D31 F30:F31 D38:E38 F38 F43 D52:E52 F52 E30:E3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85" zoomScaleNormal="85" workbookViewId="0">
      <selection activeCell="A5" sqref="A5"/>
    </sheetView>
  </sheetViews>
  <sheetFormatPr defaultColWidth="9.140625" defaultRowHeight="15"/>
  <cols>
    <col min="1" max="1" width="30.7109375" style="7" customWidth="1"/>
    <col min="2" max="2" width="53.28515625" style="7" customWidth="1"/>
    <col min="3" max="3" width="10.42578125" style="7" customWidth="1"/>
    <col min="4" max="4" width="11.28515625" style="7" customWidth="1"/>
    <col min="5" max="5" width="10.28515625" style="7" customWidth="1"/>
    <col min="6" max="6" width="12.42578125" style="7" customWidth="1"/>
    <col min="7" max="7" width="53.28515625" style="7" customWidth="1"/>
    <col min="8" max="16384" width="9.140625" style="7"/>
  </cols>
  <sheetData>
    <row r="1" spans="1:7" ht="15.75">
      <c r="A1" s="6" t="s">
        <v>98</v>
      </c>
      <c r="B1" s="6"/>
      <c r="C1" s="6"/>
      <c r="D1" s="6"/>
      <c r="E1" s="6"/>
      <c r="F1" s="6"/>
      <c r="G1" s="8" t="s">
        <v>358</v>
      </c>
    </row>
    <row r="2" spans="1:7" ht="15.75">
      <c r="A2" s="6" t="s">
        <v>99</v>
      </c>
      <c r="B2" s="6"/>
      <c r="C2" s="244"/>
      <c r="D2" s="6"/>
      <c r="E2" s="244"/>
      <c r="F2" s="6"/>
      <c r="G2" s="8" t="s">
        <v>359</v>
      </c>
    </row>
    <row r="3" spans="1:7" customFormat="1" ht="15.75">
      <c r="A3" s="10" t="s">
        <v>2</v>
      </c>
      <c r="B3" s="6"/>
      <c r="C3" s="10"/>
      <c r="D3" s="10"/>
      <c r="E3" s="10"/>
      <c r="F3" s="10"/>
    </row>
    <row r="4" spans="1:7" customFormat="1" ht="15.75">
      <c r="A4" s="10" t="s">
        <v>3</v>
      </c>
      <c r="B4" s="6"/>
      <c r="C4" s="10"/>
      <c r="D4" s="10"/>
      <c r="E4" s="10"/>
      <c r="F4" s="10"/>
    </row>
    <row r="5" spans="1:7" ht="6.75" customHeight="1"/>
    <row r="6" spans="1:7">
      <c r="A6" s="46" t="s">
        <v>150</v>
      </c>
      <c r="B6" s="44" t="s">
        <v>148</v>
      </c>
      <c r="C6" s="110">
        <v>2019</v>
      </c>
      <c r="D6" s="65"/>
      <c r="E6" s="111">
        <v>2020</v>
      </c>
      <c r="F6" s="245"/>
      <c r="G6" s="246" t="s">
        <v>149</v>
      </c>
    </row>
    <row r="7" spans="1:7" ht="45">
      <c r="A7" s="47"/>
      <c r="B7" s="45"/>
      <c r="C7" s="243" t="s">
        <v>350</v>
      </c>
      <c r="D7" s="3" t="s">
        <v>351</v>
      </c>
      <c r="E7" s="242" t="s">
        <v>350</v>
      </c>
      <c r="F7" s="3" t="s">
        <v>351</v>
      </c>
      <c r="G7" s="45"/>
    </row>
    <row r="8" spans="1:7" ht="30">
      <c r="A8" s="33" t="s">
        <v>221</v>
      </c>
      <c r="B8" s="66" t="s">
        <v>206</v>
      </c>
      <c r="C8" s="103">
        <v>7895.1682659999997</v>
      </c>
      <c r="D8" s="106"/>
      <c r="E8" s="113">
        <v>8327.8737610000007</v>
      </c>
      <c r="F8" s="106"/>
      <c r="G8" s="63" t="s">
        <v>239</v>
      </c>
    </row>
    <row r="9" spans="1:7" ht="30">
      <c r="A9" s="34" t="s">
        <v>247</v>
      </c>
      <c r="B9" s="67" t="s">
        <v>207</v>
      </c>
      <c r="C9" s="181">
        <f>C10+C16+C21+C24+C23+C25+C26</f>
        <v>-140.885457</v>
      </c>
      <c r="D9" s="181"/>
      <c r="E9" s="183">
        <f>E10+E16+E21+E24+E23+E25+E26</f>
        <v>-120.646062</v>
      </c>
      <c r="F9" s="181"/>
      <c r="G9" s="61" t="s">
        <v>100</v>
      </c>
    </row>
    <row r="10" spans="1:7" ht="30">
      <c r="A10" s="34" t="s">
        <v>284</v>
      </c>
      <c r="B10" s="68" t="s">
        <v>101</v>
      </c>
      <c r="C10" s="102">
        <f t="shared" ref="C10:E10" si="0">C11+C12+C13+C14+C15</f>
        <v>-3.9765329999999985</v>
      </c>
      <c r="D10" s="102"/>
      <c r="E10" s="112">
        <f t="shared" si="0"/>
        <v>7.0667899999999992</v>
      </c>
      <c r="F10" s="102"/>
      <c r="G10" s="63" t="s">
        <v>102</v>
      </c>
    </row>
    <row r="11" spans="1:7" ht="30">
      <c r="A11" s="32" t="s">
        <v>215</v>
      </c>
      <c r="B11" s="69" t="s">
        <v>103</v>
      </c>
      <c r="C11" s="103">
        <v>-10.539904999999999</v>
      </c>
      <c r="D11" s="103"/>
      <c r="E11" s="113">
        <v>-8.7789819999999992</v>
      </c>
      <c r="F11" s="103"/>
      <c r="G11" s="62" t="s">
        <v>104</v>
      </c>
    </row>
    <row r="12" spans="1:7" ht="30">
      <c r="A12" s="33" t="s">
        <v>216</v>
      </c>
      <c r="B12" s="69" t="s">
        <v>105</v>
      </c>
      <c r="C12" s="103">
        <v>-1.9266989999999999</v>
      </c>
      <c r="D12" s="103"/>
      <c r="E12" s="113">
        <v>-2.2176930000000001</v>
      </c>
      <c r="F12" s="103"/>
      <c r="G12" s="62" t="s">
        <v>106</v>
      </c>
    </row>
    <row r="13" spans="1:7" ht="30">
      <c r="A13" s="33" t="s">
        <v>217</v>
      </c>
      <c r="B13" s="69" t="s">
        <v>107</v>
      </c>
      <c r="C13" s="103">
        <v>8.0010110000000001</v>
      </c>
      <c r="D13" s="103"/>
      <c r="E13" s="113">
        <v>17.574404999999999</v>
      </c>
      <c r="F13" s="103"/>
      <c r="G13" s="62" t="s">
        <v>108</v>
      </c>
    </row>
    <row r="14" spans="1:7" ht="45">
      <c r="A14" s="32" t="s">
        <v>218</v>
      </c>
      <c r="B14" s="69" t="s">
        <v>282</v>
      </c>
      <c r="C14" s="103">
        <v>0</v>
      </c>
      <c r="D14" s="103"/>
      <c r="E14" s="113">
        <v>0</v>
      </c>
      <c r="F14" s="103"/>
      <c r="G14" s="62" t="s">
        <v>281</v>
      </c>
    </row>
    <row r="15" spans="1:7" ht="30">
      <c r="A15" s="32" t="s">
        <v>283</v>
      </c>
      <c r="B15" s="69" t="s">
        <v>109</v>
      </c>
      <c r="C15" s="103">
        <v>0.48905999999999999</v>
      </c>
      <c r="D15" s="103"/>
      <c r="E15" s="113">
        <v>0.48905999999999999</v>
      </c>
      <c r="F15" s="103"/>
      <c r="G15" s="62" t="s">
        <v>110</v>
      </c>
    </row>
    <row r="16" spans="1:7" ht="48" customHeight="1">
      <c r="A16" s="33" t="s">
        <v>246</v>
      </c>
      <c r="B16" s="68" t="s">
        <v>111</v>
      </c>
      <c r="C16" s="102">
        <f t="shared" ref="C16" si="1">C17+C18+C19+C20</f>
        <v>-51.521225999999999</v>
      </c>
      <c r="D16" s="102"/>
      <c r="E16" s="112">
        <f t="shared" ref="E16" si="2">E17+E18+E19+E20</f>
        <v>-29.725372999999998</v>
      </c>
      <c r="F16" s="102"/>
      <c r="G16" s="63" t="s">
        <v>112</v>
      </c>
    </row>
    <row r="17" spans="1:7" ht="30">
      <c r="A17" s="32" t="s">
        <v>21</v>
      </c>
      <c r="B17" s="69" t="s">
        <v>210</v>
      </c>
      <c r="C17" s="103">
        <v>-17.477558999999999</v>
      </c>
      <c r="D17" s="103"/>
      <c r="E17" s="113">
        <v>-8.6443589999999997</v>
      </c>
      <c r="F17" s="103"/>
      <c r="G17" s="62" t="s">
        <v>240</v>
      </c>
    </row>
    <row r="18" spans="1:7" ht="30">
      <c r="A18" s="32" t="s">
        <v>22</v>
      </c>
      <c r="B18" s="69" t="s">
        <v>211</v>
      </c>
      <c r="C18" s="103">
        <v>-2.5450589999999997</v>
      </c>
      <c r="D18" s="103"/>
      <c r="E18" s="113">
        <v>-2.0636660000000004</v>
      </c>
      <c r="F18" s="103"/>
      <c r="G18" s="62" t="s">
        <v>241</v>
      </c>
    </row>
    <row r="19" spans="1:7" ht="30">
      <c r="A19" s="32" t="s">
        <v>208</v>
      </c>
      <c r="B19" s="69" t="s">
        <v>212</v>
      </c>
      <c r="C19" s="103">
        <v>-0.10406</v>
      </c>
      <c r="D19" s="103"/>
      <c r="E19" s="113">
        <v>0.28156300000000001</v>
      </c>
      <c r="F19" s="103"/>
      <c r="G19" s="62" t="s">
        <v>242</v>
      </c>
    </row>
    <row r="20" spans="1:7" ht="45">
      <c r="A20" s="32" t="s">
        <v>209</v>
      </c>
      <c r="B20" s="69" t="s">
        <v>213</v>
      </c>
      <c r="C20" s="103">
        <v>-31.394548</v>
      </c>
      <c r="D20" s="103"/>
      <c r="E20" s="113">
        <v>-19.298911</v>
      </c>
      <c r="F20" s="103"/>
      <c r="G20" s="62" t="s">
        <v>243</v>
      </c>
    </row>
    <row r="21" spans="1:7" ht="62.25" customHeight="1">
      <c r="A21" s="33" t="s">
        <v>86</v>
      </c>
      <c r="B21" s="68" t="s">
        <v>113</v>
      </c>
      <c r="C21" s="103">
        <v>4.5894159999999999</v>
      </c>
      <c r="D21" s="103"/>
      <c r="E21" s="113">
        <v>4.5698469999999993</v>
      </c>
      <c r="F21" s="103"/>
      <c r="G21" s="63" t="s">
        <v>114</v>
      </c>
    </row>
    <row r="22" spans="1:7" ht="75" hidden="1">
      <c r="A22" s="33" t="s">
        <v>87</v>
      </c>
      <c r="B22" s="68" t="s">
        <v>115</v>
      </c>
      <c r="C22" s="71">
        <v>0</v>
      </c>
      <c r="D22" s="71"/>
      <c r="E22" s="105">
        <v>0</v>
      </c>
      <c r="F22" s="71"/>
      <c r="G22" s="63" t="s">
        <v>116</v>
      </c>
    </row>
    <row r="23" spans="1:7" ht="30" hidden="1">
      <c r="A23" s="33" t="s">
        <v>45</v>
      </c>
      <c r="B23" s="68" t="s">
        <v>117</v>
      </c>
      <c r="C23" s="71">
        <v>0</v>
      </c>
      <c r="D23" s="71"/>
      <c r="E23" s="105">
        <v>0</v>
      </c>
      <c r="F23" s="71"/>
      <c r="G23" s="63" t="s">
        <v>118</v>
      </c>
    </row>
    <row r="24" spans="1:7" ht="45">
      <c r="A24" s="33" t="s">
        <v>88</v>
      </c>
      <c r="B24" s="68" t="s">
        <v>119</v>
      </c>
      <c r="C24" s="103">
        <v>-23.903451</v>
      </c>
      <c r="D24" s="103"/>
      <c r="E24" s="113">
        <v>-65.256737999999999</v>
      </c>
      <c r="F24" s="103"/>
      <c r="G24" s="63" t="s">
        <v>120</v>
      </c>
    </row>
    <row r="25" spans="1:7" ht="30">
      <c r="A25" s="33" t="s">
        <v>214</v>
      </c>
      <c r="B25" s="68" t="s">
        <v>121</v>
      </c>
      <c r="C25" s="101">
        <v>-17.198668000000001</v>
      </c>
      <c r="D25" s="71"/>
      <c r="E25" s="114">
        <v>-21.032657</v>
      </c>
      <c r="F25" s="71"/>
      <c r="G25" s="63" t="s">
        <v>122</v>
      </c>
    </row>
    <row r="26" spans="1:7" ht="30">
      <c r="A26" s="33" t="s">
        <v>53</v>
      </c>
      <c r="B26" s="68" t="s">
        <v>123</v>
      </c>
      <c r="C26" s="101">
        <v>-48.874995000000006</v>
      </c>
      <c r="D26" s="101"/>
      <c r="E26" s="114">
        <v>-16.267931000000001</v>
      </c>
      <c r="F26" s="101"/>
      <c r="G26" s="63" t="s">
        <v>124</v>
      </c>
    </row>
    <row r="27" spans="1:7" ht="61.5" hidden="1" customHeight="1">
      <c r="A27" s="33" t="s">
        <v>219</v>
      </c>
      <c r="B27" s="66" t="s">
        <v>125</v>
      </c>
      <c r="C27" s="71">
        <v>0</v>
      </c>
      <c r="D27" s="71">
        <v>0</v>
      </c>
      <c r="E27" s="105">
        <v>0</v>
      </c>
      <c r="F27" s="71">
        <v>0</v>
      </c>
      <c r="G27" s="63" t="s">
        <v>126</v>
      </c>
    </row>
    <row r="28" spans="1:7" ht="104.25" hidden="1" customHeight="1">
      <c r="A28" s="33" t="s">
        <v>220</v>
      </c>
      <c r="B28" s="38" t="s">
        <v>127</v>
      </c>
      <c r="C28" s="71">
        <v>0</v>
      </c>
      <c r="D28" s="71"/>
      <c r="E28" s="105">
        <v>0</v>
      </c>
      <c r="F28" s="71"/>
      <c r="G28" s="63" t="s">
        <v>128</v>
      </c>
    </row>
    <row r="29" spans="1:7" ht="5.25" customHeight="1">
      <c r="A29" s="32"/>
      <c r="B29" s="39"/>
      <c r="C29" s="182"/>
      <c r="D29" s="182"/>
      <c r="E29" s="232"/>
      <c r="F29" s="182"/>
      <c r="G29" s="64"/>
    </row>
    <row r="30" spans="1:7" ht="45">
      <c r="A30" s="33" t="s">
        <v>57</v>
      </c>
      <c r="B30" s="66" t="s">
        <v>222</v>
      </c>
      <c r="C30" s="103">
        <v>1220.6491940000001</v>
      </c>
      <c r="D30" s="103"/>
      <c r="E30" s="113">
        <v>1306.846029</v>
      </c>
      <c r="F30" s="103"/>
      <c r="G30" s="63" t="s">
        <v>244</v>
      </c>
    </row>
    <row r="31" spans="1:7" ht="32.25" customHeight="1">
      <c r="A31" s="33" t="s">
        <v>58</v>
      </c>
      <c r="B31" s="66" t="s">
        <v>223</v>
      </c>
      <c r="C31" s="103">
        <v>239.87668400000001</v>
      </c>
      <c r="D31" s="103"/>
      <c r="E31" s="113">
        <v>274.87668400000001</v>
      </c>
      <c r="F31" s="103"/>
      <c r="G31" s="63" t="s">
        <v>245</v>
      </c>
    </row>
    <row r="32" spans="1:7" ht="5.25" customHeight="1">
      <c r="A32" s="32"/>
      <c r="B32" s="39"/>
      <c r="C32" s="64"/>
      <c r="D32" s="64"/>
      <c r="E32" s="97"/>
      <c r="F32" s="64"/>
      <c r="G32" s="64"/>
    </row>
    <row r="33" spans="1:7" ht="28.5">
      <c r="A33" s="53" t="s">
        <v>224</v>
      </c>
      <c r="B33" s="70" t="s">
        <v>155</v>
      </c>
      <c r="C33" s="104">
        <f t="shared" ref="C33:E33" si="3">C8+C9+C30+C31</f>
        <v>9214.8086870000006</v>
      </c>
      <c r="D33" s="104">
        <f>C33+D28</f>
        <v>9214.8086870000006</v>
      </c>
      <c r="E33" s="115">
        <f t="shared" si="3"/>
        <v>9788.950412000002</v>
      </c>
      <c r="F33" s="104">
        <f>E33+F28</f>
        <v>9788.950412000002</v>
      </c>
      <c r="G33" s="48" t="s">
        <v>266</v>
      </c>
    </row>
    <row r="34" spans="1:7" ht="25.5">
      <c r="A34" s="40" t="s">
        <v>8</v>
      </c>
      <c r="B34" s="40"/>
      <c r="C34" s="40"/>
      <c r="D34" s="40"/>
      <c r="E34" s="40"/>
      <c r="F34" s="40"/>
      <c r="G34" s="41" t="s">
        <v>9</v>
      </c>
    </row>
    <row r="35" spans="1:7">
      <c r="B35" s="42"/>
      <c r="C35" s="42"/>
      <c r="D35" s="42"/>
      <c r="E35" s="42"/>
      <c r="F35" s="42"/>
    </row>
  </sheetData>
  <pageMargins left="0.55118110236220474" right="0.55118110236220474" top="0.98425196850393704" bottom="0.98425196850393704" header="0.31496062992125984" footer="0.31496062992125984"/>
  <pageSetup scale="51" orientation="portrait" r:id="rId1"/>
  <headerFooter>
    <oddHeader>&amp;L&amp;"Times New Roman,Обычный"Fiskālās disciplīnas padomes ziņojums par pagaidu budžetu 2019. gadam
Fiscal discipline surveillance report on 2019 interim budget &amp;R&amp;"Times New Roman,Обычный"1. pielikums
Annex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Normal="100" zoomScalePageLayoutView="55" workbookViewId="0">
      <selection activeCell="A5" sqref="A5"/>
    </sheetView>
  </sheetViews>
  <sheetFormatPr defaultColWidth="9.140625" defaultRowHeight="15"/>
  <cols>
    <col min="1" max="1" width="31.42578125" style="24" customWidth="1"/>
    <col min="2" max="2" width="39.7109375" style="7" customWidth="1"/>
    <col min="3" max="8" width="12" style="29" customWidth="1"/>
    <col min="9" max="9" width="39" style="30" customWidth="1"/>
    <col min="10" max="16384" width="9.140625" style="7"/>
  </cols>
  <sheetData>
    <row r="1" spans="1:9">
      <c r="A1" s="128" t="s">
        <v>0</v>
      </c>
      <c r="B1" s="128"/>
      <c r="C1" s="100"/>
      <c r="D1" s="100"/>
      <c r="E1" s="100"/>
      <c r="F1" s="100"/>
      <c r="G1" s="100"/>
      <c r="H1" s="100"/>
      <c r="I1" s="205" t="s">
        <v>352</v>
      </c>
    </row>
    <row r="2" spans="1:9">
      <c r="A2" s="128" t="s">
        <v>1</v>
      </c>
      <c r="B2" s="128"/>
      <c r="C2" s="100"/>
      <c r="D2" s="100"/>
      <c r="E2" s="100"/>
      <c r="F2" s="100"/>
      <c r="G2" s="100"/>
      <c r="H2" s="100"/>
      <c r="I2" s="205" t="s">
        <v>353</v>
      </c>
    </row>
    <row r="3" spans="1:9">
      <c r="A3" s="223" t="s">
        <v>2</v>
      </c>
      <c r="B3" s="100"/>
      <c r="C3" s="100"/>
      <c r="D3" s="100"/>
      <c r="E3" s="100"/>
      <c r="F3" s="100"/>
      <c r="G3" s="100"/>
      <c r="H3" s="100"/>
      <c r="I3" s="100"/>
    </row>
    <row r="4" spans="1:9">
      <c r="A4" s="223" t="s">
        <v>3</v>
      </c>
      <c r="B4" s="100"/>
      <c r="C4" s="100"/>
      <c r="D4" s="201"/>
      <c r="E4" s="100"/>
      <c r="F4" s="201"/>
      <c r="G4" s="100"/>
      <c r="H4" s="201"/>
      <c r="I4" s="159"/>
    </row>
    <row r="5" spans="1:9" ht="6.75" customHeight="1" thickBot="1">
      <c r="A5" s="224"/>
      <c r="B5" s="180"/>
      <c r="C5" s="180"/>
      <c r="D5" s="180"/>
      <c r="E5" s="180"/>
      <c r="F5" s="180"/>
      <c r="G5" s="180"/>
      <c r="H5" s="180"/>
      <c r="I5" s="159"/>
    </row>
    <row r="6" spans="1:9">
      <c r="A6" s="225" t="s">
        <v>150</v>
      </c>
      <c r="B6" s="226" t="s">
        <v>148</v>
      </c>
      <c r="C6" s="158">
        <v>2019</v>
      </c>
      <c r="D6" s="164"/>
      <c r="E6" s="157">
        <v>2020</v>
      </c>
      <c r="F6" s="121"/>
      <c r="G6" s="158">
        <v>2021</v>
      </c>
      <c r="H6" s="121"/>
      <c r="I6" s="129" t="s">
        <v>149</v>
      </c>
    </row>
    <row r="7" spans="1:9" ht="30.75" thickBot="1">
      <c r="A7" s="227"/>
      <c r="B7" s="228"/>
      <c r="C7" s="207" t="s">
        <v>348</v>
      </c>
      <c r="D7" s="208" t="s">
        <v>349</v>
      </c>
      <c r="E7" s="206" t="s">
        <v>348</v>
      </c>
      <c r="F7" s="208" t="s">
        <v>349</v>
      </c>
      <c r="G7" s="229" t="s">
        <v>348</v>
      </c>
      <c r="H7" s="208" t="s">
        <v>349</v>
      </c>
      <c r="I7" s="209"/>
    </row>
    <row r="8" spans="1:9">
      <c r="A8" s="230" t="s">
        <v>17</v>
      </c>
      <c r="B8" s="231" t="s">
        <v>18</v>
      </c>
      <c r="C8" s="212">
        <v>30840.83530646775</v>
      </c>
      <c r="D8" s="213">
        <v>30840.83530646775</v>
      </c>
      <c r="E8" s="210">
        <v>32639.425538241354</v>
      </c>
      <c r="F8" s="211">
        <v>32639.425538241354</v>
      </c>
      <c r="G8" s="212">
        <v>34441.536456670015</v>
      </c>
      <c r="H8" s="214">
        <v>34441.536456670015</v>
      </c>
      <c r="I8" s="215" t="s">
        <v>19</v>
      </c>
    </row>
    <row r="9" spans="1:9" ht="45">
      <c r="A9" s="153" t="s">
        <v>20</v>
      </c>
      <c r="B9" s="250" t="s">
        <v>267</v>
      </c>
      <c r="C9" s="14">
        <v>11260.156929387376</v>
      </c>
      <c r="D9" s="26">
        <v>11180.519896157748</v>
      </c>
      <c r="E9" s="14">
        <v>11873.114437631863</v>
      </c>
      <c r="F9" s="15">
        <v>11796.244824706602</v>
      </c>
      <c r="G9" s="22">
        <v>12413.033345315322</v>
      </c>
      <c r="H9" s="58">
        <v>12763.934141288939</v>
      </c>
      <c r="I9" s="161" t="s">
        <v>268</v>
      </c>
    </row>
    <row r="10" spans="1:9">
      <c r="A10" s="154" t="s">
        <v>21</v>
      </c>
      <c r="B10" s="250" t="s">
        <v>25</v>
      </c>
      <c r="C10" s="14">
        <v>242.62552700000001</v>
      </c>
      <c r="D10" s="15">
        <v>242.62552700000001</v>
      </c>
      <c r="E10" s="14">
        <v>275.59320399999996</v>
      </c>
      <c r="F10" s="15">
        <v>275.59320399999996</v>
      </c>
      <c r="G10" s="22">
        <v>268.95698899999996</v>
      </c>
      <c r="H10" s="15">
        <v>268.95698899999996</v>
      </c>
      <c r="I10" s="162" t="s">
        <v>31</v>
      </c>
    </row>
    <row r="11" spans="1:9" ht="45">
      <c r="A11" s="154" t="s">
        <v>22</v>
      </c>
      <c r="B11" s="250" t="s">
        <v>329</v>
      </c>
      <c r="C11" s="14">
        <v>412.78881691101645</v>
      </c>
      <c r="D11" s="26">
        <v>412.78881691101645</v>
      </c>
      <c r="E11" s="14">
        <v>455.99869738982431</v>
      </c>
      <c r="F11" s="15">
        <v>455.99869738982431</v>
      </c>
      <c r="G11" s="22">
        <v>638.40243825695154</v>
      </c>
      <c r="H11" s="58">
        <v>638.40243825695154</v>
      </c>
      <c r="I11" s="162" t="s">
        <v>331</v>
      </c>
    </row>
    <row r="12" spans="1:9" ht="30">
      <c r="A12" s="153" t="s">
        <v>23</v>
      </c>
      <c r="B12" s="250" t="s">
        <v>330</v>
      </c>
      <c r="C12" s="14">
        <v>1066.6741594219779</v>
      </c>
      <c r="D12" s="26">
        <v>1066.6741594219779</v>
      </c>
      <c r="E12" s="14">
        <v>1085.2523670269179</v>
      </c>
      <c r="F12" s="15">
        <v>1085.2523670269179</v>
      </c>
      <c r="G12" s="22">
        <v>1129.08826430613</v>
      </c>
      <c r="H12" s="58">
        <v>1129.08826430613</v>
      </c>
      <c r="I12" s="163" t="s">
        <v>332</v>
      </c>
    </row>
    <row r="13" spans="1:9">
      <c r="A13" s="153" t="s">
        <v>24</v>
      </c>
      <c r="B13" s="250" t="s">
        <v>26</v>
      </c>
      <c r="C13" s="14">
        <v>1110.8620929264653</v>
      </c>
      <c r="D13" s="15">
        <v>1110.8620929264653</v>
      </c>
      <c r="E13" s="14">
        <f>C12</f>
        <v>1066.6741594219779</v>
      </c>
      <c r="F13" s="15">
        <f>D12</f>
        <v>1066.6741594219779</v>
      </c>
      <c r="G13" s="22">
        <f>E12</f>
        <v>1085.2523670269179</v>
      </c>
      <c r="H13" s="58">
        <f>F12</f>
        <v>1085.2523670269179</v>
      </c>
      <c r="I13" s="163" t="s">
        <v>32</v>
      </c>
    </row>
    <row r="14" spans="1:9">
      <c r="A14" s="153" t="s">
        <v>29</v>
      </c>
      <c r="B14" s="250" t="s">
        <v>27</v>
      </c>
      <c r="C14" s="14">
        <v>904.90000000000009</v>
      </c>
      <c r="D14" s="15">
        <v>904.90000000000009</v>
      </c>
      <c r="E14" s="14">
        <f t="shared" ref="E14:F15" si="0">C13</f>
        <v>1110.8620929264653</v>
      </c>
      <c r="F14" s="15">
        <f t="shared" si="0"/>
        <v>1110.8620929264653</v>
      </c>
      <c r="G14" s="22">
        <f t="shared" ref="G14:H15" si="1">E13</f>
        <v>1066.6741594219779</v>
      </c>
      <c r="H14" s="15">
        <f t="shared" si="1"/>
        <v>1066.6741594219779</v>
      </c>
      <c r="I14" s="163" t="s">
        <v>33</v>
      </c>
    </row>
    <row r="15" spans="1:9">
      <c r="A15" s="153" t="s">
        <v>30</v>
      </c>
      <c r="B15" s="250" t="s">
        <v>28</v>
      </c>
      <c r="C15" s="14">
        <v>731.9</v>
      </c>
      <c r="D15" s="15">
        <v>731.9</v>
      </c>
      <c r="E15" s="14">
        <f t="shared" si="0"/>
        <v>904.90000000000009</v>
      </c>
      <c r="F15" s="15">
        <f t="shared" si="0"/>
        <v>904.90000000000009</v>
      </c>
      <c r="G15" s="22">
        <f t="shared" si="1"/>
        <v>1110.8620929264653</v>
      </c>
      <c r="H15" s="15">
        <f t="shared" si="1"/>
        <v>1110.8620929264653</v>
      </c>
      <c r="I15" s="163" t="s">
        <v>34</v>
      </c>
    </row>
    <row r="16" spans="1:9" ht="6.75" customHeight="1">
      <c r="A16" s="154"/>
      <c r="B16" s="170"/>
      <c r="C16" s="22"/>
      <c r="D16" s="26"/>
      <c r="E16" s="14"/>
      <c r="F16" s="15"/>
      <c r="G16" s="22"/>
      <c r="H16" s="58"/>
      <c r="I16" s="137"/>
    </row>
    <row r="17" spans="1:9" ht="45">
      <c r="A17" s="184" t="s">
        <v>36</v>
      </c>
      <c r="B17" s="170" t="s">
        <v>333</v>
      </c>
      <c r="C17" s="22">
        <f t="shared" ref="C17:G17" si="2">C9-C10-C11-C12+(AVERAGE(C12:C15))</f>
        <v>10491.652489141494</v>
      </c>
      <c r="D17" s="26">
        <f t="shared" ref="D17" si="3">D9-D10-D11-D12+(AVERAGE(D12:D15))</f>
        <v>10412.015455911866</v>
      </c>
      <c r="E17" s="14">
        <f t="shared" ref="E17:F17" si="4">E9-E10-E11-E12+(AVERAGE(E12:E15))</f>
        <v>11098.192324058959</v>
      </c>
      <c r="F17" s="15">
        <f t="shared" si="4"/>
        <v>11021.322711133698</v>
      </c>
      <c r="G17" s="22">
        <f t="shared" si="2"/>
        <v>11474.554874672613</v>
      </c>
      <c r="H17" s="58">
        <f t="shared" ref="H17" si="5">H9-H10-H11-H12+(AVERAGE(H12:H15))</f>
        <v>11825.45567064623</v>
      </c>
      <c r="I17" s="137" t="s">
        <v>334</v>
      </c>
    </row>
    <row r="18" spans="1:9" ht="6.75" customHeight="1">
      <c r="A18" s="147"/>
      <c r="B18" s="168"/>
      <c r="C18" s="22"/>
      <c r="D18" s="26"/>
      <c r="E18" s="14"/>
      <c r="F18" s="15"/>
      <c r="G18" s="22"/>
      <c r="H18" s="58"/>
      <c r="I18" s="137"/>
    </row>
    <row r="19" spans="1:9" s="28" customFormat="1">
      <c r="A19" s="153" t="s">
        <v>56</v>
      </c>
      <c r="B19" s="170" t="s">
        <v>38</v>
      </c>
      <c r="C19" s="22">
        <f t="shared" ref="C19:G19" si="6">C22*(C20-C21)/C20</f>
        <v>-39.012302953736821</v>
      </c>
      <c r="D19" s="26">
        <f t="shared" ref="D19" si="7">D22*(D20-D21)/D20</f>
        <v>-39.012302953736821</v>
      </c>
      <c r="E19" s="14">
        <f t="shared" ref="E19:F19" si="8">E22*(E20-E21)/E20</f>
        <v>-46.678216270460283</v>
      </c>
      <c r="F19" s="15">
        <f t="shared" si="8"/>
        <v>-46.678216270460283</v>
      </c>
      <c r="G19" s="22">
        <f t="shared" si="6"/>
        <v>-41.107282183325438</v>
      </c>
      <c r="H19" s="58">
        <f t="shared" ref="H19" si="9">H22*(H20-H21)/H20</f>
        <v>-41.107282183325438</v>
      </c>
      <c r="I19" s="137" t="s">
        <v>46</v>
      </c>
    </row>
    <row r="20" spans="1:9">
      <c r="A20" s="147" t="s">
        <v>41</v>
      </c>
      <c r="B20" s="170" t="s">
        <v>39</v>
      </c>
      <c r="C20" s="13">
        <v>7.4348085882373249</v>
      </c>
      <c r="D20" s="15">
        <v>7.4348085882373249</v>
      </c>
      <c r="E20" s="14">
        <v>6.9713381203773821</v>
      </c>
      <c r="F20" s="15">
        <v>6.9713381203773821</v>
      </c>
      <c r="G20" s="22">
        <v>6.7735462152085066</v>
      </c>
      <c r="H20" s="58">
        <v>6.7735462152085066</v>
      </c>
      <c r="I20" s="163" t="s">
        <v>47</v>
      </c>
    </row>
    <row r="21" spans="1:9">
      <c r="A21" s="147" t="s">
        <v>42</v>
      </c>
      <c r="B21" s="170" t="s">
        <v>40</v>
      </c>
      <c r="C21" s="13">
        <v>9.6610156665114477</v>
      </c>
      <c r="D21" s="26">
        <v>9.6610156665114477</v>
      </c>
      <c r="E21" s="14">
        <v>9.3834026855769128</v>
      </c>
      <c r="F21" s="15">
        <v>9.3834026855769128</v>
      </c>
      <c r="G21" s="22">
        <v>8.7570375812787926</v>
      </c>
      <c r="H21" s="58">
        <v>8.7570375812787926</v>
      </c>
      <c r="I21" s="163" t="s">
        <v>48</v>
      </c>
    </row>
    <row r="22" spans="1:9" s="37" customFormat="1">
      <c r="A22" s="154" t="s">
        <v>43</v>
      </c>
      <c r="B22" s="170" t="s">
        <v>44</v>
      </c>
      <c r="C22" s="13">
        <v>130.288421</v>
      </c>
      <c r="D22" s="26">
        <v>130.288421</v>
      </c>
      <c r="E22" s="14">
        <v>134.90916999999999</v>
      </c>
      <c r="F22" s="15">
        <v>134.90916999999999</v>
      </c>
      <c r="G22" s="22">
        <v>140.37977699999999</v>
      </c>
      <c r="H22" s="58">
        <v>140.37977699999999</v>
      </c>
      <c r="I22" s="163" t="s">
        <v>49</v>
      </c>
    </row>
    <row r="23" spans="1:9" ht="6.75" customHeight="1">
      <c r="A23" s="154"/>
      <c r="B23" s="170"/>
      <c r="C23" s="22"/>
      <c r="D23" s="26"/>
      <c r="E23" s="14"/>
      <c r="F23" s="15"/>
      <c r="G23" s="22"/>
      <c r="H23" s="58"/>
      <c r="I23" s="137"/>
    </row>
    <row r="24" spans="1:9" s="37" customFormat="1" ht="45">
      <c r="A24" s="184" t="s">
        <v>335</v>
      </c>
      <c r="B24" s="170" t="s">
        <v>37</v>
      </c>
      <c r="C24" s="22">
        <f t="shared" ref="C24:G24" si="10">C17-C19</f>
        <v>10530.664792095231</v>
      </c>
      <c r="D24" s="26">
        <f t="shared" ref="D24" si="11">D17-D19</f>
        <v>10451.027758865603</v>
      </c>
      <c r="E24" s="14">
        <f t="shared" si="10"/>
        <v>11144.870540329419</v>
      </c>
      <c r="F24" s="15">
        <f t="shared" si="10"/>
        <v>11068.000927404159</v>
      </c>
      <c r="G24" s="22">
        <f t="shared" si="10"/>
        <v>11515.662156855939</v>
      </c>
      <c r="H24" s="58">
        <f t="shared" ref="H24" si="12">H17-H19</f>
        <v>11866.562952829556</v>
      </c>
      <c r="I24" s="137" t="s">
        <v>35</v>
      </c>
    </row>
    <row r="25" spans="1:9" ht="6.75" customHeight="1">
      <c r="A25" s="154"/>
      <c r="B25" s="170"/>
      <c r="C25" s="22"/>
      <c r="D25" s="26"/>
      <c r="E25" s="14"/>
      <c r="F25" s="15"/>
      <c r="G25" s="22"/>
      <c r="H25" s="58"/>
      <c r="I25" s="137"/>
    </row>
    <row r="26" spans="1:9" ht="30">
      <c r="A26" s="153" t="s">
        <v>336</v>
      </c>
      <c r="B26" s="170" t="s">
        <v>274</v>
      </c>
      <c r="C26" s="22">
        <f>C27+C28</f>
        <v>115.51100726468576</v>
      </c>
      <c r="D26" s="15">
        <f>C27</f>
        <v>-42.2356597353143</v>
      </c>
      <c r="E26" s="14">
        <f>E27+E28</f>
        <v>20.505236151139158</v>
      </c>
      <c r="F26" s="15">
        <f>E27</f>
        <v>-74.144007848860895</v>
      </c>
      <c r="G26" s="22">
        <f>G27</f>
        <v>-5.8000000000000007</v>
      </c>
      <c r="H26" s="15">
        <f>H27</f>
        <v>-5.8000000000000007</v>
      </c>
      <c r="I26" s="137" t="s">
        <v>50</v>
      </c>
    </row>
    <row r="27" spans="1:9">
      <c r="A27" s="153" t="s">
        <v>229</v>
      </c>
      <c r="B27" s="170" t="s">
        <v>275</v>
      </c>
      <c r="C27" s="22">
        <v>-42.2356597353143</v>
      </c>
      <c r="D27" s="15">
        <v>-42.2356597353143</v>
      </c>
      <c r="E27" s="14">
        <v>-74.144007848860895</v>
      </c>
      <c r="F27" s="15">
        <v>-74.144007848860895</v>
      </c>
      <c r="G27" s="22">
        <v>-5.8000000000000007</v>
      </c>
      <c r="H27" s="15">
        <v>-5.8000000000000007</v>
      </c>
      <c r="I27" s="137" t="s">
        <v>50</v>
      </c>
    </row>
    <row r="28" spans="1:9" ht="45">
      <c r="A28" s="153" t="s">
        <v>230</v>
      </c>
      <c r="B28" s="170" t="s">
        <v>338</v>
      </c>
      <c r="C28" s="22">
        <v>157.74666700000006</v>
      </c>
      <c r="D28" s="26">
        <v>0</v>
      </c>
      <c r="E28" s="14">
        <v>94.649244000000053</v>
      </c>
      <c r="F28" s="15">
        <v>0</v>
      </c>
      <c r="G28" s="22" t="s">
        <v>4</v>
      </c>
      <c r="H28" s="58" t="s">
        <v>4</v>
      </c>
      <c r="I28" s="137" t="s">
        <v>337</v>
      </c>
    </row>
    <row r="29" spans="1:9" ht="6.75" customHeight="1">
      <c r="A29" s="147"/>
      <c r="B29" s="170"/>
      <c r="C29" s="22"/>
      <c r="D29" s="26"/>
      <c r="E29" s="14"/>
      <c r="F29" s="15"/>
      <c r="G29" s="22"/>
      <c r="H29" s="58"/>
      <c r="I29" s="137"/>
    </row>
    <row r="30" spans="1:9" ht="30">
      <c r="A30" s="147" t="s">
        <v>339</v>
      </c>
      <c r="B30" s="170" t="s">
        <v>273</v>
      </c>
      <c r="C30" s="22">
        <f t="shared" ref="C30:H30" si="13">C17-C19-C27</f>
        <v>10572.900451830545</v>
      </c>
      <c r="D30" s="15">
        <f t="shared" si="13"/>
        <v>10493.263418600916</v>
      </c>
      <c r="E30" s="22">
        <f t="shared" si="13"/>
        <v>11219.01454817828</v>
      </c>
      <c r="F30" s="15">
        <f t="shared" si="13"/>
        <v>11142.14493525302</v>
      </c>
      <c r="G30" s="22">
        <f t="shared" si="13"/>
        <v>11521.462156855938</v>
      </c>
      <c r="H30" s="15">
        <f t="shared" si="13"/>
        <v>11872.362952829555</v>
      </c>
      <c r="I30" s="137" t="s">
        <v>289</v>
      </c>
    </row>
    <row r="31" spans="1:9" ht="45">
      <c r="A31" s="147" t="s">
        <v>340</v>
      </c>
      <c r="B31" s="170" t="s">
        <v>276</v>
      </c>
      <c r="C31" s="22">
        <f t="shared" ref="C31" si="14">C17-C19-C26</f>
        <v>10415.153784830545</v>
      </c>
      <c r="D31" s="15">
        <f t="shared" ref="D31:F31" si="15">D17-D19-D26</f>
        <v>10493.263418600916</v>
      </c>
      <c r="E31" s="22">
        <f t="shared" ref="E31" si="16">E17-E19-E26</f>
        <v>11124.36530417828</v>
      </c>
      <c r="F31" s="15">
        <f t="shared" si="15"/>
        <v>11142.14493525302</v>
      </c>
      <c r="G31" s="22">
        <f t="shared" ref="G31" si="17">G17-G19-G26</f>
        <v>11521.462156855938</v>
      </c>
      <c r="H31" s="15">
        <f t="shared" ref="H31" si="18">H17-H19-H26</f>
        <v>11872.362952829555</v>
      </c>
      <c r="I31" s="137" t="s">
        <v>286</v>
      </c>
    </row>
    <row r="32" spans="1:9" ht="30">
      <c r="A32" s="171" t="s">
        <v>341</v>
      </c>
      <c r="B32" s="170" t="s">
        <v>51</v>
      </c>
      <c r="C32" s="22">
        <f>(C30-10162.8)/10162.8*100</f>
        <v>4.0353096767676764</v>
      </c>
      <c r="D32" s="15">
        <f>(D30-10162.8)/10162.8*100</f>
        <v>3.2516965659160575</v>
      </c>
      <c r="E32" s="14">
        <f>(E30-$C$17)/$C$17*100</f>
        <v>6.9327692638464873</v>
      </c>
      <c r="F32" s="15">
        <f>(F30-$C$17)/$C$17*100</f>
        <v>6.2000952355671695</v>
      </c>
      <c r="G32" s="22">
        <f>(G30-$E$17)/$E$17*100</f>
        <v>3.8138628385399631</v>
      </c>
      <c r="H32" s="15">
        <f>(H30-$E$17)/$E$17*100</f>
        <v>6.9756461788135411</v>
      </c>
      <c r="I32" s="137" t="s">
        <v>287</v>
      </c>
    </row>
    <row r="33" spans="1:9" ht="30">
      <c r="A33" s="171" t="s">
        <v>342</v>
      </c>
      <c r="B33" s="170" t="s">
        <v>291</v>
      </c>
      <c r="C33" s="22">
        <f>(C31-10203.6)/10203.6*100</f>
        <v>2.0733249522770869</v>
      </c>
      <c r="D33" s="15">
        <f>(D31-10203.6)/10203.6*100</f>
        <v>2.8388354953243558</v>
      </c>
      <c r="E33" s="14">
        <f>(E31-$C$24)/$C$24*100</f>
        <v>5.6378255675625164</v>
      </c>
      <c r="F33" s="15">
        <f>(F31-$C$24)/$C$24*100</f>
        <v>5.8066623069874197</v>
      </c>
      <c r="G33" s="22">
        <f>(G31-$E$24)/$E$24*100</f>
        <v>3.3790577931234336</v>
      </c>
      <c r="H33" s="15">
        <f>(H31-$E$24)/$E$24*100</f>
        <v>6.5275985922635309</v>
      </c>
      <c r="I33" s="137" t="s">
        <v>288</v>
      </c>
    </row>
    <row r="34" spans="1:9" ht="6.75" customHeight="1">
      <c r="A34" s="147"/>
      <c r="B34" s="170"/>
      <c r="C34" s="22"/>
      <c r="D34" s="26"/>
      <c r="E34" s="14"/>
      <c r="F34" s="15"/>
      <c r="G34" s="22"/>
      <c r="H34" s="58"/>
      <c r="I34" s="137"/>
    </row>
    <row r="35" spans="1:9">
      <c r="A35" s="146" t="s">
        <v>53</v>
      </c>
      <c r="B35" s="170" t="s">
        <v>278</v>
      </c>
      <c r="C35" s="13">
        <v>3.1098998926652115</v>
      </c>
      <c r="D35" s="26">
        <v>3.1098998926652115</v>
      </c>
      <c r="E35" s="14">
        <v>2.7493656148651837</v>
      </c>
      <c r="F35" s="26">
        <v>2.7493656148651837</v>
      </c>
      <c r="G35" s="22">
        <v>2.5473957515858388</v>
      </c>
      <c r="H35" s="26">
        <v>2.5473957515858388</v>
      </c>
      <c r="I35" s="137" t="s">
        <v>277</v>
      </c>
    </row>
    <row r="36" spans="1:9" ht="6.75" customHeight="1">
      <c r="A36" s="147"/>
      <c r="B36" s="170"/>
      <c r="C36" s="22"/>
      <c r="D36" s="26"/>
      <c r="E36" s="14"/>
      <c r="F36" s="15"/>
      <c r="G36" s="22"/>
      <c r="H36" s="58"/>
      <c r="I36" s="137"/>
    </row>
    <row r="37" spans="1:9" ht="30">
      <c r="A37" s="169" t="s">
        <v>343</v>
      </c>
      <c r="B37" s="170" t="s">
        <v>52</v>
      </c>
      <c r="C37" s="22">
        <f t="shared" ref="C37:H37" si="19">(1+C32/100)/(1+C35/100)*100-100</f>
        <v>0.897498479841218</v>
      </c>
      <c r="D37" s="26">
        <f t="shared" si="19"/>
        <v>0.1375199407607397</v>
      </c>
      <c r="E37" s="14">
        <f t="shared" ref="E37:F37" si="20">(1+E32/100)/(1+E35/100)*100-100</f>
        <v>4.0714642119173021</v>
      </c>
      <c r="F37" s="15">
        <f t="shared" si="20"/>
        <v>3.3583950616652487</v>
      </c>
      <c r="G37" s="22">
        <f t="shared" si="19"/>
        <v>1.2350065817585971</v>
      </c>
      <c r="H37" s="58">
        <f t="shared" si="19"/>
        <v>4.3182475720347213</v>
      </c>
      <c r="I37" s="137" t="s">
        <v>279</v>
      </c>
    </row>
    <row r="38" spans="1:9" s="37" customFormat="1" ht="30">
      <c r="A38" s="184" t="s">
        <v>344</v>
      </c>
      <c r="B38" s="170" t="s">
        <v>290</v>
      </c>
      <c r="C38" s="22">
        <f t="shared" ref="C38:H38" si="21">(1+C33/100)/(1+C35/100)*100-100</f>
        <v>-1.0053107814741225</v>
      </c>
      <c r="D38" s="26">
        <f>(1+D33/100)/(1+C35/100)*100-100</f>
        <v>-0.26288881826384625</v>
      </c>
      <c r="E38" s="14">
        <f t="shared" ref="E38:F38" si="22">(1+E33/100)/(1+E35/100)*100-100</f>
        <v>2.8111705949836647</v>
      </c>
      <c r="F38" s="26">
        <f t="shared" si="22"/>
        <v>2.9754896040739283</v>
      </c>
      <c r="G38" s="22">
        <f t="shared" si="21"/>
        <v>0.81100259586526136</v>
      </c>
      <c r="H38" s="58">
        <f t="shared" si="21"/>
        <v>3.8813300050246653</v>
      </c>
      <c r="I38" s="137" t="s">
        <v>280</v>
      </c>
    </row>
    <row r="39" spans="1:9" s="37" customFormat="1" ht="6.75" customHeight="1">
      <c r="A39" s="154"/>
      <c r="B39" s="170"/>
      <c r="C39" s="22"/>
      <c r="D39" s="26"/>
      <c r="E39" s="14"/>
      <c r="F39" s="15"/>
      <c r="G39" s="22"/>
      <c r="H39" s="58"/>
      <c r="I39" s="137"/>
    </row>
    <row r="40" spans="1:9" s="37" customFormat="1" ht="30">
      <c r="A40" s="184" t="s">
        <v>54</v>
      </c>
      <c r="B40" s="170" t="s">
        <v>55</v>
      </c>
      <c r="C40" s="22">
        <v>3.044954376555753</v>
      </c>
      <c r="D40" s="26">
        <v>3.044954376555753</v>
      </c>
      <c r="E40" s="14">
        <v>3.1003322306114454</v>
      </c>
      <c r="F40" s="15">
        <v>3.1003322306114454</v>
      </c>
      <c r="G40" s="22">
        <v>3.1011814006860186</v>
      </c>
      <c r="H40" s="58">
        <v>3.1011814006860186</v>
      </c>
      <c r="I40" s="137" t="s">
        <v>5</v>
      </c>
    </row>
    <row r="41" spans="1:9" s="37" customFormat="1" ht="30">
      <c r="A41" s="153" t="s">
        <v>57</v>
      </c>
      <c r="B41" s="170" t="s">
        <v>270</v>
      </c>
      <c r="C41" s="22">
        <v>2.3094160298991282</v>
      </c>
      <c r="D41" s="26">
        <v>2.3094160298991282</v>
      </c>
      <c r="E41" s="14">
        <v>2.9754896040739442</v>
      </c>
      <c r="F41" s="15">
        <v>2.9754896040739442</v>
      </c>
      <c r="G41" s="22">
        <v>3.8813300050246711</v>
      </c>
      <c r="H41" s="58">
        <v>3.8813300050246711</v>
      </c>
      <c r="I41" s="137" t="s">
        <v>269</v>
      </c>
    </row>
    <row r="42" spans="1:9" s="37" customFormat="1" ht="6.75" customHeight="1">
      <c r="A42" s="154"/>
      <c r="B42" s="170"/>
      <c r="C42" s="22"/>
      <c r="D42" s="26"/>
      <c r="E42" s="14"/>
      <c r="F42" s="15"/>
      <c r="G42" s="22"/>
      <c r="H42" s="58"/>
      <c r="I42" s="137"/>
    </row>
    <row r="43" spans="1:9" s="37" customFormat="1" ht="30">
      <c r="A43" s="169" t="s">
        <v>295</v>
      </c>
      <c r="B43" s="170" t="s">
        <v>59</v>
      </c>
      <c r="C43" s="174">
        <f>(C41-C38)*(1+C35%)*10203.6/C8</f>
        <v>1.1307729198463943</v>
      </c>
      <c r="D43" s="15">
        <f>(D41-D38)*(1+D35%)*10203.6/D8</f>
        <v>0.8775059995629767</v>
      </c>
      <c r="E43" s="174">
        <f t="shared" ref="E43:H43" si="23">(E41-E38)*(1+E35%)*C24/E8</f>
        <v>5.4472867648690103E-2</v>
      </c>
      <c r="F43" s="15">
        <f t="shared" si="23"/>
        <v>5.2597895256284479E-15</v>
      </c>
      <c r="G43" s="160">
        <f t="shared" si="23"/>
        <v>1.0188302615798743</v>
      </c>
      <c r="H43" s="15">
        <f t="shared" si="23"/>
        <v>1.9025009340212732E-15</v>
      </c>
      <c r="I43" s="137" t="s">
        <v>70</v>
      </c>
    </row>
    <row r="44" spans="1:9" ht="30">
      <c r="A44" s="154" t="s">
        <v>296</v>
      </c>
      <c r="B44" s="168" t="s">
        <v>272</v>
      </c>
      <c r="C44" s="22"/>
      <c r="D44" s="15"/>
      <c r="E44" s="14"/>
      <c r="F44" s="15"/>
      <c r="G44" s="22"/>
      <c r="H44" s="58"/>
      <c r="I44" s="137" t="s">
        <v>271</v>
      </c>
    </row>
    <row r="45" spans="1:9" ht="50.25" customHeight="1">
      <c r="A45" s="147" t="s">
        <v>297</v>
      </c>
      <c r="B45" s="168" t="s">
        <v>64</v>
      </c>
      <c r="C45" s="22">
        <v>11608.844139681967</v>
      </c>
      <c r="D45" s="26">
        <v>11451.15007628734</v>
      </c>
      <c r="E45" s="14">
        <v>11890.894068706601</v>
      </c>
      <c r="F45" s="15">
        <v>11796.244824706602</v>
      </c>
      <c r="G45" s="22">
        <v>12763.934141288941</v>
      </c>
      <c r="H45" s="58">
        <v>12763.934141288939</v>
      </c>
      <c r="I45" s="137" t="s">
        <v>71</v>
      </c>
    </row>
    <row r="46" spans="1:9" ht="6.75" customHeight="1">
      <c r="A46" s="147"/>
      <c r="B46" s="170"/>
      <c r="C46" s="22"/>
      <c r="D46" s="26"/>
      <c r="E46" s="14"/>
      <c r="F46" s="15"/>
      <c r="G46" s="22"/>
      <c r="H46" s="58"/>
      <c r="I46" s="137"/>
    </row>
    <row r="47" spans="1:9">
      <c r="A47" s="153" t="s">
        <v>298</v>
      </c>
      <c r="B47" s="168" t="s">
        <v>65</v>
      </c>
      <c r="C47" s="22">
        <v>11043.461784271232</v>
      </c>
      <c r="D47" s="26">
        <f>C47</f>
        <v>11043.461784271232</v>
      </c>
      <c r="E47" s="14">
        <v>11791.887608716514</v>
      </c>
      <c r="F47" s="15">
        <f>E47</f>
        <v>11791.887608716514</v>
      </c>
      <c r="G47" s="22">
        <v>12280.573767436526</v>
      </c>
      <c r="H47" s="58">
        <f>G47</f>
        <v>12280.573767436526</v>
      </c>
      <c r="I47" s="137" t="s">
        <v>72</v>
      </c>
    </row>
    <row r="48" spans="1:9" ht="30">
      <c r="A48" s="153" t="s">
        <v>299</v>
      </c>
      <c r="B48" s="168" t="s">
        <v>66</v>
      </c>
      <c r="C48" s="22">
        <f>'1.pielikuma 2.tabula'!C8</f>
        <v>9038.2315129999988</v>
      </c>
      <c r="D48" s="26">
        <f>C48</f>
        <v>9038.2315129999988</v>
      </c>
      <c r="E48" s="14">
        <f>'1.pielikuma 2.tabula'!E8</f>
        <v>9734.9162090000027</v>
      </c>
      <c r="F48" s="15">
        <f t="shared" ref="F48:F51" si="24">E48</f>
        <v>9734.9162090000027</v>
      </c>
      <c r="G48" s="22">
        <f>'1.pielikuma 2.tabula'!G8</f>
        <v>9822.9737210000003</v>
      </c>
      <c r="H48" s="58">
        <f t="shared" ref="H48:H51" si="25">G48</f>
        <v>9822.9737210000003</v>
      </c>
      <c r="I48" s="137" t="s">
        <v>73</v>
      </c>
    </row>
    <row r="49" spans="1:9">
      <c r="A49" s="153" t="s">
        <v>145</v>
      </c>
      <c r="B49" s="168" t="s">
        <v>67</v>
      </c>
      <c r="C49" s="22">
        <f>'1.pielikuma 2.tabula'!C9</f>
        <v>-61.386196522275895</v>
      </c>
      <c r="D49" s="26">
        <f t="shared" ref="D49:D51" si="26">C49</f>
        <v>-61.386196522275895</v>
      </c>
      <c r="E49" s="14">
        <f>'1.pielikuma 2.tabula'!E9</f>
        <v>-30.26412741846616</v>
      </c>
      <c r="F49" s="15">
        <f t="shared" si="24"/>
        <v>-30.26412741846616</v>
      </c>
      <c r="G49" s="22">
        <f>'1.pielikuma 2.tabula'!G9</f>
        <v>-36.082311463410406</v>
      </c>
      <c r="H49" s="58">
        <f t="shared" si="25"/>
        <v>-36.082311463410406</v>
      </c>
      <c r="I49" s="161" t="s">
        <v>74</v>
      </c>
    </row>
    <row r="50" spans="1:9" ht="45">
      <c r="A50" s="153" t="s">
        <v>60</v>
      </c>
      <c r="B50" s="168" t="s">
        <v>68</v>
      </c>
      <c r="C50" s="22">
        <f>'1.pielikuma 2.tabula'!C10</f>
        <v>4.1608209999999417</v>
      </c>
      <c r="D50" s="26">
        <f t="shared" si="26"/>
        <v>4.1608209999999417</v>
      </c>
      <c r="E50" s="14">
        <f>'1.pielikuma 2.tabula'!E10</f>
        <v>-9.7264510000000541</v>
      </c>
      <c r="F50" s="15">
        <f t="shared" si="24"/>
        <v>-9.7264510000000541</v>
      </c>
      <c r="G50" s="22">
        <f>'1.pielikuma 2.tabula'!G10</f>
        <v>-15.969132599999966</v>
      </c>
      <c r="H50" s="58">
        <f t="shared" si="25"/>
        <v>-15.969132599999966</v>
      </c>
      <c r="I50" s="161" t="s">
        <v>75</v>
      </c>
    </row>
    <row r="51" spans="1:9">
      <c r="A51" s="153" t="s">
        <v>61</v>
      </c>
      <c r="B51" s="168" t="s">
        <v>69</v>
      </c>
      <c r="C51" s="22">
        <f>'1.pielikuma 2.tabula'!C11</f>
        <v>9.2444376357610025</v>
      </c>
      <c r="D51" s="26">
        <f t="shared" si="26"/>
        <v>9.2444376357610025</v>
      </c>
      <c r="E51" s="14">
        <f>'1.pielikuma 2.tabula'!E11</f>
        <v>12.797952503114679</v>
      </c>
      <c r="F51" s="15">
        <f t="shared" si="24"/>
        <v>12.797952503114679</v>
      </c>
      <c r="G51" s="22">
        <f>'1.pielikuma 2.tabula'!G11</f>
        <v>313.03826733363968</v>
      </c>
      <c r="H51" s="58">
        <f t="shared" si="25"/>
        <v>313.03826733363968</v>
      </c>
      <c r="I51" s="161" t="s">
        <v>76</v>
      </c>
    </row>
    <row r="52" spans="1:9" ht="32.25" customHeight="1" thickBot="1">
      <c r="A52" s="194" t="s">
        <v>345</v>
      </c>
      <c r="B52" s="195" t="s">
        <v>236</v>
      </c>
      <c r="C52" s="197">
        <f t="shared" ref="C52:H52" si="27">C48-((C47-C45)-C49-C50-C51)</f>
        <v>9555.632930524218</v>
      </c>
      <c r="D52" s="198">
        <f t="shared" si="27"/>
        <v>9397.938867129591</v>
      </c>
      <c r="E52" s="222">
        <f t="shared" si="27"/>
        <v>9806.7300430747382</v>
      </c>
      <c r="F52" s="196">
        <f t="shared" si="27"/>
        <v>9712.0807990747398</v>
      </c>
      <c r="G52" s="197">
        <f t="shared" si="27"/>
        <v>10567.320918122645</v>
      </c>
      <c r="H52" s="199">
        <f t="shared" si="27"/>
        <v>10567.320918122641</v>
      </c>
      <c r="I52" s="200" t="s">
        <v>151</v>
      </c>
    </row>
    <row r="53" spans="1:9" ht="26.25">
      <c r="A53" s="19" t="s">
        <v>8</v>
      </c>
      <c r="B53" s="9"/>
      <c r="I53" s="20" t="s">
        <v>9</v>
      </c>
    </row>
  </sheetData>
  <dataConsolidate/>
  <pageMargins left="0.55118110236220474" right="0.55118110236220474" top="0.98425196850393704" bottom="0.98425196850393704" header="0.31496062992125984" footer="0.31496062992125984"/>
  <pageSetup scale="40" orientation="landscape" r:id="rId1"/>
  <headerFooter>
    <oddHeader>&amp;L&amp;"Times New Roman,Обычный"Fiskālās disciplīnas padomes ziņojums par pagaidu budžetu 2019. gadam
Fiscal discipline surveillance report on 2019 interim budget &amp;R2. pielikums
Annex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890b44141e1aac5adbc6ac18ab96e0a4">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6bd430646869c7c3e9e94954e9c9243d"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511B28-6DF1-4090-A4F7-40E61073FE14}">
  <ds:schemaRefs>
    <ds:schemaRef ds:uri="http://schemas.microsoft.com/sharepoint/v3/contenttype/forms"/>
  </ds:schemaRefs>
</ds:datastoreItem>
</file>

<file path=customXml/itemProps2.xml><?xml version="1.0" encoding="utf-8"?>
<ds:datastoreItem xmlns:ds="http://schemas.openxmlformats.org/officeDocument/2006/customXml" ds:itemID="{D9E33183-25B8-4A20-82DB-C43E8F671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13955E-1B61-41F4-8847-F5F7384899D2}">
  <ds:schemaRefs>
    <ds:schemaRef ds:uri="http://schemas.microsoft.com/office/2006/documentManagement/types"/>
    <ds:schemaRef ds:uri="http://purl.org/dc/dcmitype/"/>
    <ds:schemaRef ds:uri="18cde31a-aed2-49ce-b570-e812b29b6342"/>
    <ds:schemaRef ds:uri="9c5f4703-e5b5-4a71-bd00-8c265978af61"/>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1.pielikuma 1.tabula</vt:lpstr>
      <vt:lpstr>1.pielikuma 2.tabula</vt:lpstr>
      <vt:lpstr>1.pielikuma 3.tabula</vt:lpstr>
      <vt:lpstr>1.pielikuma 4.tabula</vt:lpstr>
      <vt:lpstr>goal_seek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FDP</dc:creator>
  <cp:lastModifiedBy>Dace Kalsone</cp:lastModifiedBy>
  <cp:lastPrinted>2018-12-27T16:21:10Z</cp:lastPrinted>
  <dcterms:created xsi:type="dcterms:W3CDTF">2017-01-19T11:08:28Z</dcterms:created>
  <dcterms:modified xsi:type="dcterms:W3CDTF">2018-12-28T08:48:48Z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