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19" documentId="8_{33524D93-FFB4-4037-96BE-86DD34908151}" xr6:coauthVersionLast="47" xr6:coauthVersionMax="47" xr10:uidLastSave="{BC019BC6-E0A2-4D13-BF49-203E61B9399E}"/>
  <bookViews>
    <workbookView xWindow="-120" yWindow="-120" windowWidth="29040" windowHeight="15840" tabRatio="807" xr2:uid="{B3B9295A-8E61-424B-826B-2C84817B8AB8}"/>
  </bookViews>
  <sheets>
    <sheet name="10.02.2025_FSP_2025_2028" sheetId="14" r:id="rId1"/>
    <sheet name="10.06.2024_VTBI_MTBF_2024_2028" sheetId="13" r:id="rId2"/>
    <sheet name="izmaiņas_changes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  <c r="K10" i="11"/>
  <c r="L10" i="11"/>
  <c r="M10" i="11"/>
  <c r="N10" i="11"/>
  <c r="O10" i="11"/>
  <c r="P10" i="11"/>
  <c r="Q10" i="11"/>
  <c r="R10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F61" i="11"/>
  <c r="G61" i="11"/>
  <c r="H61" i="11"/>
  <c r="I61" i="11"/>
  <c r="J61" i="11"/>
  <c r="K61" i="11"/>
  <c r="L61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F66" i="11"/>
  <c r="G66" i="11"/>
  <c r="H66" i="11"/>
  <c r="I66" i="11"/>
  <c r="J66" i="11"/>
  <c r="K66" i="11"/>
  <c r="L66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E10" i="11"/>
  <c r="E11" i="11"/>
  <c r="E12" i="11"/>
  <c r="E13" i="11"/>
  <c r="E14" i="11"/>
  <c r="E15" i="11"/>
  <c r="E16" i="11"/>
  <c r="E18" i="11"/>
  <c r="E19" i="11"/>
  <c r="E20" i="11"/>
  <c r="E21" i="11"/>
  <c r="E23" i="11"/>
  <c r="E24" i="11"/>
  <c r="E26" i="11"/>
  <c r="E27" i="11"/>
  <c r="E28" i="11"/>
  <c r="E29" i="11"/>
  <c r="E30" i="11"/>
  <c r="E31" i="11"/>
  <c r="E32" i="11"/>
  <c r="E34" i="11"/>
  <c r="E35" i="11"/>
  <c r="E36" i="11"/>
  <c r="E37" i="11"/>
  <c r="E38" i="11"/>
  <c r="E40" i="11"/>
  <c r="E41" i="11"/>
  <c r="E43" i="11"/>
  <c r="E44" i="11"/>
  <c r="E45" i="11"/>
  <c r="E47" i="11"/>
  <c r="E48" i="11"/>
  <c r="E49" i="11"/>
  <c r="E51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6" i="11"/>
  <c r="E67" i="11"/>
  <c r="E68" i="11"/>
  <c r="E70" i="11"/>
  <c r="E71" i="11"/>
  <c r="E72" i="11"/>
  <c r="E74" i="11"/>
  <c r="E75" i="11"/>
  <c r="E76" i="11"/>
  <c r="E77" i="11"/>
  <c r="E78" i="11"/>
  <c r="E79" i="11"/>
  <c r="E80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E5" i="11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A78" i="14"/>
  <c r="A79" i="14" s="1"/>
  <c r="A80" i="14" s="1"/>
  <c r="R75" i="14"/>
  <c r="Q75" i="14"/>
  <c r="P75" i="14"/>
  <c r="O75" i="14"/>
  <c r="N75" i="14"/>
  <c r="M75" i="14"/>
  <c r="L75" i="14"/>
  <c r="K75" i="14"/>
  <c r="J75" i="14"/>
  <c r="I75" i="14"/>
  <c r="H75" i="14"/>
  <c r="G75" i="14"/>
  <c r="F75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R66" i="14"/>
  <c r="R66" i="11" s="1"/>
  <c r="Q66" i="14"/>
  <c r="Q66" i="11" s="1"/>
  <c r="P66" i="14"/>
  <c r="P66" i="11" s="1"/>
  <c r="O66" i="14"/>
  <c r="O66" i="11" s="1"/>
  <c r="N66" i="14"/>
  <c r="N66" i="11" s="1"/>
  <c r="M66" i="14"/>
  <c r="M66" i="11" s="1"/>
  <c r="L66" i="14"/>
  <c r="K66" i="14"/>
  <c r="J66" i="14"/>
  <c r="I66" i="14"/>
  <c r="H66" i="14"/>
  <c r="G66" i="14"/>
  <c r="F66" i="14"/>
  <c r="E66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R61" i="14"/>
  <c r="R61" i="11" s="1"/>
  <c r="Q61" i="14"/>
  <c r="Q61" i="11" s="1"/>
  <c r="P61" i="14"/>
  <c r="P61" i="11" s="1"/>
  <c r="O61" i="14"/>
  <c r="O61" i="11" s="1"/>
  <c r="N61" i="14"/>
  <c r="N61" i="11" s="1"/>
  <c r="M61" i="14"/>
  <c r="M61" i="11" s="1"/>
  <c r="L61" i="14"/>
  <c r="K61" i="14"/>
  <c r="J61" i="14"/>
  <c r="I61" i="14"/>
  <c r="H61" i="14"/>
  <c r="G61" i="14"/>
  <c r="F61" i="14"/>
  <c r="A11" i="14"/>
  <c r="A12" i="14" s="1"/>
  <c r="A13" i="14" s="1"/>
  <c r="A14" i="14" s="1"/>
  <c r="A15" i="14" s="1"/>
  <c r="A16" i="14" s="1"/>
  <c r="A18" i="14" s="1"/>
  <c r="A19" i="14" s="1"/>
  <c r="A20" i="14" s="1"/>
  <c r="A21" i="14" s="1"/>
  <c r="A22" i="14" s="1"/>
  <c r="A23" i="14" s="1"/>
  <c r="A24" i="14" s="1"/>
  <c r="A26" i="14" s="1"/>
  <c r="A27" i="14" s="1"/>
  <c r="A28" i="14" s="1"/>
  <c r="A29" i="14" s="1"/>
  <c r="A30" i="14" s="1"/>
  <c r="A31" i="14" s="1"/>
  <c r="A32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1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70" i="14" s="1"/>
  <c r="A71" i="14" s="1"/>
  <c r="A72" i="14" s="1"/>
  <c r="A74" i="14" s="1"/>
  <c r="A10" i="14"/>
  <c r="R80" i="13" l="1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A79" i="13"/>
  <c r="A80" i="13" s="1"/>
  <c r="A78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A10" i="13"/>
  <c r="A11" i="13" s="1"/>
  <c r="A12" i="13" s="1"/>
  <c r="A13" i="13" s="1"/>
  <c r="A14" i="13" s="1"/>
  <c r="A15" i="13" s="1"/>
  <c r="A16" i="13" s="1"/>
  <c r="A18" i="13" s="1"/>
  <c r="A19" i="13" s="1"/>
  <c r="A20" i="13" s="1"/>
  <c r="A21" i="13" s="1"/>
  <c r="A22" i="13" s="1"/>
  <c r="A23" i="13" s="1"/>
  <c r="A24" i="13" s="1"/>
  <c r="A26" i="13" s="1"/>
  <c r="A27" i="13" s="1"/>
  <c r="A28" i="13" s="1"/>
  <c r="A29" i="13" s="1"/>
  <c r="A30" i="13" s="1"/>
  <c r="A31" i="13" s="1"/>
  <c r="A32" i="13" s="1"/>
  <c r="A34" i="13" s="1"/>
  <c r="A35" i="13" s="1"/>
  <c r="A36" i="13" s="1"/>
  <c r="A37" i="13" s="1"/>
  <c r="A38" i="13" s="1"/>
  <c r="A39" i="13" s="1"/>
  <c r="A40" i="13" s="1"/>
  <c r="A41" i="13" s="1"/>
  <c r="A43" i="13" s="1"/>
  <c r="A44" i="13" s="1"/>
  <c r="A45" i="13" s="1"/>
  <c r="A46" i="13" s="1"/>
  <c r="A47" i="13" s="1"/>
  <c r="A48" i="13" s="1"/>
  <c r="A49" i="13" s="1"/>
  <c r="A51" i="13" s="1"/>
  <c r="A53" i="13" s="1"/>
  <c r="A54" i="13" s="1"/>
  <c r="A55" i="13" s="1"/>
  <c r="A56" i="13" s="1"/>
  <c r="A57" i="13" s="1"/>
  <c r="A58" i="13" s="1"/>
  <c r="A60" i="13" s="1"/>
  <c r="A61" i="13" s="1"/>
  <c r="A62" i="13" s="1"/>
  <c r="A63" i="13" s="1"/>
  <c r="A64" i="13" s="1"/>
  <c r="A65" i="13" s="1"/>
  <c r="A66" i="13" s="1"/>
  <c r="A67" i="13" s="1"/>
  <c r="A68" i="13" s="1"/>
  <c r="A70" i="13" s="1"/>
  <c r="A71" i="13" s="1"/>
  <c r="A72" i="13" s="1"/>
  <c r="A74" i="13" s="1"/>
  <c r="A78" i="11" l="1"/>
  <c r="A79" i="11" s="1"/>
  <c r="A80" i="11" s="1"/>
  <c r="A11" i="1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10" i="11"/>
</calcChain>
</file>

<file path=xl/sharedStrings.xml><?xml version="1.0" encoding="utf-8"?>
<sst xmlns="http://schemas.openxmlformats.org/spreadsheetml/2006/main" count="801" uniqueCount="141">
  <si>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</si>
  <si>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</si>
  <si>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</si>
  <si>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</si>
  <si>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</si>
  <si>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</si>
  <si>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</si>
  <si>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</si>
  <si>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</si>
  <si>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</si>
  <si>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</si>
  <si>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</si>
  <si>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</si>
  <si>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</si>
  <si>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</si>
  <si>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</si>
  <si>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</si>
  <si>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</si>
  <si>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</si>
  <si>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</si>
  <si>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</si>
  <si>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</si>
  <si>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</si>
  <si>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</si>
  <si>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</si>
  <si>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</si>
  <si>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</si>
  <si>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</si>
  <si>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</si>
  <si>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</si>
  <si>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</si>
  <si>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</si>
  <si>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</si>
  <si>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</si>
  <si>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</si>
  <si>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</si>
  <si>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</si>
  <si>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</si>
  <si>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</si>
  <si>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</si>
  <si>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</si>
  <si>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</si>
  <si>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</si>
  <si>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</si>
  <si>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</si>
  <si>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</si>
  <si>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</si>
  <si>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</si>
  <si>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</si>
  <si>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</si>
  <si>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</si>
  <si>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</si>
  <si>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</si>
  <si>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</si>
  <si>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</si>
  <si>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</si>
  <si>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</si>
  <si>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</si>
  <si>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</si>
  <si>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</si>
  <si>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</si>
  <si>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</si>
  <si>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</si>
  <si>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</si>
  <si>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</si>
  <si>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</si>
  <si>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</si>
  <si>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</si>
  <si>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</si>
  <si>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</si>
  <si>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</si>
  <si>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</si>
  <si>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</si>
  <si>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</si>
  <si>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</si>
  <si>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</si>
  <si>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</si>
  <si>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</si>
  <si>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</si>
  <si>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</si>
  <si>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</si>
  <si>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</si>
  <si>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</si>
  <si>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</si>
  <si>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</si>
  <si>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</si>
  <si>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</si>
  <si>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</si>
  <si>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</si>
  <si>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</si>
  <si>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</si>
  <si>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</si>
  <si>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</si>
  <si>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</si>
  <si>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</si>
  <si>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</si>
  <si>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</si>
  <si>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</si>
  <si>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</si>
  <si>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</si>
  <si>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</si>
  <si>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</si>
  <si>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</si>
  <si>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</si>
  <si>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</si>
  <si>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</si>
  <si>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</si>
  <si>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</si>
  <si>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</si>
  <si>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</si>
  <si>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</si>
  <si>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</si>
  <si>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</si>
  <si>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</si>
  <si>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</si>
  <si>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</si>
  <si>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</si>
  <si>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</si>
  <si>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</si>
  <si>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</si>
  <si>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</si>
  <si>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</si>
  <si>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</si>
  <si>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</si>
  <si>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</si>
  <si>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</si>
  <si>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</si>
  <si>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</si>
  <si>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</si>
  <si>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</si>
  <si>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</si>
  <si>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</si>
  <si>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</si>
  <si>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</si>
  <si>
    <t>t-9</t>
  </si>
  <si>
    <t>Iedzīvotaji darbspējas vecumā (15-74) NBA010</t>
  </si>
  <si>
    <t>`</t>
  </si>
  <si>
    <t>IKP pieaugums salīdzināmajās cenās (2020)</t>
  </si>
  <si>
    <t xml:space="preserve">Potenciālais IKP </t>
  </si>
  <si>
    <t xml:space="preserve">Potential GDP </t>
  </si>
  <si>
    <t>t-10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</si>
</sst>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29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Garamond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 applyNumberFormat="0" applyBorder="0" applyAlignment="0"/>
    <xf numFmtId="0" fontId="4" fillId="3" borderId="0" applyNumberFormat="0" applyBorder="0" applyAlignment="0" applyProtection="0"/>
    <xf numFmtId="164" fontId="12" fillId="2" borderId="0"/>
    <xf numFmtId="1" fontId="11" fillId="5" borderId="0"/>
    <xf numFmtId="0" fontId="18" fillId="6" borderId="0" applyNumberFormat="0" applyBorder="0" applyAlignment="0" applyProtection="0"/>
    <xf numFmtId="0" fontId="19" fillId="2" borderId="0" applyNumberFormat="0" applyBorder="0" applyAlignment="0" applyProtection="0"/>
    <xf numFmtId="0" fontId="22" fillId="3" borderId="0" applyNumberFormat="0" applyBorder="0" applyAlignment="0" applyProtection="0"/>
    <xf numFmtId="0" fontId="19" fillId="2" borderId="0" applyNumberFormat="0" applyBorder="0" applyAlignment="0" applyProtection="0"/>
    <xf numFmtId="0" fontId="20" fillId="5" borderId="2" applyNumberFormat="0" applyAlignment="0" applyProtection="0"/>
    <xf numFmtId="0" fontId="23" fillId="0" borderId="0"/>
    <xf numFmtId="0" fontId="21" fillId="2" borderId="0" applyNumberFormat="0" applyBorder="0" applyAlignment="0" applyProtection="0"/>
    <xf numFmtId="0" fontId="24" fillId="0" borderId="0"/>
    <xf numFmtId="0" fontId="25" fillId="0" borderId="4" applyNumberFormat="0" applyFill="0" applyAlignment="0" applyProtection="0"/>
    <xf numFmtId="0" fontId="23" fillId="0" borderId="0"/>
    <xf numFmtId="9" fontId="17" fillId="0" borderId="0" applyFont="0" applyFill="0" applyBorder="0" applyAlignment="0" applyProtection="0"/>
    <xf numFmtId="0" fontId="23" fillId="0" borderId="0"/>
    <xf numFmtId="0" fontId="23" fillId="0" borderId="0"/>
    <xf numFmtId="0" fontId="26" fillId="5" borderId="3" applyNumberFormat="0" applyAlignment="0" applyProtection="0"/>
    <xf numFmtId="0" fontId="23" fillId="0" borderId="0"/>
    <xf numFmtId="43" fontId="17" fillId="0" borderId="0" applyFont="0" applyFill="0" applyBorder="0" applyAlignment="0" applyProtection="0"/>
    <xf numFmtId="0" fontId="17" fillId="0" borderId="0" applyNumberFormat="0" applyBorder="0" applyAlignment="0"/>
    <xf numFmtId="0" fontId="23" fillId="0" borderId="0"/>
    <xf numFmtId="0" fontId="23" fillId="0" borderId="0"/>
    <xf numFmtId="0" fontId="23" fillId="0" borderId="0"/>
    <xf numFmtId="43" fontId="17" fillId="0" borderId="0" applyFont="0" applyFill="0" applyBorder="0" applyAlignment="0" applyProtection="0"/>
    <xf numFmtId="0" fontId="1" fillId="7" borderId="0" applyNumberFormat="0" applyBorder="0" applyAlignment="0" applyProtection="0"/>
    <xf numFmtId="0" fontId="23" fillId="0" borderId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 inden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indent="1"/>
    </xf>
    <xf numFmtId="165" fontId="9" fillId="0" borderId="1" xfId="0" applyNumberFormat="1" applyFont="1" applyBorder="1" applyAlignment="1">
      <alignment horizontal="right" indent="1"/>
    </xf>
    <xf numFmtId="0" fontId="7" fillId="4" borderId="0" xfId="0" applyFont="1" applyFill="1" applyAlignment="1">
      <alignment horizontal="right" vertical="center" wrapText="1" inden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indent="1"/>
    </xf>
    <xf numFmtId="0" fontId="10" fillId="0" borderId="0" xfId="1" applyFont="1" applyFill="1" applyAlignment="1">
      <alignment horizontal="center" vertical="center"/>
    </xf>
    <xf numFmtId="0" fontId="13" fillId="0" borderId="0" xfId="0" applyFo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right" vertical="center" wrapText="1" indent="1"/>
    </xf>
    <xf numFmtId="0" fontId="15" fillId="4" borderId="0" xfId="0" applyFont="1" applyFill="1" applyAlignment="1">
      <alignment horizontal="right" indent="1"/>
    </xf>
    <xf numFmtId="0" fontId="13" fillId="0" borderId="0" xfId="0" applyFont="1" applyAlignment="1">
      <alignment horizontal="right" indent="1"/>
    </xf>
    <xf numFmtId="0" fontId="3" fillId="0" borderId="0" xfId="0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4" borderId="1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0" fillId="0" borderId="0" xfId="0" applyNumberFormat="1"/>
    <xf numFmtId="165" fontId="9" fillId="0" borderId="1" xfId="0" applyNumberFormat="1" applyFont="1" applyBorder="1" applyAlignment="1"/>
    <xf numFmtId="165" fontId="9" fillId="0" borderId="1" xfId="0" applyNumberFormat="1" applyFont="1" applyBorder="1" applyAlignment="1">
      <alignment horizontal="right"/>
    </xf>
    <xf numFmtId="0" fontId="7" fillId="4" borderId="1" xfId="0" applyFont="1" applyFill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indent="1"/>
    </xf>
    <xf numFmtId="0" fontId="13" fillId="0" borderId="0" xfId="0" applyFont="1" applyBorder="1"/>
    <xf numFmtId="0" fontId="13" fillId="0" borderId="6" xfId="0" applyFont="1" applyBorder="1" applyAlignment="1">
      <alignment horizontal="center"/>
    </xf>
    <xf numFmtId="0" fontId="8" fillId="0" borderId="7" xfId="0" applyFont="1" applyBorder="1" applyAlignment="1">
      <alignment horizontal="right" indent="1"/>
    </xf>
    <xf numFmtId="0" fontId="13" fillId="0" borderId="7" xfId="0" applyFont="1" applyBorder="1"/>
    <xf numFmtId="0" fontId="13" fillId="0" borderId="5" xfId="0" applyFont="1" applyBorder="1" applyAlignment="1">
      <alignment horizontal="center"/>
    </xf>
    <xf numFmtId="3" fontId="28" fillId="0" borderId="1" xfId="0" applyNumberFormat="1" applyFont="1" applyBorder="1" applyAlignment="1"/>
    <xf numFmtId="3" fontId="9" fillId="0" borderId="1" xfId="0" applyNumberFormat="1" applyFont="1" applyBorder="1" applyAlignment="1"/>
    <xf numFmtId="0" fontId="3" fillId="0" borderId="6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9" fillId="0" borderId="1" xfId="0" applyNumberFormat="1" applyFont="1" applyFill="1" applyBorder="1" applyAlignment="1"/>
  </cellXfs>
  <cellStyles count="27">
    <cellStyle name="20% - Accent6 2" xfId="25" xr:uid="{0FDF04AF-7B7E-4C84-8E10-ABB2A683775C}"/>
    <cellStyle name="Aprēķins" xfId="3" xr:uid="{F919A356-6D3F-4768-9974-3D8E32D676B6}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Labs" xfId="4" builtinId="26" customBuiltin="1"/>
    <cellStyle name="Linked Cell 2" xfId="12" xr:uid="{36DE8819-171F-417E-9EFC-362721F29EF2}"/>
    <cellStyle name="Neitrāls" xfId="1" builtinId="28"/>
    <cellStyle name="Neutral 2" xfId="6" xr:uid="{640FBD64-E3C1-411F-8686-25AC3CD7BCF3}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Output 2" xfId="17" xr:uid="{776A3875-34F9-482D-A873-D297B582A4C0}"/>
    <cellStyle name="Parasts" xfId="0" builtinId="0"/>
    <cellStyle name="Percent 3" xfId="14" xr:uid="{BC4CD920-A217-4C55-9E14-82E59CF639E9}"/>
    <cellStyle name="Pieņēmumi" xfId="2" xr:uid="{D3B41C00-1D9E-4593-9924-2FA1B6A4BB66}"/>
    <cellStyle name="Slikts" xfId="5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661D-3A29-40DA-925D-715DB4910438}">
  <dimension ref="A1:R80"/>
  <sheetViews>
    <sheetView tabSelected="1" zoomScale="70" zoomScaleNormal="70" workbookViewId="0"/>
  </sheetViews>
  <sheetFormatPr defaultRowHeight="15" x14ac:dyDescent="0.25"/>
  <cols>
    <col min="1" max="1" width="6.28515625" customWidth="1"/>
    <col min="2" max="2" width="40" customWidth="1"/>
    <col min="3" max="3" width="33.140625" customWidth="1"/>
    <col min="4" max="4" width="19" customWidth="1"/>
    <col min="5" max="16" width="11.5703125" customWidth="1"/>
    <col min="17" max="17" width="10.5703125" customWidth="1"/>
    <col min="18" max="18" width="11.140625" customWidth="1"/>
  </cols>
  <sheetData>
    <row r="1" spans="1:18" ht="20.25" x14ac:dyDescent="0.3">
      <c r="A1" s="2" t="s">
        <v>23</v>
      </c>
      <c r="B1" s="1"/>
      <c r="C1" s="1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</row>
    <row r="2" spans="1:18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8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8">
        <v>2026</v>
      </c>
      <c r="Q4" s="13">
        <v>2027</v>
      </c>
      <c r="R4" s="13">
        <v>2028</v>
      </c>
    </row>
    <row r="5" spans="1:18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27187.670999999998</v>
      </c>
      <c r="F5" s="17">
        <v>27881.415000000001</v>
      </c>
      <c r="G5" s="17">
        <v>28829.09</v>
      </c>
      <c r="H5" s="17">
        <v>30071.541000000001</v>
      </c>
      <c r="I5" s="17">
        <v>30274.635999999999</v>
      </c>
      <c r="J5" s="17">
        <v>29224.34</v>
      </c>
      <c r="K5" s="17">
        <v>31254.623</v>
      </c>
      <c r="L5" s="17">
        <v>31821.17</v>
      </c>
      <c r="M5" s="17">
        <v>32364.292000000001</v>
      </c>
      <c r="N5" s="17">
        <v>32242.14375911453</v>
      </c>
      <c r="O5" s="17">
        <v>32619.686686638921</v>
      </c>
      <c r="P5" s="17">
        <v>33297.127487480349</v>
      </c>
      <c r="Q5" s="17">
        <v>34022.767845592993</v>
      </c>
      <c r="R5" s="17">
        <v>34764.329073286499</v>
      </c>
    </row>
    <row r="6" spans="1:18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23744.262999999999</v>
      </c>
      <c r="F6" s="17">
        <v>24498.173999999999</v>
      </c>
      <c r="G6" s="17">
        <v>26017.128000000001</v>
      </c>
      <c r="H6" s="17">
        <v>28153.442999999999</v>
      </c>
      <c r="I6" s="17">
        <v>29567.001</v>
      </c>
      <c r="J6" s="17">
        <v>29224.34</v>
      </c>
      <c r="K6" s="17">
        <v>32285.3</v>
      </c>
      <c r="L6" s="17">
        <v>36103.656000000003</v>
      </c>
      <c r="M6" s="17">
        <v>39072.483</v>
      </c>
      <c r="N6" s="17">
        <v>40042.210675064605</v>
      </c>
      <c r="O6" s="17">
        <v>41783.269564898874</v>
      </c>
      <c r="P6" s="17">
        <v>43794.24828376303</v>
      </c>
      <c r="Q6" s="17">
        <v>45958.598691691492</v>
      </c>
      <c r="R6" s="17">
        <v>48083.138787702359</v>
      </c>
    </row>
    <row r="7" spans="1:18" x14ac:dyDescent="0.25">
      <c r="A7" s="14">
        <v>3</v>
      </c>
      <c r="B7" s="15" t="s">
        <v>137</v>
      </c>
      <c r="C7" s="15" t="s">
        <v>46</v>
      </c>
      <c r="D7" s="16" t="s">
        <v>47</v>
      </c>
      <c r="E7" s="18">
        <v>3.7833671208497179</v>
      </c>
      <c r="F7" s="18">
        <v>2.5516860197403588</v>
      </c>
      <c r="G7" s="18">
        <v>3.3989487262393112</v>
      </c>
      <c r="H7" s="18">
        <v>4.3097128629450339</v>
      </c>
      <c r="I7" s="18">
        <v>0.67537277188421285</v>
      </c>
      <c r="J7" s="18">
        <v>-3.4692275078055417</v>
      </c>
      <c r="K7" s="18">
        <v>6.9472330256217845</v>
      </c>
      <c r="L7" s="18">
        <v>1.8126822390402708</v>
      </c>
      <c r="M7" s="18">
        <v>1.706794564750453</v>
      </c>
      <c r="N7" s="18">
        <v>-0.37741669394613098</v>
      </c>
      <c r="O7" s="18">
        <v>1.170960995475582</v>
      </c>
      <c r="P7" s="18">
        <v>2.0767851247293265</v>
      </c>
      <c r="Q7" s="18">
        <v>2.1792881634774091</v>
      </c>
      <c r="R7" s="18">
        <v>2.1796028796333218</v>
      </c>
    </row>
    <row r="8" spans="1:18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4.1848919100300606</v>
      </c>
      <c r="F8" s="18">
        <v>3.175129082759895</v>
      </c>
      <c r="G8" s="18">
        <v>6.2002743551417439</v>
      </c>
      <c r="H8" s="18">
        <v>8.2111868765837528</v>
      </c>
      <c r="I8" s="18">
        <v>5.0209063239618814</v>
      </c>
      <c r="J8" s="18">
        <v>-1.158930525283921</v>
      </c>
      <c r="K8" s="18">
        <v>10.474008993872914</v>
      </c>
      <c r="L8" s="18">
        <v>11.8269181330203</v>
      </c>
      <c r="M8" s="18">
        <v>8.2230647223095588</v>
      </c>
      <c r="N8" s="18">
        <v>2.4818685699206924</v>
      </c>
      <c r="O8" s="18">
        <v>4.3480588620909799</v>
      </c>
      <c r="P8" s="18">
        <v>4.81288022647594</v>
      </c>
      <c r="Q8" s="18">
        <v>4.9420882712831258</v>
      </c>
      <c r="R8" s="18">
        <v>4.6227260109976953</v>
      </c>
    </row>
    <row r="9" spans="1:18" x14ac:dyDescent="0.2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8">
        <v>2026</v>
      </c>
      <c r="Q9" s="13">
        <v>2027</v>
      </c>
      <c r="R9" s="13">
        <v>2028</v>
      </c>
    </row>
    <row r="10" spans="1:18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42">
        <v>15390.471</v>
      </c>
      <c r="F10" s="42">
        <v>15991.41</v>
      </c>
      <c r="G10" s="42">
        <v>16440.187999999998</v>
      </c>
      <c r="H10" s="42">
        <v>17034.129000000001</v>
      </c>
      <c r="I10" s="42">
        <v>17014.628000000001</v>
      </c>
      <c r="J10" s="42">
        <v>16201.315000000001</v>
      </c>
      <c r="K10" s="42">
        <v>17505.823</v>
      </c>
      <c r="L10" s="42">
        <v>18398.396000000001</v>
      </c>
      <c r="M10" s="42">
        <v>18208.548999999999</v>
      </c>
      <c r="N10" s="42">
        <v>18322.181641073865</v>
      </c>
      <c r="O10" s="42">
        <v>18566.237762237142</v>
      </c>
      <c r="P10" s="42">
        <v>18940.356747868998</v>
      </c>
      <c r="Q10" s="42">
        <v>19472.118096994305</v>
      </c>
      <c r="R10" s="42">
        <v>19958.921049419161</v>
      </c>
    </row>
    <row r="11" spans="1:18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2">
        <v>5149.1570000000002</v>
      </c>
      <c r="F11" s="42">
        <v>5278.2290000000003</v>
      </c>
      <c r="G11" s="42">
        <v>5476.893</v>
      </c>
      <c r="H11" s="42">
        <v>5583.4009999999998</v>
      </c>
      <c r="I11" s="42">
        <v>5897.2420000000002</v>
      </c>
      <c r="J11" s="42">
        <v>6128.7950000000001</v>
      </c>
      <c r="K11" s="42">
        <v>6353.0630000000001</v>
      </c>
      <c r="L11" s="42">
        <v>6507.1679999999997</v>
      </c>
      <c r="M11" s="42">
        <v>6962.5259999999998</v>
      </c>
      <c r="N11" s="42">
        <v>7502.95409290931</v>
      </c>
      <c r="O11" s="42">
        <v>7849.4078700587606</v>
      </c>
      <c r="P11" s="42">
        <v>7966.949843554281</v>
      </c>
      <c r="Q11" s="42">
        <v>8067.0358970446787</v>
      </c>
      <c r="R11" s="42">
        <v>8228.3766149855728</v>
      </c>
    </row>
    <row r="12" spans="1:18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2">
        <v>5391.4239999999991</v>
      </c>
      <c r="F12" s="42">
        <v>5350.0470000000014</v>
      </c>
      <c r="G12" s="42">
        <v>5892.7270000000071</v>
      </c>
      <c r="H12" s="42">
        <v>6718.1590000000078</v>
      </c>
      <c r="I12" s="42">
        <v>7091.8219999999928</v>
      </c>
      <c r="J12" s="42">
        <v>6474.7769999999982</v>
      </c>
      <c r="K12" s="42">
        <v>8020.1650000000027</v>
      </c>
      <c r="L12" s="42">
        <v>7300.8489999999983</v>
      </c>
      <c r="M12" s="42">
        <v>8174.8420000000033</v>
      </c>
      <c r="N12" s="42">
        <v>7156.9385270316725</v>
      </c>
      <c r="O12" s="42">
        <v>7158.1175639257563</v>
      </c>
      <c r="P12" s="42">
        <v>7136.8705119123761</v>
      </c>
      <c r="Q12" s="42">
        <v>7407.735082184603</v>
      </c>
      <c r="R12" s="42">
        <v>7552.0363704024558</v>
      </c>
    </row>
    <row r="13" spans="1:18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2">
        <v>5870.7340000000004</v>
      </c>
      <c r="F13" s="42">
        <v>5499.7190000000001</v>
      </c>
      <c r="G13" s="42">
        <v>6102.7259999999997</v>
      </c>
      <c r="H13" s="42">
        <v>6807.0839999999998</v>
      </c>
      <c r="I13" s="42">
        <v>6898.3739999999998</v>
      </c>
      <c r="J13" s="42">
        <v>6730.2520000000004</v>
      </c>
      <c r="K13" s="42">
        <v>7185.1360000000004</v>
      </c>
      <c r="L13" s="42">
        <v>7070.8590000000004</v>
      </c>
      <c r="M13" s="42">
        <v>7771.2730000000001</v>
      </c>
      <c r="N13" s="42">
        <v>7342.6824205031162</v>
      </c>
      <c r="O13" s="42">
        <v>7609.6915134784485</v>
      </c>
      <c r="P13" s="42">
        <v>7940.076657922461</v>
      </c>
      <c r="Q13" s="42">
        <v>8235.851395525935</v>
      </c>
      <c r="R13" s="42">
        <v>8400.5684234364544</v>
      </c>
    </row>
    <row r="14" spans="1:18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2">
        <v>-479.31000000000131</v>
      </c>
      <c r="F14" s="42">
        <v>-149.67199999999866</v>
      </c>
      <c r="G14" s="42">
        <v>-209.99899999999252</v>
      </c>
      <c r="H14" s="42">
        <v>-88.924999999991996</v>
      </c>
      <c r="I14" s="42">
        <v>193.44799999999304</v>
      </c>
      <c r="J14" s="42">
        <v>-255.47500000000218</v>
      </c>
      <c r="K14" s="42">
        <v>835.02900000000227</v>
      </c>
      <c r="L14" s="42">
        <v>229.98999999999796</v>
      </c>
      <c r="M14" s="42">
        <v>403.56900000000314</v>
      </c>
      <c r="N14" s="42">
        <v>-185.74389347144336</v>
      </c>
      <c r="O14" s="42">
        <v>-451.5739495526924</v>
      </c>
      <c r="P14" s="42">
        <v>-803.20614601008458</v>
      </c>
      <c r="Q14" s="42">
        <v>-828.11631334133165</v>
      </c>
      <c r="R14" s="42">
        <v>-848.53205303399864</v>
      </c>
    </row>
    <row r="15" spans="1:18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2">
        <v>16003.252</v>
      </c>
      <c r="F15" s="42">
        <v>16626.202000000001</v>
      </c>
      <c r="G15" s="42">
        <v>17699.493999999999</v>
      </c>
      <c r="H15" s="42">
        <v>18471.733</v>
      </c>
      <c r="I15" s="42">
        <v>18366.413</v>
      </c>
      <c r="J15" s="42">
        <v>18311.75</v>
      </c>
      <c r="K15" s="42">
        <v>19976.754000000001</v>
      </c>
      <c r="L15" s="42">
        <v>22258.09</v>
      </c>
      <c r="M15" s="42">
        <v>21212.351999999999</v>
      </c>
      <c r="N15" s="42">
        <v>20703.120030059032</v>
      </c>
      <c r="O15" s="42">
        <v>20994.738802172535</v>
      </c>
      <c r="P15" s="42">
        <v>21644.993701607804</v>
      </c>
      <c r="Q15" s="42">
        <v>22235.972740542104</v>
      </c>
      <c r="R15" s="42">
        <v>22903.051922758368</v>
      </c>
    </row>
    <row r="16" spans="1:18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2">
        <v>14746.633</v>
      </c>
      <c r="F16" s="42">
        <v>15364.473</v>
      </c>
      <c r="G16" s="42">
        <v>16680.212</v>
      </c>
      <c r="H16" s="42">
        <v>17735.881000000001</v>
      </c>
      <c r="I16" s="42">
        <v>18095.469000000001</v>
      </c>
      <c r="J16" s="42">
        <v>17892.296999999999</v>
      </c>
      <c r="K16" s="42">
        <v>20601.182000000001</v>
      </c>
      <c r="L16" s="42">
        <v>22643.332999999999</v>
      </c>
      <c r="M16" s="42">
        <v>22193.976999999999</v>
      </c>
      <c r="N16" s="42">
        <v>21443.050531959343</v>
      </c>
      <c r="O16" s="42">
        <v>21948.815311755268</v>
      </c>
      <c r="P16" s="42">
        <v>22392.043317463107</v>
      </c>
      <c r="Q16" s="42">
        <v>23160.093971172704</v>
      </c>
      <c r="R16" s="42">
        <v>23878.056884279056</v>
      </c>
    </row>
    <row r="17" spans="1:18" x14ac:dyDescent="0.2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8">
        <v>2026</v>
      </c>
      <c r="Q17" s="13">
        <v>2027</v>
      </c>
      <c r="R17" s="13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1.8346145310570279</v>
      </c>
      <c r="F18" s="18">
        <v>3.9046173440695924</v>
      </c>
      <c r="G18" s="18">
        <v>2.8063691694478337</v>
      </c>
      <c r="H18" s="18">
        <v>3.6127384917982823</v>
      </c>
      <c r="I18" s="18">
        <v>-0.11448193212579838</v>
      </c>
      <c r="J18" s="18">
        <v>-4.7800809985384376</v>
      </c>
      <c r="K18" s="18">
        <v>8.0518649257791566</v>
      </c>
      <c r="L18" s="18">
        <v>5.0987205800035724</v>
      </c>
      <c r="M18" s="18">
        <v>-1.031867125808148</v>
      </c>
      <c r="N18" s="18">
        <v>0.62406203302560925</v>
      </c>
      <c r="O18" s="18">
        <v>1.3320254429536078</v>
      </c>
      <c r="P18" s="18">
        <v>2.0150500624999808</v>
      </c>
      <c r="Q18" s="18">
        <v>2.8075571975967932</v>
      </c>
      <c r="R18" s="18">
        <v>2.5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1.8262512292836135</v>
      </c>
      <c r="F19" s="18">
        <v>2.5066627411050035</v>
      </c>
      <c r="G19" s="18">
        <v>3.7638382116425646</v>
      </c>
      <c r="H19" s="18">
        <v>1.9446792186738122</v>
      </c>
      <c r="I19" s="18">
        <v>5.6209647130843763</v>
      </c>
      <c r="J19" s="18">
        <v>3.926462573521647</v>
      </c>
      <c r="K19" s="18">
        <v>3.6592511252211892</v>
      </c>
      <c r="L19" s="18">
        <v>2.4256803371853835</v>
      </c>
      <c r="M19" s="18">
        <v>6.9977907439918567</v>
      </c>
      <c r="N19" s="18">
        <v>7.7619543957079742</v>
      </c>
      <c r="O19" s="18">
        <v>4.6175649332156752</v>
      </c>
      <c r="P19" s="18">
        <v>1.4974629353110771</v>
      </c>
      <c r="Q19" s="18">
        <v>1.2562656406249744</v>
      </c>
      <c r="R19" s="18">
        <v>2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5.7881025508604012</v>
      </c>
      <c r="F20" s="18">
        <v>-0.76745958025185246</v>
      </c>
      <c r="G20" s="18">
        <v>10.143462291079047</v>
      </c>
      <c r="H20" s="18">
        <v>14.007640265703799</v>
      </c>
      <c r="I20" s="18">
        <v>5.5619850616811135</v>
      </c>
      <c r="J20" s="18">
        <v>-8.7007964948922165</v>
      </c>
      <c r="K20" s="18">
        <v>23.867818150339474</v>
      </c>
      <c r="L20" s="18">
        <v>-8.9688429103391769</v>
      </c>
      <c r="M20" s="18">
        <v>11.971114592289283</v>
      </c>
      <c r="N20" s="18">
        <v>-12.451659285504604</v>
      </c>
      <c r="O20" s="18">
        <v>1.6474039697712328E-2</v>
      </c>
      <c r="P20" s="18">
        <v>-0.2968245746683067</v>
      </c>
      <c r="Q20" s="18">
        <v>3.7952849196313423</v>
      </c>
      <c r="R20" s="18">
        <v>2.2999999999999998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-3.0031717466878547</v>
      </c>
      <c r="F21" s="18">
        <v>-6.3197378726408004</v>
      </c>
      <c r="G21" s="18">
        <v>10.964323813634834</v>
      </c>
      <c r="H21" s="18">
        <v>11.541694645966416</v>
      </c>
      <c r="I21" s="18">
        <v>1.3411028863460501</v>
      </c>
      <c r="J21" s="18">
        <v>-2.4371250384510859</v>
      </c>
      <c r="K21" s="18">
        <v>6.7587959559315181</v>
      </c>
      <c r="L21" s="18">
        <v>-1.590463980083328</v>
      </c>
      <c r="M21" s="18">
        <v>9.905642298905974</v>
      </c>
      <c r="N21" s="18">
        <v>-5.5150627123366291</v>
      </c>
      <c r="O21" s="18">
        <v>3.6363971323307993</v>
      </c>
      <c r="P21" s="18">
        <v>4.341636502068809</v>
      </c>
      <c r="Q21" s="18">
        <v>3.7250866754334737</v>
      </c>
      <c r="R21" s="18">
        <v>2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39" t="s">
        <v>58</v>
      </c>
      <c r="F22" s="39" t="s">
        <v>58</v>
      </c>
      <c r="G22" s="39" t="s">
        <v>58</v>
      </c>
      <c r="H22" s="39" t="s">
        <v>58</v>
      </c>
      <c r="I22" s="39" t="s">
        <v>58</v>
      </c>
      <c r="J22" s="39" t="s">
        <v>58</v>
      </c>
      <c r="K22" s="39" t="s">
        <v>58</v>
      </c>
      <c r="L22" s="39" t="s">
        <v>58</v>
      </c>
      <c r="M22" s="39" t="s">
        <v>58</v>
      </c>
      <c r="N22" s="39" t="s">
        <v>58</v>
      </c>
      <c r="O22" s="39" t="s">
        <v>58</v>
      </c>
      <c r="P22" s="39" t="s">
        <v>58</v>
      </c>
      <c r="Q22" s="39" t="s">
        <v>58</v>
      </c>
      <c r="R22" s="39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3.0552439662307762</v>
      </c>
      <c r="F23" s="18">
        <v>3.8926463196355314</v>
      </c>
      <c r="G23" s="18">
        <v>6.4554249972423037</v>
      </c>
      <c r="H23" s="18">
        <v>4.3630569325880231</v>
      </c>
      <c r="I23" s="18">
        <v>-0.57016848392080988</v>
      </c>
      <c r="J23" s="18">
        <v>-0.29762480022637305</v>
      </c>
      <c r="K23" s="18">
        <v>9.0925444045489883</v>
      </c>
      <c r="L23" s="18">
        <v>11.419953411850585</v>
      </c>
      <c r="M23" s="18">
        <v>-4.6982378092639578</v>
      </c>
      <c r="N23" s="18">
        <v>-2.4006388821992317</v>
      </c>
      <c r="O23" s="18">
        <v>1.408574029856851</v>
      </c>
      <c r="P23" s="18">
        <v>3.0972278605722892</v>
      </c>
      <c r="Q23" s="18">
        <v>2.7303266846892171</v>
      </c>
      <c r="R23" s="18">
        <v>3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1.0133576313939159</v>
      </c>
      <c r="F24" s="18">
        <v>4.1897021509927015</v>
      </c>
      <c r="G24" s="18">
        <v>8.5635153252571712</v>
      </c>
      <c r="H24" s="18">
        <v>6.3288704004481673</v>
      </c>
      <c r="I24" s="18">
        <v>2.027460603733175</v>
      </c>
      <c r="J24" s="18">
        <v>-1.1227783043368618</v>
      </c>
      <c r="K24" s="18">
        <v>15.139951007967298</v>
      </c>
      <c r="L24" s="18">
        <v>9.9127855867687629</v>
      </c>
      <c r="M24" s="18">
        <v>-1.9844958337184693</v>
      </c>
      <c r="N24" s="18">
        <v>-3.3834696144843974</v>
      </c>
      <c r="O24" s="18">
        <v>2.3586419247677384</v>
      </c>
      <c r="P24" s="18">
        <v>2.0193709747535138</v>
      </c>
      <c r="Q24" s="18">
        <v>3.4300159338768879</v>
      </c>
      <c r="R24" s="18">
        <v>3.1</v>
      </c>
    </row>
    <row r="25" spans="1:18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8">
        <v>2026</v>
      </c>
      <c r="Q25" s="13">
        <v>2027</v>
      </c>
      <c r="R25" s="13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1">
        <v>13976.145</v>
      </c>
      <c r="F26" s="41">
        <v>14623.094999999999</v>
      </c>
      <c r="G26" s="41">
        <v>15462.966</v>
      </c>
      <c r="H26" s="41">
        <v>16447.579000000002</v>
      </c>
      <c r="I26" s="41">
        <v>16971.882000000001</v>
      </c>
      <c r="J26" s="41">
        <v>16201.315000000001</v>
      </c>
      <c r="K26" s="41">
        <v>17965.642</v>
      </c>
      <c r="L26" s="41">
        <v>21482.781999999999</v>
      </c>
      <c r="M26" s="41">
        <v>23181.973999999998</v>
      </c>
      <c r="N26" s="41">
        <v>24189.729722474742</v>
      </c>
      <c r="O26" s="41">
        <v>25124.741653883812</v>
      </c>
      <c r="P26" s="41">
        <v>26194.900167361589</v>
      </c>
      <c r="Q26" s="41">
        <v>27603.595396723988</v>
      </c>
      <c r="R26" s="41">
        <v>29001.027413683136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1">
        <v>4316.2340000000004</v>
      </c>
      <c r="F27" s="41">
        <v>4416.3289999999997</v>
      </c>
      <c r="G27" s="41">
        <v>4758.0820000000003</v>
      </c>
      <c r="H27" s="41">
        <v>5123.6369999999997</v>
      </c>
      <c r="I27" s="41">
        <v>5759.0709999999999</v>
      </c>
      <c r="J27" s="41">
        <v>6128.7950000000001</v>
      </c>
      <c r="K27" s="41">
        <v>7038.5439999999999</v>
      </c>
      <c r="L27" s="41">
        <v>7640.9970000000003</v>
      </c>
      <c r="M27" s="41">
        <v>7976.49</v>
      </c>
      <c r="N27" s="41">
        <v>8638.820961097801</v>
      </c>
      <c r="O27" s="41">
        <v>9192.1421212895639</v>
      </c>
      <c r="P27" s="41">
        <v>9408.1955216940514</v>
      </c>
      <c r="Q27" s="41">
        <v>9659.4011270472638</v>
      </c>
      <c r="R27" s="41">
        <v>9835.0739445994659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1">
        <v>5734.1769999999988</v>
      </c>
      <c r="F28" s="41">
        <v>5329.8109999999979</v>
      </c>
      <c r="G28" s="41">
        <v>5909.0189999999993</v>
      </c>
      <c r="H28" s="41">
        <v>6721.4339999999938</v>
      </c>
      <c r="I28" s="41">
        <v>6900.4879999999948</v>
      </c>
      <c r="J28" s="41">
        <v>6474.7769999999982</v>
      </c>
      <c r="K28" s="41">
        <v>8305.8209999999926</v>
      </c>
      <c r="L28" s="41">
        <v>8744.5479999999989</v>
      </c>
      <c r="M28" s="41">
        <v>9375.0539999999946</v>
      </c>
      <c r="N28" s="41">
        <v>8453.9348530719562</v>
      </c>
      <c r="O28" s="41">
        <v>8866.3498959178742</v>
      </c>
      <c r="P28" s="41">
        <v>9233.8777110118281</v>
      </c>
      <c r="Q28" s="41">
        <v>9870.7553849136293</v>
      </c>
      <c r="R28" s="41">
        <v>10378.015372084677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1">
        <v>5296.7740000000003</v>
      </c>
      <c r="F29" s="41">
        <v>4941.2520000000004</v>
      </c>
      <c r="G29" s="41">
        <v>5600.5929999999998</v>
      </c>
      <c r="H29" s="41">
        <v>6448.1980000000003</v>
      </c>
      <c r="I29" s="41">
        <v>6718.817</v>
      </c>
      <c r="J29" s="41">
        <v>6730.2520000000004</v>
      </c>
      <c r="K29" s="41">
        <v>7402.3339999999998</v>
      </c>
      <c r="L29" s="41">
        <v>8309.34</v>
      </c>
      <c r="M29" s="41">
        <v>9717.5249999999996</v>
      </c>
      <c r="N29" s="41">
        <v>9429.5005320214113</v>
      </c>
      <c r="O29" s="41">
        <v>10078.920215264448</v>
      </c>
      <c r="P29" s="41">
        <v>10864.011398242745</v>
      </c>
      <c r="Q29" s="41">
        <v>11621.653185073723</v>
      </c>
      <c r="R29" s="41">
        <v>12225.368956257251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1">
        <v>437.40299999999843</v>
      </c>
      <c r="F30" s="41">
        <v>388.55899999999747</v>
      </c>
      <c r="G30" s="41">
        <v>308.42599999999948</v>
      </c>
      <c r="H30" s="41">
        <v>273.23599999999351</v>
      </c>
      <c r="I30" s="41">
        <v>181.67099999999482</v>
      </c>
      <c r="J30" s="41">
        <v>-255.47500000000218</v>
      </c>
      <c r="K30" s="41">
        <v>903.48699999999371</v>
      </c>
      <c r="L30" s="41">
        <v>435.20799999999872</v>
      </c>
      <c r="M30" s="41">
        <v>-342.47100000000501</v>
      </c>
      <c r="N30" s="41">
        <v>-975.5656789494551</v>
      </c>
      <c r="O30" s="41">
        <v>-1212.5703193465743</v>
      </c>
      <c r="P30" s="41">
        <v>-1630.1336872309166</v>
      </c>
      <c r="Q30" s="41">
        <v>-1750.8978001600935</v>
      </c>
      <c r="R30" s="41">
        <v>-1847.3535841725734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1">
        <v>14862.855</v>
      </c>
      <c r="F31" s="41">
        <v>15171.332</v>
      </c>
      <c r="G31" s="41">
        <v>16687.374</v>
      </c>
      <c r="H31" s="41">
        <v>17981.553</v>
      </c>
      <c r="I31" s="41">
        <v>18490.269</v>
      </c>
      <c r="J31" s="41">
        <v>18311.75</v>
      </c>
      <c r="K31" s="41">
        <v>21569.205000000002</v>
      </c>
      <c r="L31" s="41">
        <v>27969.309000000001</v>
      </c>
      <c r="M31" s="41">
        <v>26167.145</v>
      </c>
      <c r="N31" s="41">
        <v>25666.661174482382</v>
      </c>
      <c r="O31" s="41">
        <v>26697.77965473778</v>
      </c>
      <c r="P31" s="41">
        <v>28339.044862769537</v>
      </c>
      <c r="Q31" s="41">
        <v>29974.155388293144</v>
      </c>
      <c r="R31" s="41">
        <v>31786.832658686755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1">
        <v>15145.147999999999</v>
      </c>
      <c r="F32" s="41">
        <v>15042.393</v>
      </c>
      <c r="G32" s="41">
        <v>16800.312999999998</v>
      </c>
      <c r="H32" s="41">
        <v>18120.759999999998</v>
      </c>
      <c r="I32" s="41">
        <v>18554.708999999999</v>
      </c>
      <c r="J32" s="41">
        <v>17892.296999999999</v>
      </c>
      <c r="K32" s="41">
        <v>22593.912</v>
      </c>
      <c r="L32" s="41">
        <v>29733.98</v>
      </c>
      <c r="M32" s="41">
        <v>27628.18</v>
      </c>
      <c r="N32" s="41">
        <v>26906.936036062263</v>
      </c>
      <c r="O32" s="41">
        <v>28097.743760930156</v>
      </c>
      <c r="P32" s="41">
        <v>29381.769979073964</v>
      </c>
      <c r="Q32" s="41">
        <v>31149.308605286533</v>
      </c>
      <c r="R32" s="41">
        <v>32917.810601351674</v>
      </c>
    </row>
    <row r="33" spans="1:18" x14ac:dyDescent="0.2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8">
        <v>2026</v>
      </c>
      <c r="Q33" s="13">
        <v>2027</v>
      </c>
      <c r="R33" s="13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0.38688741781984959</v>
      </c>
      <c r="F34" s="18">
        <v>0.60793058331536542</v>
      </c>
      <c r="G34" s="18">
        <v>2.7092399520610684</v>
      </c>
      <c r="H34" s="18">
        <v>3.7402787396845412</v>
      </c>
      <c r="I34" s="18">
        <v>4.3163818841019008</v>
      </c>
      <c r="J34" s="18">
        <v>2.3933269390426233</v>
      </c>
      <c r="K34" s="18">
        <v>3.2976785546253495</v>
      </c>
      <c r="L34" s="18">
        <v>9.8359415288442591</v>
      </c>
      <c r="M34" s="18">
        <v>6.4069172422994711</v>
      </c>
      <c r="N34" s="18">
        <v>2.8701175666994345</v>
      </c>
      <c r="O34" s="18">
        <v>3.1403258754826595</v>
      </c>
      <c r="P34" s="18">
        <v>2.6804283641998552</v>
      </c>
      <c r="Q34" s="18">
        <v>2.7038748825353593</v>
      </c>
      <c r="R34" s="18">
        <v>2.3910086382331599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0.11974059316071362</v>
      </c>
      <c r="F35" s="18">
        <v>0.69712157000026309</v>
      </c>
      <c r="G35" s="18">
        <v>2.856911170509008</v>
      </c>
      <c r="H35" s="18">
        <v>2.6587632210247563</v>
      </c>
      <c r="I35" s="18">
        <v>3.3059881181643362</v>
      </c>
      <c r="J35" s="18">
        <v>0.25186364128622074</v>
      </c>
      <c r="K35" s="18">
        <v>2.6266631394593674</v>
      </c>
      <c r="L35" s="18">
        <v>13.775918694240971</v>
      </c>
      <c r="M35" s="18">
        <v>9.0346455318824468</v>
      </c>
      <c r="N35" s="18">
        <v>3.7</v>
      </c>
      <c r="O35" s="18">
        <v>2.5</v>
      </c>
      <c r="P35" s="18">
        <v>2.2000000000000002</v>
      </c>
      <c r="Q35" s="18">
        <v>2.5</v>
      </c>
      <c r="R35" s="18">
        <v>2.5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2.8453233466653245</v>
      </c>
      <c r="F36" s="18">
        <v>-0.18303904010078043</v>
      </c>
      <c r="G36" s="18">
        <v>3.8303875923177912</v>
      </c>
      <c r="H36" s="18">
        <v>5.6286835582244379</v>
      </c>
      <c r="I36" s="18">
        <v>6.4201703045238929</v>
      </c>
      <c r="J36" s="18">
        <v>2.399189035870549</v>
      </c>
      <c r="K36" s="18">
        <v>10.789771799838917</v>
      </c>
      <c r="L36" s="18">
        <v>5.9884014367732874</v>
      </c>
      <c r="M36" s="18">
        <v>-2.4365868367711414</v>
      </c>
      <c r="N36" s="18">
        <v>0.50257500098493324</v>
      </c>
      <c r="O36" s="18">
        <v>1.7085937859387315</v>
      </c>
      <c r="P36" s="18">
        <v>0.84036693662012851</v>
      </c>
      <c r="Q36" s="18">
        <v>1.396265670668555</v>
      </c>
      <c r="R36" s="18">
        <v>-0.1777726110651372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-3.5765492065010847</v>
      </c>
      <c r="F37" s="18">
        <v>-6.3330013047617655</v>
      </c>
      <c r="G37" s="18">
        <v>0.65720187495952587</v>
      </c>
      <c r="H37" s="18">
        <v>-0.22710005678986533</v>
      </c>
      <c r="I37" s="18">
        <v>-2.7453628075111141</v>
      </c>
      <c r="J37" s="18">
        <v>2.7727604192630935</v>
      </c>
      <c r="K37" s="18">
        <v>3.5617222338940593</v>
      </c>
      <c r="L37" s="18">
        <v>15.655085930256419</v>
      </c>
      <c r="M37" s="18">
        <v>-4.2518457843668216</v>
      </c>
      <c r="N37" s="18">
        <v>2.9999940110097545</v>
      </c>
      <c r="O37" s="18">
        <v>4.8611048532360464</v>
      </c>
      <c r="P37" s="18">
        <v>4.455247481695916</v>
      </c>
      <c r="Q37" s="18">
        <v>2.9884792700519256</v>
      </c>
      <c r="R37" s="18">
        <v>3.1300646329083204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1.3386188591946677</v>
      </c>
      <c r="F38" s="18">
        <v>-0.41877538209119791</v>
      </c>
      <c r="G38" s="18">
        <v>2.144183004489463</v>
      </c>
      <c r="H38" s="18">
        <v>3.2207743777640871</v>
      </c>
      <c r="I38" s="18">
        <v>2.8179217996960944</v>
      </c>
      <c r="J38" s="18">
        <v>2.6724496291534479</v>
      </c>
      <c r="K38" s="18">
        <v>3.0228794555871872</v>
      </c>
      <c r="L38" s="18">
        <v>14.067170442857275</v>
      </c>
      <c r="M38" s="18">
        <v>6.406742543934655</v>
      </c>
      <c r="N38" s="18">
        <v>2.7</v>
      </c>
      <c r="O38" s="18">
        <v>3.1366477537527855</v>
      </c>
      <c r="P38" s="18">
        <v>3.304338551209812</v>
      </c>
      <c r="Q38" s="18">
        <v>3.1321073568231705</v>
      </c>
      <c r="R38" s="18">
        <v>3.1321073568231705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-0.45679317316779589</v>
      </c>
      <c r="F40" s="18">
        <v>-1.7490716136933031</v>
      </c>
      <c r="G40" s="18">
        <v>3.322876678218293</v>
      </c>
      <c r="H40" s="18">
        <v>3.2505577167987241</v>
      </c>
      <c r="I40" s="18">
        <v>3.418760534351037</v>
      </c>
      <c r="J40" s="18">
        <v>-0.66984422995685122</v>
      </c>
      <c r="K40" s="18">
        <v>7.9715202980424209</v>
      </c>
      <c r="L40" s="18">
        <v>16.381681141869024</v>
      </c>
      <c r="M40" s="18">
        <v>-1.8311569129546115</v>
      </c>
      <c r="N40" s="18">
        <v>0.5</v>
      </c>
      <c r="O40" s="18">
        <v>2.5725354912093734</v>
      </c>
      <c r="P40" s="18">
        <v>2.9587061969475967</v>
      </c>
      <c r="Q40" s="18">
        <v>2.9587061969475967</v>
      </c>
      <c r="R40" s="18">
        <v>2.9587061969475967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-1.0275996550345496</v>
      </c>
      <c r="F41" s="18">
        <v>-4.6724101945796974</v>
      </c>
      <c r="G41" s="18">
        <v>2.876586226683628</v>
      </c>
      <c r="H41" s="18">
        <v>1.4396717771169705</v>
      </c>
      <c r="I41" s="18">
        <v>0.36000208420303181</v>
      </c>
      <c r="J41" s="18">
        <v>-2.475059026794753</v>
      </c>
      <c r="K41" s="18">
        <v>9.6728915845702375</v>
      </c>
      <c r="L41" s="18">
        <v>19.732871320022355</v>
      </c>
      <c r="M41" s="18">
        <v>-5.200847740064404</v>
      </c>
      <c r="N41" s="18">
        <v>0.8</v>
      </c>
      <c r="O41" s="18">
        <v>2.0193814797556655</v>
      </c>
      <c r="P41" s="18">
        <v>2.5</v>
      </c>
      <c r="Q41" s="18">
        <v>2.5</v>
      </c>
      <c r="R41" s="18">
        <v>2.5</v>
      </c>
    </row>
    <row r="42" spans="1:18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8">
        <v>2026</v>
      </c>
      <c r="Q42" s="13">
        <v>2027</v>
      </c>
      <c r="R42" s="13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1.0584176341633318</v>
      </c>
      <c r="F43" s="18">
        <v>2.2103364425735506</v>
      </c>
      <c r="G43" s="18">
        <v>1.6095954957809631</v>
      </c>
      <c r="H43" s="18">
        <v>2.0602141794971751</v>
      </c>
      <c r="I43" s="18">
        <v>-6.4848688665475912E-2</v>
      </c>
      <c r="J43" s="18">
        <v>-2.6864501360148498</v>
      </c>
      <c r="K43" s="18">
        <v>4.4637723212910796</v>
      </c>
      <c r="L43" s="18">
        <v>2.8558111227257448</v>
      </c>
      <c r="M43" s="18">
        <v>-0.59660597017646211</v>
      </c>
      <c r="N43" s="18">
        <v>0.35110498037115789</v>
      </c>
      <c r="O43" s="18">
        <v>0.75694756213065562</v>
      </c>
      <c r="P43" s="18">
        <v>1.146911646411044</v>
      </c>
      <c r="Q43" s="18">
        <v>1.5970186897510819</v>
      </c>
      <c r="R43" s="18">
        <v>1.4308152547556878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0.35252721550185201</v>
      </c>
      <c r="F44" s="18">
        <v>0.47474460022706683</v>
      </c>
      <c r="G44" s="18">
        <v>0.71253198591247691</v>
      </c>
      <c r="H44" s="18">
        <v>0.36944627804762731</v>
      </c>
      <c r="I44" s="18">
        <v>1.0436478795682609</v>
      </c>
      <c r="J44" s="18">
        <v>0.76484156572518147</v>
      </c>
      <c r="K44" s="18">
        <v>0.76740141950168927</v>
      </c>
      <c r="L44" s="18">
        <v>0.49306305822341812</v>
      </c>
      <c r="M44" s="18">
        <v>1.4309907523827692</v>
      </c>
      <c r="N44" s="18">
        <v>1.669828256738354</v>
      </c>
      <c r="O44" s="18">
        <v>1.0745370398998719</v>
      </c>
      <c r="P44" s="18">
        <v>0.36034059623161863</v>
      </c>
      <c r="Q44" s="18">
        <v>0.30058464811425473</v>
      </c>
      <c r="R44" s="18">
        <v>0.4742139695192148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1.1260524712424773</v>
      </c>
      <c r="F45" s="18">
        <v>-0.15219030714325485</v>
      </c>
      <c r="G45" s="18">
        <v>1.9463861500573265</v>
      </c>
      <c r="H45" s="18">
        <v>2.8631913112762164</v>
      </c>
      <c r="I45" s="18">
        <v>1.242580152443753</v>
      </c>
      <c r="J45" s="18">
        <v>-2.038158278765084</v>
      </c>
      <c r="K45" s="18">
        <v>5.2880167695831801</v>
      </c>
      <c r="L45" s="18">
        <v>-2.3014707296261556</v>
      </c>
      <c r="M45" s="18">
        <v>2.7465772000212629</v>
      </c>
      <c r="N45" s="18">
        <v>-3.1451436446325807</v>
      </c>
      <c r="O45" s="18">
        <v>3.6568191708740328E-3</v>
      </c>
      <c r="P45" s="18">
        <v>-6.5135671649730512E-2</v>
      </c>
      <c r="Q45" s="18">
        <v>0.8134772898174808</v>
      </c>
      <c r="R45" s="18">
        <v>0.50077614985200303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 t="s">
        <v>136</v>
      </c>
      <c r="F46" s="18">
        <v>-1.3646442904211995</v>
      </c>
      <c r="G46" s="18">
        <v>2.1627560868054925</v>
      </c>
      <c r="H46" s="18">
        <v>2.4432196784567264</v>
      </c>
      <c r="I46" s="18">
        <v>0.30357606216455674</v>
      </c>
      <c r="J46" s="18">
        <v>-0.5553229442626485</v>
      </c>
      <c r="K46" s="18">
        <v>1.5565244587217373</v>
      </c>
      <c r="L46" s="18">
        <v>-0.36563230981861483</v>
      </c>
      <c r="M46" s="18">
        <v>2.201094428646087</v>
      </c>
      <c r="N46" s="18">
        <v>-1.3242699067752948</v>
      </c>
      <c r="O46" s="18">
        <v>0.82813690978551091</v>
      </c>
      <c r="P46" s="18">
        <v>1.0128397235015105</v>
      </c>
      <c r="Q46" s="18">
        <v>0.88828905050348195</v>
      </c>
      <c r="R46" s="18">
        <v>0.48413764764248796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1.8199107753044723</v>
      </c>
      <c r="F47" s="18">
        <v>1.2124539832779448</v>
      </c>
      <c r="G47" s="18">
        <v>-0.21636993674816671</v>
      </c>
      <c r="H47" s="18">
        <v>0.41997163281949074</v>
      </c>
      <c r="I47" s="18">
        <v>0.93900409027919463</v>
      </c>
      <c r="J47" s="18">
        <v>-1.4828353345024372</v>
      </c>
      <c r="K47" s="18">
        <v>3.7314923108614408</v>
      </c>
      <c r="L47" s="18">
        <v>-1.9358384198075413</v>
      </c>
      <c r="M47" s="18">
        <v>0.54548277137517309</v>
      </c>
      <c r="N47" s="18">
        <v>-1.8208737378572857</v>
      </c>
      <c r="O47" s="18">
        <v>-0.82448009061463734</v>
      </c>
      <c r="P47" s="18">
        <v>-1.0779753951512394</v>
      </c>
      <c r="Q47" s="18">
        <v>-7.481176068600269E-2</v>
      </c>
      <c r="R47" s="18">
        <v>-6.000611057078218E-2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1.811089006002665</v>
      </c>
      <c r="F48" s="18">
        <v>2.2912959333662659</v>
      </c>
      <c r="G48" s="18">
        <v>3.8494889875567648</v>
      </c>
      <c r="H48" s="18">
        <v>2.678679764085516</v>
      </c>
      <c r="I48" s="18">
        <v>-0.35023146968091834</v>
      </c>
      <c r="J48" s="18">
        <v>-0.18055708415453983</v>
      </c>
      <c r="K48" s="18">
        <v>5.6973194262043192</v>
      </c>
      <c r="L48" s="18">
        <v>7.2991953862313368</v>
      </c>
      <c r="M48" s="18">
        <v>-3.2862965126675108</v>
      </c>
      <c r="N48" s="18">
        <v>-1.5734376946696882</v>
      </c>
      <c r="O48" s="18">
        <v>0.90446458613988934</v>
      </c>
      <c r="P48" s="18">
        <v>1.9934431182063259</v>
      </c>
      <c r="Q48" s="18">
        <v>1.7748649313863638</v>
      </c>
      <c r="R48" s="18">
        <v>1.960684636957515</v>
      </c>
    </row>
    <row r="49" spans="1:18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-0.56471920606060644</v>
      </c>
      <c r="F49" s="18">
        <v>-2.2725006492832711</v>
      </c>
      <c r="G49" s="18">
        <v>-4.7190538930681969</v>
      </c>
      <c r="H49" s="18">
        <v>-3.6618186699614981</v>
      </c>
      <c r="I49" s="18">
        <v>-1.19577510178144</v>
      </c>
      <c r="J49" s="18">
        <v>0.67109642540376868</v>
      </c>
      <c r="K49" s="18">
        <v>-9.2692769109584763</v>
      </c>
      <c r="L49" s="18">
        <v>-6.533916598514085</v>
      </c>
      <c r="M49" s="18">
        <v>1.4121290951904009</v>
      </c>
      <c r="N49" s="18">
        <v>2.3202314082466433</v>
      </c>
      <c r="O49" s="18">
        <v>-1.56864501186572</v>
      </c>
      <c r="P49" s="18">
        <v>-1.3587745644699518</v>
      </c>
      <c r="Q49" s="18">
        <v>-2.3066573955918117</v>
      </c>
      <c r="R49" s="18">
        <v>-2.1102425186707801</v>
      </c>
    </row>
    <row r="50" spans="1:18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8">
        <v>2026</v>
      </c>
      <c r="Q50" s="13">
        <v>2027</v>
      </c>
      <c r="R50" s="13">
        <v>2028</v>
      </c>
    </row>
    <row r="51" spans="1:18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1.3</v>
      </c>
      <c r="O51" s="18">
        <v>2.5</v>
      </c>
      <c r="P51" s="18">
        <v>2.2000000000000002</v>
      </c>
      <c r="Q51" s="18">
        <v>2.5</v>
      </c>
      <c r="R51" s="18">
        <v>2.5</v>
      </c>
    </row>
    <row r="52" spans="1:18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8">
        <v>2026</v>
      </c>
      <c r="Q52" s="13">
        <v>2027</v>
      </c>
      <c r="R52" s="13">
        <v>2028</v>
      </c>
    </row>
    <row r="53" spans="1:18" x14ac:dyDescent="0.2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2">
        <v>10009.495000000001</v>
      </c>
      <c r="F53" s="52">
        <v>9965.8979999999992</v>
      </c>
      <c r="G53" s="52">
        <v>10441.376</v>
      </c>
      <c r="H53" s="52">
        <v>10735.555</v>
      </c>
      <c r="I53" s="52">
        <v>10902.411</v>
      </c>
      <c r="J53" s="52">
        <v>10759.727000000001</v>
      </c>
      <c r="K53" s="52">
        <v>13112.57</v>
      </c>
      <c r="L53" s="52">
        <v>13908.004000000001</v>
      </c>
      <c r="M53" s="52">
        <v>13976.204</v>
      </c>
      <c r="N53" s="52">
        <v>12295.811431573629</v>
      </c>
      <c r="O53" s="52">
        <v>12113.406555729509</v>
      </c>
      <c r="P53" s="52">
        <v>12570.829400827737</v>
      </c>
      <c r="Q53" s="52">
        <v>13333.057759312836</v>
      </c>
      <c r="R53" s="52">
        <v>14014.634783570009</v>
      </c>
    </row>
    <row r="54" spans="1:18" x14ac:dyDescent="0.2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2">
        <v>10893.712</v>
      </c>
      <c r="F54" s="52">
        <v>11558.14</v>
      </c>
      <c r="G54" s="52">
        <v>12468.297</v>
      </c>
      <c r="H54" s="52">
        <v>13874.469000000001</v>
      </c>
      <c r="I54" s="52">
        <v>14933.852999999999</v>
      </c>
      <c r="J54" s="52">
        <v>15015.539000000001</v>
      </c>
      <c r="K54" s="52">
        <v>15869.101000000001</v>
      </c>
      <c r="L54" s="52">
        <v>17872.232</v>
      </c>
      <c r="M54" s="52">
        <v>20680.293000000001</v>
      </c>
      <c r="N54" s="52">
        <v>22576.986072495001</v>
      </c>
      <c r="O54" s="52">
        <v>23886.45126469971</v>
      </c>
      <c r="P54" s="52">
        <v>25175.005878173928</v>
      </c>
      <c r="Q54" s="52">
        <v>26380.888659738466</v>
      </c>
      <c r="R54" s="52">
        <v>27589.133360354484</v>
      </c>
    </row>
    <row r="55" spans="1:18" x14ac:dyDescent="0.2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2">
        <v>9073.8649999999998</v>
      </c>
      <c r="F55" s="52">
        <v>9579.0169999999998</v>
      </c>
      <c r="G55" s="52">
        <v>10333.714</v>
      </c>
      <c r="H55" s="52">
        <v>11421.905000000001</v>
      </c>
      <c r="I55" s="52">
        <v>12215.063</v>
      </c>
      <c r="J55" s="52">
        <v>12290.91</v>
      </c>
      <c r="K55" s="52">
        <v>12967.036</v>
      </c>
      <c r="L55" s="52">
        <v>14596.829</v>
      </c>
      <c r="M55" s="52">
        <v>16978.858</v>
      </c>
      <c r="N55" s="52">
        <v>18536.07396147</v>
      </c>
      <c r="O55" s="52">
        <v>19611.16625123526</v>
      </c>
      <c r="P55" s="52">
        <v>20669.09061465814</v>
      </c>
      <c r="Q55" s="52">
        <v>21659.14005510027</v>
      </c>
      <c r="R55" s="52">
        <v>22651.12866962386</v>
      </c>
    </row>
    <row r="56" spans="1:18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52">
        <v>1819.847</v>
      </c>
      <c r="F56" s="52">
        <v>1979.123</v>
      </c>
      <c r="G56" s="52">
        <v>2134.5830000000001</v>
      </c>
      <c r="H56" s="52">
        <v>2452.5639999999999</v>
      </c>
      <c r="I56" s="52">
        <v>2718.79</v>
      </c>
      <c r="J56" s="52">
        <v>2724.6289999999999</v>
      </c>
      <c r="K56" s="52">
        <v>2902.0650000000001</v>
      </c>
      <c r="L56" s="52">
        <v>3275.4029999999998</v>
      </c>
      <c r="M56" s="52">
        <v>3701.4349999999999</v>
      </c>
      <c r="N56" s="52">
        <v>4040.9121110250003</v>
      </c>
      <c r="O56" s="52">
        <v>4275.2850134644505</v>
      </c>
      <c r="P56" s="52">
        <v>4505.9152635157889</v>
      </c>
      <c r="Q56" s="52">
        <v>4721.7486046381955</v>
      </c>
      <c r="R56" s="52">
        <v>4938.004690730625</v>
      </c>
    </row>
    <row r="57" spans="1:18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52">
        <v>3402.4209999999998</v>
      </c>
      <c r="F57" s="52">
        <v>3657.8789999999999</v>
      </c>
      <c r="G57" s="52">
        <v>3864.0720000000001</v>
      </c>
      <c r="H57" s="52">
        <v>4272.2539999999999</v>
      </c>
      <c r="I57" s="52">
        <v>4403.2640000000001</v>
      </c>
      <c r="J57" s="52">
        <v>4310.1310000000003</v>
      </c>
      <c r="K57" s="52">
        <v>4677.9269999999997</v>
      </c>
      <c r="L57" s="52">
        <v>5452.4830000000002</v>
      </c>
      <c r="M57" s="52">
        <v>5612.018</v>
      </c>
      <c r="N57" s="52">
        <v>5774.6175938899987</v>
      </c>
      <c r="O57" s="52">
        <v>6340.1863752821273</v>
      </c>
      <c r="P57" s="52">
        <v>6636.8073502816205</v>
      </c>
      <c r="Q57" s="52">
        <v>6844.7805103176315</v>
      </c>
      <c r="R57" s="52">
        <v>7073.4807531715724</v>
      </c>
    </row>
    <row r="58" spans="1:18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52">
        <v>561.36400000000003</v>
      </c>
      <c r="F58" s="52">
        <v>683.74300000000005</v>
      </c>
      <c r="G58" s="52">
        <v>756.61699999999996</v>
      </c>
      <c r="H58" s="52">
        <v>728.83399999999995</v>
      </c>
      <c r="I58" s="52">
        <v>672.52700000000004</v>
      </c>
      <c r="J58" s="52">
        <v>861.05700000000002</v>
      </c>
      <c r="K58" s="52">
        <v>1374.299</v>
      </c>
      <c r="L58" s="52">
        <v>1129.0640000000001</v>
      </c>
      <c r="M58" s="52">
        <v>1196.0329999999999</v>
      </c>
      <c r="N58" s="52">
        <v>605.20442289402308</v>
      </c>
      <c r="O58" s="52">
        <v>556.77463081247231</v>
      </c>
      <c r="P58" s="52">
        <v>588.39434552025614</v>
      </c>
      <c r="Q58" s="52">
        <v>600.12823767744283</v>
      </c>
      <c r="R58" s="52">
        <v>594.11010939370669</v>
      </c>
    </row>
    <row r="59" spans="1:18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8">
        <v>2026</v>
      </c>
      <c r="Q59" s="13">
        <v>2027</v>
      </c>
      <c r="R59" s="13">
        <v>2028</v>
      </c>
    </row>
    <row r="60" spans="1:18" x14ac:dyDescent="0.25">
      <c r="A60" s="14">
        <f>A58+1</f>
        <v>48</v>
      </c>
      <c r="B60" s="46" t="s">
        <v>129</v>
      </c>
      <c r="C60" s="46" t="s">
        <v>95</v>
      </c>
      <c r="D60" s="46" t="s">
        <v>96</v>
      </c>
      <c r="E60" s="41">
        <v>1986.096</v>
      </c>
      <c r="F60" s="41">
        <v>1968.9570000000001</v>
      </c>
      <c r="G60" s="41">
        <v>1950.116</v>
      </c>
      <c r="H60" s="41">
        <v>1934.3789999999999</v>
      </c>
      <c r="I60" s="41">
        <v>1919.9680000000001</v>
      </c>
      <c r="J60" s="41">
        <v>1907.675</v>
      </c>
      <c r="K60" s="41">
        <v>1893.223</v>
      </c>
      <c r="L60" s="41">
        <v>1875.7570000000001</v>
      </c>
      <c r="M60" s="41">
        <v>1883.008</v>
      </c>
      <c r="N60" s="41">
        <v>1871.8820000000001</v>
      </c>
      <c r="O60" s="56">
        <v>1863.0889999999999</v>
      </c>
      <c r="P60" s="56">
        <v>1843.6105043173272</v>
      </c>
      <c r="Q60" s="56">
        <v>1828.7565299035841</v>
      </c>
      <c r="R60" s="56">
        <v>1813.4911084676687</v>
      </c>
    </row>
    <row r="61" spans="1:18" x14ac:dyDescent="0.25">
      <c r="A61" s="14">
        <f>A60+1</f>
        <v>49</v>
      </c>
      <c r="B61" s="24" t="s">
        <v>97</v>
      </c>
      <c r="C61" s="24" t="s">
        <v>98</v>
      </c>
      <c r="D61" s="24" t="s">
        <v>47</v>
      </c>
      <c r="E61" s="41"/>
      <c r="F61" s="41">
        <f t="shared" ref="F61:R61" si="5">(F60/E60)*100-100</f>
        <v>-0.86294922299828158</v>
      </c>
      <c r="G61" s="41">
        <f t="shared" si="5"/>
        <v>-0.95690256313368138</v>
      </c>
      <c r="H61" s="41">
        <f t="shared" si="5"/>
        <v>-0.80697763620214857</v>
      </c>
      <c r="I61" s="41">
        <f t="shared" si="5"/>
        <v>-0.74499361293727873</v>
      </c>
      <c r="J61" s="41">
        <f t="shared" si="5"/>
        <v>-0.64027108785147391</v>
      </c>
      <c r="K61" s="41">
        <f t="shared" si="5"/>
        <v>-0.75757138925655454</v>
      </c>
      <c r="L61" s="41">
        <f t="shared" si="5"/>
        <v>-0.92255376149560675</v>
      </c>
      <c r="M61" s="41">
        <f t="shared" si="5"/>
        <v>0.38656393125549471</v>
      </c>
      <c r="N61" s="41">
        <f t="shared" si="5"/>
        <v>-0.59086312963088972</v>
      </c>
      <c r="O61" s="41">
        <f t="shared" si="5"/>
        <v>-0.46974114821341573</v>
      </c>
      <c r="P61" s="41">
        <f t="shared" si="5"/>
        <v>-1.0454946426430922</v>
      </c>
      <c r="Q61" s="41">
        <f t="shared" si="5"/>
        <v>-0.8057002484504352</v>
      </c>
      <c r="R61" s="41">
        <f t="shared" si="5"/>
        <v>-0.83474323598015587</v>
      </c>
    </row>
    <row r="62" spans="1:18" x14ac:dyDescent="0.25">
      <c r="A62" s="14">
        <f t="shared" ref="A62:A68" si="6">A61+1</f>
        <v>50</v>
      </c>
      <c r="B62" s="46" t="s">
        <v>135</v>
      </c>
      <c r="C62" s="46" t="s">
        <v>99</v>
      </c>
      <c r="D62" s="46" t="s">
        <v>96</v>
      </c>
      <c r="E62" s="41">
        <v>1472.6</v>
      </c>
      <c r="F62" s="41">
        <v>1450.3</v>
      </c>
      <c r="G62" s="41">
        <v>1423.4</v>
      </c>
      <c r="H62" s="41">
        <v>1410.8</v>
      </c>
      <c r="I62" s="41">
        <v>1399.5</v>
      </c>
      <c r="J62" s="41">
        <v>1390.1</v>
      </c>
      <c r="K62" s="41">
        <v>1381.4</v>
      </c>
      <c r="L62" s="41">
        <v>1386</v>
      </c>
      <c r="M62" s="41">
        <v>1377.7</v>
      </c>
      <c r="N62" s="56">
        <v>1369.6</v>
      </c>
      <c r="O62" s="56">
        <v>1359.4402472340691</v>
      </c>
      <c r="P62" s="56">
        <v>1347.6792786559661</v>
      </c>
      <c r="Q62" s="56">
        <v>1338.6497798894236</v>
      </c>
      <c r="R62" s="56">
        <v>1327.4754913983336</v>
      </c>
    </row>
    <row r="63" spans="1:18" x14ac:dyDescent="0.25">
      <c r="A63" s="14">
        <f t="shared" si="6"/>
        <v>51</v>
      </c>
      <c r="B63" s="24" t="s">
        <v>100</v>
      </c>
      <c r="C63" s="24" t="s">
        <v>101</v>
      </c>
      <c r="D63" s="24" t="s">
        <v>96</v>
      </c>
      <c r="E63" s="41">
        <v>994.2</v>
      </c>
      <c r="F63" s="41">
        <v>988.6</v>
      </c>
      <c r="G63" s="41">
        <v>980.3</v>
      </c>
      <c r="H63" s="41">
        <v>982.2</v>
      </c>
      <c r="I63" s="41">
        <v>971.3</v>
      </c>
      <c r="J63" s="41">
        <v>971.7</v>
      </c>
      <c r="K63" s="41">
        <v>934.6</v>
      </c>
      <c r="L63" s="41">
        <v>951.3</v>
      </c>
      <c r="M63" s="41">
        <v>945.7</v>
      </c>
      <c r="N63" s="56">
        <v>945.1</v>
      </c>
      <c r="O63" s="56">
        <v>942.09209133320985</v>
      </c>
      <c r="P63" s="56">
        <v>936.63709866589647</v>
      </c>
      <c r="Q63" s="56">
        <v>929.02294724325998</v>
      </c>
      <c r="R63" s="56">
        <v>919.94051553904512</v>
      </c>
    </row>
    <row r="64" spans="1:18" x14ac:dyDescent="0.25">
      <c r="A64" s="14">
        <f t="shared" si="6"/>
        <v>52</v>
      </c>
      <c r="B64" s="35" t="s">
        <v>102</v>
      </c>
      <c r="C64" s="46" t="s">
        <v>103</v>
      </c>
      <c r="D64" s="35" t="s">
        <v>96</v>
      </c>
      <c r="E64" s="51">
        <v>896.1</v>
      </c>
      <c r="F64" s="51">
        <v>893.3</v>
      </c>
      <c r="G64" s="51">
        <v>894.8</v>
      </c>
      <c r="H64" s="51">
        <v>909.4</v>
      </c>
      <c r="I64" s="51">
        <v>910</v>
      </c>
      <c r="J64" s="51">
        <v>893</v>
      </c>
      <c r="K64" s="51">
        <v>864</v>
      </c>
      <c r="L64" s="51">
        <v>886.2</v>
      </c>
      <c r="M64" s="51">
        <v>884.2</v>
      </c>
      <c r="N64" s="51">
        <v>880</v>
      </c>
      <c r="O64" s="51">
        <v>879</v>
      </c>
      <c r="P64" s="51">
        <v>878</v>
      </c>
      <c r="Q64" s="51">
        <v>876</v>
      </c>
      <c r="R64" s="51">
        <v>872</v>
      </c>
    </row>
    <row r="65" spans="1:18" x14ac:dyDescent="0.25">
      <c r="A65" s="32">
        <f t="shared" si="6"/>
        <v>53</v>
      </c>
      <c r="B65" s="1" t="s">
        <v>104</v>
      </c>
      <c r="C65" s="1" t="s">
        <v>105</v>
      </c>
      <c r="D65" s="1" t="s">
        <v>47</v>
      </c>
      <c r="E65" s="41">
        <f>[1]OutputSUMMARY!H16</f>
        <v>1.300022609088856</v>
      </c>
      <c r="F65" s="41">
        <f>(F64/E64)*100-100</f>
        <v>-0.31246512665997273</v>
      </c>
      <c r="G65" s="41">
        <f>(G64/F64)*100-100</f>
        <v>0.16791671331020552</v>
      </c>
      <c r="H65" s="41">
        <f>(H64/G64)*100-100</f>
        <v>1.6316495306213596</v>
      </c>
      <c r="I65" s="41">
        <f>(I64/H64)*100-100</f>
        <v>6.5977567627001577E-2</v>
      </c>
      <c r="J65" s="41">
        <f t="shared" ref="J65:P65" si="7">(J64/I64)*100-100</f>
        <v>-1.8681318681318686</v>
      </c>
      <c r="K65" s="41">
        <f t="shared" si="7"/>
        <v>-3.2474804031354978</v>
      </c>
      <c r="L65" s="41">
        <f t="shared" si="7"/>
        <v>2.5694444444444429</v>
      </c>
      <c r="M65" s="41">
        <f t="shared" si="7"/>
        <v>-0.22568269013765985</v>
      </c>
      <c r="N65" s="41">
        <f t="shared" si="7"/>
        <v>-0.47500565482923207</v>
      </c>
      <c r="O65" s="41">
        <f t="shared" si="7"/>
        <v>-0.11363636363635976</v>
      </c>
      <c r="P65" s="41">
        <f t="shared" si="7"/>
        <v>-0.11376564277588841</v>
      </c>
      <c r="Q65" s="41">
        <f>(Q64/P64)*100-100</f>
        <v>-0.2277904328018252</v>
      </c>
      <c r="R65" s="41">
        <f>(R64/Q64)*100-100</f>
        <v>-0.45662100456621602</v>
      </c>
    </row>
    <row r="66" spans="1:18" x14ac:dyDescent="0.25">
      <c r="A66" s="32">
        <f t="shared" si="6"/>
        <v>54</v>
      </c>
      <c r="B66" s="35" t="s">
        <v>106</v>
      </c>
      <c r="C66" s="35" t="s">
        <v>107</v>
      </c>
      <c r="D66" s="35" t="s">
        <v>47</v>
      </c>
      <c r="E66" s="41">
        <f t="shared" ref="E66:R66" si="8">E63/E62*100</f>
        <v>67.513241885101195</v>
      </c>
      <c r="F66" s="41">
        <f t="shared" si="8"/>
        <v>68.165207198510657</v>
      </c>
      <c r="G66" s="41">
        <f t="shared" si="8"/>
        <v>68.870310524097221</v>
      </c>
      <c r="H66" s="41">
        <f t="shared" si="8"/>
        <v>69.620073717039986</v>
      </c>
      <c r="I66" s="41">
        <f t="shared" si="8"/>
        <v>69.403358342265093</v>
      </c>
      <c r="J66" s="41">
        <f t="shared" si="8"/>
        <v>69.90144593914107</v>
      </c>
      <c r="K66" s="41">
        <f t="shared" si="8"/>
        <v>67.65600115824526</v>
      </c>
      <c r="L66" s="41">
        <f t="shared" si="8"/>
        <v>68.636363636363626</v>
      </c>
      <c r="M66" s="41">
        <f t="shared" si="8"/>
        <v>68.64339115917835</v>
      </c>
      <c r="N66" s="41">
        <f t="shared" si="8"/>
        <v>69.005549065420567</v>
      </c>
      <c r="O66" s="41">
        <f t="shared" si="8"/>
        <v>69.3</v>
      </c>
      <c r="P66" s="41">
        <f t="shared" si="8"/>
        <v>69.5</v>
      </c>
      <c r="Q66" s="41">
        <f t="shared" si="8"/>
        <v>69.399999999999991</v>
      </c>
      <c r="R66" s="41">
        <f t="shared" si="8"/>
        <v>69.3</v>
      </c>
    </row>
    <row r="67" spans="1:18" x14ac:dyDescent="0.25">
      <c r="A67" s="32">
        <f t="shared" si="6"/>
        <v>55</v>
      </c>
      <c r="B67" s="24" t="s">
        <v>108</v>
      </c>
      <c r="C67" s="24" t="s">
        <v>0</v>
      </c>
      <c r="D67" s="27" t="s">
        <v>47</v>
      </c>
      <c r="E67" s="41">
        <v>9.8772882719774699</v>
      </c>
      <c r="F67" s="41">
        <v>9.6398948007283014</v>
      </c>
      <c r="G67" s="41">
        <v>8.7116188921758653</v>
      </c>
      <c r="H67" s="41">
        <v>7.411932396660557</v>
      </c>
      <c r="I67" s="41">
        <v>6.3111294141871719</v>
      </c>
      <c r="J67" s="41">
        <v>8.1</v>
      </c>
      <c r="K67" s="41">
        <v>7.5540338112561516</v>
      </c>
      <c r="L67" s="41">
        <v>6.8537790392095035</v>
      </c>
      <c r="M67" s="41">
        <v>6.5031193824680127</v>
      </c>
      <c r="N67" s="41">
        <v>6.9</v>
      </c>
      <c r="O67" s="41">
        <v>6.7</v>
      </c>
      <c r="P67" s="41">
        <v>6.3</v>
      </c>
      <c r="Q67" s="41">
        <v>5.7</v>
      </c>
      <c r="R67" s="41">
        <v>5.2</v>
      </c>
    </row>
    <row r="68" spans="1:18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41">
        <v>10.902724456063313</v>
      </c>
      <c r="F68" s="41">
        <v>10.105663468532757</v>
      </c>
      <c r="G68" s="41">
        <v>9.3319147933285365</v>
      </c>
      <c r="H68" s="41">
        <v>8.6217097515164163</v>
      </c>
      <c r="I68" s="41">
        <v>8.0028737461391106</v>
      </c>
      <c r="J68" s="41">
        <v>7.4790366331422158</v>
      </c>
      <c r="K68" s="41">
        <v>7.0199933818322862</v>
      </c>
      <c r="L68" s="41">
        <v>6.6079423803401154</v>
      </c>
      <c r="M68" s="41">
        <v>6.2357628253849748</v>
      </c>
      <c r="N68" s="41">
        <v>5.9012506468635237</v>
      </c>
      <c r="O68" s="41">
        <v>5.6075489058140793</v>
      </c>
      <c r="P68" s="41">
        <v>5.3676034662133922</v>
      </c>
      <c r="Q68" s="41">
        <v>5.1960321363689399</v>
      </c>
      <c r="R68" s="41">
        <v>5.1019106476550116</v>
      </c>
    </row>
    <row r="69" spans="1:18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8">
        <v>2026</v>
      </c>
      <c r="Q69" s="13">
        <v>2027</v>
      </c>
      <c r="R69" s="13">
        <v>2028</v>
      </c>
    </row>
    <row r="70" spans="1:18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v>818</v>
      </c>
      <c r="F70" s="18">
        <v>859</v>
      </c>
      <c r="G70" s="18">
        <v>926</v>
      </c>
      <c r="H70" s="18">
        <v>1004</v>
      </c>
      <c r="I70" s="18">
        <v>1076</v>
      </c>
      <c r="J70" s="18">
        <v>1143</v>
      </c>
      <c r="K70" s="18">
        <v>1277</v>
      </c>
      <c r="L70" s="18">
        <v>1373</v>
      </c>
      <c r="M70" s="18">
        <v>1537</v>
      </c>
      <c r="N70" s="18">
        <v>1683.0149999999999</v>
      </c>
      <c r="O70" s="18">
        <v>1780.62987</v>
      </c>
      <c r="P70" s="18">
        <v>1878.5645128499998</v>
      </c>
      <c r="Q70" s="18">
        <v>1972.4927384924999</v>
      </c>
      <c r="R70" s="18">
        <v>2071.117375417125</v>
      </c>
    </row>
    <row r="71" spans="1:18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7.5176194205168372</v>
      </c>
      <c r="M71" s="18">
        <v>11.944646758922062</v>
      </c>
      <c r="N71" s="18">
        <v>9.5</v>
      </c>
      <c r="O71" s="18">
        <v>5.8</v>
      </c>
      <c r="P71" s="18">
        <v>5.5</v>
      </c>
      <c r="Q71" s="18">
        <v>5</v>
      </c>
      <c r="R71" s="18">
        <v>5</v>
      </c>
    </row>
    <row r="72" spans="1:18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2.873128671542986</v>
      </c>
      <c r="G72" s="18">
        <f t="shared" ref="G72:N72" si="9">(G5/G64)/(F5/F64)*100-100</f>
        <v>3.2256156651202303</v>
      </c>
      <c r="H72" s="18">
        <f t="shared" si="9"/>
        <v>2.6350682535333192</v>
      </c>
      <c r="I72" s="18">
        <f t="shared" si="9"/>
        <v>0.60899340522142609</v>
      </c>
      <c r="J72" s="18">
        <f t="shared" si="9"/>
        <v>-1.6315756238555679</v>
      </c>
      <c r="K72" s="18">
        <f t="shared" si="9"/>
        <v>10.536897097083624</v>
      </c>
      <c r="L72" s="18">
        <f t="shared" si="9"/>
        <v>-0.73780472293975663</v>
      </c>
      <c r="M72" s="18">
        <f t="shared" si="9"/>
        <v>1.9368483864305119</v>
      </c>
      <c r="N72" s="18">
        <f t="shared" si="9"/>
        <v>9.8054726378222767E-2</v>
      </c>
      <c r="O72" s="18">
        <f>(O5/O64)/(N5/N64)*100-100</f>
        <v>1.2860587895545876</v>
      </c>
      <c r="P72" s="18">
        <f>(P5/P64)/(O5/O64)*100-100</f>
        <v>2.1930457000422336</v>
      </c>
      <c r="Q72" s="18">
        <f>(Q5/Q64)/(P5/P64)*100-100</f>
        <v>2.4125742095127265</v>
      </c>
      <c r="R72" s="18">
        <f t="shared" ref="R72" si="10">(R5/R64)/(Q5/Q64)*100-100</f>
        <v>2.6483166543105625</v>
      </c>
    </row>
    <row r="73" spans="1:18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8">
        <v>2026</v>
      </c>
      <c r="Q73" s="13">
        <v>2027</v>
      </c>
      <c r="R73" s="13">
        <v>2028</v>
      </c>
    </row>
    <row r="74" spans="1:18" x14ac:dyDescent="0.25">
      <c r="A74" s="33">
        <f>A72+1</f>
        <v>60</v>
      </c>
      <c r="B74" s="35" t="s">
        <v>138</v>
      </c>
      <c r="C74" s="35" t="s">
        <v>139</v>
      </c>
      <c r="D74" s="53" t="s">
        <v>42</v>
      </c>
      <c r="E74" s="18">
        <v>27220.217824740543</v>
      </c>
      <c r="F74" s="18">
        <v>27690.718212868178</v>
      </c>
      <c r="G74" s="18">
        <v>28150.26851445073</v>
      </c>
      <c r="H74" s="18">
        <v>28827.461895347071</v>
      </c>
      <c r="I74" s="18">
        <v>29468.624526427036</v>
      </c>
      <c r="J74" s="18">
        <v>30137.93148832356</v>
      </c>
      <c r="K74" s="18">
        <v>30794.223200855027</v>
      </c>
      <c r="L74" s="18">
        <v>31432.119687233844</v>
      </c>
      <c r="M74" s="18">
        <v>32067.27748168413</v>
      </c>
      <c r="N74" s="18">
        <v>32625.421974177163</v>
      </c>
      <c r="O74" s="18">
        <v>33132.383646218223</v>
      </c>
      <c r="P74" s="18">
        <v>33642.445054427553</v>
      </c>
      <c r="Q74" s="18">
        <v>34220.142886934002</v>
      </c>
      <c r="R74" s="18">
        <v>34769.713940914247</v>
      </c>
    </row>
    <row r="75" spans="1:18" x14ac:dyDescent="0.25">
      <c r="A75" s="45">
        <v>61</v>
      </c>
      <c r="B75" s="46" t="s">
        <v>2</v>
      </c>
      <c r="C75" s="46" t="s">
        <v>122</v>
      </c>
      <c r="D75" s="47" t="s">
        <v>110</v>
      </c>
      <c r="E75" s="18">
        <v>1.7973455967614598</v>
      </c>
      <c r="F75" s="18">
        <f>(F74/E74)*100-100</f>
        <v>1.7284960434813144</v>
      </c>
      <c r="G75" s="18">
        <f t="shared" ref="G75:P75" si="11">(G74/F74)*100-100</f>
        <v>1.6595824566550732</v>
      </c>
      <c r="H75" s="18">
        <f t="shared" si="11"/>
        <v>2.4056373762428223</v>
      </c>
      <c r="I75" s="18">
        <f t="shared" si="11"/>
        <v>2.2241383352013173</v>
      </c>
      <c r="J75" s="18">
        <f t="shared" si="11"/>
        <v>2.2712528075285547</v>
      </c>
      <c r="K75" s="18">
        <f t="shared" si="11"/>
        <v>2.1776269309847578</v>
      </c>
      <c r="L75" s="18">
        <f t="shared" si="11"/>
        <v>2.071481011935731</v>
      </c>
      <c r="M75" s="18">
        <f t="shared" si="11"/>
        <v>2.0207284801993666</v>
      </c>
      <c r="N75" s="18">
        <f t="shared" si="11"/>
        <v>1.7405421860705985</v>
      </c>
      <c r="O75" s="18">
        <f t="shared" si="11"/>
        <v>1.5538854101023247</v>
      </c>
      <c r="P75" s="18">
        <f t="shared" si="11"/>
        <v>1.5394648741716708</v>
      </c>
      <c r="Q75" s="18">
        <f>(Q74/P74)*100-100</f>
        <v>1.717169580189065</v>
      </c>
      <c r="R75" s="18">
        <f t="shared" ref="R75" si="12">(R74/Q74)*100-100</f>
        <v>1.6059870228948796</v>
      </c>
    </row>
    <row r="76" spans="1:18" x14ac:dyDescent="0.25">
      <c r="A76" s="45">
        <v>62</v>
      </c>
      <c r="B76" s="46" t="s">
        <v>123</v>
      </c>
      <c r="C76" s="46" t="s">
        <v>124</v>
      </c>
      <c r="D76" s="47" t="s">
        <v>47</v>
      </c>
      <c r="E76" s="18">
        <v>-4.7011320612564592E-2</v>
      </c>
      <c r="F76" s="18">
        <v>-4.2586802478340506E-2</v>
      </c>
      <c r="G76" s="18">
        <v>-0.33807673011069284</v>
      </c>
      <c r="H76" s="18">
        <v>0.1886462208551265</v>
      </c>
      <c r="I76" s="18">
        <v>0.10777986218326988</v>
      </c>
      <c r="J76" s="18">
        <v>0.34174805415314963</v>
      </c>
      <c r="K76" s="18">
        <v>-8.5778511434888571E-3</v>
      </c>
      <c r="L76" s="18">
        <v>0.20638998809655079</v>
      </c>
      <c r="M76" s="18">
        <v>-2.8340980168756857E-2</v>
      </c>
      <c r="N76" s="18">
        <v>-0.15550307031931113</v>
      </c>
      <c r="O76" s="18">
        <v>-0.3304279121088925</v>
      </c>
      <c r="P76" s="18">
        <v>-0.28183175737990779</v>
      </c>
      <c r="Q76" s="18">
        <v>-0.29612192721904051</v>
      </c>
      <c r="R76" s="18">
        <v>-0.45146939519295304</v>
      </c>
    </row>
    <row r="77" spans="1:18" x14ac:dyDescent="0.25">
      <c r="A77" s="45">
        <v>63</v>
      </c>
      <c r="B77" s="46" t="s">
        <v>125</v>
      </c>
      <c r="C77" s="46" t="s">
        <v>126</v>
      </c>
      <c r="D77" s="47" t="s">
        <v>47</v>
      </c>
      <c r="E77" s="18">
        <v>0.89349874606116864</v>
      </c>
      <c r="F77" s="18">
        <v>0.653655840514483</v>
      </c>
      <c r="G77" s="18">
        <v>0.83014819902199832</v>
      </c>
      <c r="H77" s="18">
        <v>1.0070040425086779</v>
      </c>
      <c r="I77" s="18">
        <v>0.89103995647699952</v>
      </c>
      <c r="J77" s="18">
        <v>0.68680179419023091</v>
      </c>
      <c r="K77" s="18">
        <v>0.77629662194278304</v>
      </c>
      <c r="L77" s="18">
        <v>0.64004173053362901</v>
      </c>
      <c r="M77" s="18">
        <v>0.84321805983631315</v>
      </c>
      <c r="N77" s="18">
        <v>0.62437012073740872</v>
      </c>
      <c r="O77" s="18">
        <v>0.69429199517661</v>
      </c>
      <c r="P77" s="18">
        <v>0.78659331292117962</v>
      </c>
      <c r="Q77" s="18">
        <v>0.85976447519372234</v>
      </c>
      <c r="R77" s="18">
        <v>0.8777431370731491</v>
      </c>
    </row>
    <row r="78" spans="1:18" x14ac:dyDescent="0.25">
      <c r="A78" s="45">
        <f>A77+1</f>
        <v>64</v>
      </c>
      <c r="B78" s="46" t="s">
        <v>127</v>
      </c>
      <c r="C78" s="46" t="s">
        <v>128</v>
      </c>
      <c r="D78" s="47" t="s">
        <v>47</v>
      </c>
      <c r="E78" s="18">
        <v>1.0332540213396832</v>
      </c>
      <c r="F78" s="18">
        <v>1.1174270054451718</v>
      </c>
      <c r="G78" s="18">
        <v>1.1675109877437677</v>
      </c>
      <c r="H78" s="18">
        <v>1.2099871128790178</v>
      </c>
      <c r="I78" s="18">
        <v>1.2253185165410478</v>
      </c>
      <c r="J78" s="18">
        <v>1.2427029591851741</v>
      </c>
      <c r="K78" s="18">
        <v>1.4099081601854637</v>
      </c>
      <c r="L78" s="18">
        <v>1.2250492933055512</v>
      </c>
      <c r="M78" s="18">
        <v>1.2058514005318104</v>
      </c>
      <c r="N78" s="18">
        <v>1.2716751356525009</v>
      </c>
      <c r="O78" s="18">
        <v>1.1900213270346072</v>
      </c>
      <c r="P78" s="18">
        <v>1.0347033186303989</v>
      </c>
      <c r="Q78" s="18">
        <v>1.1535270322143831</v>
      </c>
      <c r="R78" s="18">
        <v>1.1797132810146835</v>
      </c>
    </row>
    <row r="79" spans="1:18" x14ac:dyDescent="0.25">
      <c r="A79" s="45">
        <f>A78+1</f>
        <v>65</v>
      </c>
      <c r="B79" s="46" t="s">
        <v>3</v>
      </c>
      <c r="C79" s="46" t="s">
        <v>22</v>
      </c>
      <c r="D79" s="47" t="s">
        <v>47</v>
      </c>
      <c r="E79" s="18">
        <f>E5/E74*100-100</f>
        <v>-0.11956856829765172</v>
      </c>
      <c r="F79" s="18">
        <f t="shared" ref="F79:R79" si="13">F5/F74*100-100</f>
        <v>0.68866681487229187</v>
      </c>
      <c r="G79" s="18">
        <f t="shared" si="13"/>
        <v>2.4114209965734545</v>
      </c>
      <c r="H79" s="18">
        <f t="shared" si="13"/>
        <v>4.3156040208095305</v>
      </c>
      <c r="I79" s="18">
        <f t="shared" si="13"/>
        <v>2.7351513228930742</v>
      </c>
      <c r="J79" s="18">
        <f t="shared" si="13"/>
        <v>-3.0313675929534725</v>
      </c>
      <c r="K79" s="18">
        <f t="shared" si="13"/>
        <v>1.4950849584417654</v>
      </c>
      <c r="L79" s="18">
        <f t="shared" si="13"/>
        <v>1.2377476181606824</v>
      </c>
      <c r="M79" s="18">
        <f t="shared" si="13"/>
        <v>0.9262230586476079</v>
      </c>
      <c r="N79" s="18">
        <f t="shared" si="13"/>
        <v>-1.1747839318859974</v>
      </c>
      <c r="O79" s="18">
        <f t="shared" si="13"/>
        <v>-1.5474194825636118</v>
      </c>
      <c r="P79" s="18">
        <f t="shared" si="13"/>
        <v>-1.0264342154339232</v>
      </c>
      <c r="Q79" s="18">
        <f>Q5/Q74*100-100</f>
        <v>-0.57678029572568335</v>
      </c>
      <c r="R79" s="18">
        <f t="shared" si="13"/>
        <v>-1.5487235922904574E-2</v>
      </c>
    </row>
    <row r="80" spans="1:18" x14ac:dyDescent="0.25">
      <c r="A80" s="48">
        <f>A79+1</f>
        <v>66</v>
      </c>
      <c r="B80" s="49" t="s">
        <v>3</v>
      </c>
      <c r="C80" s="49" t="s">
        <v>22</v>
      </c>
      <c r="D80" s="50" t="s">
        <v>42</v>
      </c>
      <c r="E80" s="18">
        <f>E5-E74</f>
        <v>-32.546824740544253</v>
      </c>
      <c r="F80" s="18">
        <f t="shared" ref="F80:R80" si="14">F5-F74</f>
        <v>190.69678713182293</v>
      </c>
      <c r="G80" s="18">
        <f t="shared" si="14"/>
        <v>678.82148554926971</v>
      </c>
      <c r="H80" s="18">
        <f t="shared" si="14"/>
        <v>1244.0791046529303</v>
      </c>
      <c r="I80" s="18">
        <f t="shared" si="14"/>
        <v>806.01147357296213</v>
      </c>
      <c r="J80" s="18">
        <f t="shared" si="14"/>
        <v>-913.59148832356004</v>
      </c>
      <c r="K80" s="18">
        <f t="shared" si="14"/>
        <v>460.39979914497235</v>
      </c>
      <c r="L80" s="18">
        <f t="shared" si="14"/>
        <v>389.05031276615409</v>
      </c>
      <c r="M80" s="18">
        <f t="shared" si="14"/>
        <v>297.0145183158711</v>
      </c>
      <c r="N80" s="18">
        <f t="shared" si="14"/>
        <v>-383.27821506263354</v>
      </c>
      <c r="O80" s="18">
        <f t="shared" si="14"/>
        <v>-512.69695957930162</v>
      </c>
      <c r="P80" s="18">
        <f t="shared" si="14"/>
        <v>-345.31756694720389</v>
      </c>
      <c r="Q80" s="18">
        <f>Q5-Q74</f>
        <v>-197.37504134100891</v>
      </c>
      <c r="R80" s="18">
        <f t="shared" si="14"/>
        <v>-5.3848676277484628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FF06B-FE59-40B2-8C4B-414AA83C24A1}">
  <dimension ref="A1:R80"/>
  <sheetViews>
    <sheetView zoomScale="70" zoomScaleNormal="70" workbookViewId="0"/>
  </sheetViews>
  <sheetFormatPr defaultRowHeight="15" x14ac:dyDescent="0.25"/>
  <cols>
    <col min="1" max="1" width="6.28515625" customWidth="1"/>
    <col min="2" max="2" width="34.140625" customWidth="1"/>
    <col min="3" max="3" width="33.140625" customWidth="1"/>
    <col min="4" max="4" width="19" customWidth="1"/>
    <col min="5" max="16" width="11.5703125" customWidth="1"/>
    <col min="17" max="17" width="10.5703125" customWidth="1"/>
    <col min="18" max="18" width="11.140625" customWidth="1"/>
  </cols>
  <sheetData>
    <row r="1" spans="1:18" ht="20.25" x14ac:dyDescent="0.3">
      <c r="A1" s="2" t="s">
        <v>23</v>
      </c>
      <c r="B1" s="1"/>
      <c r="C1" s="1"/>
      <c r="D1" s="3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</row>
    <row r="2" spans="1:18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8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8">
        <v>2026</v>
      </c>
      <c r="Q4" s="13">
        <v>2027</v>
      </c>
      <c r="R4" s="13">
        <v>2028</v>
      </c>
    </row>
    <row r="5" spans="1:18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27024.401000000002</v>
      </c>
      <c r="I5" s="17">
        <v>27183.17</v>
      </c>
      <c r="J5" s="17">
        <v>26228.007000000001</v>
      </c>
      <c r="K5" s="17">
        <v>27993.607</v>
      </c>
      <c r="L5" s="17">
        <v>28820.741999999998</v>
      </c>
      <c r="M5" s="17">
        <v>28739.312000000002</v>
      </c>
      <c r="N5" s="17">
        <v>29134.610685393443</v>
      </c>
      <c r="O5" s="17">
        <v>29982.296148290217</v>
      </c>
      <c r="P5" s="17">
        <v>30810.210204914732</v>
      </c>
      <c r="Q5" s="17">
        <v>31610.186402189316</v>
      </c>
      <c r="R5" s="17">
        <v>32339.192943066038</v>
      </c>
    </row>
    <row r="6" spans="1:18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v>24572.126</v>
      </c>
      <c r="F6" s="18">
        <v>25371.324000000001</v>
      </c>
      <c r="G6" s="18">
        <v>26984.433000000001</v>
      </c>
      <c r="H6" s="18">
        <v>29153.556</v>
      </c>
      <c r="I6" s="18">
        <v>30572.868999999999</v>
      </c>
      <c r="J6" s="18">
        <v>30109.462</v>
      </c>
      <c r="K6" s="18">
        <v>33348.932000000001</v>
      </c>
      <c r="L6" s="18">
        <v>38386.186999999998</v>
      </c>
      <c r="M6" s="18">
        <v>40348.048000000003</v>
      </c>
      <c r="N6" s="18">
        <v>41894.034198123933</v>
      </c>
      <c r="O6" s="18">
        <v>44378.638632712005</v>
      </c>
      <c r="P6" s="18">
        <v>46835.657101244113</v>
      </c>
      <c r="Q6" s="18">
        <v>49349.397630882886</v>
      </c>
      <c r="R6" s="18">
        <v>51850.964673733062</v>
      </c>
    </row>
    <row r="7" spans="1:18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3.9905192406926915</v>
      </c>
      <c r="I7" s="18">
        <v>0.58750238349406914</v>
      </c>
      <c r="J7" s="18">
        <v>-3.5138028419790572</v>
      </c>
      <c r="K7" s="18">
        <v>6.7317352782466457</v>
      </c>
      <c r="L7" s="18">
        <v>2.9547281991920471</v>
      </c>
      <c r="M7" s="18">
        <v>-0.28253956820402948</v>
      </c>
      <c r="N7" s="18">
        <v>1.3754632866418035</v>
      </c>
      <c r="O7" s="18">
        <v>2.909547932699013</v>
      </c>
      <c r="P7" s="18">
        <v>2.761343069022189</v>
      </c>
      <c r="Q7" s="18">
        <v>2.5964645874015275</v>
      </c>
      <c r="R7" s="18">
        <v>2.3062392976785304</v>
      </c>
    </row>
    <row r="8" spans="1:18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4.8684043895022455</v>
      </c>
      <c r="J8" s="18">
        <v>-1.5157458725905002</v>
      </c>
      <c r="K8" s="18">
        <v>10.758976696428519</v>
      </c>
      <c r="L8" s="18">
        <v>15.104696606176176</v>
      </c>
      <c r="M8" s="18">
        <v>5.110851463314134</v>
      </c>
      <c r="N8" s="18">
        <v>3.8316257533051612</v>
      </c>
      <c r="O8" s="18">
        <v>5.9306879419584106</v>
      </c>
      <c r="P8" s="18">
        <v>5.5364890502094255</v>
      </c>
      <c r="Q8" s="18">
        <v>5.3671511946653112</v>
      </c>
      <c r="R8" s="18">
        <v>5.0690933688007078</v>
      </c>
    </row>
    <row r="9" spans="1:18" x14ac:dyDescent="0.2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8">
        <v>2026</v>
      </c>
      <c r="Q9" s="13">
        <v>2027</v>
      </c>
      <c r="R9" s="13">
        <v>2028</v>
      </c>
    </row>
    <row r="10" spans="1:18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42">
        <v>14709.929</v>
      </c>
      <c r="F10" s="42">
        <v>15223.714</v>
      </c>
      <c r="G10" s="42">
        <v>15669.319</v>
      </c>
      <c r="H10" s="42">
        <v>16144.198</v>
      </c>
      <c r="I10" s="42">
        <v>16147.659</v>
      </c>
      <c r="J10" s="42">
        <v>15450.178</v>
      </c>
      <c r="K10" s="42">
        <v>16575.665000000001</v>
      </c>
      <c r="L10" s="42">
        <v>17770.953000000001</v>
      </c>
      <c r="M10" s="42">
        <v>17539.47</v>
      </c>
      <c r="N10" s="42">
        <v>17822.277106882873</v>
      </c>
      <c r="O10" s="42">
        <v>18136.312899189394</v>
      </c>
      <c r="P10" s="42">
        <v>18501.768683599694</v>
      </c>
      <c r="Q10" s="42">
        <v>18874.588585022171</v>
      </c>
      <c r="R10" s="42">
        <v>19346.453299647725</v>
      </c>
    </row>
    <row r="11" spans="1:18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2">
        <v>4442.4480000000003</v>
      </c>
      <c r="F11" s="42">
        <v>4534.4690000000001</v>
      </c>
      <c r="G11" s="42">
        <v>4692.223</v>
      </c>
      <c r="H11" s="42">
        <v>4774.2640000000001</v>
      </c>
      <c r="I11" s="42">
        <v>5040.2849999999999</v>
      </c>
      <c r="J11" s="42">
        <v>5146.6049999999996</v>
      </c>
      <c r="K11" s="42">
        <v>5327.1589999999997</v>
      </c>
      <c r="L11" s="42">
        <v>5478.7749999999996</v>
      </c>
      <c r="M11" s="42">
        <v>5862.2579999999998</v>
      </c>
      <c r="N11" s="42">
        <v>6134.7750553368705</v>
      </c>
      <c r="O11" s="42">
        <v>6264.6368739389336</v>
      </c>
      <c r="P11" s="42">
        <v>6403.4035612287989</v>
      </c>
      <c r="Q11" s="42">
        <v>6506.4743858609199</v>
      </c>
      <c r="R11" s="42">
        <v>6571.5391297195292</v>
      </c>
    </row>
    <row r="12" spans="1:18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2">
        <v>5849.4169999999995</v>
      </c>
      <c r="F12" s="42">
        <v>5783.1709999999975</v>
      </c>
      <c r="G12" s="42">
        <v>6383.8829999999998</v>
      </c>
      <c r="H12" s="42">
        <v>7228.512999999999</v>
      </c>
      <c r="I12" s="42">
        <v>7301.1560000000009</v>
      </c>
      <c r="J12" s="42">
        <v>6662.7879999999986</v>
      </c>
      <c r="K12" s="42">
        <v>8323.2789999999968</v>
      </c>
      <c r="L12" s="42">
        <v>8198.8029999999962</v>
      </c>
      <c r="M12" s="42">
        <v>8537.9879999999976</v>
      </c>
      <c r="N12" s="42">
        <v>8554.4834848195569</v>
      </c>
      <c r="O12" s="42">
        <v>8851.202993576444</v>
      </c>
      <c r="P12" s="42">
        <v>9000.3029719851893</v>
      </c>
      <c r="Q12" s="42">
        <v>9152.516173394888</v>
      </c>
      <c r="R12" s="42">
        <v>9305.8705379689636</v>
      </c>
    </row>
    <row r="13" spans="1:18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2">
        <v>5372.2070000000003</v>
      </c>
      <c r="F13" s="42">
        <v>4929.4489999999996</v>
      </c>
      <c r="G13" s="42">
        <v>5491.9539999999997</v>
      </c>
      <c r="H13" s="42">
        <v>6136.98</v>
      </c>
      <c r="I13" s="42">
        <v>6228.6350000000002</v>
      </c>
      <c r="J13" s="42">
        <v>6094.384</v>
      </c>
      <c r="K13" s="42">
        <v>6534.5820000000003</v>
      </c>
      <c r="L13" s="42">
        <v>6570.8990000000003</v>
      </c>
      <c r="M13" s="42">
        <v>7110.4449999999997</v>
      </c>
      <c r="N13" s="42">
        <v>7131.3524646543401</v>
      </c>
      <c r="O13" s="42">
        <v>7458.8210849518291</v>
      </c>
      <c r="P13" s="42">
        <v>7609.1200638859109</v>
      </c>
      <c r="Q13" s="42">
        <v>7762.4476424889408</v>
      </c>
      <c r="R13" s="42">
        <v>7918.8648485604408</v>
      </c>
    </row>
    <row r="14" spans="1:18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2">
        <v>477.20999999999913</v>
      </c>
      <c r="F14" s="42">
        <v>853.72199999999793</v>
      </c>
      <c r="G14" s="42">
        <v>891.92900000000009</v>
      </c>
      <c r="H14" s="42">
        <v>1091.5329999999994</v>
      </c>
      <c r="I14" s="42">
        <v>1072.5210000000006</v>
      </c>
      <c r="J14" s="42">
        <v>568.40399999999863</v>
      </c>
      <c r="K14" s="42">
        <v>1788.6969999999965</v>
      </c>
      <c r="L14" s="42">
        <v>1627.903999999995</v>
      </c>
      <c r="M14" s="42">
        <v>1427.5429999999978</v>
      </c>
      <c r="N14" s="42">
        <v>1423.131020165217</v>
      </c>
      <c r="O14" s="42">
        <v>1392.3819086246149</v>
      </c>
      <c r="P14" s="42">
        <v>1391.1829080992786</v>
      </c>
      <c r="Q14" s="42">
        <v>1390.068530905947</v>
      </c>
      <c r="R14" s="42">
        <v>1387.0056894085221</v>
      </c>
    </row>
    <row r="15" spans="1:18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2">
        <v>14810.942999999999</v>
      </c>
      <c r="F15" s="42">
        <v>15396.799000000001</v>
      </c>
      <c r="G15" s="42">
        <v>16374.803</v>
      </c>
      <c r="H15" s="42">
        <v>17096.127</v>
      </c>
      <c r="I15" s="42">
        <v>17317.983</v>
      </c>
      <c r="J15" s="42">
        <v>17379.468000000001</v>
      </c>
      <c r="K15" s="42">
        <v>18951.373</v>
      </c>
      <c r="L15" s="42">
        <v>20906.13</v>
      </c>
      <c r="M15" s="42">
        <v>19664.559000000001</v>
      </c>
      <c r="N15" s="42">
        <v>19723.663124748382</v>
      </c>
      <c r="O15" s="42">
        <v>20348.000790550264</v>
      </c>
      <c r="P15" s="42">
        <v>21174.211218129774</v>
      </c>
      <c r="Q15" s="42">
        <v>21979.21274942355</v>
      </c>
      <c r="R15" s="42">
        <v>22814.818842970417</v>
      </c>
    </row>
    <row r="16" spans="1:18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2">
        <v>15240.611000000001</v>
      </c>
      <c r="F16" s="42">
        <v>15784.008</v>
      </c>
      <c r="G16" s="42">
        <v>17132.858</v>
      </c>
      <c r="H16" s="42">
        <v>18218.701000000001</v>
      </c>
      <c r="I16" s="42">
        <v>18623.913</v>
      </c>
      <c r="J16" s="42">
        <v>18411.031999999999</v>
      </c>
      <c r="K16" s="42">
        <v>21183.868999999999</v>
      </c>
      <c r="L16" s="42">
        <v>23533.919000000002</v>
      </c>
      <c r="M16" s="42">
        <v>22864.963</v>
      </c>
      <c r="N16" s="42">
        <v>23100.58808639424</v>
      </c>
      <c r="O16" s="42">
        <v>23617.857408964817</v>
      </c>
      <c r="P16" s="42">
        <v>24269.476230028729</v>
      </c>
      <c r="Q16" s="42">
        <v>24902.605491512204</v>
      </c>
      <c r="R16" s="42">
        <v>25699.488867240594</v>
      </c>
    </row>
    <row r="17" spans="1:18" x14ac:dyDescent="0.2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8">
        <v>2026</v>
      </c>
      <c r="Q17" s="13">
        <v>2027</v>
      </c>
      <c r="R17" s="13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2.2447452133450128</v>
      </c>
      <c r="F18" s="18">
        <v>3.492776885598829</v>
      </c>
      <c r="G18" s="18">
        <v>2.9270452663522093</v>
      </c>
      <c r="H18" s="18">
        <v>3.0306294740696842</v>
      </c>
      <c r="I18" s="18">
        <v>2.1438042323310924E-2</v>
      </c>
      <c r="J18" s="18">
        <v>-4.3193939133839763</v>
      </c>
      <c r="K18" s="18">
        <v>7.2846215752336434</v>
      </c>
      <c r="L18" s="18">
        <v>7.2111013343959343</v>
      </c>
      <c r="M18" s="18">
        <v>-1.3025919319014463</v>
      </c>
      <c r="N18" s="18">
        <v>1.612403948824408</v>
      </c>
      <c r="O18" s="18">
        <v>1.7620407898676547</v>
      </c>
      <c r="P18" s="18">
        <v>2.0150500624999381</v>
      </c>
      <c r="Q18" s="18">
        <v>2.0150500624999808</v>
      </c>
      <c r="R18" s="18">
        <v>2.5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1.467429202085512</v>
      </c>
      <c r="F19" s="18">
        <v>2.0714029742160136</v>
      </c>
      <c r="G19" s="18">
        <v>3.4789961073722111</v>
      </c>
      <c r="H19" s="18">
        <v>1.7484463121211462</v>
      </c>
      <c r="I19" s="18">
        <v>5.5719792621438557</v>
      </c>
      <c r="J19" s="18">
        <v>2.1094045277201445</v>
      </c>
      <c r="K19" s="18">
        <v>3.5082156100963715</v>
      </c>
      <c r="L19" s="18">
        <v>2.8460948884762018</v>
      </c>
      <c r="M19" s="18">
        <v>6.9994296170220451</v>
      </c>
      <c r="N19" s="18">
        <v>4.64867044979718</v>
      </c>
      <c r="O19" s="18">
        <v>2.1168146742249547</v>
      </c>
      <c r="P19" s="18">
        <v>2.2150795023273986</v>
      </c>
      <c r="Q19" s="18">
        <v>1.609625625599989</v>
      </c>
      <c r="R19" s="18">
        <v>1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6.3827461632921256</v>
      </c>
      <c r="F20" s="18">
        <v>-1.1325231215350584</v>
      </c>
      <c r="G20" s="18">
        <v>10.387242569863545</v>
      </c>
      <c r="H20" s="18">
        <v>13.230662278741633</v>
      </c>
      <c r="I20" s="18">
        <v>1.0049508107684346</v>
      </c>
      <c r="J20" s="18">
        <v>-8.7433825547625901</v>
      </c>
      <c r="K20" s="18">
        <v>24.921864540789812</v>
      </c>
      <c r="L20" s="18">
        <v>-1.495516370411238</v>
      </c>
      <c r="M20" s="18">
        <v>4.1370063410476092</v>
      </c>
      <c r="N20" s="18">
        <v>0.19320107757891947</v>
      </c>
      <c r="O20" s="18">
        <v>3.4685847401942311</v>
      </c>
      <c r="P20" s="18">
        <v>1.6845165399206365</v>
      </c>
      <c r="Q20" s="18">
        <v>1.6912008616097154</v>
      </c>
      <c r="R20" s="18">
        <v>2.2999999999999998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-1.9995731344699266</v>
      </c>
      <c r="F21" s="18">
        <v>-8.2416407260554365</v>
      </c>
      <c r="G21" s="18">
        <v>11.411113087892772</v>
      </c>
      <c r="H21" s="18">
        <v>11.744927215340837</v>
      </c>
      <c r="I21" s="18">
        <v>1.4934870245625831</v>
      </c>
      <c r="J21" s="18">
        <v>-2.1553839645443986</v>
      </c>
      <c r="K21" s="18">
        <v>7.2230105618549914</v>
      </c>
      <c r="L21" s="18">
        <v>0.55576622957673294</v>
      </c>
      <c r="M21" s="18">
        <v>8.2111443198259479</v>
      </c>
      <c r="N21" s="18">
        <v>0.29403876486409786</v>
      </c>
      <c r="O21" s="18">
        <v>4.591956742014176</v>
      </c>
      <c r="P21" s="18">
        <v>2.0150500624999523</v>
      </c>
      <c r="Q21" s="18">
        <v>2.0150500624999523</v>
      </c>
      <c r="R21" s="18">
        <v>2.0150500624999523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39" t="s">
        <v>58</v>
      </c>
      <c r="F22" s="39" t="s">
        <v>58</v>
      </c>
      <c r="G22" s="39" t="s">
        <v>58</v>
      </c>
      <c r="H22" s="39" t="s">
        <v>58</v>
      </c>
      <c r="I22" s="39" t="s">
        <v>58</v>
      </c>
      <c r="J22" s="39" t="s">
        <v>58</v>
      </c>
      <c r="K22" s="39" t="s">
        <v>58</v>
      </c>
      <c r="L22" s="39" t="s">
        <v>58</v>
      </c>
      <c r="M22" s="39" t="s">
        <v>58</v>
      </c>
      <c r="N22" s="39" t="s">
        <v>58</v>
      </c>
      <c r="O22" s="39" t="s">
        <v>58</v>
      </c>
      <c r="P22" s="39" t="s">
        <v>58</v>
      </c>
      <c r="Q22" s="39" t="s">
        <v>58</v>
      </c>
      <c r="R22" s="39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1.2976974258555742</v>
      </c>
      <c r="J23" s="18">
        <v>0.35503557198317992</v>
      </c>
      <c r="K23" s="18">
        <v>9.0446094207256493</v>
      </c>
      <c r="L23" s="18">
        <v>10.314593037665404</v>
      </c>
      <c r="M23" s="18">
        <v>-5.9387892450683069</v>
      </c>
      <c r="N23" s="18">
        <v>0.30056165891328135</v>
      </c>
      <c r="O23" s="18">
        <v>3.1654245048349736</v>
      </c>
      <c r="P23" s="18">
        <v>4.0604009999999988</v>
      </c>
      <c r="Q23" s="18">
        <v>3.8018017436442619</v>
      </c>
      <c r="R23" s="18">
        <v>3.8018017436442619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1.6465073619400243</v>
      </c>
      <c r="F24" s="18">
        <v>3.5654541671590323</v>
      </c>
      <c r="G24" s="18">
        <v>8.5456748374683968</v>
      </c>
      <c r="H24" s="18">
        <v>6.3377808886293252</v>
      </c>
      <c r="I24" s="18">
        <v>2.2241541809155336</v>
      </c>
      <c r="J24" s="18">
        <v>-1.1430519461726476</v>
      </c>
      <c r="K24" s="18">
        <v>15.060736410647692</v>
      </c>
      <c r="L24" s="18">
        <v>11.093582574552372</v>
      </c>
      <c r="M24" s="18">
        <v>-2.842518494263544</v>
      </c>
      <c r="N24" s="18">
        <v>1.0305071842637119</v>
      </c>
      <c r="O24" s="18">
        <v>2.239204130371192</v>
      </c>
      <c r="P24" s="18">
        <v>2.7590090404075767</v>
      </c>
      <c r="Q24" s="18">
        <v>2.6087471170890097</v>
      </c>
      <c r="R24" s="18">
        <v>3.2</v>
      </c>
    </row>
    <row r="25" spans="1:18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8">
        <v>2026</v>
      </c>
      <c r="Q25" s="13">
        <v>2027</v>
      </c>
      <c r="R25" s="13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1">
        <v>14709.929</v>
      </c>
      <c r="F26" s="41">
        <v>15398.156000000001</v>
      </c>
      <c r="G26" s="41">
        <v>16368.625</v>
      </c>
      <c r="H26" s="41">
        <v>17375.474999999999</v>
      </c>
      <c r="I26" s="41">
        <v>17952.467000000001</v>
      </c>
      <c r="J26" s="41">
        <v>17167.435000000001</v>
      </c>
      <c r="K26" s="41">
        <v>19043.704000000002</v>
      </c>
      <c r="L26" s="41">
        <v>23140.48</v>
      </c>
      <c r="M26" s="41">
        <v>24668.332999999999</v>
      </c>
      <c r="N26" s="41">
        <v>25316.747037155168</v>
      </c>
      <c r="O26" s="41">
        <v>26203.413800989849</v>
      </c>
      <c r="P26" s="41">
        <v>27399.711349842906</v>
      </c>
      <c r="Q26" s="41">
        <v>28650.624981785797</v>
      </c>
      <c r="R26" s="41">
        <v>30101.062871488699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1">
        <v>4442.4480000000003</v>
      </c>
      <c r="F27" s="41">
        <v>4526.3670000000002</v>
      </c>
      <c r="G27" s="41">
        <v>4857.4799999999996</v>
      </c>
      <c r="H27" s="41">
        <v>5218.3159999999998</v>
      </c>
      <c r="I27" s="41">
        <v>5856.8980000000001</v>
      </c>
      <c r="J27" s="41">
        <v>6104.875</v>
      </c>
      <c r="K27" s="41">
        <v>7015.5879999999997</v>
      </c>
      <c r="L27" s="41">
        <v>7395.7020000000002</v>
      </c>
      <c r="M27" s="41">
        <v>7957.1970000000001</v>
      </c>
      <c r="N27" s="41">
        <v>8624.9653426646237</v>
      </c>
      <c r="O27" s="41">
        <v>9137.1900983037649</v>
      </c>
      <c r="P27" s="41">
        <v>9519.1896786423677</v>
      </c>
      <c r="Q27" s="41">
        <v>9738.1310412511411</v>
      </c>
      <c r="R27" s="41">
        <v>9962.1080551999166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1">
        <v>5849.4169999999995</v>
      </c>
      <c r="F28" s="41">
        <v>5369.7909999999965</v>
      </c>
      <c r="G28" s="41">
        <v>5940.0499999999947</v>
      </c>
      <c r="H28" s="41">
        <v>6765.3019999999988</v>
      </c>
      <c r="I28" s="41">
        <v>6977.8449999999984</v>
      </c>
      <c r="J28" s="41">
        <v>6444.1349999999975</v>
      </c>
      <c r="K28" s="41">
        <v>8340.6479999999974</v>
      </c>
      <c r="L28" s="41">
        <v>9610.7089999999916</v>
      </c>
      <c r="M28" s="41">
        <v>9276.2820000000065</v>
      </c>
      <c r="N28" s="41">
        <v>9511.998892721469</v>
      </c>
      <c r="O28" s="41">
        <v>10266.007512015312</v>
      </c>
      <c r="P28" s="41">
        <v>10705.78182863527</v>
      </c>
      <c r="Q28" s="41">
        <v>11283.593600602562</v>
      </c>
      <c r="R28" s="41">
        <v>11780.910429202073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1">
        <v>5372.2070000000003</v>
      </c>
      <c r="F29" s="41">
        <v>4898.6989999999996</v>
      </c>
      <c r="G29" s="41">
        <v>5558.5929999999998</v>
      </c>
      <c r="H29" s="41">
        <v>6448.2539999999999</v>
      </c>
      <c r="I29" s="41">
        <v>6734.8530000000001</v>
      </c>
      <c r="J29" s="41">
        <v>6752.1459999999997</v>
      </c>
      <c r="K29" s="41">
        <v>7461.4089999999997</v>
      </c>
      <c r="L29" s="41">
        <v>8452.5879999999997</v>
      </c>
      <c r="M29" s="41">
        <v>9729.9680000000008</v>
      </c>
      <c r="N29" s="41">
        <v>10055.564811457622</v>
      </c>
      <c r="O29" s="41">
        <v>10865.31712036914</v>
      </c>
      <c r="P29" s="41">
        <v>11305.943873789836</v>
      </c>
      <c r="Q29" s="41">
        <v>11764.439588942547</v>
      </c>
      <c r="R29" s="41">
        <v>12241.528914956951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1">
        <v>477.20999999999913</v>
      </c>
      <c r="F30" s="41">
        <v>471.09199999999691</v>
      </c>
      <c r="G30" s="41">
        <v>381.45699999999488</v>
      </c>
      <c r="H30" s="41">
        <v>317.04799999999886</v>
      </c>
      <c r="I30" s="41">
        <v>242.99199999999837</v>
      </c>
      <c r="J30" s="41">
        <v>-308.01100000000224</v>
      </c>
      <c r="K30" s="41">
        <v>879.23899999999776</v>
      </c>
      <c r="L30" s="41">
        <v>1158.1209999999919</v>
      </c>
      <c r="M30" s="41">
        <v>-453.68599999999424</v>
      </c>
      <c r="N30" s="41">
        <v>-543.56591873615253</v>
      </c>
      <c r="O30" s="41">
        <v>-599.30960835382757</v>
      </c>
      <c r="P30" s="41">
        <v>-600.16204515456593</v>
      </c>
      <c r="Q30" s="41">
        <v>-480.84598833998461</v>
      </c>
      <c r="R30" s="41">
        <v>-460.61848575487784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1">
        <v>14810.942999999999</v>
      </c>
      <c r="F31" s="41">
        <v>15123.106</v>
      </c>
      <c r="G31" s="41">
        <v>16619.561000000002</v>
      </c>
      <c r="H31" s="41">
        <v>17917.467000000001</v>
      </c>
      <c r="I31" s="41">
        <v>18350.150000000001</v>
      </c>
      <c r="J31" s="41">
        <v>18291.886999999999</v>
      </c>
      <c r="K31" s="41">
        <v>21540.489000000001</v>
      </c>
      <c r="L31" s="41">
        <v>27981.044999999998</v>
      </c>
      <c r="M31" s="41">
        <v>25846.795999999998</v>
      </c>
      <c r="N31" s="41">
        <v>26315.181971368907</v>
      </c>
      <c r="O31" s="41">
        <v>27846.565477608397</v>
      </c>
      <c r="P31" s="41">
        <v>29834.599324153125</v>
      </c>
      <c r="Q31" s="41">
        <v>31885.12897410768</v>
      </c>
      <c r="R31" s="41">
        <v>34076.591364591412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1">
        <v>15240.611000000001</v>
      </c>
      <c r="F32" s="41">
        <v>15046.096</v>
      </c>
      <c r="G32" s="41">
        <v>16801.282999999999</v>
      </c>
      <c r="H32" s="41">
        <v>18123.004000000001</v>
      </c>
      <c r="I32" s="41">
        <v>18564.491000000002</v>
      </c>
      <c r="J32" s="41">
        <v>17898.87</v>
      </c>
      <c r="K32" s="41">
        <v>22591.496999999999</v>
      </c>
      <c r="L32" s="41">
        <v>29741.749</v>
      </c>
      <c r="M32" s="41">
        <v>27400.560000000001</v>
      </c>
      <c r="N32" s="41">
        <v>27874.859045786234</v>
      </c>
      <c r="O32" s="41">
        <v>29074.53825620532</v>
      </c>
      <c r="P32" s="41">
        <v>30623.625080029553</v>
      </c>
      <c r="Q32" s="41">
        <v>32208.080966864287</v>
      </c>
      <c r="R32" s="41">
        <v>34069.708046749045</v>
      </c>
    </row>
    <row r="33" spans="1:18" x14ac:dyDescent="0.2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8">
        <v>2026</v>
      </c>
      <c r="Q33" s="13">
        <v>2027</v>
      </c>
      <c r="R33" s="13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3.8925704722621504</v>
      </c>
      <c r="I34" s="18">
        <v>4.2558985008764409</v>
      </c>
      <c r="J34" s="18">
        <v>2.0708215560783572</v>
      </c>
      <c r="K34" s="18">
        <v>3.7732370861234301</v>
      </c>
      <c r="L34" s="18">
        <v>11.801272869641238</v>
      </c>
      <c r="M34" s="18">
        <v>5.408672671931015</v>
      </c>
      <c r="N34" s="18">
        <v>2.42283723006868</v>
      </c>
      <c r="O34" s="18">
        <v>2.9357237204415298</v>
      </c>
      <c r="P34" s="18">
        <v>2.7005738717556795</v>
      </c>
      <c r="Q34" s="18">
        <v>2.7005673328084754</v>
      </c>
      <c r="R34" s="18">
        <v>2.7005724089643905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-0.61568356957897663</v>
      </c>
      <c r="F35" s="18">
        <v>1.145857049074877</v>
      </c>
      <c r="G35" s="18">
        <v>3.2794647328272362</v>
      </c>
      <c r="H35" s="18">
        <v>3.0286794653374045</v>
      </c>
      <c r="I35" s="18">
        <v>3.2985812901600582</v>
      </c>
      <c r="J35" s="18">
        <v>-5.5855019919533788E-2</v>
      </c>
      <c r="K35" s="18">
        <v>3.3971426086837937</v>
      </c>
      <c r="L35" s="18">
        <v>13.339471534164289</v>
      </c>
      <c r="M35" s="18">
        <v>8.0094343116152658</v>
      </c>
      <c r="N35" s="18">
        <v>1</v>
      </c>
      <c r="O35" s="18">
        <v>1.7101196177793141</v>
      </c>
      <c r="P35" s="18">
        <v>2.5</v>
      </c>
      <c r="Q35" s="18">
        <v>2.5</v>
      </c>
      <c r="R35" s="18">
        <v>2.5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3.9067919598156919</v>
      </c>
      <c r="F36" s="18">
        <v>-0.17867582731297205</v>
      </c>
      <c r="G36" s="18">
        <v>3.7072338178336253</v>
      </c>
      <c r="H36" s="18">
        <v>5.5824091096847894</v>
      </c>
      <c r="I36" s="18">
        <v>6.3135504864578991</v>
      </c>
      <c r="J36" s="18">
        <v>2.0806370770622493</v>
      </c>
      <c r="K36" s="18">
        <v>11.022877384556779</v>
      </c>
      <c r="L36" s="18">
        <v>2.5008627722850889</v>
      </c>
      <c r="M36" s="18">
        <v>0.55397517120212569</v>
      </c>
      <c r="N36" s="18">
        <v>3.5770489862205608</v>
      </c>
      <c r="O36" s="18">
        <v>3.7428184068322565</v>
      </c>
      <c r="P36" s="18">
        <v>1.9230354858561753</v>
      </c>
      <c r="Q36" s="18">
        <v>0.67943796677670321</v>
      </c>
      <c r="R36" s="18">
        <v>1.2871287128712936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-2.4706820356685313</v>
      </c>
      <c r="F37" s="18">
        <v>-7.1479816176972975</v>
      </c>
      <c r="G37" s="18">
        <v>0.21063936009659301</v>
      </c>
      <c r="H37" s="18">
        <v>0.58495824054605805</v>
      </c>
      <c r="I37" s="18">
        <v>2.1154530775565803</v>
      </c>
      <c r="J37" s="18">
        <v>1.19963469986115</v>
      </c>
      <c r="K37" s="18">
        <v>3.6088146988746388</v>
      </c>
      <c r="L37" s="18">
        <v>16.976772814211216</v>
      </c>
      <c r="M37" s="18">
        <v>-7.3141522667998089</v>
      </c>
      <c r="N37" s="18">
        <v>2.343342354284375</v>
      </c>
      <c r="O37" s="18">
        <v>4.3088789481394265</v>
      </c>
      <c r="P37" s="18">
        <v>2.5562147053920641</v>
      </c>
      <c r="Q37" s="18">
        <v>3.6443593050591718</v>
      </c>
      <c r="R37" s="18">
        <v>2.6868701117018623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-0.62380197056506859</v>
      </c>
      <c r="G38" s="18">
        <v>1.848727635845492</v>
      </c>
      <c r="H38" s="18">
        <v>3.8124505841679905</v>
      </c>
      <c r="I38" s="18">
        <v>2.9076855601933573</v>
      </c>
      <c r="J38" s="18">
        <v>2.4652891942558313</v>
      </c>
      <c r="K38" s="18">
        <v>3.0602105315172992</v>
      </c>
      <c r="L38" s="18">
        <v>12.657957868785473</v>
      </c>
      <c r="M38" s="18">
        <v>6.3774857247111782</v>
      </c>
      <c r="N38" s="18">
        <v>3.0433423542843752</v>
      </c>
      <c r="O38" s="18">
        <v>3.3088789481394265</v>
      </c>
      <c r="P38" s="18">
        <v>2</v>
      </c>
      <c r="Q38" s="18">
        <v>2</v>
      </c>
      <c r="R38" s="18">
        <v>2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1.1028578286640993</v>
      </c>
      <c r="J40" s="18">
        <v>-0.67016319560860893</v>
      </c>
      <c r="K40" s="18">
        <v>7.9923140014404197</v>
      </c>
      <c r="L40" s="18">
        <v>17.753928399200774</v>
      </c>
      <c r="M40" s="18">
        <v>-1.7953119367823405</v>
      </c>
      <c r="N40" s="18">
        <v>1.5070712663962604</v>
      </c>
      <c r="O40" s="18">
        <v>2.5725354912093734</v>
      </c>
      <c r="P40" s="18">
        <v>2.9587061969475967</v>
      </c>
      <c r="Q40" s="18">
        <v>2.9587061969475967</v>
      </c>
      <c r="R40" s="18">
        <v>2.9587061969475967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-1.0310273216959587</v>
      </c>
      <c r="F41" s="18">
        <v>-4.6750609857775061</v>
      </c>
      <c r="G41" s="18">
        <v>2.8741110944788346</v>
      </c>
      <c r="H41" s="18">
        <v>1.4378758183506903</v>
      </c>
      <c r="I41" s="18">
        <v>0.20729389689233813</v>
      </c>
      <c r="J41" s="18">
        <v>-2.4706412305578169</v>
      </c>
      <c r="K41" s="18">
        <v>9.6963675893687338</v>
      </c>
      <c r="L41" s="18">
        <v>18.503866892425691</v>
      </c>
      <c r="M41" s="18">
        <v>-5.176346139439616</v>
      </c>
      <c r="N41" s="18">
        <v>0.69333102721283524</v>
      </c>
      <c r="O41" s="18">
        <v>2.0193814797556655</v>
      </c>
      <c r="P41" s="18">
        <v>2.5</v>
      </c>
      <c r="Q41" s="18">
        <v>2.5</v>
      </c>
      <c r="R41" s="18">
        <v>2.5</v>
      </c>
    </row>
    <row r="42" spans="1:18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8">
        <v>2026</v>
      </c>
      <c r="Q42" s="13">
        <v>2027</v>
      </c>
      <c r="R42" s="13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1.365362061865782</v>
      </c>
      <c r="F43" s="18">
        <v>2.0909261168528883</v>
      </c>
      <c r="G43" s="18">
        <v>1.771497301935719</v>
      </c>
      <c r="H43" s="18">
        <v>1.8273453604577958</v>
      </c>
      <c r="I43" s="18">
        <v>1.2806944361131688E-2</v>
      </c>
      <c r="J43" s="18">
        <v>-2.5658560057565025</v>
      </c>
      <c r="K43" s="18">
        <v>4.2911647842705003</v>
      </c>
      <c r="L43" s="18">
        <v>4.2698606149611225</v>
      </c>
      <c r="M43" s="18">
        <v>-0.80318195832708972</v>
      </c>
      <c r="N43" s="18">
        <v>0.98404271780365649</v>
      </c>
      <c r="O43" s="18">
        <v>1.0778788009134517</v>
      </c>
      <c r="P43" s="18">
        <v>1.2189052586325708</v>
      </c>
      <c r="Q43" s="18">
        <v>1.2100530926043687</v>
      </c>
      <c r="R43" s="18">
        <v>1.4927615693935705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0.27162144222712042</v>
      </c>
      <c r="F44" s="18">
        <v>0.37449344025014286</v>
      </c>
      <c r="G44" s="18">
        <v>0.62714912393166067</v>
      </c>
      <c r="H44" s="18">
        <v>0.31569566293164797</v>
      </c>
      <c r="I44" s="18">
        <v>0.98437334466728688</v>
      </c>
      <c r="J44" s="18">
        <v>0.39112436113962901</v>
      </c>
      <c r="K44" s="18">
        <v>0.68840152437049573</v>
      </c>
      <c r="L44" s="18">
        <v>0.54160937531201292</v>
      </c>
      <c r="M44" s="18">
        <v>1.330579899712504</v>
      </c>
      <c r="N44" s="18">
        <v>0.94823792349959923</v>
      </c>
      <c r="O44" s="18">
        <v>0.4457304063691121</v>
      </c>
      <c r="P44" s="18">
        <v>0.46282875268637019</v>
      </c>
      <c r="Q44" s="18">
        <v>0.3345346362345803</v>
      </c>
      <c r="R44" s="18">
        <v>0.20583473640668828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1.4837480351445886</v>
      </c>
      <c r="F45" s="18">
        <v>-0.2695981617545114</v>
      </c>
      <c r="G45" s="18">
        <v>2.3881233092995329</v>
      </c>
      <c r="H45" s="18">
        <v>3.2501557487348651</v>
      </c>
      <c r="I45" s="18">
        <v>0.26880521792139511</v>
      </c>
      <c r="J45" s="18">
        <v>-2.3483942454099438</v>
      </c>
      <c r="K45" s="18">
        <v>6.3309842795146354</v>
      </c>
      <c r="L45" s="18">
        <v>-0.44465866795944065</v>
      </c>
      <c r="M45" s="18">
        <v>1.1768780970316499</v>
      </c>
      <c r="N45" s="18">
        <v>5.739693705805772E-2</v>
      </c>
      <c r="O45" s="18">
        <v>1.0184433626416924</v>
      </c>
      <c r="P45" s="18">
        <v>0.49729339497985164</v>
      </c>
      <c r="Q45" s="18">
        <v>0.49403493321644992</v>
      </c>
      <c r="R45" s="18">
        <v>0.66594948004957877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 t="s">
        <v>136</v>
      </c>
      <c r="F46" s="18">
        <v>-1.8018709492210851</v>
      </c>
      <c r="G46" s="18">
        <v>2.2362318417103797</v>
      </c>
      <c r="H46" s="18">
        <v>2.4820749464066574</v>
      </c>
      <c r="I46" s="18">
        <v>0.33915645345849033</v>
      </c>
      <c r="J46" s="18">
        <v>-0.49387543836866715</v>
      </c>
      <c r="K46" s="18">
        <v>1.6783509322687029</v>
      </c>
      <c r="L46" s="18">
        <v>0.1297331922963692</v>
      </c>
      <c r="M46" s="18">
        <v>1.8720753268600792</v>
      </c>
      <c r="N46" s="18">
        <v>7.27486609781786E-2</v>
      </c>
      <c r="O46" s="18">
        <v>1.1239848846226888</v>
      </c>
      <c r="P46" s="18">
        <v>0.50129242333780522</v>
      </c>
      <c r="Q46" s="18">
        <v>0.4976518419811729</v>
      </c>
      <c r="R46" s="18">
        <v>0.49483164724604739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1.9471664227244201</v>
      </c>
      <c r="F47" s="18">
        <v>1.5322727874665745</v>
      </c>
      <c r="G47" s="18">
        <v>0.15189146758914729</v>
      </c>
      <c r="H47" s="18">
        <v>0.76808080232820508</v>
      </c>
      <c r="I47" s="18">
        <v>-7.0351235537094201E-2</v>
      </c>
      <c r="J47" s="18">
        <v>-1.8545188070412764</v>
      </c>
      <c r="K47" s="18">
        <v>4.6526333472459331</v>
      </c>
      <c r="L47" s="18">
        <v>-0.5743918602558129</v>
      </c>
      <c r="M47" s="18">
        <v>-0.69519722982842358</v>
      </c>
      <c r="N47" s="18">
        <v>-1.5351723920116375E-2</v>
      </c>
      <c r="O47" s="18">
        <v>-0.10554152198099627</v>
      </c>
      <c r="P47" s="18">
        <v>-3.9990283579552453E-3</v>
      </c>
      <c r="Q47" s="18">
        <v>-3.6169087647242052E-3</v>
      </c>
      <c r="R47" s="18">
        <v>-9.689412958389345E-3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1.808250405654386</v>
      </c>
      <c r="F48" s="18">
        <v>2.3842300010996182</v>
      </c>
      <c r="G48" s="18">
        <v>3.8880431038303995</v>
      </c>
      <c r="H48" s="18">
        <v>2.7756714126900959</v>
      </c>
      <c r="I48" s="18">
        <v>0.82094696567002456</v>
      </c>
      <c r="J48" s="18">
        <v>0.22618774778658951</v>
      </c>
      <c r="K48" s="18">
        <v>5.9932308238288927</v>
      </c>
      <c r="L48" s="18">
        <v>6.9828693387029439</v>
      </c>
      <c r="M48" s="18">
        <v>-4.3079078255514691</v>
      </c>
      <c r="N48" s="18">
        <v>0.20565601830823566</v>
      </c>
      <c r="O48" s="18">
        <v>2.1429415087907615</v>
      </c>
      <c r="P48" s="18">
        <v>2.7556609523604694</v>
      </c>
      <c r="Q48" s="18">
        <v>2.612775199973695</v>
      </c>
      <c r="R48" s="18">
        <v>2.6434709460903165</v>
      </c>
    </row>
    <row r="49" spans="1:18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-1.0437218906242427</v>
      </c>
      <c r="F49" s="18">
        <v>-2.2114366498039195</v>
      </c>
      <c r="G49" s="18">
        <v>-5.3623369031227215</v>
      </c>
      <c r="H49" s="18">
        <v>-4.1783489441217041</v>
      </c>
      <c r="I49" s="18">
        <v>-1.4994300891257504</v>
      </c>
      <c r="J49" s="18">
        <v>0.78313530026115696</v>
      </c>
      <c r="K49" s="18">
        <v>-10.572046133737869</v>
      </c>
      <c r="L49" s="18">
        <v>-8.3949524618245928</v>
      </c>
      <c r="M49" s="18">
        <v>2.3210922189303873</v>
      </c>
      <c r="N49" s="18">
        <v>-0.81987031002774013</v>
      </c>
      <c r="O49" s="18">
        <v>-1.7754461460159716</v>
      </c>
      <c r="P49" s="18">
        <v>-2.1733452896370959</v>
      </c>
      <c r="Q49" s="18">
        <v>-2.0549332746275208</v>
      </c>
      <c r="R49" s="18">
        <v>-2.5209701884997378</v>
      </c>
    </row>
    <row r="50" spans="1:18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8">
        <v>2026</v>
      </c>
      <c r="Q50" s="13">
        <v>2027</v>
      </c>
      <c r="R50" s="13">
        <v>2028</v>
      </c>
    </row>
    <row r="51" spans="1:18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1.2</v>
      </c>
      <c r="O51" s="18">
        <v>2.2000000000000002</v>
      </c>
      <c r="P51" s="18">
        <v>2.5</v>
      </c>
      <c r="Q51" s="18">
        <v>2.5</v>
      </c>
      <c r="R51" s="18">
        <v>2.5</v>
      </c>
    </row>
    <row r="52" spans="1:18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8">
        <v>2026</v>
      </c>
      <c r="Q52" s="13">
        <v>2027</v>
      </c>
      <c r="R52" s="13">
        <v>2028</v>
      </c>
    </row>
    <row r="53" spans="1:18" x14ac:dyDescent="0.2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2">
        <v>10852.927</v>
      </c>
      <c r="F53" s="52">
        <v>10803.933999999999</v>
      </c>
      <c r="G53" s="52">
        <v>11368.86</v>
      </c>
      <c r="H53" s="52">
        <v>11717.736999999999</v>
      </c>
      <c r="I53" s="52">
        <v>11902.636</v>
      </c>
      <c r="J53" s="52">
        <v>11662.337</v>
      </c>
      <c r="K53" s="52">
        <v>14186.775</v>
      </c>
      <c r="L53" s="52">
        <v>15831.021000000001</v>
      </c>
      <c r="M53" s="52">
        <v>15155.534</v>
      </c>
      <c r="N53" s="52">
        <v>14851.429125418734</v>
      </c>
      <c r="O53" s="52">
        <v>15732.181647968322</v>
      </c>
      <c r="P53" s="52">
        <v>16572.633505289352</v>
      </c>
      <c r="Q53" s="52">
        <v>17604.701130696154</v>
      </c>
      <c r="R53" s="52">
        <v>18623.721830432034</v>
      </c>
    </row>
    <row r="54" spans="1:18" x14ac:dyDescent="0.2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2">
        <v>10893.712</v>
      </c>
      <c r="F54" s="52">
        <v>11609.1</v>
      </c>
      <c r="G54" s="52">
        <v>12525.65</v>
      </c>
      <c r="H54" s="52">
        <v>13909.813</v>
      </c>
      <c r="I54" s="52">
        <v>14970.794</v>
      </c>
      <c r="J54" s="52">
        <v>15050.929</v>
      </c>
      <c r="K54" s="52">
        <v>15890.757</v>
      </c>
      <c r="L54" s="52">
        <v>18245.468000000001</v>
      </c>
      <c r="M54" s="52">
        <v>20564.117000000002</v>
      </c>
      <c r="N54" s="52">
        <v>21947.891572705201</v>
      </c>
      <c r="O54" s="52">
        <v>23330.608741785632</v>
      </c>
      <c r="P54" s="52">
        <v>24705.714821026479</v>
      </c>
      <c r="Q54" s="52">
        <v>25889.118560953648</v>
      </c>
      <c r="R54" s="52">
        <v>27074.840191045321</v>
      </c>
    </row>
    <row r="55" spans="1:18" x14ac:dyDescent="0.2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2">
        <v>9073.8649999999998</v>
      </c>
      <c r="F55" s="52">
        <v>9629.9770000000008</v>
      </c>
      <c r="G55" s="52">
        <v>10391.066999999999</v>
      </c>
      <c r="H55" s="52">
        <v>11462.377</v>
      </c>
      <c r="I55" s="52">
        <v>12257.844999999999</v>
      </c>
      <c r="J55" s="52">
        <v>12332.884</v>
      </c>
      <c r="K55" s="52">
        <v>12999.275</v>
      </c>
      <c r="L55" s="52">
        <v>14978.348</v>
      </c>
      <c r="M55" s="52">
        <v>16900.878000000001</v>
      </c>
      <c r="N55" s="52">
        <v>18017.798054960596</v>
      </c>
      <c r="O55" s="52">
        <v>19152.919332423116</v>
      </c>
      <c r="P55" s="52">
        <v>20281.792397876136</v>
      </c>
      <c r="Q55" s="52">
        <v>21253.290253734405</v>
      </c>
      <c r="R55" s="52">
        <v>22226.690947355437</v>
      </c>
    </row>
    <row r="56" spans="1:18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52">
        <v>1819.847</v>
      </c>
      <c r="F56" s="52">
        <v>1979.123</v>
      </c>
      <c r="G56" s="52">
        <v>2134.5830000000001</v>
      </c>
      <c r="H56" s="52">
        <v>2447.4360000000001</v>
      </c>
      <c r="I56" s="52">
        <v>2712.9490000000001</v>
      </c>
      <c r="J56" s="52">
        <v>2718.0450000000001</v>
      </c>
      <c r="K56" s="52">
        <v>2891.482</v>
      </c>
      <c r="L56" s="52">
        <v>3267.12</v>
      </c>
      <c r="M56" s="52">
        <v>3663.239</v>
      </c>
      <c r="N56" s="52">
        <v>3930.0935177446054</v>
      </c>
      <c r="O56" s="52">
        <v>4177.6894093625151</v>
      </c>
      <c r="P56" s="52">
        <v>4423.9224231503431</v>
      </c>
      <c r="Q56" s="52">
        <v>4635.8283072192444</v>
      </c>
      <c r="R56" s="52">
        <v>4848.1492436898852</v>
      </c>
    </row>
    <row r="57" spans="1:18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52">
        <v>3386.8510000000001</v>
      </c>
      <c r="F57" s="52">
        <v>3642.0329999999999</v>
      </c>
      <c r="G57" s="52">
        <v>3846.54</v>
      </c>
      <c r="H57" s="52">
        <v>4254.8389999999999</v>
      </c>
      <c r="I57" s="52">
        <v>4371.9660000000003</v>
      </c>
      <c r="J57" s="52">
        <v>4257.2529999999997</v>
      </c>
      <c r="K57" s="52">
        <v>4645.6970000000001</v>
      </c>
      <c r="L57" s="52">
        <v>5441.4440000000004</v>
      </c>
      <c r="M57" s="52">
        <v>5608.6610000000001</v>
      </c>
      <c r="N57" s="52">
        <v>5927.9378999999972</v>
      </c>
      <c r="O57" s="52">
        <v>6185.2385360000007</v>
      </c>
      <c r="P57" s="52">
        <v>6466.1891800000003</v>
      </c>
      <c r="Q57" s="52">
        <v>6813.2393298236893</v>
      </c>
      <c r="R57" s="52">
        <v>7158.6087928923043</v>
      </c>
    </row>
    <row r="58" spans="1:18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52">
        <v>561.36400000000003</v>
      </c>
      <c r="F58" s="52">
        <v>683.74300000000005</v>
      </c>
      <c r="G58" s="52">
        <v>756.61699999999996</v>
      </c>
      <c r="H58" s="52">
        <v>728.83299999999997</v>
      </c>
      <c r="I58" s="52">
        <v>672.52700000000004</v>
      </c>
      <c r="J58" s="52">
        <v>861.05600000000004</v>
      </c>
      <c r="K58" s="52">
        <v>1374.298</v>
      </c>
      <c r="L58" s="52">
        <v>1131.7460000000001</v>
      </c>
      <c r="M58" s="52">
        <v>980.26400000000001</v>
      </c>
      <c r="N58" s="52">
        <v>833.22439999999995</v>
      </c>
      <c r="O58" s="52">
        <v>869.39029304194992</v>
      </c>
      <c r="P58" s="52">
        <v>908.88040507171888</v>
      </c>
      <c r="Q58" s="52">
        <v>957.66139059060447</v>
      </c>
      <c r="R58" s="52">
        <v>1006.2061406365976</v>
      </c>
    </row>
    <row r="59" spans="1:18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8">
        <v>2026</v>
      </c>
      <c r="Q59" s="13">
        <v>2027</v>
      </c>
      <c r="R59" s="13">
        <v>2028</v>
      </c>
    </row>
    <row r="60" spans="1:18" x14ac:dyDescent="0.25">
      <c r="A60" s="14">
        <f>A58+1</f>
        <v>48</v>
      </c>
      <c r="B60" s="46" t="s">
        <v>129</v>
      </c>
      <c r="C60" s="46" t="s">
        <v>95</v>
      </c>
      <c r="D60" s="46" t="s">
        <v>96</v>
      </c>
      <c r="E60" s="41">
        <v>1986.096</v>
      </c>
      <c r="F60" s="41">
        <v>1968.9570000000001</v>
      </c>
      <c r="G60" s="41">
        <v>1950.116</v>
      </c>
      <c r="H60" s="41">
        <v>1934.3789999999999</v>
      </c>
      <c r="I60" s="41">
        <v>1919.9680000000001</v>
      </c>
      <c r="J60" s="41">
        <v>1907.675</v>
      </c>
      <c r="K60" s="41">
        <v>1893.223</v>
      </c>
      <c r="L60" s="41">
        <v>1875.7570000000001</v>
      </c>
      <c r="M60" s="41">
        <v>1883.008</v>
      </c>
      <c r="N60" s="41">
        <v>1871.8820000000001</v>
      </c>
      <c r="O60" s="41">
        <v>1863.0889999999999</v>
      </c>
      <c r="P60" s="41">
        <v>1842.4090000000001</v>
      </c>
      <c r="Q60" s="41">
        <v>1821.191</v>
      </c>
      <c r="R60" s="41">
        <v>1799.221</v>
      </c>
    </row>
    <row r="61" spans="1:18" x14ac:dyDescent="0.25">
      <c r="A61" s="14">
        <f>A60+1</f>
        <v>49</v>
      </c>
      <c r="B61" s="24" t="s">
        <v>97</v>
      </c>
      <c r="C61" s="24" t="s">
        <v>98</v>
      </c>
      <c r="D61" s="24" t="s">
        <v>47</v>
      </c>
      <c r="E61" s="41"/>
      <c r="F61" s="41">
        <f t="shared" ref="F61:R61" si="5">(F60/E60)*100-100</f>
        <v>-0.86294922299828158</v>
      </c>
      <c r="G61" s="41">
        <f t="shared" si="5"/>
        <v>-0.95690256313368138</v>
      </c>
      <c r="H61" s="41">
        <f t="shared" si="5"/>
        <v>-0.80697763620214857</v>
      </c>
      <c r="I61" s="41">
        <f t="shared" si="5"/>
        <v>-0.74499361293727873</v>
      </c>
      <c r="J61" s="41">
        <f t="shared" si="5"/>
        <v>-0.64027108785147391</v>
      </c>
      <c r="K61" s="41">
        <f t="shared" si="5"/>
        <v>-0.75757138925655454</v>
      </c>
      <c r="L61" s="41">
        <f t="shared" si="5"/>
        <v>-0.92255376149560675</v>
      </c>
      <c r="M61" s="41">
        <f t="shared" si="5"/>
        <v>0.38656393125549471</v>
      </c>
      <c r="N61" s="41">
        <f t="shared" si="5"/>
        <v>-0.59086312963088972</v>
      </c>
      <c r="O61" s="41">
        <f t="shared" si="5"/>
        <v>-0.46974114821341573</v>
      </c>
      <c r="P61" s="41">
        <f t="shared" si="5"/>
        <v>-1.1099845471686933</v>
      </c>
      <c r="Q61" s="41">
        <f t="shared" si="5"/>
        <v>-1.1516443960054517</v>
      </c>
      <c r="R61" s="41">
        <f t="shared" si="5"/>
        <v>-1.2063534247643446</v>
      </c>
    </row>
    <row r="62" spans="1:18" x14ac:dyDescent="0.25">
      <c r="A62" s="14">
        <f t="shared" ref="A62:A68" si="6">A61+1</f>
        <v>50</v>
      </c>
      <c r="B62" s="46" t="s">
        <v>135</v>
      </c>
      <c r="C62" s="46" t="s">
        <v>99</v>
      </c>
      <c r="D62" s="46" t="s">
        <v>96</v>
      </c>
      <c r="E62" s="41">
        <v>1472.6</v>
      </c>
      <c r="F62" s="41">
        <v>1450.3</v>
      </c>
      <c r="G62" s="41">
        <v>1423.4</v>
      </c>
      <c r="H62" s="41">
        <v>1410.8</v>
      </c>
      <c r="I62" s="41">
        <v>1399.5</v>
      </c>
      <c r="J62" s="41">
        <v>1390.1</v>
      </c>
      <c r="K62" s="41">
        <v>1381.4</v>
      </c>
      <c r="L62" s="41">
        <v>1386</v>
      </c>
      <c r="M62" s="41">
        <v>1377.7</v>
      </c>
      <c r="N62" s="41">
        <v>1369.5596786630754</v>
      </c>
      <c r="O62" s="41">
        <v>1359.4001153030556</v>
      </c>
      <c r="P62" s="41">
        <v>1346.8009789999999</v>
      </c>
      <c r="Q62" s="41">
        <v>1333.1118120000001</v>
      </c>
      <c r="R62" s="41">
        <v>1317.0297719999999</v>
      </c>
    </row>
    <row r="63" spans="1:18" x14ac:dyDescent="0.25">
      <c r="A63" s="14">
        <f t="shared" si="6"/>
        <v>51</v>
      </c>
      <c r="B63" s="24" t="s">
        <v>100</v>
      </c>
      <c r="C63" s="24" t="s">
        <v>101</v>
      </c>
      <c r="D63" s="24" t="s">
        <v>96</v>
      </c>
      <c r="E63" s="41">
        <v>994.2</v>
      </c>
      <c r="F63" s="41">
        <v>988.6</v>
      </c>
      <c r="G63" s="41">
        <v>980.3</v>
      </c>
      <c r="H63" s="41">
        <v>982.2</v>
      </c>
      <c r="I63" s="41">
        <v>971.3</v>
      </c>
      <c r="J63" s="41">
        <v>971.7</v>
      </c>
      <c r="K63" s="41">
        <v>934.6</v>
      </c>
      <c r="L63" s="41">
        <v>951.3</v>
      </c>
      <c r="M63" s="41">
        <v>945.7</v>
      </c>
      <c r="N63" s="41">
        <v>947.73529763484828</v>
      </c>
      <c r="O63" s="41">
        <v>943.4236800203206</v>
      </c>
      <c r="P63" s="41">
        <v>939.39368285249986</v>
      </c>
      <c r="Q63" s="41">
        <v>932.51171249400011</v>
      </c>
      <c r="R63" s="41">
        <v>923.23787017199993</v>
      </c>
    </row>
    <row r="64" spans="1:18" x14ac:dyDescent="0.25">
      <c r="A64" s="14">
        <f t="shared" si="6"/>
        <v>52</v>
      </c>
      <c r="B64" s="35" t="s">
        <v>102</v>
      </c>
      <c r="C64" s="35" t="s">
        <v>103</v>
      </c>
      <c r="D64" s="35" t="s">
        <v>96</v>
      </c>
      <c r="E64" s="51">
        <v>896.1</v>
      </c>
      <c r="F64" s="51">
        <v>893.3</v>
      </c>
      <c r="G64" s="51">
        <v>894.8</v>
      </c>
      <c r="H64" s="51">
        <v>909.4</v>
      </c>
      <c r="I64" s="51">
        <v>910</v>
      </c>
      <c r="J64" s="51">
        <v>893</v>
      </c>
      <c r="K64" s="51">
        <v>864</v>
      </c>
      <c r="L64" s="51">
        <v>886.2</v>
      </c>
      <c r="M64" s="51">
        <v>884.2</v>
      </c>
      <c r="N64" s="51">
        <v>884.2</v>
      </c>
      <c r="O64" s="51">
        <v>884.2</v>
      </c>
      <c r="P64" s="51">
        <v>883.31580000000008</v>
      </c>
      <c r="Q64" s="51">
        <v>881.5491684000001</v>
      </c>
      <c r="R64" s="51">
        <v>878.0229717264001</v>
      </c>
    </row>
    <row r="65" spans="1:18" x14ac:dyDescent="0.25">
      <c r="A65" s="32">
        <f t="shared" si="6"/>
        <v>53</v>
      </c>
      <c r="B65" s="1" t="s">
        <v>104</v>
      </c>
      <c r="C65" s="1" t="s">
        <v>105</v>
      </c>
      <c r="D65" s="1" t="s">
        <v>47</v>
      </c>
      <c r="E65" s="41">
        <f>[1]OutputSUMMARY!H16</f>
        <v>1.300022609088856</v>
      </c>
      <c r="F65" s="41">
        <f>(F64/E64)*100-100</f>
        <v>-0.31246512665997273</v>
      </c>
      <c r="G65" s="41">
        <f>(G64/F64)*100-100</f>
        <v>0.16791671331020552</v>
      </c>
      <c r="H65" s="41">
        <f>(H64/G64)*100-100</f>
        <v>1.6316495306213596</v>
      </c>
      <c r="I65" s="41">
        <f>(I64/H64)*100-100</f>
        <v>6.5977567627001577E-2</v>
      </c>
      <c r="J65" s="41">
        <f t="shared" ref="J65:P65" si="7">(J64/I64)*100-100</f>
        <v>-1.8681318681318686</v>
      </c>
      <c r="K65" s="41">
        <f t="shared" si="7"/>
        <v>-3.2474804031354978</v>
      </c>
      <c r="L65" s="41">
        <f t="shared" si="7"/>
        <v>2.5694444444444429</v>
      </c>
      <c r="M65" s="41">
        <f t="shared" si="7"/>
        <v>-0.22568269013765985</v>
      </c>
      <c r="N65" s="41">
        <f t="shared" si="7"/>
        <v>0</v>
      </c>
      <c r="O65" s="41">
        <f t="shared" si="7"/>
        <v>0</v>
      </c>
      <c r="P65" s="41">
        <f t="shared" si="7"/>
        <v>-9.9999999999994316E-2</v>
      </c>
      <c r="Q65" s="41">
        <f>(Q64/P64)*100-100</f>
        <v>-0.20000000000000284</v>
      </c>
      <c r="R65" s="41">
        <f>(R64/Q64)*100-100</f>
        <v>-0.40000000000000568</v>
      </c>
    </row>
    <row r="66" spans="1:18" x14ac:dyDescent="0.25">
      <c r="A66" s="32">
        <f t="shared" si="6"/>
        <v>54</v>
      </c>
      <c r="B66" s="35" t="s">
        <v>106</v>
      </c>
      <c r="C66" s="35" t="s">
        <v>107</v>
      </c>
      <c r="D66" s="35" t="s">
        <v>47</v>
      </c>
      <c r="E66" s="41">
        <f t="shared" ref="E66:R66" si="8">E63/E62*100</f>
        <v>67.513241885101195</v>
      </c>
      <c r="F66" s="41">
        <f t="shared" si="8"/>
        <v>68.165207198510657</v>
      </c>
      <c r="G66" s="41">
        <f t="shared" si="8"/>
        <v>68.870310524097221</v>
      </c>
      <c r="H66" s="41">
        <f t="shared" si="8"/>
        <v>69.620073717039986</v>
      </c>
      <c r="I66" s="41">
        <f t="shared" si="8"/>
        <v>69.403358342265093</v>
      </c>
      <c r="J66" s="41">
        <f t="shared" si="8"/>
        <v>69.90144593914107</v>
      </c>
      <c r="K66" s="41">
        <f t="shared" si="8"/>
        <v>67.65600115824526</v>
      </c>
      <c r="L66" s="41">
        <f t="shared" si="8"/>
        <v>68.636363636363626</v>
      </c>
      <c r="M66" s="41">
        <f t="shared" si="8"/>
        <v>68.64339115917835</v>
      </c>
      <c r="N66" s="41">
        <f t="shared" si="8"/>
        <v>69.2</v>
      </c>
      <c r="O66" s="41">
        <f t="shared" si="8"/>
        <v>69.400000000000006</v>
      </c>
      <c r="P66" s="41">
        <f t="shared" si="8"/>
        <v>69.75</v>
      </c>
      <c r="Q66" s="41">
        <f t="shared" si="8"/>
        <v>69.95</v>
      </c>
      <c r="R66" s="41">
        <f t="shared" si="8"/>
        <v>70.100000000000009</v>
      </c>
    </row>
    <row r="67" spans="1:18" x14ac:dyDescent="0.25">
      <c r="A67" s="32">
        <f t="shared" si="6"/>
        <v>55</v>
      </c>
      <c r="B67" s="24" t="s">
        <v>108</v>
      </c>
      <c r="C67" s="24" t="s">
        <v>0</v>
      </c>
      <c r="D67" s="27" t="s">
        <v>47</v>
      </c>
      <c r="E67" s="41">
        <v>9.8772882719774699</v>
      </c>
      <c r="F67" s="41">
        <v>9.6398948007283014</v>
      </c>
      <c r="G67" s="41">
        <v>8.7116188921758653</v>
      </c>
      <c r="H67" s="41">
        <v>7.411932396660557</v>
      </c>
      <c r="I67" s="41">
        <v>6.3111294141871719</v>
      </c>
      <c r="J67" s="41">
        <v>8.1</v>
      </c>
      <c r="K67" s="41">
        <v>7.5540338112561516</v>
      </c>
      <c r="L67" s="41">
        <v>6.8537790392095035</v>
      </c>
      <c r="M67" s="41">
        <v>6.5031193824680127</v>
      </c>
      <c r="N67" s="41">
        <v>6.7039074933059704</v>
      </c>
      <c r="O67" s="41">
        <v>6.2775274009493733</v>
      </c>
      <c r="P67" s="41">
        <v>5.9695827080950181</v>
      </c>
      <c r="Q67" s="41">
        <v>5.4650835384899157</v>
      </c>
      <c r="R67" s="41">
        <v>4.8974267527800022</v>
      </c>
    </row>
    <row r="68" spans="1:18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41">
        <v>10.885860497810707</v>
      </c>
      <c r="F68" s="41">
        <v>10.093447092972189</v>
      </c>
      <c r="G68" s="41">
        <v>9.3298903753318854</v>
      </c>
      <c r="H68" s="41">
        <v>8.6374598694123979</v>
      </c>
      <c r="I68" s="41">
        <v>8.0460596700732072</v>
      </c>
      <c r="J68" s="41">
        <v>7.5610833227187566</v>
      </c>
      <c r="K68" s="41">
        <v>7.1532257676357691</v>
      </c>
      <c r="L68" s="41">
        <v>6.803944430143674</v>
      </c>
      <c r="M68" s="41">
        <v>6.5027128964343088</v>
      </c>
      <c r="N68" s="41">
        <v>6.2400014448808268</v>
      </c>
      <c r="O68" s="41">
        <v>6.0062884835770545</v>
      </c>
      <c r="P68" s="41">
        <v>5.8013305415853216</v>
      </c>
      <c r="Q68" s="41">
        <v>5.630308926315406</v>
      </c>
      <c r="R68" s="41">
        <v>5.5017699885072782</v>
      </c>
    </row>
    <row r="69" spans="1:18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8">
        <v>2026</v>
      </c>
      <c r="Q69" s="13">
        <v>2027</v>
      </c>
      <c r="R69" s="13">
        <v>2028</v>
      </c>
    </row>
    <row r="70" spans="1:18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8">
        <v>818</v>
      </c>
      <c r="F70" s="18">
        <v>859</v>
      </c>
      <c r="G70" s="18">
        <v>926</v>
      </c>
      <c r="H70" s="18">
        <v>1004</v>
      </c>
      <c r="I70" s="18">
        <v>1076</v>
      </c>
      <c r="J70" s="18">
        <v>1143</v>
      </c>
      <c r="K70" s="18">
        <v>1277</v>
      </c>
      <c r="L70" s="18">
        <v>1373</v>
      </c>
      <c r="M70" s="18">
        <v>1537</v>
      </c>
      <c r="N70" s="18">
        <v>1655.3489999999999</v>
      </c>
      <c r="O70" s="18">
        <v>1759.6359869999999</v>
      </c>
      <c r="P70" s="18">
        <v>1865.21414622</v>
      </c>
      <c r="Q70" s="18">
        <v>1958.474853531</v>
      </c>
      <c r="R70" s="18">
        <v>2056.3985962075499</v>
      </c>
    </row>
    <row r="71" spans="1:18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8">
        <v>6.9281045751634025</v>
      </c>
      <c r="F71" s="18">
        <v>5.012224938875292</v>
      </c>
      <c r="G71" s="18">
        <v>7.7997671711292185</v>
      </c>
      <c r="H71" s="18">
        <v>8.4233261339092849</v>
      </c>
      <c r="I71" s="18">
        <v>7.1713147410358431</v>
      </c>
      <c r="J71" s="18">
        <v>6.2267657992564978</v>
      </c>
      <c r="K71" s="18">
        <v>11.723534558180233</v>
      </c>
      <c r="L71" s="18">
        <v>7.5176194205168372</v>
      </c>
      <c r="M71" s="18">
        <v>11.944646758922062</v>
      </c>
      <c r="N71" s="18">
        <v>7.7</v>
      </c>
      <c r="O71" s="18">
        <v>6.3</v>
      </c>
      <c r="P71" s="18">
        <v>6</v>
      </c>
      <c r="Q71" s="18">
        <v>5</v>
      </c>
      <c r="R71" s="18">
        <v>5</v>
      </c>
    </row>
    <row r="72" spans="1:18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2.3209991385219126</v>
      </c>
      <c r="I72" s="18">
        <f t="shared" si="9"/>
        <v>0.52118095335112002</v>
      </c>
      <c r="J72" s="18">
        <f t="shared" si="9"/>
        <v>-1.6769995366191779</v>
      </c>
      <c r="K72" s="18">
        <f t="shared" si="9"/>
        <v>10.314166207724824</v>
      </c>
      <c r="L72" s="18">
        <f t="shared" si="9"/>
        <v>0.37563209670719289</v>
      </c>
      <c r="M72" s="18">
        <f t="shared" si="9"/>
        <v>-5.6985484440644996E-2</v>
      </c>
      <c r="N72" s="18">
        <f t="shared" si="9"/>
        <v>1.3754632866418177</v>
      </c>
      <c r="O72" s="18">
        <f>(O5/O64)/(N5/N64)*100-100</f>
        <v>2.909547932699013</v>
      </c>
      <c r="P72" s="18">
        <f>(P5/P64)/(O5/O64)*100-100</f>
        <v>2.8642072762984583</v>
      </c>
      <c r="Q72" s="18">
        <f>(Q5/Q64)/(P5/P64)*100-100</f>
        <v>2.8020687248512246</v>
      </c>
      <c r="R72" s="18">
        <f t="shared" ref="R72" si="10">(R5/R64)/(Q5/Q64)*100-100</f>
        <v>2.7171077285928789</v>
      </c>
    </row>
    <row r="73" spans="1:18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8">
        <v>2026</v>
      </c>
      <c r="Q73" s="13">
        <v>2027</v>
      </c>
      <c r="R73" s="13">
        <v>2028</v>
      </c>
    </row>
    <row r="74" spans="1:18" x14ac:dyDescent="0.25">
      <c r="A74" s="33">
        <f>A72+1</f>
        <v>60</v>
      </c>
      <c r="B74" s="35" t="s">
        <v>120</v>
      </c>
      <c r="C74" s="35" t="s">
        <v>121</v>
      </c>
      <c r="D74" s="53" t="s">
        <v>42</v>
      </c>
      <c r="E74" s="18">
        <v>24445.402089590527</v>
      </c>
      <c r="F74" s="18">
        <v>24863.672117256407</v>
      </c>
      <c r="G74" s="18">
        <v>25283.77314883345</v>
      </c>
      <c r="H74" s="18">
        <v>25906.929994434413</v>
      </c>
      <c r="I74" s="18">
        <v>26505.465624382676</v>
      </c>
      <c r="J74" s="18">
        <v>27141.875235443378</v>
      </c>
      <c r="K74" s="18">
        <v>27763.755291101599</v>
      </c>
      <c r="L74" s="18">
        <v>28388.697200163748</v>
      </c>
      <c r="M74" s="18">
        <v>29032.510700918803</v>
      </c>
      <c r="N74" s="18">
        <v>29673.726891373972</v>
      </c>
      <c r="O74" s="18">
        <v>30327.414091655581</v>
      </c>
      <c r="P74" s="18">
        <v>30994.074348508864</v>
      </c>
      <c r="Q74" s="18">
        <v>31675.129559529214</v>
      </c>
      <c r="R74" s="18">
        <v>32343.188450054229</v>
      </c>
    </row>
    <row r="75" spans="1:18" x14ac:dyDescent="0.25">
      <c r="A75" s="45">
        <v>61</v>
      </c>
      <c r="B75" s="46" t="s">
        <v>2</v>
      </c>
      <c r="C75" s="46" t="s">
        <v>122</v>
      </c>
      <c r="D75" s="47" t="s">
        <v>110</v>
      </c>
      <c r="E75" s="18">
        <v>1.7973455967614598</v>
      </c>
      <c r="F75" s="18">
        <f>(F74/E74)*100-100</f>
        <v>1.7110376263517821</v>
      </c>
      <c r="G75" s="18">
        <f t="shared" ref="G75:P75" si="11">(G74/F74)*100-100</f>
        <v>1.6896178070393546</v>
      </c>
      <c r="H75" s="18">
        <f t="shared" si="11"/>
        <v>2.4646513079070047</v>
      </c>
      <c r="I75" s="18">
        <f t="shared" si="11"/>
        <v>2.3103302092407176</v>
      </c>
      <c r="J75" s="18">
        <f t="shared" si="11"/>
        <v>2.4010504855091597</v>
      </c>
      <c r="K75" s="18">
        <f t="shared" si="11"/>
        <v>2.2912199332717194</v>
      </c>
      <c r="L75" s="18">
        <f t="shared" si="11"/>
        <v>2.25092716208475</v>
      </c>
      <c r="M75" s="18">
        <f t="shared" si="11"/>
        <v>2.2678515192706499</v>
      </c>
      <c r="N75" s="18">
        <f t="shared" si="11"/>
        <v>2.2086143257147768</v>
      </c>
      <c r="O75" s="18">
        <f t="shared" si="11"/>
        <v>2.2029157398211225</v>
      </c>
      <c r="P75" s="18">
        <f t="shared" si="11"/>
        <v>2.1982100248920062</v>
      </c>
      <c r="Q75" s="18">
        <f>(Q74/P74)*100-100</f>
        <v>2.1973723214389764</v>
      </c>
      <c r="R75" s="18">
        <f t="shared" ref="R75" si="12">(R74/Q74)*100-100</f>
        <v>2.1090959999689574</v>
      </c>
    </row>
    <row r="76" spans="1:18" x14ac:dyDescent="0.25">
      <c r="A76" s="45">
        <v>62</v>
      </c>
      <c r="B76" s="46" t="s">
        <v>123</v>
      </c>
      <c r="C76" s="46" t="s">
        <v>124</v>
      </c>
      <c r="D76" s="47" t="s">
        <v>47</v>
      </c>
      <c r="E76" s="18">
        <v>-4.4902154839986254E-2</v>
      </c>
      <c r="F76" s="18">
        <v>-3.8469266905607216E-2</v>
      </c>
      <c r="G76" s="18">
        <v>-0.33150748223143511</v>
      </c>
      <c r="H76" s="18">
        <v>0.19826604092198183</v>
      </c>
      <c r="I76" s="18">
        <v>0.12092529558742059</v>
      </c>
      <c r="J76" s="18">
        <v>0.35934640065382339</v>
      </c>
      <c r="K76" s="18">
        <v>1.3688612840966386E-2</v>
      </c>
      <c r="L76" s="18">
        <v>0.23380021002840437</v>
      </c>
      <c r="M76" s="18">
        <v>6.6035376094397691E-3</v>
      </c>
      <c r="N76" s="18">
        <v>5.263043093528879E-2</v>
      </c>
      <c r="O76" s="18">
        <v>-0.27629790774842039</v>
      </c>
      <c r="P76" s="18">
        <v>-0.42273457861524266</v>
      </c>
      <c r="Q76" s="18">
        <v>-0.4469501472988448</v>
      </c>
      <c r="R76" s="18">
        <v>-0.61495347819786095</v>
      </c>
    </row>
    <row r="77" spans="1:18" x14ac:dyDescent="0.25">
      <c r="A77" s="45">
        <v>63</v>
      </c>
      <c r="B77" s="46" t="s">
        <v>125</v>
      </c>
      <c r="C77" s="46" t="s">
        <v>126</v>
      </c>
      <c r="D77" s="47" t="s">
        <v>47</v>
      </c>
      <c r="E77" s="18">
        <v>0.9691063698745459</v>
      </c>
      <c r="F77" s="18">
        <v>0.66962008683891838</v>
      </c>
      <c r="G77" s="18">
        <v>0.85734706369138103</v>
      </c>
      <c r="H77" s="18">
        <v>1.0395321048291912</v>
      </c>
      <c r="I77" s="18">
        <v>0.92403107790933836</v>
      </c>
      <c r="J77" s="18">
        <v>0.72118250029531117</v>
      </c>
      <c r="K77" s="18">
        <v>0.81674767021046568</v>
      </c>
      <c r="L77" s="18">
        <v>0.72754982623528264</v>
      </c>
      <c r="M77" s="18">
        <v>0.87098356793910403</v>
      </c>
      <c r="N77" s="18">
        <v>0.79887898460391682</v>
      </c>
      <c r="O77" s="18">
        <v>0.86321638446512239</v>
      </c>
      <c r="P77" s="18">
        <v>0.85177628189423082</v>
      </c>
      <c r="Q77" s="18">
        <v>0.84334244974004657</v>
      </c>
      <c r="R77" s="18">
        <v>0.83642311623200172</v>
      </c>
    </row>
    <row r="78" spans="1:18" x14ac:dyDescent="0.25">
      <c r="A78" s="45">
        <f>A77+1</f>
        <v>64</v>
      </c>
      <c r="B78" s="46" t="s">
        <v>127</v>
      </c>
      <c r="C78" s="46" t="s">
        <v>128</v>
      </c>
      <c r="D78" s="47" t="s">
        <v>47</v>
      </c>
      <c r="E78" s="18">
        <v>0.93645871238431222</v>
      </c>
      <c r="F78" s="18">
        <v>1.079886806418471</v>
      </c>
      <c r="G78" s="18">
        <v>1.1637782255794087</v>
      </c>
      <c r="H78" s="18">
        <v>1.2268531621558318</v>
      </c>
      <c r="I78" s="18">
        <v>1.2653738357439588</v>
      </c>
      <c r="J78" s="18">
        <v>1.3205215845600251</v>
      </c>
      <c r="K78" s="18">
        <v>1.4607836502202871</v>
      </c>
      <c r="L78" s="18">
        <v>1.2895771258210629</v>
      </c>
      <c r="M78" s="18">
        <v>1.3902644137221061</v>
      </c>
      <c r="N78" s="18">
        <v>1.357104910175571</v>
      </c>
      <c r="O78" s="18">
        <v>1.6159972631044206</v>
      </c>
      <c r="P78" s="18">
        <v>1.7691683216130181</v>
      </c>
      <c r="Q78" s="18">
        <v>1.8009800189977747</v>
      </c>
      <c r="R78" s="18">
        <v>1.8876263619348164</v>
      </c>
    </row>
    <row r="79" spans="1:18" x14ac:dyDescent="0.25">
      <c r="A79" s="45">
        <f>A78+1</f>
        <v>65</v>
      </c>
      <c r="B79" s="46" t="s">
        <v>3</v>
      </c>
      <c r="C79" s="46" t="s">
        <v>22</v>
      </c>
      <c r="D79" s="47" t="s">
        <v>47</v>
      </c>
      <c r="E79" s="18">
        <f>E5/E74*100-100</f>
        <v>0.5183956882568026</v>
      </c>
      <c r="F79" s="18">
        <f t="shared" ref="F79:R79" si="13">F5/F74*100-100</f>
        <v>1.1682621994600453</v>
      </c>
      <c r="G79" s="18">
        <f t="shared" si="13"/>
        <v>2.7828000473853791</v>
      </c>
      <c r="H79" s="18">
        <f t="shared" si="13"/>
        <v>4.313405740493593</v>
      </c>
      <c r="I79" s="18">
        <f t="shared" si="13"/>
        <v>2.556847652560748</v>
      </c>
      <c r="J79" s="18">
        <f t="shared" si="13"/>
        <v>-3.3670047758895976</v>
      </c>
      <c r="K79" s="18">
        <f t="shared" si="13"/>
        <v>0.82788407579744216</v>
      </c>
      <c r="L79" s="18">
        <f t="shared" si="13"/>
        <v>1.52189019732036</v>
      </c>
      <c r="M79" s="18">
        <f t="shared" si="13"/>
        <v>-1.0098978484472667</v>
      </c>
      <c r="N79" s="18">
        <f t="shared" si="13"/>
        <v>-1.8168132636458552</v>
      </c>
      <c r="O79" s="18">
        <f t="shared" si="13"/>
        <v>-1.1379735256106756</v>
      </c>
      <c r="P79" s="18">
        <f t="shared" si="13"/>
        <v>-0.59322353533353578</v>
      </c>
      <c r="Q79" s="18">
        <f>Q5/Q74*100-100</f>
        <v>-0.20502886094860173</v>
      </c>
      <c r="R79" s="18">
        <f t="shared" si="13"/>
        <v>-1.2353472801123644E-2</v>
      </c>
    </row>
    <row r="80" spans="1:18" x14ac:dyDescent="0.25">
      <c r="A80" s="48">
        <f>A79+1</f>
        <v>66</v>
      </c>
      <c r="B80" s="49" t="s">
        <v>3</v>
      </c>
      <c r="C80" s="49" t="s">
        <v>22</v>
      </c>
      <c r="D80" s="50" t="s">
        <v>42</v>
      </c>
      <c r="E80" s="18">
        <f>E5-E74</f>
        <v>126.72391040947332</v>
      </c>
      <c r="F80" s="18">
        <f t="shared" ref="F80:R80" si="14">F5-F74</f>
        <v>290.4728827435938</v>
      </c>
      <c r="G80" s="18">
        <f t="shared" si="14"/>
        <v>703.59685116654873</v>
      </c>
      <c r="H80" s="18">
        <f t="shared" si="14"/>
        <v>1117.4710055655887</v>
      </c>
      <c r="I80" s="18">
        <f t="shared" si="14"/>
        <v>677.70437561732251</v>
      </c>
      <c r="J80" s="18">
        <f t="shared" si="14"/>
        <v>-913.86823544337676</v>
      </c>
      <c r="K80" s="18">
        <f t="shared" si="14"/>
        <v>229.85170889840083</v>
      </c>
      <c r="L80" s="18">
        <f t="shared" si="14"/>
        <v>432.0447998362506</v>
      </c>
      <c r="M80" s="18">
        <f t="shared" si="14"/>
        <v>-293.19870091880148</v>
      </c>
      <c r="N80" s="18">
        <f t="shared" si="14"/>
        <v>-539.11620598052832</v>
      </c>
      <c r="O80" s="18">
        <f t="shared" si="14"/>
        <v>-345.11794336536332</v>
      </c>
      <c r="P80" s="18">
        <f t="shared" si="14"/>
        <v>-183.86414359413175</v>
      </c>
      <c r="Q80" s="18">
        <f>Q5-Q74</f>
        <v>-64.94315733989788</v>
      </c>
      <c r="R80" s="18">
        <f t="shared" si="14"/>
        <v>-3.9955069881907548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91D5-00D4-4190-B6B1-D7EE81C351DE}">
  <dimension ref="A1:U80"/>
  <sheetViews>
    <sheetView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  <col min="17" max="17" width="13.7109375" customWidth="1"/>
    <col min="18" max="18" width="13.5703125" customWidth="1"/>
  </cols>
  <sheetData>
    <row r="1" spans="1:18" ht="20.25" x14ac:dyDescent="0.3">
      <c r="A1" s="2" t="s">
        <v>23</v>
      </c>
      <c r="B1" s="1"/>
      <c r="C1" s="1"/>
      <c r="D1" s="3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</row>
    <row r="2" spans="1:18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25">
      <c r="A3" s="6" t="s">
        <v>35</v>
      </c>
      <c r="B3" s="6" t="s">
        <v>36</v>
      </c>
      <c r="C3" s="6" t="s">
        <v>37</v>
      </c>
      <c r="D3" s="7" t="s">
        <v>38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x14ac:dyDescent="0.25">
      <c r="A4" s="11"/>
      <c r="B4" s="13" t="s">
        <v>39</v>
      </c>
      <c r="C4" s="12" t="s">
        <v>40</v>
      </c>
      <c r="D4" s="13"/>
      <c r="E4" s="20">
        <v>2015</v>
      </c>
      <c r="F4" s="20">
        <v>2016</v>
      </c>
      <c r="G4" s="20">
        <v>2017</v>
      </c>
      <c r="H4" s="20">
        <v>2018</v>
      </c>
      <c r="I4" s="20">
        <v>2019</v>
      </c>
      <c r="J4" s="20">
        <v>2020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  <c r="P4" s="43">
        <v>2026</v>
      </c>
      <c r="Q4" s="20">
        <v>2027</v>
      </c>
      <c r="R4" s="20">
        <v>2028</v>
      </c>
    </row>
    <row r="5" spans="1:18" x14ac:dyDescent="0.25">
      <c r="A5" s="14">
        <v>1</v>
      </c>
      <c r="B5" s="15" t="s">
        <v>41</v>
      </c>
      <c r="C5" s="15" t="s">
        <v>1</v>
      </c>
      <c r="D5" s="16" t="s">
        <v>42</v>
      </c>
      <c r="E5" s="44">
        <f>'10.02.2025_FSP_2025_2028'!E5-'10.06.2024_VTBI_MTBF_2024_2028'!E5</f>
        <v>2615.5449999999983</v>
      </c>
      <c r="F5" s="44">
        <f>'10.02.2025_FSP_2025_2028'!F5-'10.06.2024_VTBI_MTBF_2024_2028'!F5</f>
        <v>2727.2700000000004</v>
      </c>
      <c r="G5" s="44">
        <f>'10.02.2025_FSP_2025_2028'!G5-'10.06.2024_VTBI_MTBF_2024_2028'!G5</f>
        <v>2841.7200000000012</v>
      </c>
      <c r="H5" s="44">
        <f>'10.02.2025_FSP_2025_2028'!H5-'10.06.2024_VTBI_MTBF_2024_2028'!H5</f>
        <v>3047.1399999999994</v>
      </c>
      <c r="I5" s="44">
        <f>'10.02.2025_FSP_2025_2028'!I5-'10.06.2024_VTBI_MTBF_2024_2028'!I5</f>
        <v>3091.4660000000003</v>
      </c>
      <c r="J5" s="44">
        <f>'10.02.2025_FSP_2025_2028'!J5-'10.06.2024_VTBI_MTBF_2024_2028'!J5</f>
        <v>2996.3329999999987</v>
      </c>
      <c r="K5" s="44">
        <f>'10.02.2025_FSP_2025_2028'!K5-'10.06.2024_VTBI_MTBF_2024_2028'!K5</f>
        <v>3261.0159999999996</v>
      </c>
      <c r="L5" s="44">
        <f>'10.02.2025_FSP_2025_2028'!L5-'10.06.2024_VTBI_MTBF_2024_2028'!L5</f>
        <v>3000.4279999999999</v>
      </c>
      <c r="M5" s="44">
        <f>'10.02.2025_FSP_2025_2028'!M5-'10.06.2024_VTBI_MTBF_2024_2028'!M5</f>
        <v>3624.9799999999996</v>
      </c>
      <c r="N5" s="44">
        <f>'10.02.2025_FSP_2025_2028'!N5-'10.06.2024_VTBI_MTBF_2024_2028'!N5</f>
        <v>3107.5330737210861</v>
      </c>
      <c r="O5" s="44">
        <f>'10.02.2025_FSP_2025_2028'!O5-'10.06.2024_VTBI_MTBF_2024_2028'!O5</f>
        <v>2637.3905383487036</v>
      </c>
      <c r="P5" s="44">
        <f>'10.02.2025_FSP_2025_2028'!P5-'10.06.2024_VTBI_MTBF_2024_2028'!P5</f>
        <v>2486.9172825656169</v>
      </c>
      <c r="Q5" s="44">
        <f>'10.02.2025_FSP_2025_2028'!Q5-'10.06.2024_VTBI_MTBF_2024_2028'!Q5</f>
        <v>2412.5814434036765</v>
      </c>
      <c r="R5" s="44">
        <f>'10.02.2025_FSP_2025_2028'!R5-'10.06.2024_VTBI_MTBF_2024_2028'!R5</f>
        <v>2425.1361302204605</v>
      </c>
    </row>
    <row r="6" spans="1:18" x14ac:dyDescent="0.25">
      <c r="A6" s="14">
        <v>2</v>
      </c>
      <c r="B6" s="15" t="s">
        <v>43</v>
      </c>
      <c r="C6" s="15" t="s">
        <v>44</v>
      </c>
      <c r="D6" s="16" t="s">
        <v>42</v>
      </c>
      <c r="E6" s="44">
        <f>'10.02.2025_FSP_2025_2028'!E6-'10.06.2024_VTBI_MTBF_2024_2028'!E6</f>
        <v>-827.86300000000119</v>
      </c>
      <c r="F6" s="44">
        <f>'10.02.2025_FSP_2025_2028'!F6-'10.06.2024_VTBI_MTBF_2024_2028'!F6</f>
        <v>-873.15000000000146</v>
      </c>
      <c r="G6" s="44">
        <f>'10.02.2025_FSP_2025_2028'!G6-'10.06.2024_VTBI_MTBF_2024_2028'!G6</f>
        <v>-967.30500000000029</v>
      </c>
      <c r="H6" s="44">
        <f>'10.02.2025_FSP_2025_2028'!H6-'10.06.2024_VTBI_MTBF_2024_2028'!H6</f>
        <v>-1000.1130000000012</v>
      </c>
      <c r="I6" s="44">
        <f>'10.02.2025_FSP_2025_2028'!I6-'10.06.2024_VTBI_MTBF_2024_2028'!I6</f>
        <v>-1005.8679999999986</v>
      </c>
      <c r="J6" s="44">
        <f>'10.02.2025_FSP_2025_2028'!J6-'10.06.2024_VTBI_MTBF_2024_2028'!J6</f>
        <v>-885.12199999999939</v>
      </c>
      <c r="K6" s="44">
        <f>'10.02.2025_FSP_2025_2028'!K6-'10.06.2024_VTBI_MTBF_2024_2028'!K6</f>
        <v>-1063.6320000000014</v>
      </c>
      <c r="L6" s="44">
        <f>'10.02.2025_FSP_2025_2028'!L6-'10.06.2024_VTBI_MTBF_2024_2028'!L6</f>
        <v>-2282.5309999999954</v>
      </c>
      <c r="M6" s="44">
        <f>'10.02.2025_FSP_2025_2028'!M6-'10.06.2024_VTBI_MTBF_2024_2028'!M6</f>
        <v>-1275.5650000000023</v>
      </c>
      <c r="N6" s="44">
        <f>'10.02.2025_FSP_2025_2028'!N6-'10.06.2024_VTBI_MTBF_2024_2028'!N6</f>
        <v>-1851.8235230593273</v>
      </c>
      <c r="O6" s="44">
        <f>'10.02.2025_FSP_2025_2028'!O6-'10.06.2024_VTBI_MTBF_2024_2028'!O6</f>
        <v>-2595.3690678131316</v>
      </c>
      <c r="P6" s="44">
        <f>'10.02.2025_FSP_2025_2028'!P6-'10.06.2024_VTBI_MTBF_2024_2028'!P6</f>
        <v>-3041.4088174810822</v>
      </c>
      <c r="Q6" s="44">
        <f>'10.02.2025_FSP_2025_2028'!Q6-'10.06.2024_VTBI_MTBF_2024_2028'!Q6</f>
        <v>-3390.7989391913943</v>
      </c>
      <c r="R6" s="44">
        <f>'10.02.2025_FSP_2025_2028'!R6-'10.06.2024_VTBI_MTBF_2024_2028'!R6</f>
        <v>-3767.8258860307033</v>
      </c>
    </row>
    <row r="7" spans="1:18" x14ac:dyDescent="0.25">
      <c r="A7" s="14">
        <v>3</v>
      </c>
      <c r="B7" s="15" t="s">
        <v>45</v>
      </c>
      <c r="C7" s="15" t="s">
        <v>46</v>
      </c>
      <c r="D7" s="16" t="s">
        <v>47</v>
      </c>
      <c r="E7" s="44">
        <f>'10.02.2025_FSP_2025_2028'!E7-'10.06.2024_VTBI_MTBF_2024_2028'!E7</f>
        <v>-0.10189293341791483</v>
      </c>
      <c r="F7" s="44">
        <f>'10.02.2025_FSP_2025_2028'!F7-'10.06.2024_VTBI_MTBF_2024_2028'!F7</f>
        <v>0.18307127309613236</v>
      </c>
      <c r="G7" s="44">
        <f>'10.02.2025_FSP_2025_2028'!G7-'10.06.2024_VTBI_MTBF_2024_2028'!G7</f>
        <v>8.6472790364723551E-2</v>
      </c>
      <c r="H7" s="44">
        <f>'10.02.2025_FSP_2025_2028'!H7-'10.06.2024_VTBI_MTBF_2024_2028'!H7</f>
        <v>0.31919362225234238</v>
      </c>
      <c r="I7" s="44">
        <f>'10.02.2025_FSP_2025_2028'!I7-'10.06.2024_VTBI_MTBF_2024_2028'!I7</f>
        <v>8.7870388390143717E-2</v>
      </c>
      <c r="J7" s="44">
        <f>'10.02.2025_FSP_2025_2028'!J7-'10.06.2024_VTBI_MTBF_2024_2028'!J7</f>
        <v>4.4575334173515557E-2</v>
      </c>
      <c r="K7" s="44">
        <f>'10.02.2025_FSP_2025_2028'!K7-'10.06.2024_VTBI_MTBF_2024_2028'!K7</f>
        <v>0.21549774737513872</v>
      </c>
      <c r="L7" s="44">
        <f>'10.02.2025_FSP_2025_2028'!L7-'10.06.2024_VTBI_MTBF_2024_2028'!L7</f>
        <v>-1.1420459601517763</v>
      </c>
      <c r="M7" s="44">
        <f>'10.02.2025_FSP_2025_2028'!M7-'10.06.2024_VTBI_MTBF_2024_2028'!M7</f>
        <v>1.9893341329544825</v>
      </c>
      <c r="N7" s="44">
        <f>'10.02.2025_FSP_2025_2028'!N7-'10.06.2024_VTBI_MTBF_2024_2028'!N7</f>
        <v>-1.7528799805879345</v>
      </c>
      <c r="O7" s="44">
        <f>'10.02.2025_FSP_2025_2028'!O7-'10.06.2024_VTBI_MTBF_2024_2028'!O7</f>
        <v>-1.7385869372234311</v>
      </c>
      <c r="P7" s="44">
        <f>'10.02.2025_FSP_2025_2028'!P7-'10.06.2024_VTBI_MTBF_2024_2028'!P7</f>
        <v>-0.68455794429286243</v>
      </c>
      <c r="Q7" s="44">
        <f>'10.02.2025_FSP_2025_2028'!Q7-'10.06.2024_VTBI_MTBF_2024_2028'!Q7</f>
        <v>-0.41717642392411847</v>
      </c>
      <c r="R7" s="44">
        <f>'10.02.2025_FSP_2025_2028'!R7-'10.06.2024_VTBI_MTBF_2024_2028'!R7</f>
        <v>-0.12663641804520864</v>
      </c>
    </row>
    <row r="8" spans="1:18" x14ac:dyDescent="0.25">
      <c r="A8" s="14">
        <v>4</v>
      </c>
      <c r="B8" s="15" t="s">
        <v>48</v>
      </c>
      <c r="C8" s="15" t="s">
        <v>49</v>
      </c>
      <c r="D8" s="16" t="s">
        <v>47</v>
      </c>
      <c r="E8" s="44">
        <f>'10.02.2025_FSP_2025_2028'!E8-'10.06.2024_VTBI_MTBF_2024_2028'!E8</f>
        <v>0.17942365121707837</v>
      </c>
      <c r="F8" s="44">
        <f>'10.02.2025_FSP_2025_2028'!F8-'10.06.2024_VTBI_MTBF_2024_2028'!F8</f>
        <v>-7.7328600388895552E-2</v>
      </c>
      <c r="G8" s="44">
        <f>'10.02.2025_FSP_2025_2028'!G8-'10.06.2024_VTBI_MTBF_2024_2028'!G8</f>
        <v>-0.1577265122942606</v>
      </c>
      <c r="H8" s="44">
        <f>'10.02.2025_FSP_2025_2028'!H8-'10.06.2024_VTBI_MTBF_2024_2028'!H8</f>
        <v>0.17276338997575635</v>
      </c>
      <c r="I8" s="44">
        <f>'10.02.2025_FSP_2025_2028'!I8-'10.06.2024_VTBI_MTBF_2024_2028'!I8</f>
        <v>0.15250193445963589</v>
      </c>
      <c r="J8" s="44">
        <f>'10.02.2025_FSP_2025_2028'!J8-'10.06.2024_VTBI_MTBF_2024_2028'!J8</f>
        <v>0.35681534730657916</v>
      </c>
      <c r="K8" s="44">
        <f>'10.02.2025_FSP_2025_2028'!K8-'10.06.2024_VTBI_MTBF_2024_2028'!K8</f>
        <v>-0.28496770255560477</v>
      </c>
      <c r="L8" s="44">
        <f>'10.02.2025_FSP_2025_2028'!L8-'10.06.2024_VTBI_MTBF_2024_2028'!L8</f>
        <v>-3.2777784731558768</v>
      </c>
      <c r="M8" s="44">
        <f>'10.02.2025_FSP_2025_2028'!M8-'10.06.2024_VTBI_MTBF_2024_2028'!M8</f>
        <v>3.1122132589954248</v>
      </c>
      <c r="N8" s="44">
        <f>'10.02.2025_FSP_2025_2028'!N8-'10.06.2024_VTBI_MTBF_2024_2028'!N8</f>
        <v>-1.3497571833844688</v>
      </c>
      <c r="O8" s="44">
        <f>'10.02.2025_FSP_2025_2028'!O8-'10.06.2024_VTBI_MTBF_2024_2028'!O8</f>
        <v>-1.5826290798674307</v>
      </c>
      <c r="P8" s="44">
        <f>'10.02.2025_FSP_2025_2028'!P8-'10.06.2024_VTBI_MTBF_2024_2028'!P8</f>
        <v>-0.72360882373348545</v>
      </c>
      <c r="Q8" s="44">
        <f>'10.02.2025_FSP_2025_2028'!Q8-'10.06.2024_VTBI_MTBF_2024_2028'!Q8</f>
        <v>-0.42506292338218543</v>
      </c>
      <c r="R8" s="44">
        <f>'10.02.2025_FSP_2025_2028'!R8-'10.06.2024_VTBI_MTBF_2024_2028'!R8</f>
        <v>-0.44636735780301251</v>
      </c>
    </row>
    <row r="9" spans="1:18" x14ac:dyDescent="0.25">
      <c r="A9" s="30"/>
      <c r="B9" s="20" t="s">
        <v>131</v>
      </c>
      <c r="C9" s="25" t="s">
        <v>50</v>
      </c>
      <c r="D9" s="26"/>
      <c r="E9" s="20">
        <v>2015</v>
      </c>
      <c r="F9" s="20">
        <v>2016</v>
      </c>
      <c r="G9" s="20">
        <v>2017</v>
      </c>
      <c r="H9" s="20">
        <v>2018</v>
      </c>
      <c r="I9" s="20">
        <v>2019</v>
      </c>
      <c r="J9" s="20">
        <v>2020</v>
      </c>
      <c r="K9" s="20">
        <v>2021</v>
      </c>
      <c r="L9" s="20">
        <v>2022</v>
      </c>
      <c r="M9" s="20">
        <v>2023</v>
      </c>
      <c r="N9" s="20">
        <v>2024</v>
      </c>
      <c r="O9" s="20">
        <v>2025</v>
      </c>
      <c r="P9" s="43">
        <v>2026</v>
      </c>
      <c r="Q9" s="20">
        <v>2027</v>
      </c>
      <c r="R9" s="20">
        <v>2028</v>
      </c>
    </row>
    <row r="10" spans="1:18" x14ac:dyDescent="0.25">
      <c r="A10" s="32">
        <f>A8+1</f>
        <v>5</v>
      </c>
      <c r="B10" s="24" t="s">
        <v>5</v>
      </c>
      <c r="C10" s="24" t="s">
        <v>6</v>
      </c>
      <c r="D10" s="27" t="s">
        <v>42</v>
      </c>
      <c r="E10" s="44">
        <f>'10.02.2025_FSP_2025_2028'!E10-'10.06.2024_VTBI_MTBF_2024_2028'!E10</f>
        <v>680.54199999999946</v>
      </c>
      <c r="F10" s="44">
        <f>'10.02.2025_FSP_2025_2028'!F10-'10.06.2024_VTBI_MTBF_2024_2028'!F10</f>
        <v>767.69599999999991</v>
      </c>
      <c r="G10" s="44">
        <f>'10.02.2025_FSP_2025_2028'!G10-'10.06.2024_VTBI_MTBF_2024_2028'!G10</f>
        <v>770.86899999999878</v>
      </c>
      <c r="H10" s="44">
        <f>'10.02.2025_FSP_2025_2028'!H10-'10.06.2024_VTBI_MTBF_2024_2028'!H10</f>
        <v>889.93100000000049</v>
      </c>
      <c r="I10" s="44">
        <f>'10.02.2025_FSP_2025_2028'!I10-'10.06.2024_VTBI_MTBF_2024_2028'!I10</f>
        <v>866.96900000000096</v>
      </c>
      <c r="J10" s="44">
        <f>'10.02.2025_FSP_2025_2028'!J10-'10.06.2024_VTBI_MTBF_2024_2028'!J10</f>
        <v>751.13700000000063</v>
      </c>
      <c r="K10" s="44">
        <f>'10.02.2025_FSP_2025_2028'!K10-'10.06.2024_VTBI_MTBF_2024_2028'!K10</f>
        <v>930.15799999999945</v>
      </c>
      <c r="L10" s="44">
        <f>'10.02.2025_FSP_2025_2028'!L10-'10.06.2024_VTBI_MTBF_2024_2028'!L10</f>
        <v>627.4429999999993</v>
      </c>
      <c r="M10" s="44">
        <f>'10.02.2025_FSP_2025_2028'!M10-'10.06.2024_VTBI_MTBF_2024_2028'!M10</f>
        <v>669.0789999999979</v>
      </c>
      <c r="N10" s="44">
        <f>'10.02.2025_FSP_2025_2028'!N10-'10.06.2024_VTBI_MTBF_2024_2028'!N10</f>
        <v>499.9045341909914</v>
      </c>
      <c r="O10" s="44">
        <f>'10.02.2025_FSP_2025_2028'!O10-'10.06.2024_VTBI_MTBF_2024_2028'!O10</f>
        <v>429.92486304774866</v>
      </c>
      <c r="P10" s="44">
        <f>'10.02.2025_FSP_2025_2028'!P10-'10.06.2024_VTBI_MTBF_2024_2028'!P10</f>
        <v>438.5880642693046</v>
      </c>
      <c r="Q10" s="44">
        <f>'10.02.2025_FSP_2025_2028'!Q10-'10.06.2024_VTBI_MTBF_2024_2028'!Q10</f>
        <v>597.52951197213406</v>
      </c>
      <c r="R10" s="44">
        <f>'10.02.2025_FSP_2025_2028'!R10-'10.06.2024_VTBI_MTBF_2024_2028'!R10</f>
        <v>612.4677497714365</v>
      </c>
    </row>
    <row r="11" spans="1:18" x14ac:dyDescent="0.2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4">
        <f>'10.02.2025_FSP_2025_2028'!E11-'10.06.2024_VTBI_MTBF_2024_2028'!E11</f>
        <v>706.70899999999983</v>
      </c>
      <c r="F11" s="44">
        <f>'10.02.2025_FSP_2025_2028'!F11-'10.06.2024_VTBI_MTBF_2024_2028'!F11</f>
        <v>743.76000000000022</v>
      </c>
      <c r="G11" s="44">
        <f>'10.02.2025_FSP_2025_2028'!G11-'10.06.2024_VTBI_MTBF_2024_2028'!G11</f>
        <v>784.67000000000007</v>
      </c>
      <c r="H11" s="44">
        <f>'10.02.2025_FSP_2025_2028'!H11-'10.06.2024_VTBI_MTBF_2024_2028'!H11</f>
        <v>809.13699999999972</v>
      </c>
      <c r="I11" s="44">
        <f>'10.02.2025_FSP_2025_2028'!I11-'10.06.2024_VTBI_MTBF_2024_2028'!I11</f>
        <v>856.95700000000033</v>
      </c>
      <c r="J11" s="44">
        <f>'10.02.2025_FSP_2025_2028'!J11-'10.06.2024_VTBI_MTBF_2024_2028'!J11</f>
        <v>982.19000000000051</v>
      </c>
      <c r="K11" s="44">
        <f>'10.02.2025_FSP_2025_2028'!K11-'10.06.2024_VTBI_MTBF_2024_2028'!K11</f>
        <v>1025.9040000000005</v>
      </c>
      <c r="L11" s="44">
        <f>'10.02.2025_FSP_2025_2028'!L11-'10.06.2024_VTBI_MTBF_2024_2028'!L11</f>
        <v>1028.393</v>
      </c>
      <c r="M11" s="44">
        <f>'10.02.2025_FSP_2025_2028'!M11-'10.06.2024_VTBI_MTBF_2024_2028'!M11</f>
        <v>1100.268</v>
      </c>
      <c r="N11" s="44">
        <f>'10.02.2025_FSP_2025_2028'!N11-'10.06.2024_VTBI_MTBF_2024_2028'!N11</f>
        <v>1368.1790375724395</v>
      </c>
      <c r="O11" s="44">
        <f>'10.02.2025_FSP_2025_2028'!O11-'10.06.2024_VTBI_MTBF_2024_2028'!O11</f>
        <v>1584.770996119827</v>
      </c>
      <c r="P11" s="44">
        <f>'10.02.2025_FSP_2025_2028'!P11-'10.06.2024_VTBI_MTBF_2024_2028'!P11</f>
        <v>1563.546282325482</v>
      </c>
      <c r="Q11" s="44">
        <f>'10.02.2025_FSP_2025_2028'!Q11-'10.06.2024_VTBI_MTBF_2024_2028'!Q11</f>
        <v>1560.5615111837587</v>
      </c>
      <c r="R11" s="44">
        <f>'10.02.2025_FSP_2025_2028'!R11-'10.06.2024_VTBI_MTBF_2024_2028'!R11</f>
        <v>1656.8374852660436</v>
      </c>
    </row>
    <row r="12" spans="1:18" x14ac:dyDescent="0.2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4">
        <f>'10.02.2025_FSP_2025_2028'!E12-'10.06.2024_VTBI_MTBF_2024_2028'!E12</f>
        <v>-457.99300000000039</v>
      </c>
      <c r="F12" s="44">
        <f>'10.02.2025_FSP_2025_2028'!F12-'10.06.2024_VTBI_MTBF_2024_2028'!F12</f>
        <v>-433.12399999999616</v>
      </c>
      <c r="G12" s="44">
        <f>'10.02.2025_FSP_2025_2028'!G12-'10.06.2024_VTBI_MTBF_2024_2028'!G12</f>
        <v>-491.15599999999267</v>
      </c>
      <c r="H12" s="44">
        <f>'10.02.2025_FSP_2025_2028'!H12-'10.06.2024_VTBI_MTBF_2024_2028'!H12</f>
        <v>-510.35399999999117</v>
      </c>
      <c r="I12" s="44">
        <f>'10.02.2025_FSP_2025_2028'!I12-'10.06.2024_VTBI_MTBF_2024_2028'!I12</f>
        <v>-209.33400000000802</v>
      </c>
      <c r="J12" s="44">
        <f>'10.02.2025_FSP_2025_2028'!J12-'10.06.2024_VTBI_MTBF_2024_2028'!J12</f>
        <v>-188.01100000000042</v>
      </c>
      <c r="K12" s="44">
        <f>'10.02.2025_FSP_2025_2028'!K12-'10.06.2024_VTBI_MTBF_2024_2028'!K12</f>
        <v>-303.11399999999412</v>
      </c>
      <c r="L12" s="44">
        <f>'10.02.2025_FSP_2025_2028'!L12-'10.06.2024_VTBI_MTBF_2024_2028'!L12</f>
        <v>-897.9539999999979</v>
      </c>
      <c r="M12" s="44">
        <f>'10.02.2025_FSP_2025_2028'!M12-'10.06.2024_VTBI_MTBF_2024_2028'!M12</f>
        <v>-363.14599999999427</v>
      </c>
      <c r="N12" s="44">
        <f>'10.02.2025_FSP_2025_2028'!N12-'10.06.2024_VTBI_MTBF_2024_2028'!N12</f>
        <v>-1397.5449577878844</v>
      </c>
      <c r="O12" s="44">
        <f>'10.02.2025_FSP_2025_2028'!O12-'10.06.2024_VTBI_MTBF_2024_2028'!O12</f>
        <v>-1693.0854296506877</v>
      </c>
      <c r="P12" s="44">
        <f>'10.02.2025_FSP_2025_2028'!P12-'10.06.2024_VTBI_MTBF_2024_2028'!P12</f>
        <v>-1863.4324600728132</v>
      </c>
      <c r="Q12" s="44">
        <f>'10.02.2025_FSP_2025_2028'!Q12-'10.06.2024_VTBI_MTBF_2024_2028'!Q12</f>
        <v>-1744.781091210285</v>
      </c>
      <c r="R12" s="44">
        <f>'10.02.2025_FSP_2025_2028'!R12-'10.06.2024_VTBI_MTBF_2024_2028'!R12</f>
        <v>-1753.8341675665079</v>
      </c>
    </row>
    <row r="13" spans="1:18" x14ac:dyDescent="0.2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4">
        <f>'10.02.2025_FSP_2025_2028'!E13-'10.06.2024_VTBI_MTBF_2024_2028'!E13</f>
        <v>498.52700000000004</v>
      </c>
      <c r="F13" s="44">
        <f>'10.02.2025_FSP_2025_2028'!F13-'10.06.2024_VTBI_MTBF_2024_2028'!F13</f>
        <v>570.27000000000044</v>
      </c>
      <c r="G13" s="44">
        <f>'10.02.2025_FSP_2025_2028'!G13-'10.06.2024_VTBI_MTBF_2024_2028'!G13</f>
        <v>610.77199999999993</v>
      </c>
      <c r="H13" s="44">
        <f>'10.02.2025_FSP_2025_2028'!H13-'10.06.2024_VTBI_MTBF_2024_2028'!H13</f>
        <v>670.10400000000027</v>
      </c>
      <c r="I13" s="44">
        <f>'10.02.2025_FSP_2025_2028'!I13-'10.06.2024_VTBI_MTBF_2024_2028'!I13</f>
        <v>669.73899999999958</v>
      </c>
      <c r="J13" s="44">
        <f>'10.02.2025_FSP_2025_2028'!J13-'10.06.2024_VTBI_MTBF_2024_2028'!J13</f>
        <v>635.86800000000039</v>
      </c>
      <c r="K13" s="44">
        <f>'10.02.2025_FSP_2025_2028'!K13-'10.06.2024_VTBI_MTBF_2024_2028'!K13</f>
        <v>650.55400000000009</v>
      </c>
      <c r="L13" s="44">
        <f>'10.02.2025_FSP_2025_2028'!L13-'10.06.2024_VTBI_MTBF_2024_2028'!L13</f>
        <v>499.96000000000004</v>
      </c>
      <c r="M13" s="44">
        <f>'10.02.2025_FSP_2025_2028'!M13-'10.06.2024_VTBI_MTBF_2024_2028'!M13</f>
        <v>660.82800000000043</v>
      </c>
      <c r="N13" s="44">
        <f>'10.02.2025_FSP_2025_2028'!N13-'10.06.2024_VTBI_MTBF_2024_2028'!N13</f>
        <v>211.32995584877608</v>
      </c>
      <c r="O13" s="44">
        <f>'10.02.2025_FSP_2025_2028'!O13-'10.06.2024_VTBI_MTBF_2024_2028'!O13</f>
        <v>150.87042852661943</v>
      </c>
      <c r="P13" s="44">
        <f>'10.02.2025_FSP_2025_2028'!P13-'10.06.2024_VTBI_MTBF_2024_2028'!P13</f>
        <v>330.95659403655009</v>
      </c>
      <c r="Q13" s="44">
        <f>'10.02.2025_FSP_2025_2028'!Q13-'10.06.2024_VTBI_MTBF_2024_2028'!Q13</f>
        <v>473.4037530369942</v>
      </c>
      <c r="R13" s="44">
        <f>'10.02.2025_FSP_2025_2028'!R13-'10.06.2024_VTBI_MTBF_2024_2028'!R13</f>
        <v>481.70357487601359</v>
      </c>
    </row>
    <row r="14" spans="1:18" x14ac:dyDescent="0.2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4">
        <f>'10.02.2025_FSP_2025_2028'!E14-'10.06.2024_VTBI_MTBF_2024_2028'!E14</f>
        <v>-956.52000000000044</v>
      </c>
      <c r="F14" s="44">
        <f>'10.02.2025_FSP_2025_2028'!F14-'10.06.2024_VTBI_MTBF_2024_2028'!F14</f>
        <v>-1003.3939999999966</v>
      </c>
      <c r="G14" s="44">
        <f>'10.02.2025_FSP_2025_2028'!G14-'10.06.2024_VTBI_MTBF_2024_2028'!G14</f>
        <v>-1101.9279999999926</v>
      </c>
      <c r="H14" s="44">
        <f>'10.02.2025_FSP_2025_2028'!H14-'10.06.2024_VTBI_MTBF_2024_2028'!H14</f>
        <v>-1180.4579999999914</v>
      </c>
      <c r="I14" s="44">
        <f>'10.02.2025_FSP_2025_2028'!I14-'10.06.2024_VTBI_MTBF_2024_2028'!I14</f>
        <v>-879.0730000000076</v>
      </c>
      <c r="J14" s="44">
        <f>'10.02.2025_FSP_2025_2028'!J14-'10.06.2024_VTBI_MTBF_2024_2028'!J14</f>
        <v>-823.87900000000081</v>
      </c>
      <c r="K14" s="44">
        <f>'10.02.2025_FSP_2025_2028'!K14-'10.06.2024_VTBI_MTBF_2024_2028'!K14</f>
        <v>-953.66799999999421</v>
      </c>
      <c r="L14" s="44">
        <f>'10.02.2025_FSP_2025_2028'!L14-'10.06.2024_VTBI_MTBF_2024_2028'!L14</f>
        <v>-1397.913999999997</v>
      </c>
      <c r="M14" s="44">
        <f>'10.02.2025_FSP_2025_2028'!M14-'10.06.2024_VTBI_MTBF_2024_2028'!M14</f>
        <v>-1023.9739999999947</v>
      </c>
      <c r="N14" s="44">
        <f>'10.02.2025_FSP_2025_2028'!N14-'10.06.2024_VTBI_MTBF_2024_2028'!N14</f>
        <v>-1608.8749136366605</v>
      </c>
      <c r="O14" s="44">
        <f>'10.02.2025_FSP_2025_2028'!O14-'10.06.2024_VTBI_MTBF_2024_2028'!O14</f>
        <v>-1843.9558581773072</v>
      </c>
      <c r="P14" s="44">
        <f>'10.02.2025_FSP_2025_2028'!P14-'10.06.2024_VTBI_MTBF_2024_2028'!P14</f>
        <v>-2194.3890541093633</v>
      </c>
      <c r="Q14" s="44">
        <f>'10.02.2025_FSP_2025_2028'!Q14-'10.06.2024_VTBI_MTBF_2024_2028'!Q14</f>
        <v>-2218.1848442472788</v>
      </c>
      <c r="R14" s="44">
        <f>'10.02.2025_FSP_2025_2028'!R14-'10.06.2024_VTBI_MTBF_2024_2028'!R14</f>
        <v>-2235.5377424425205</v>
      </c>
    </row>
    <row r="15" spans="1:18" x14ac:dyDescent="0.2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4">
        <f>'10.02.2025_FSP_2025_2028'!E15-'10.06.2024_VTBI_MTBF_2024_2028'!E15</f>
        <v>1192.3090000000011</v>
      </c>
      <c r="F15" s="44">
        <f>'10.02.2025_FSP_2025_2028'!F15-'10.06.2024_VTBI_MTBF_2024_2028'!F15</f>
        <v>1229.4030000000002</v>
      </c>
      <c r="G15" s="44">
        <f>'10.02.2025_FSP_2025_2028'!G15-'10.06.2024_VTBI_MTBF_2024_2028'!G15</f>
        <v>1324.6909999999989</v>
      </c>
      <c r="H15" s="44">
        <f>'10.02.2025_FSP_2025_2028'!H15-'10.06.2024_VTBI_MTBF_2024_2028'!H15</f>
        <v>1375.6059999999998</v>
      </c>
      <c r="I15" s="44">
        <f>'10.02.2025_FSP_2025_2028'!I15-'10.06.2024_VTBI_MTBF_2024_2028'!I15</f>
        <v>1048.4300000000003</v>
      </c>
      <c r="J15" s="44">
        <f>'10.02.2025_FSP_2025_2028'!J15-'10.06.2024_VTBI_MTBF_2024_2028'!J15</f>
        <v>932.28199999999924</v>
      </c>
      <c r="K15" s="44">
        <f>'10.02.2025_FSP_2025_2028'!K15-'10.06.2024_VTBI_MTBF_2024_2028'!K15</f>
        <v>1025.3810000000012</v>
      </c>
      <c r="L15" s="44">
        <f>'10.02.2025_FSP_2025_2028'!L15-'10.06.2024_VTBI_MTBF_2024_2028'!L15</f>
        <v>1351.9599999999991</v>
      </c>
      <c r="M15" s="44">
        <f>'10.02.2025_FSP_2025_2028'!M15-'10.06.2024_VTBI_MTBF_2024_2028'!M15</f>
        <v>1547.7929999999978</v>
      </c>
      <c r="N15" s="44">
        <f>'10.02.2025_FSP_2025_2028'!N15-'10.06.2024_VTBI_MTBF_2024_2028'!N15</f>
        <v>979.45690531064974</v>
      </c>
      <c r="O15" s="44">
        <f>'10.02.2025_FSP_2025_2028'!O15-'10.06.2024_VTBI_MTBF_2024_2028'!O15</f>
        <v>646.73801162227028</v>
      </c>
      <c r="P15" s="44">
        <f>'10.02.2025_FSP_2025_2028'!P15-'10.06.2024_VTBI_MTBF_2024_2028'!P15</f>
        <v>470.78248347802946</v>
      </c>
      <c r="Q15" s="44">
        <f>'10.02.2025_FSP_2025_2028'!Q15-'10.06.2024_VTBI_MTBF_2024_2028'!Q15</f>
        <v>256.75999111855344</v>
      </c>
      <c r="R15" s="44">
        <f>'10.02.2025_FSP_2025_2028'!R15-'10.06.2024_VTBI_MTBF_2024_2028'!R15</f>
        <v>88.233079787951283</v>
      </c>
    </row>
    <row r="16" spans="1:18" x14ac:dyDescent="0.2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4">
        <f>'10.02.2025_FSP_2025_2028'!E16-'10.06.2024_VTBI_MTBF_2024_2028'!E16</f>
        <v>-493.97800000000097</v>
      </c>
      <c r="F16" s="44">
        <f>'10.02.2025_FSP_2025_2028'!F16-'10.06.2024_VTBI_MTBF_2024_2028'!F16</f>
        <v>-419.53499999999985</v>
      </c>
      <c r="G16" s="44">
        <f>'10.02.2025_FSP_2025_2028'!G16-'10.06.2024_VTBI_MTBF_2024_2028'!G16</f>
        <v>-452.64600000000064</v>
      </c>
      <c r="H16" s="44">
        <f>'10.02.2025_FSP_2025_2028'!H16-'10.06.2024_VTBI_MTBF_2024_2028'!H16</f>
        <v>-482.81999999999971</v>
      </c>
      <c r="I16" s="44">
        <f>'10.02.2025_FSP_2025_2028'!I16-'10.06.2024_VTBI_MTBF_2024_2028'!I16</f>
        <v>-528.44399999999951</v>
      </c>
      <c r="J16" s="44">
        <f>'10.02.2025_FSP_2025_2028'!J16-'10.06.2024_VTBI_MTBF_2024_2028'!J16</f>
        <v>-518.73500000000058</v>
      </c>
      <c r="K16" s="44">
        <f>'10.02.2025_FSP_2025_2028'!K16-'10.06.2024_VTBI_MTBF_2024_2028'!K16</f>
        <v>-582.68699999999808</v>
      </c>
      <c r="L16" s="44">
        <f>'10.02.2025_FSP_2025_2028'!L16-'10.06.2024_VTBI_MTBF_2024_2028'!L16</f>
        <v>-890.58600000000297</v>
      </c>
      <c r="M16" s="44">
        <f>'10.02.2025_FSP_2025_2028'!M16-'10.06.2024_VTBI_MTBF_2024_2028'!M16</f>
        <v>-670.98600000000079</v>
      </c>
      <c r="N16" s="44">
        <f>'10.02.2025_FSP_2025_2028'!N16-'10.06.2024_VTBI_MTBF_2024_2028'!N16</f>
        <v>-1657.5375544348972</v>
      </c>
      <c r="O16" s="44">
        <f>'10.02.2025_FSP_2025_2028'!O16-'10.06.2024_VTBI_MTBF_2024_2028'!O16</f>
        <v>-1669.042097209549</v>
      </c>
      <c r="P16" s="44">
        <f>'10.02.2025_FSP_2025_2028'!P16-'10.06.2024_VTBI_MTBF_2024_2028'!P16</f>
        <v>-1877.4329125656222</v>
      </c>
      <c r="Q16" s="44">
        <f>'10.02.2025_FSP_2025_2028'!Q16-'10.06.2024_VTBI_MTBF_2024_2028'!Q16</f>
        <v>-1742.5115203394998</v>
      </c>
      <c r="R16" s="44">
        <f>'10.02.2025_FSP_2025_2028'!R16-'10.06.2024_VTBI_MTBF_2024_2028'!R16</f>
        <v>-1821.4319829615379</v>
      </c>
    </row>
    <row r="17" spans="1:18" x14ac:dyDescent="0.25">
      <c r="A17" s="19"/>
      <c r="B17" s="20" t="s">
        <v>55</v>
      </c>
      <c r="C17" s="28" t="s">
        <v>56</v>
      </c>
      <c r="D17" s="29"/>
      <c r="E17" s="20">
        <v>2015</v>
      </c>
      <c r="F17" s="20">
        <v>2016</v>
      </c>
      <c r="G17" s="20">
        <v>2017</v>
      </c>
      <c r="H17" s="20">
        <v>2018</v>
      </c>
      <c r="I17" s="20">
        <v>2019</v>
      </c>
      <c r="J17" s="20">
        <v>2020</v>
      </c>
      <c r="K17" s="20">
        <v>2021</v>
      </c>
      <c r="L17" s="20">
        <v>2022</v>
      </c>
      <c r="M17" s="20">
        <v>2023</v>
      </c>
      <c r="N17" s="20">
        <v>2024</v>
      </c>
      <c r="O17" s="20">
        <v>2025</v>
      </c>
      <c r="P17" s="43">
        <v>2026</v>
      </c>
      <c r="Q17" s="20">
        <v>2027</v>
      </c>
      <c r="R17" s="20">
        <v>2028</v>
      </c>
    </row>
    <row r="18" spans="1:18" x14ac:dyDescent="0.25">
      <c r="A18" s="14">
        <f>A16+1</f>
        <v>12</v>
      </c>
      <c r="B18" s="24" t="s">
        <v>5</v>
      </c>
      <c r="C18" s="24" t="s">
        <v>6</v>
      </c>
      <c r="D18" s="27" t="s">
        <v>47</v>
      </c>
      <c r="E18" s="44">
        <f>'10.02.2025_FSP_2025_2028'!E18-'10.06.2024_VTBI_MTBF_2024_2028'!E18</f>
        <v>-0.41013068228798488</v>
      </c>
      <c r="F18" s="44">
        <f>'10.02.2025_FSP_2025_2028'!F18-'10.06.2024_VTBI_MTBF_2024_2028'!F18</f>
        <v>0.41184045847076334</v>
      </c>
      <c r="G18" s="44">
        <f>'10.02.2025_FSP_2025_2028'!G18-'10.06.2024_VTBI_MTBF_2024_2028'!G18</f>
        <v>-0.12067609690437564</v>
      </c>
      <c r="H18" s="44">
        <f>'10.02.2025_FSP_2025_2028'!H18-'10.06.2024_VTBI_MTBF_2024_2028'!H18</f>
        <v>0.58210901772859813</v>
      </c>
      <c r="I18" s="44">
        <f>'10.02.2025_FSP_2025_2028'!I18-'10.06.2024_VTBI_MTBF_2024_2028'!I18</f>
        <v>-0.1359199744491093</v>
      </c>
      <c r="J18" s="44">
        <f>'10.02.2025_FSP_2025_2028'!J18-'10.06.2024_VTBI_MTBF_2024_2028'!J18</f>
        <v>-0.46068708515446133</v>
      </c>
      <c r="K18" s="44">
        <f>'10.02.2025_FSP_2025_2028'!K18-'10.06.2024_VTBI_MTBF_2024_2028'!K18</f>
        <v>0.76724335054551318</v>
      </c>
      <c r="L18" s="44">
        <f>'10.02.2025_FSP_2025_2028'!L18-'10.06.2024_VTBI_MTBF_2024_2028'!L18</f>
        <v>-2.1123807543923618</v>
      </c>
      <c r="M18" s="44">
        <f>'10.02.2025_FSP_2025_2028'!M18-'10.06.2024_VTBI_MTBF_2024_2028'!M18</f>
        <v>0.2707248060932983</v>
      </c>
      <c r="N18" s="44">
        <f>'10.02.2025_FSP_2025_2028'!N18-'10.06.2024_VTBI_MTBF_2024_2028'!N18</f>
        <v>-0.98834191579879871</v>
      </c>
      <c r="O18" s="44">
        <f>'10.02.2025_FSP_2025_2028'!O18-'10.06.2024_VTBI_MTBF_2024_2028'!O18</f>
        <v>-0.43001534691404686</v>
      </c>
      <c r="P18" s="44">
        <f>'10.02.2025_FSP_2025_2028'!P18-'10.06.2024_VTBI_MTBF_2024_2028'!P18</f>
        <v>4.2632564145606011E-14</v>
      </c>
      <c r="Q18" s="44">
        <f>'10.02.2025_FSP_2025_2028'!Q18-'10.06.2024_VTBI_MTBF_2024_2028'!Q18</f>
        <v>0.79250713509681248</v>
      </c>
      <c r="R18" s="44">
        <f>'10.02.2025_FSP_2025_2028'!R18-'10.06.2024_VTBI_MTBF_2024_2028'!R18</f>
        <v>0</v>
      </c>
    </row>
    <row r="19" spans="1:18" x14ac:dyDescent="0.2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44">
        <f>'10.02.2025_FSP_2025_2028'!E19-'10.06.2024_VTBI_MTBF_2024_2028'!E19</f>
        <v>0.35882202719810152</v>
      </c>
      <c r="F19" s="44">
        <f>'10.02.2025_FSP_2025_2028'!F19-'10.06.2024_VTBI_MTBF_2024_2028'!F19</f>
        <v>0.43525976688898993</v>
      </c>
      <c r="G19" s="44">
        <f>'10.02.2025_FSP_2025_2028'!G19-'10.06.2024_VTBI_MTBF_2024_2028'!G19</f>
        <v>0.2848421042703535</v>
      </c>
      <c r="H19" s="44">
        <f>'10.02.2025_FSP_2025_2028'!H19-'10.06.2024_VTBI_MTBF_2024_2028'!H19</f>
        <v>0.19623290655266601</v>
      </c>
      <c r="I19" s="44">
        <f>'10.02.2025_FSP_2025_2028'!I19-'10.06.2024_VTBI_MTBF_2024_2028'!I19</f>
        <v>4.8985450940520536E-2</v>
      </c>
      <c r="J19" s="44">
        <f>'10.02.2025_FSP_2025_2028'!J19-'10.06.2024_VTBI_MTBF_2024_2028'!J19</f>
        <v>1.8170580458015024</v>
      </c>
      <c r="K19" s="44">
        <f>'10.02.2025_FSP_2025_2028'!K19-'10.06.2024_VTBI_MTBF_2024_2028'!K19</f>
        <v>0.15103551512481772</v>
      </c>
      <c r="L19" s="44">
        <f>'10.02.2025_FSP_2025_2028'!L19-'10.06.2024_VTBI_MTBF_2024_2028'!L19</f>
        <v>-0.42041455129081839</v>
      </c>
      <c r="M19" s="44">
        <f>'10.02.2025_FSP_2025_2028'!M19-'10.06.2024_VTBI_MTBF_2024_2028'!M19</f>
        <v>-1.6388730301883925E-3</v>
      </c>
      <c r="N19" s="44">
        <f>'10.02.2025_FSP_2025_2028'!N19-'10.06.2024_VTBI_MTBF_2024_2028'!N19</f>
        <v>3.1132839459107942</v>
      </c>
      <c r="O19" s="44">
        <f>'10.02.2025_FSP_2025_2028'!O19-'10.06.2024_VTBI_MTBF_2024_2028'!O19</f>
        <v>2.5007502589907205</v>
      </c>
      <c r="P19" s="44">
        <f>'10.02.2025_FSP_2025_2028'!P19-'10.06.2024_VTBI_MTBF_2024_2028'!P19</f>
        <v>-0.71761656701632148</v>
      </c>
      <c r="Q19" s="44">
        <f>'10.02.2025_FSP_2025_2028'!Q19-'10.06.2024_VTBI_MTBF_2024_2028'!Q19</f>
        <v>-0.35335998497501464</v>
      </c>
      <c r="R19" s="44">
        <f>'10.02.2025_FSP_2025_2028'!R19-'10.06.2024_VTBI_MTBF_2024_2028'!R19</f>
        <v>1</v>
      </c>
    </row>
    <row r="20" spans="1:18" x14ac:dyDescent="0.2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44">
        <f>'10.02.2025_FSP_2025_2028'!E20-'10.06.2024_VTBI_MTBF_2024_2028'!E20</f>
        <v>-0.59464361243172448</v>
      </c>
      <c r="F20" s="44">
        <f>'10.02.2025_FSP_2025_2028'!F20-'10.06.2024_VTBI_MTBF_2024_2028'!F20</f>
        <v>0.36506354128320595</v>
      </c>
      <c r="G20" s="44">
        <f>'10.02.2025_FSP_2025_2028'!G20-'10.06.2024_VTBI_MTBF_2024_2028'!G20</f>
        <v>-0.24378027878449871</v>
      </c>
      <c r="H20" s="44">
        <f>'10.02.2025_FSP_2025_2028'!H20-'10.06.2024_VTBI_MTBF_2024_2028'!H20</f>
        <v>0.7769779869621658</v>
      </c>
      <c r="I20" s="44">
        <f>'10.02.2025_FSP_2025_2028'!I20-'10.06.2024_VTBI_MTBF_2024_2028'!I20</f>
        <v>4.5570342509126789</v>
      </c>
      <c r="J20" s="44">
        <f>'10.02.2025_FSP_2025_2028'!J20-'10.06.2024_VTBI_MTBF_2024_2028'!J20</f>
        <v>4.258605987037356E-2</v>
      </c>
      <c r="K20" s="44">
        <f>'10.02.2025_FSP_2025_2028'!K20-'10.06.2024_VTBI_MTBF_2024_2028'!K20</f>
        <v>-1.0540463904503383</v>
      </c>
      <c r="L20" s="44">
        <f>'10.02.2025_FSP_2025_2028'!L20-'10.06.2024_VTBI_MTBF_2024_2028'!L20</f>
        <v>-7.4733265399279389</v>
      </c>
      <c r="M20" s="44">
        <f>'10.02.2025_FSP_2025_2028'!M20-'10.06.2024_VTBI_MTBF_2024_2028'!M20</f>
        <v>7.8341082512416733</v>
      </c>
      <c r="N20" s="44">
        <f>'10.02.2025_FSP_2025_2028'!N20-'10.06.2024_VTBI_MTBF_2024_2028'!N20</f>
        <v>-12.644860363083524</v>
      </c>
      <c r="O20" s="44">
        <f>'10.02.2025_FSP_2025_2028'!O20-'10.06.2024_VTBI_MTBF_2024_2028'!O20</f>
        <v>-3.4521107004965188</v>
      </c>
      <c r="P20" s="44">
        <f>'10.02.2025_FSP_2025_2028'!P20-'10.06.2024_VTBI_MTBF_2024_2028'!P20</f>
        <v>-1.9813411145889432</v>
      </c>
      <c r="Q20" s="44">
        <f>'10.02.2025_FSP_2025_2028'!Q20-'10.06.2024_VTBI_MTBF_2024_2028'!Q20</f>
        <v>2.1040840580216269</v>
      </c>
      <c r="R20" s="44">
        <f>'10.02.2025_FSP_2025_2028'!R20-'10.06.2024_VTBI_MTBF_2024_2028'!R20</f>
        <v>0</v>
      </c>
    </row>
    <row r="21" spans="1:18" x14ac:dyDescent="0.2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44">
        <f>'10.02.2025_FSP_2025_2028'!E21-'10.06.2024_VTBI_MTBF_2024_2028'!E21</f>
        <v>-1.0035986122179281</v>
      </c>
      <c r="F21" s="44">
        <f>'10.02.2025_FSP_2025_2028'!F21-'10.06.2024_VTBI_MTBF_2024_2028'!F21</f>
        <v>1.9219028534146361</v>
      </c>
      <c r="G21" s="44">
        <f>'10.02.2025_FSP_2025_2028'!G21-'10.06.2024_VTBI_MTBF_2024_2028'!G21</f>
        <v>-0.44678927425793802</v>
      </c>
      <c r="H21" s="44">
        <f>'10.02.2025_FSP_2025_2028'!H21-'10.06.2024_VTBI_MTBF_2024_2028'!H21</f>
        <v>-0.20323256937442125</v>
      </c>
      <c r="I21" s="44">
        <f>'10.02.2025_FSP_2025_2028'!I21-'10.06.2024_VTBI_MTBF_2024_2028'!I21</f>
        <v>-0.15238413821653296</v>
      </c>
      <c r="J21" s="44">
        <f>'10.02.2025_FSP_2025_2028'!J21-'10.06.2024_VTBI_MTBF_2024_2028'!J21</f>
        <v>-0.28174107390668723</v>
      </c>
      <c r="K21" s="44">
        <f>'10.02.2025_FSP_2025_2028'!K21-'10.06.2024_VTBI_MTBF_2024_2028'!K21</f>
        <v>-0.4642146059234733</v>
      </c>
      <c r="L21" s="44">
        <f>'10.02.2025_FSP_2025_2028'!L21-'10.06.2024_VTBI_MTBF_2024_2028'!L21</f>
        <v>-2.146230209660061</v>
      </c>
      <c r="M21" s="44">
        <f>'10.02.2025_FSP_2025_2028'!M21-'10.06.2024_VTBI_MTBF_2024_2028'!M21</f>
        <v>1.6944979790800261</v>
      </c>
      <c r="N21" s="44">
        <f>'10.02.2025_FSP_2025_2028'!N21-'10.06.2024_VTBI_MTBF_2024_2028'!N21</f>
        <v>-5.809101477200727</v>
      </c>
      <c r="O21" s="44">
        <f>'10.02.2025_FSP_2025_2028'!O21-'10.06.2024_VTBI_MTBF_2024_2028'!O21</f>
        <v>-0.95555960968337672</v>
      </c>
      <c r="P21" s="44">
        <f>'10.02.2025_FSP_2025_2028'!P21-'10.06.2024_VTBI_MTBF_2024_2028'!P21</f>
        <v>2.3265864395688567</v>
      </c>
      <c r="Q21" s="44">
        <f>'10.02.2025_FSP_2025_2028'!Q21-'10.06.2024_VTBI_MTBF_2024_2028'!Q21</f>
        <v>1.7100366129335214</v>
      </c>
      <c r="R21" s="44">
        <f>'10.02.2025_FSP_2025_2028'!R21-'10.06.2024_VTBI_MTBF_2024_2028'!R21</f>
        <v>-1.5050062499952332E-2</v>
      </c>
    </row>
    <row r="22" spans="1:18" x14ac:dyDescent="0.2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44"/>
      <c r="F22" s="54" t="s">
        <v>58</v>
      </c>
      <c r="G22" s="54" t="s">
        <v>58</v>
      </c>
      <c r="H22" s="54" t="s">
        <v>58</v>
      </c>
      <c r="I22" s="54" t="s">
        <v>58</v>
      </c>
      <c r="J22" s="54" t="s">
        <v>58</v>
      </c>
      <c r="K22" s="54" t="s">
        <v>58</v>
      </c>
      <c r="L22" s="54" t="s">
        <v>58</v>
      </c>
      <c r="M22" s="54" t="s">
        <v>58</v>
      </c>
      <c r="N22" s="54" t="s">
        <v>58</v>
      </c>
      <c r="O22" s="54" t="s">
        <v>58</v>
      </c>
      <c r="P22" s="54" t="s">
        <v>58</v>
      </c>
      <c r="Q22" s="54" t="s">
        <v>58</v>
      </c>
      <c r="R22" s="54" t="s">
        <v>58</v>
      </c>
    </row>
    <row r="23" spans="1:18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44">
        <f>'10.02.2025_FSP_2025_2028'!E23-'10.06.2024_VTBI_MTBF_2024_2028'!E23</f>
        <v>8.1587483527130189E-2</v>
      </c>
      <c r="F23" s="44">
        <f>'10.02.2025_FSP_2025_2028'!F23-'10.06.2024_VTBI_MTBF_2024_2028'!F23</f>
        <v>-6.2915456545766801E-2</v>
      </c>
      <c r="G23" s="44">
        <f>'10.02.2025_FSP_2025_2028'!G23-'10.06.2024_VTBI_MTBF_2024_2028'!G23</f>
        <v>0.10342936490340549</v>
      </c>
      <c r="H23" s="44">
        <f>'10.02.2025_FSP_2025_2028'!H23-'10.06.2024_VTBI_MTBF_2024_2028'!H23</f>
        <v>-4.202812400778555E-2</v>
      </c>
      <c r="I23" s="44">
        <f>'10.02.2025_FSP_2025_2028'!I23-'10.06.2024_VTBI_MTBF_2024_2028'!I23</f>
        <v>-1.8678659097763841</v>
      </c>
      <c r="J23" s="44">
        <f>'10.02.2025_FSP_2025_2028'!J23-'10.06.2024_VTBI_MTBF_2024_2028'!J23</f>
        <v>-0.65266037220955297</v>
      </c>
      <c r="K23" s="44">
        <f>'10.02.2025_FSP_2025_2028'!K23-'10.06.2024_VTBI_MTBF_2024_2028'!K23</f>
        <v>4.7934983823338939E-2</v>
      </c>
      <c r="L23" s="44">
        <f>'10.02.2025_FSP_2025_2028'!L23-'10.06.2024_VTBI_MTBF_2024_2028'!L23</f>
        <v>1.1053603741851816</v>
      </c>
      <c r="M23" s="44">
        <f>'10.02.2025_FSP_2025_2028'!M23-'10.06.2024_VTBI_MTBF_2024_2028'!M23</f>
        <v>1.240551435804349</v>
      </c>
      <c r="N23" s="44">
        <f>'10.02.2025_FSP_2025_2028'!N23-'10.06.2024_VTBI_MTBF_2024_2028'!N23</f>
        <v>-2.7012005411125131</v>
      </c>
      <c r="O23" s="44">
        <f>'10.02.2025_FSP_2025_2028'!O23-'10.06.2024_VTBI_MTBF_2024_2028'!O23</f>
        <v>-1.7568504749781226</v>
      </c>
      <c r="P23" s="44">
        <f>'10.02.2025_FSP_2025_2028'!P23-'10.06.2024_VTBI_MTBF_2024_2028'!P23</f>
        <v>-0.96317313942770966</v>
      </c>
      <c r="Q23" s="44">
        <f>'10.02.2025_FSP_2025_2028'!Q23-'10.06.2024_VTBI_MTBF_2024_2028'!Q23</f>
        <v>-1.0714750589550448</v>
      </c>
      <c r="R23" s="44">
        <f>'10.02.2025_FSP_2025_2028'!R23-'10.06.2024_VTBI_MTBF_2024_2028'!R23</f>
        <v>-0.80180174364426193</v>
      </c>
    </row>
    <row r="24" spans="1:18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44">
        <f>'10.02.2025_FSP_2025_2028'!E24-'10.06.2024_VTBI_MTBF_2024_2028'!E24</f>
        <v>-0.63314973054610846</v>
      </c>
      <c r="F24" s="44">
        <f>'10.02.2025_FSP_2025_2028'!F24-'10.06.2024_VTBI_MTBF_2024_2028'!F24</f>
        <v>0.6242479838336692</v>
      </c>
      <c r="G24" s="44">
        <f>'10.02.2025_FSP_2025_2028'!G24-'10.06.2024_VTBI_MTBF_2024_2028'!G24</f>
        <v>1.784048778877434E-2</v>
      </c>
      <c r="H24" s="44">
        <f>'10.02.2025_FSP_2025_2028'!H24-'10.06.2024_VTBI_MTBF_2024_2028'!H24</f>
        <v>-8.9104881811579162E-3</v>
      </c>
      <c r="I24" s="44">
        <f>'10.02.2025_FSP_2025_2028'!I24-'10.06.2024_VTBI_MTBF_2024_2028'!I24</f>
        <v>-0.19669357718235858</v>
      </c>
      <c r="J24" s="44">
        <f>'10.02.2025_FSP_2025_2028'!J24-'10.06.2024_VTBI_MTBF_2024_2028'!J24</f>
        <v>2.0273641835785838E-2</v>
      </c>
      <c r="K24" s="44">
        <f>'10.02.2025_FSP_2025_2028'!K24-'10.06.2024_VTBI_MTBF_2024_2028'!K24</f>
        <v>7.9214597319605673E-2</v>
      </c>
      <c r="L24" s="44">
        <f>'10.02.2025_FSP_2025_2028'!L24-'10.06.2024_VTBI_MTBF_2024_2028'!L24</f>
        <v>-1.1807969877836086</v>
      </c>
      <c r="M24" s="44">
        <f>'10.02.2025_FSP_2025_2028'!M24-'10.06.2024_VTBI_MTBF_2024_2028'!M24</f>
        <v>0.8580226605450747</v>
      </c>
      <c r="N24" s="44">
        <f>'10.02.2025_FSP_2025_2028'!N24-'10.06.2024_VTBI_MTBF_2024_2028'!N24</f>
        <v>-4.4139767987481093</v>
      </c>
      <c r="O24" s="44">
        <f>'10.02.2025_FSP_2025_2028'!O24-'10.06.2024_VTBI_MTBF_2024_2028'!O24</f>
        <v>0.11943779439654634</v>
      </c>
      <c r="P24" s="44">
        <f>'10.02.2025_FSP_2025_2028'!P24-'10.06.2024_VTBI_MTBF_2024_2028'!P24</f>
        <v>-0.73963806565406287</v>
      </c>
      <c r="Q24" s="44">
        <f>'10.02.2025_FSP_2025_2028'!Q24-'10.06.2024_VTBI_MTBF_2024_2028'!Q24</f>
        <v>0.82126881678787811</v>
      </c>
      <c r="R24" s="44">
        <f>'10.02.2025_FSP_2025_2028'!R24-'10.06.2024_VTBI_MTBF_2024_2028'!R24</f>
        <v>-0.10000000000000009</v>
      </c>
    </row>
    <row r="25" spans="1:18" x14ac:dyDescent="0.25">
      <c r="A25" s="19"/>
      <c r="B25" s="20" t="s">
        <v>59</v>
      </c>
      <c r="C25" s="20" t="s">
        <v>60</v>
      </c>
      <c r="D25" s="21"/>
      <c r="E25" s="20">
        <v>2015</v>
      </c>
      <c r="F25" s="20">
        <v>2016</v>
      </c>
      <c r="G25" s="20">
        <v>2017</v>
      </c>
      <c r="H25" s="20">
        <v>2018</v>
      </c>
      <c r="I25" s="20">
        <v>2019</v>
      </c>
      <c r="J25" s="20">
        <v>2020</v>
      </c>
      <c r="K25" s="20">
        <v>2021</v>
      </c>
      <c r="L25" s="20">
        <v>2022</v>
      </c>
      <c r="M25" s="20">
        <v>2023</v>
      </c>
      <c r="N25" s="20">
        <v>2024</v>
      </c>
      <c r="O25" s="20">
        <v>2025</v>
      </c>
      <c r="P25" s="43">
        <v>2026</v>
      </c>
      <c r="Q25" s="20">
        <v>2027</v>
      </c>
      <c r="R25" s="20">
        <v>2028</v>
      </c>
    </row>
    <row r="26" spans="1:18" x14ac:dyDescent="0.25">
      <c r="A26" s="32">
        <f>A24+1</f>
        <v>19</v>
      </c>
      <c r="B26" s="24" t="s">
        <v>5</v>
      </c>
      <c r="C26" s="24" t="s">
        <v>6</v>
      </c>
      <c r="D26" s="27" t="s">
        <v>42</v>
      </c>
      <c r="E26" s="44">
        <f>'10.02.2025_FSP_2025_2028'!E26-'10.06.2024_VTBI_MTBF_2024_2028'!E26</f>
        <v>-733.78399999999965</v>
      </c>
      <c r="F26" s="44">
        <f>'10.02.2025_FSP_2025_2028'!F26-'10.06.2024_VTBI_MTBF_2024_2028'!F26</f>
        <v>-775.06100000000151</v>
      </c>
      <c r="G26" s="44">
        <f>'10.02.2025_FSP_2025_2028'!G26-'10.06.2024_VTBI_MTBF_2024_2028'!G26</f>
        <v>-905.65899999999965</v>
      </c>
      <c r="H26" s="44">
        <f>'10.02.2025_FSP_2025_2028'!H26-'10.06.2024_VTBI_MTBF_2024_2028'!H26</f>
        <v>-927.895999999997</v>
      </c>
      <c r="I26" s="44">
        <f>'10.02.2025_FSP_2025_2028'!I26-'10.06.2024_VTBI_MTBF_2024_2028'!I26</f>
        <v>-980.58499999999913</v>
      </c>
      <c r="J26" s="44">
        <f>'10.02.2025_FSP_2025_2028'!J26-'10.06.2024_VTBI_MTBF_2024_2028'!J26</f>
        <v>-966.1200000000008</v>
      </c>
      <c r="K26" s="44">
        <f>'10.02.2025_FSP_2025_2028'!K26-'10.06.2024_VTBI_MTBF_2024_2028'!K26</f>
        <v>-1078.0620000000017</v>
      </c>
      <c r="L26" s="44">
        <f>'10.02.2025_FSP_2025_2028'!L26-'10.06.2024_VTBI_MTBF_2024_2028'!L26</f>
        <v>-1657.6980000000003</v>
      </c>
      <c r="M26" s="44">
        <f>'10.02.2025_FSP_2025_2028'!M26-'10.06.2024_VTBI_MTBF_2024_2028'!M26</f>
        <v>-1486.3590000000004</v>
      </c>
      <c r="N26" s="44">
        <f>'10.02.2025_FSP_2025_2028'!N26-'10.06.2024_VTBI_MTBF_2024_2028'!N26</f>
        <v>-1127.0173146804264</v>
      </c>
      <c r="O26" s="44">
        <f>'10.02.2025_FSP_2025_2028'!O26-'10.06.2024_VTBI_MTBF_2024_2028'!O26</f>
        <v>-1078.6721471060373</v>
      </c>
      <c r="P26" s="44">
        <f>'10.02.2025_FSP_2025_2028'!P26-'10.06.2024_VTBI_MTBF_2024_2028'!P26</f>
        <v>-1204.8111824813168</v>
      </c>
      <c r="Q26" s="44">
        <f>'10.02.2025_FSP_2025_2028'!Q26-'10.06.2024_VTBI_MTBF_2024_2028'!Q26</f>
        <v>-1047.0295850618095</v>
      </c>
      <c r="R26" s="44">
        <f>'10.02.2025_FSP_2025_2028'!R26-'10.06.2024_VTBI_MTBF_2024_2028'!R26</f>
        <v>-1100.0354578055631</v>
      </c>
    </row>
    <row r="27" spans="1:18" x14ac:dyDescent="0.2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4">
        <f>'10.02.2025_FSP_2025_2028'!E27-'10.06.2024_VTBI_MTBF_2024_2028'!E27</f>
        <v>-126.21399999999994</v>
      </c>
      <c r="F27" s="44">
        <f>'10.02.2025_FSP_2025_2028'!F27-'10.06.2024_VTBI_MTBF_2024_2028'!F27</f>
        <v>-110.03800000000047</v>
      </c>
      <c r="G27" s="44">
        <f>'10.02.2025_FSP_2025_2028'!G27-'10.06.2024_VTBI_MTBF_2024_2028'!G27</f>
        <v>-99.397999999999229</v>
      </c>
      <c r="H27" s="44">
        <f>'10.02.2025_FSP_2025_2028'!H27-'10.06.2024_VTBI_MTBF_2024_2028'!H27</f>
        <v>-94.679000000000087</v>
      </c>
      <c r="I27" s="44">
        <f>'10.02.2025_FSP_2025_2028'!I27-'10.06.2024_VTBI_MTBF_2024_2028'!I27</f>
        <v>-97.827000000000226</v>
      </c>
      <c r="J27" s="44">
        <f>'10.02.2025_FSP_2025_2028'!J27-'10.06.2024_VTBI_MTBF_2024_2028'!J27</f>
        <v>23.920000000000073</v>
      </c>
      <c r="K27" s="44">
        <f>'10.02.2025_FSP_2025_2028'!K27-'10.06.2024_VTBI_MTBF_2024_2028'!K27</f>
        <v>22.956000000000131</v>
      </c>
      <c r="L27" s="44">
        <f>'10.02.2025_FSP_2025_2028'!L27-'10.06.2024_VTBI_MTBF_2024_2028'!L27</f>
        <v>245.29500000000007</v>
      </c>
      <c r="M27" s="44">
        <f>'10.02.2025_FSP_2025_2028'!M27-'10.06.2024_VTBI_MTBF_2024_2028'!M27</f>
        <v>19.292999999999665</v>
      </c>
      <c r="N27" s="44">
        <f>'10.02.2025_FSP_2025_2028'!N27-'10.06.2024_VTBI_MTBF_2024_2028'!N27</f>
        <v>13.855618433177369</v>
      </c>
      <c r="O27" s="44">
        <f>'10.02.2025_FSP_2025_2028'!O27-'10.06.2024_VTBI_MTBF_2024_2028'!O27</f>
        <v>54.952022985798976</v>
      </c>
      <c r="P27" s="44">
        <f>'10.02.2025_FSP_2025_2028'!P27-'10.06.2024_VTBI_MTBF_2024_2028'!P27</f>
        <v>-110.99415694831623</v>
      </c>
      <c r="Q27" s="44">
        <f>'10.02.2025_FSP_2025_2028'!Q27-'10.06.2024_VTBI_MTBF_2024_2028'!Q27</f>
        <v>-78.729914203877343</v>
      </c>
      <c r="R27" s="44">
        <f>'10.02.2025_FSP_2025_2028'!R27-'10.06.2024_VTBI_MTBF_2024_2028'!R27</f>
        <v>-127.03411060045073</v>
      </c>
    </row>
    <row r="28" spans="1:18" x14ac:dyDescent="0.2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4">
        <f>'10.02.2025_FSP_2025_2028'!E28-'10.06.2024_VTBI_MTBF_2024_2028'!E28</f>
        <v>-115.24000000000069</v>
      </c>
      <c r="F28" s="44">
        <f>'10.02.2025_FSP_2025_2028'!F28-'10.06.2024_VTBI_MTBF_2024_2028'!F28</f>
        <v>-39.979999999998654</v>
      </c>
      <c r="G28" s="44">
        <f>'10.02.2025_FSP_2025_2028'!G28-'10.06.2024_VTBI_MTBF_2024_2028'!G28</f>
        <v>-31.030999999995402</v>
      </c>
      <c r="H28" s="44">
        <f>'10.02.2025_FSP_2025_2028'!H28-'10.06.2024_VTBI_MTBF_2024_2028'!H28</f>
        <v>-43.86800000000494</v>
      </c>
      <c r="I28" s="44">
        <f>'10.02.2025_FSP_2025_2028'!I28-'10.06.2024_VTBI_MTBF_2024_2028'!I28</f>
        <v>-77.357000000003609</v>
      </c>
      <c r="J28" s="44">
        <f>'10.02.2025_FSP_2025_2028'!J28-'10.06.2024_VTBI_MTBF_2024_2028'!J28</f>
        <v>30.642000000000735</v>
      </c>
      <c r="K28" s="44">
        <f>'10.02.2025_FSP_2025_2028'!K28-'10.06.2024_VTBI_MTBF_2024_2028'!K28</f>
        <v>-34.827000000004773</v>
      </c>
      <c r="L28" s="44">
        <f>'10.02.2025_FSP_2025_2028'!L28-'10.06.2024_VTBI_MTBF_2024_2028'!L28</f>
        <v>-866.16099999999278</v>
      </c>
      <c r="M28" s="44">
        <f>'10.02.2025_FSP_2025_2028'!M28-'10.06.2024_VTBI_MTBF_2024_2028'!M28</f>
        <v>98.771999999988111</v>
      </c>
      <c r="N28" s="44">
        <f>'10.02.2025_FSP_2025_2028'!N28-'10.06.2024_VTBI_MTBF_2024_2028'!N28</f>
        <v>-1058.0640396495128</v>
      </c>
      <c r="O28" s="44">
        <f>'10.02.2025_FSP_2025_2028'!O28-'10.06.2024_VTBI_MTBF_2024_2028'!O28</f>
        <v>-1399.6576160974382</v>
      </c>
      <c r="P28" s="44">
        <f>'10.02.2025_FSP_2025_2028'!P28-'10.06.2024_VTBI_MTBF_2024_2028'!P28</f>
        <v>-1471.9041176234423</v>
      </c>
      <c r="Q28" s="44">
        <f>'10.02.2025_FSP_2025_2028'!Q28-'10.06.2024_VTBI_MTBF_2024_2028'!Q28</f>
        <v>-1412.8382156889329</v>
      </c>
      <c r="R28" s="44">
        <f>'10.02.2025_FSP_2025_2028'!R28-'10.06.2024_VTBI_MTBF_2024_2028'!R28</f>
        <v>-1402.8950571173955</v>
      </c>
    </row>
    <row r="29" spans="1:18" x14ac:dyDescent="0.2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4">
        <f>'10.02.2025_FSP_2025_2028'!E29-'10.06.2024_VTBI_MTBF_2024_2028'!E29</f>
        <v>-75.432999999999993</v>
      </c>
      <c r="F29" s="44">
        <f>'10.02.2025_FSP_2025_2028'!F29-'10.06.2024_VTBI_MTBF_2024_2028'!F29</f>
        <v>42.553000000000793</v>
      </c>
      <c r="G29" s="44">
        <f>'10.02.2025_FSP_2025_2028'!G29-'10.06.2024_VTBI_MTBF_2024_2028'!G29</f>
        <v>42</v>
      </c>
      <c r="H29" s="44">
        <f>'10.02.2025_FSP_2025_2028'!H29-'10.06.2024_VTBI_MTBF_2024_2028'!H29</f>
        <v>-5.599999999958527E-2</v>
      </c>
      <c r="I29" s="44">
        <f>'10.02.2025_FSP_2025_2028'!I29-'10.06.2024_VTBI_MTBF_2024_2028'!I29</f>
        <v>-16.036000000000058</v>
      </c>
      <c r="J29" s="44">
        <f>'10.02.2025_FSP_2025_2028'!J29-'10.06.2024_VTBI_MTBF_2024_2028'!J29</f>
        <v>-21.893999999999323</v>
      </c>
      <c r="K29" s="44">
        <f>'10.02.2025_FSP_2025_2028'!K29-'10.06.2024_VTBI_MTBF_2024_2028'!K29</f>
        <v>-59.074999999999818</v>
      </c>
      <c r="L29" s="44">
        <f>'10.02.2025_FSP_2025_2028'!L29-'10.06.2024_VTBI_MTBF_2024_2028'!L29</f>
        <v>-143.24799999999959</v>
      </c>
      <c r="M29" s="44">
        <f>'10.02.2025_FSP_2025_2028'!M29-'10.06.2024_VTBI_MTBF_2024_2028'!M29</f>
        <v>-12.44300000000112</v>
      </c>
      <c r="N29" s="44">
        <f>'10.02.2025_FSP_2025_2028'!N29-'10.06.2024_VTBI_MTBF_2024_2028'!N29</f>
        <v>-626.0642794362102</v>
      </c>
      <c r="O29" s="44">
        <f>'10.02.2025_FSP_2025_2028'!O29-'10.06.2024_VTBI_MTBF_2024_2028'!O29</f>
        <v>-786.39690510469154</v>
      </c>
      <c r="P29" s="44">
        <f>'10.02.2025_FSP_2025_2028'!P29-'10.06.2024_VTBI_MTBF_2024_2028'!P29</f>
        <v>-441.9324755470916</v>
      </c>
      <c r="Q29" s="44">
        <f>'10.02.2025_FSP_2025_2028'!Q29-'10.06.2024_VTBI_MTBF_2024_2028'!Q29</f>
        <v>-142.78640386882398</v>
      </c>
      <c r="R29" s="44">
        <f>'10.02.2025_FSP_2025_2028'!R29-'10.06.2024_VTBI_MTBF_2024_2028'!R29</f>
        <v>-16.159958699699928</v>
      </c>
    </row>
    <row r="30" spans="1:18" x14ac:dyDescent="0.2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4">
        <f>'10.02.2025_FSP_2025_2028'!E30-'10.06.2024_VTBI_MTBF_2024_2028'!E30</f>
        <v>-39.807000000000698</v>
      </c>
      <c r="F30" s="44">
        <f>'10.02.2025_FSP_2025_2028'!F30-'10.06.2024_VTBI_MTBF_2024_2028'!F30</f>
        <v>-82.532999999999447</v>
      </c>
      <c r="G30" s="44">
        <f>'10.02.2025_FSP_2025_2028'!G30-'10.06.2024_VTBI_MTBF_2024_2028'!G30</f>
        <v>-73.030999999995402</v>
      </c>
      <c r="H30" s="44">
        <f>'10.02.2025_FSP_2025_2028'!H30-'10.06.2024_VTBI_MTBF_2024_2028'!H30</f>
        <v>-43.812000000005355</v>
      </c>
      <c r="I30" s="44">
        <f>'10.02.2025_FSP_2025_2028'!I30-'10.06.2024_VTBI_MTBF_2024_2028'!I30</f>
        <v>-61.321000000003551</v>
      </c>
      <c r="J30" s="44">
        <f>'10.02.2025_FSP_2025_2028'!J30-'10.06.2024_VTBI_MTBF_2024_2028'!J30</f>
        <v>52.536000000000058</v>
      </c>
      <c r="K30" s="44">
        <f>'10.02.2025_FSP_2025_2028'!K30-'10.06.2024_VTBI_MTBF_2024_2028'!K30</f>
        <v>24.247999999995955</v>
      </c>
      <c r="L30" s="44">
        <f>'10.02.2025_FSP_2025_2028'!L30-'10.06.2024_VTBI_MTBF_2024_2028'!L30</f>
        <v>-722.91299999999319</v>
      </c>
      <c r="M30" s="44">
        <f>'10.02.2025_FSP_2025_2028'!M30-'10.06.2024_VTBI_MTBF_2024_2028'!M30</f>
        <v>111.21499999998923</v>
      </c>
      <c r="N30" s="44">
        <f>'10.02.2025_FSP_2025_2028'!N30-'10.06.2024_VTBI_MTBF_2024_2028'!N30</f>
        <v>-431.99976021330258</v>
      </c>
      <c r="O30" s="44">
        <f>'10.02.2025_FSP_2025_2028'!O30-'10.06.2024_VTBI_MTBF_2024_2028'!O30</f>
        <v>-613.26071099274668</v>
      </c>
      <c r="P30" s="44">
        <f>'10.02.2025_FSP_2025_2028'!P30-'10.06.2024_VTBI_MTBF_2024_2028'!P30</f>
        <v>-1029.9716420763507</v>
      </c>
      <c r="Q30" s="44">
        <f>'10.02.2025_FSP_2025_2028'!Q30-'10.06.2024_VTBI_MTBF_2024_2028'!Q30</f>
        <v>-1270.0518118201089</v>
      </c>
      <c r="R30" s="44">
        <f>'10.02.2025_FSP_2025_2028'!R30-'10.06.2024_VTBI_MTBF_2024_2028'!R30</f>
        <v>-1386.7350984176956</v>
      </c>
    </row>
    <row r="31" spans="1:18" x14ac:dyDescent="0.2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4">
        <f>'10.02.2025_FSP_2025_2028'!E31-'10.06.2024_VTBI_MTBF_2024_2028'!E31</f>
        <v>51.912000000000262</v>
      </c>
      <c r="F31" s="44">
        <f>'10.02.2025_FSP_2025_2028'!F31-'10.06.2024_VTBI_MTBF_2024_2028'!F31</f>
        <v>48.226000000000568</v>
      </c>
      <c r="G31" s="44">
        <f>'10.02.2025_FSP_2025_2028'!G31-'10.06.2024_VTBI_MTBF_2024_2028'!G31</f>
        <v>67.812999999998283</v>
      </c>
      <c r="H31" s="44">
        <f>'10.02.2025_FSP_2025_2028'!H31-'10.06.2024_VTBI_MTBF_2024_2028'!H31</f>
        <v>64.085999999999331</v>
      </c>
      <c r="I31" s="44">
        <f>'10.02.2025_FSP_2025_2028'!I31-'10.06.2024_VTBI_MTBF_2024_2028'!I31</f>
        <v>140.11899999999878</v>
      </c>
      <c r="J31" s="44">
        <f>'10.02.2025_FSP_2025_2028'!J31-'10.06.2024_VTBI_MTBF_2024_2028'!J31</f>
        <v>19.863000000001193</v>
      </c>
      <c r="K31" s="44">
        <f>'10.02.2025_FSP_2025_2028'!K31-'10.06.2024_VTBI_MTBF_2024_2028'!K31</f>
        <v>28.716000000000349</v>
      </c>
      <c r="L31" s="44">
        <f>'10.02.2025_FSP_2025_2028'!L31-'10.06.2024_VTBI_MTBF_2024_2028'!L31</f>
        <v>-11.735999999997148</v>
      </c>
      <c r="M31" s="44">
        <f>'10.02.2025_FSP_2025_2028'!M31-'10.06.2024_VTBI_MTBF_2024_2028'!M31</f>
        <v>320.34900000000198</v>
      </c>
      <c r="N31" s="44">
        <f>'10.02.2025_FSP_2025_2028'!N31-'10.06.2024_VTBI_MTBF_2024_2028'!N31</f>
        <v>-648.5207968865252</v>
      </c>
      <c r="O31" s="44">
        <f>'10.02.2025_FSP_2025_2028'!O31-'10.06.2024_VTBI_MTBF_2024_2028'!O31</f>
        <v>-1148.7858228706173</v>
      </c>
      <c r="P31" s="44">
        <f>'10.02.2025_FSP_2025_2028'!P31-'10.06.2024_VTBI_MTBF_2024_2028'!P31</f>
        <v>-1495.5544613835882</v>
      </c>
      <c r="Q31" s="44">
        <f>'10.02.2025_FSP_2025_2028'!Q31-'10.06.2024_VTBI_MTBF_2024_2028'!Q31</f>
        <v>-1910.9735858145359</v>
      </c>
      <c r="R31" s="44">
        <f>'10.02.2025_FSP_2025_2028'!R31-'10.06.2024_VTBI_MTBF_2024_2028'!R31</f>
        <v>-2289.7587059046564</v>
      </c>
    </row>
    <row r="32" spans="1:18" x14ac:dyDescent="0.2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4">
        <f>'10.02.2025_FSP_2025_2028'!E32-'10.06.2024_VTBI_MTBF_2024_2028'!E32</f>
        <v>-95.463000000001557</v>
      </c>
      <c r="F32" s="44">
        <f>'10.02.2025_FSP_2025_2028'!F32-'10.06.2024_VTBI_MTBF_2024_2028'!F32</f>
        <v>-3.7029999999995198</v>
      </c>
      <c r="G32" s="44">
        <f>'10.02.2025_FSP_2025_2028'!G32-'10.06.2024_VTBI_MTBF_2024_2028'!G32</f>
        <v>-0.97000000000116415</v>
      </c>
      <c r="H32" s="44">
        <f>'10.02.2025_FSP_2025_2028'!H32-'10.06.2024_VTBI_MTBF_2024_2028'!H32</f>
        <v>-2.2440000000024156</v>
      </c>
      <c r="I32" s="44">
        <f>'10.02.2025_FSP_2025_2028'!I32-'10.06.2024_VTBI_MTBF_2024_2028'!I32</f>
        <v>-9.7820000000028813</v>
      </c>
      <c r="J32" s="44">
        <f>'10.02.2025_FSP_2025_2028'!J32-'10.06.2024_VTBI_MTBF_2024_2028'!J32</f>
        <v>-6.5730000000003201</v>
      </c>
      <c r="K32" s="44">
        <f>'10.02.2025_FSP_2025_2028'!K32-'10.06.2024_VTBI_MTBF_2024_2028'!K32</f>
        <v>2.4150000000008731</v>
      </c>
      <c r="L32" s="44">
        <f>'10.02.2025_FSP_2025_2028'!L32-'10.06.2024_VTBI_MTBF_2024_2028'!L32</f>
        <v>-7.7690000000002328</v>
      </c>
      <c r="M32" s="44">
        <f>'10.02.2025_FSP_2025_2028'!M32-'10.06.2024_VTBI_MTBF_2024_2028'!M32</f>
        <v>227.61999999999898</v>
      </c>
      <c r="N32" s="44">
        <f>'10.02.2025_FSP_2025_2028'!N32-'10.06.2024_VTBI_MTBF_2024_2028'!N32</f>
        <v>-967.92300972397061</v>
      </c>
      <c r="O32" s="44">
        <f>'10.02.2025_FSP_2025_2028'!O32-'10.06.2024_VTBI_MTBF_2024_2028'!O32</f>
        <v>-976.79449527516408</v>
      </c>
      <c r="P32" s="44">
        <f>'10.02.2025_FSP_2025_2028'!P32-'10.06.2024_VTBI_MTBF_2024_2028'!P32</f>
        <v>-1241.8551009555886</v>
      </c>
      <c r="Q32" s="44">
        <f>'10.02.2025_FSP_2025_2028'!Q32-'10.06.2024_VTBI_MTBF_2024_2028'!Q32</f>
        <v>-1058.7723615777541</v>
      </c>
      <c r="R32" s="44">
        <f>'10.02.2025_FSP_2025_2028'!R32-'10.06.2024_VTBI_MTBF_2024_2028'!R32</f>
        <v>-1151.8974453973715</v>
      </c>
    </row>
    <row r="33" spans="1:18" x14ac:dyDescent="0.25">
      <c r="A33" s="31"/>
      <c r="B33" s="12" t="s">
        <v>61</v>
      </c>
      <c r="C33" s="12" t="s">
        <v>62</v>
      </c>
      <c r="D33" s="13"/>
      <c r="E33" s="20">
        <v>2015</v>
      </c>
      <c r="F33" s="20">
        <v>2016</v>
      </c>
      <c r="G33" s="20">
        <v>2017</v>
      </c>
      <c r="H33" s="20">
        <v>2018</v>
      </c>
      <c r="I33" s="20">
        <v>2019</v>
      </c>
      <c r="J33" s="20">
        <v>2020</v>
      </c>
      <c r="K33" s="20">
        <v>2021</v>
      </c>
      <c r="L33" s="20">
        <v>2022</v>
      </c>
      <c r="M33" s="20">
        <v>2023</v>
      </c>
      <c r="N33" s="20">
        <v>2024</v>
      </c>
      <c r="O33" s="20">
        <v>2025</v>
      </c>
      <c r="P33" s="43">
        <v>2026</v>
      </c>
      <c r="Q33" s="20">
        <v>2027</v>
      </c>
      <c r="R33" s="20">
        <v>2028</v>
      </c>
    </row>
    <row r="34" spans="1:18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44">
        <f>'10.02.2025_FSP_2025_2028'!E34-'10.06.2024_VTBI_MTBF_2024_2028'!E34</f>
        <v>0.27117494380522089</v>
      </c>
      <c r="F34" s="44">
        <f>'10.02.2025_FSP_2025_2028'!F34-'10.06.2024_VTBI_MTBF_2024_2028'!F34</f>
        <v>-0.25546191124171003</v>
      </c>
      <c r="G34" s="44">
        <f>'10.02.2025_FSP_2025_2028'!G34-'10.06.2024_VTBI_MTBF_2024_2028'!G34</f>
        <v>-0.23863725635251853</v>
      </c>
      <c r="H34" s="44">
        <f>'10.02.2025_FSP_2025_2028'!H34-'10.06.2024_VTBI_MTBF_2024_2028'!H34</f>
        <v>-0.1522917325776092</v>
      </c>
      <c r="I34" s="44">
        <f>'10.02.2025_FSP_2025_2028'!I34-'10.06.2024_VTBI_MTBF_2024_2028'!I34</f>
        <v>6.0483383225459875E-2</v>
      </c>
      <c r="J34" s="44">
        <f>'10.02.2025_FSP_2025_2028'!J34-'10.06.2024_VTBI_MTBF_2024_2028'!J34</f>
        <v>0.32250538296426612</v>
      </c>
      <c r="K34" s="44">
        <f>'10.02.2025_FSP_2025_2028'!K34-'10.06.2024_VTBI_MTBF_2024_2028'!K34</f>
        <v>-0.47555853149808058</v>
      </c>
      <c r="L34" s="44">
        <f>'10.02.2025_FSP_2025_2028'!L34-'10.06.2024_VTBI_MTBF_2024_2028'!L34</f>
        <v>-1.965331340796979</v>
      </c>
      <c r="M34" s="44">
        <f>'10.02.2025_FSP_2025_2028'!M34-'10.06.2024_VTBI_MTBF_2024_2028'!M34</f>
        <v>0.99824457036845615</v>
      </c>
      <c r="N34" s="44">
        <f>'10.02.2025_FSP_2025_2028'!N34-'10.06.2024_VTBI_MTBF_2024_2028'!N34</f>
        <v>0.4472803366307545</v>
      </c>
      <c r="O34" s="44">
        <f>'10.02.2025_FSP_2025_2028'!O34-'10.06.2024_VTBI_MTBF_2024_2028'!O34</f>
        <v>0.20460215504112966</v>
      </c>
      <c r="P34" s="44">
        <f>'10.02.2025_FSP_2025_2028'!P34-'10.06.2024_VTBI_MTBF_2024_2028'!P34</f>
        <v>-2.0145507555824338E-2</v>
      </c>
      <c r="Q34" s="44">
        <f>'10.02.2025_FSP_2025_2028'!Q34-'10.06.2024_VTBI_MTBF_2024_2028'!Q34</f>
        <v>3.3075497268839626E-3</v>
      </c>
      <c r="R34" s="44">
        <f>'10.02.2025_FSP_2025_2028'!R34-'10.06.2024_VTBI_MTBF_2024_2028'!R34</f>
        <v>-0.30956377073123065</v>
      </c>
    </row>
    <row r="35" spans="1:18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44">
        <f>'10.02.2025_FSP_2025_2028'!E35-'10.06.2024_VTBI_MTBF_2024_2028'!E35</f>
        <v>0.73542416273969025</v>
      </c>
      <c r="F35" s="44">
        <f>'10.02.2025_FSP_2025_2028'!F35-'10.06.2024_VTBI_MTBF_2024_2028'!F35</f>
        <v>-0.44873547907461386</v>
      </c>
      <c r="G35" s="44">
        <f>'10.02.2025_FSP_2025_2028'!G35-'10.06.2024_VTBI_MTBF_2024_2028'!G35</f>
        <v>-0.42255356231822816</v>
      </c>
      <c r="H35" s="44">
        <f>'10.02.2025_FSP_2025_2028'!H35-'10.06.2024_VTBI_MTBF_2024_2028'!H35</f>
        <v>-0.36991624431264825</v>
      </c>
      <c r="I35" s="44">
        <f>'10.02.2025_FSP_2025_2028'!I35-'10.06.2024_VTBI_MTBF_2024_2028'!I35</f>
        <v>7.4068280042780543E-3</v>
      </c>
      <c r="J35" s="44">
        <f>'10.02.2025_FSP_2025_2028'!J35-'10.06.2024_VTBI_MTBF_2024_2028'!J35</f>
        <v>0.30771866120575453</v>
      </c>
      <c r="K35" s="44">
        <f>'10.02.2025_FSP_2025_2028'!K35-'10.06.2024_VTBI_MTBF_2024_2028'!K35</f>
        <v>-0.77047946922442634</v>
      </c>
      <c r="L35" s="44">
        <f>'10.02.2025_FSP_2025_2028'!L35-'10.06.2024_VTBI_MTBF_2024_2028'!L35</f>
        <v>0.43644716007668194</v>
      </c>
      <c r="M35" s="44">
        <f>'10.02.2025_FSP_2025_2028'!M35-'10.06.2024_VTBI_MTBF_2024_2028'!M35</f>
        <v>1.025211220267181</v>
      </c>
      <c r="N35" s="44">
        <f>'10.02.2025_FSP_2025_2028'!N35-'10.06.2024_VTBI_MTBF_2024_2028'!N35</f>
        <v>2.7</v>
      </c>
      <c r="O35" s="44">
        <f>'10.02.2025_FSP_2025_2028'!O35-'10.06.2024_VTBI_MTBF_2024_2028'!O35</f>
        <v>0.78988038222068591</v>
      </c>
      <c r="P35" s="44">
        <f>'10.02.2025_FSP_2025_2028'!P35-'10.06.2024_VTBI_MTBF_2024_2028'!P35</f>
        <v>-0.29999999999999982</v>
      </c>
      <c r="Q35" s="44">
        <f>'10.02.2025_FSP_2025_2028'!Q35-'10.06.2024_VTBI_MTBF_2024_2028'!Q35</f>
        <v>0</v>
      </c>
      <c r="R35" s="44">
        <f>'10.02.2025_FSP_2025_2028'!R35-'10.06.2024_VTBI_MTBF_2024_2028'!R35</f>
        <v>0</v>
      </c>
    </row>
    <row r="36" spans="1:18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44">
        <f>'10.02.2025_FSP_2025_2028'!E36-'10.06.2024_VTBI_MTBF_2024_2028'!E36</f>
        <v>-1.0614686131503674</v>
      </c>
      <c r="F36" s="44">
        <f>'10.02.2025_FSP_2025_2028'!F36-'10.06.2024_VTBI_MTBF_2024_2028'!F36</f>
        <v>-4.3632127878083793E-3</v>
      </c>
      <c r="G36" s="44">
        <f>'10.02.2025_FSP_2025_2028'!G36-'10.06.2024_VTBI_MTBF_2024_2028'!G36</f>
        <v>0.12315377448416598</v>
      </c>
      <c r="H36" s="44">
        <f>'10.02.2025_FSP_2025_2028'!H36-'10.06.2024_VTBI_MTBF_2024_2028'!H36</f>
        <v>4.6274448539648461E-2</v>
      </c>
      <c r="I36" s="44">
        <f>'10.02.2025_FSP_2025_2028'!I36-'10.06.2024_VTBI_MTBF_2024_2028'!I36</f>
        <v>0.10661981806599385</v>
      </c>
      <c r="J36" s="44">
        <f>'10.02.2025_FSP_2025_2028'!J36-'10.06.2024_VTBI_MTBF_2024_2028'!J36</f>
        <v>0.31855195880829967</v>
      </c>
      <c r="K36" s="44">
        <f>'10.02.2025_FSP_2025_2028'!K36-'10.06.2024_VTBI_MTBF_2024_2028'!K36</f>
        <v>-0.2331055847178618</v>
      </c>
      <c r="L36" s="44">
        <f>'10.02.2025_FSP_2025_2028'!L36-'10.06.2024_VTBI_MTBF_2024_2028'!L36</f>
        <v>3.4875386644881985</v>
      </c>
      <c r="M36" s="44">
        <f>'10.02.2025_FSP_2025_2028'!M36-'10.06.2024_VTBI_MTBF_2024_2028'!M36</f>
        <v>-2.9905620079732671</v>
      </c>
      <c r="N36" s="44">
        <f>'10.02.2025_FSP_2025_2028'!N36-'10.06.2024_VTBI_MTBF_2024_2028'!N36</f>
        <v>-3.0744739852356275</v>
      </c>
      <c r="O36" s="44">
        <f>'10.02.2025_FSP_2025_2028'!O36-'10.06.2024_VTBI_MTBF_2024_2028'!O36</f>
        <v>-2.0342246208935251</v>
      </c>
      <c r="P36" s="44">
        <f>'10.02.2025_FSP_2025_2028'!P36-'10.06.2024_VTBI_MTBF_2024_2028'!P36</f>
        <v>-1.0826685492360468</v>
      </c>
      <c r="Q36" s="44">
        <f>'10.02.2025_FSP_2025_2028'!Q36-'10.06.2024_VTBI_MTBF_2024_2028'!Q36</f>
        <v>0.7168277038918518</v>
      </c>
      <c r="R36" s="44">
        <f>'10.02.2025_FSP_2025_2028'!R36-'10.06.2024_VTBI_MTBF_2024_2028'!R36</f>
        <v>-1.4649013239364308</v>
      </c>
    </row>
    <row r="37" spans="1:18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44">
        <f>'10.02.2025_FSP_2025_2028'!E37-'10.06.2024_VTBI_MTBF_2024_2028'!E37</f>
        <v>-1.1058671708325534</v>
      </c>
      <c r="F37" s="44">
        <f>'10.02.2025_FSP_2025_2028'!F37-'10.06.2024_VTBI_MTBF_2024_2028'!F37</f>
        <v>0.81498031293553197</v>
      </c>
      <c r="G37" s="44">
        <f>'10.02.2025_FSP_2025_2028'!G37-'10.06.2024_VTBI_MTBF_2024_2028'!G37</f>
        <v>0.44656251486293286</v>
      </c>
      <c r="H37" s="44">
        <f>'10.02.2025_FSP_2025_2028'!H37-'10.06.2024_VTBI_MTBF_2024_2028'!H37</f>
        <v>-0.81205829733592338</v>
      </c>
      <c r="I37" s="44">
        <f>'10.02.2025_FSP_2025_2028'!I37-'10.06.2024_VTBI_MTBF_2024_2028'!I37</f>
        <v>-4.8608158850676944</v>
      </c>
      <c r="J37" s="44">
        <f>'10.02.2025_FSP_2025_2028'!J37-'10.06.2024_VTBI_MTBF_2024_2028'!J37</f>
        <v>1.5731257194019435</v>
      </c>
      <c r="K37" s="44">
        <f>'10.02.2025_FSP_2025_2028'!K37-'10.06.2024_VTBI_MTBF_2024_2028'!K37</f>
        <v>-4.7092464980579507E-2</v>
      </c>
      <c r="L37" s="44">
        <f>'10.02.2025_FSP_2025_2028'!L37-'10.06.2024_VTBI_MTBF_2024_2028'!L37</f>
        <v>-1.3216868839547971</v>
      </c>
      <c r="M37" s="44">
        <f>'10.02.2025_FSP_2025_2028'!M37-'10.06.2024_VTBI_MTBF_2024_2028'!M37</f>
        <v>3.0623064824329873</v>
      </c>
      <c r="N37" s="44">
        <f>'10.02.2025_FSP_2025_2028'!N37-'10.06.2024_VTBI_MTBF_2024_2028'!N37</f>
        <v>0.65665165672537951</v>
      </c>
      <c r="O37" s="44">
        <f>'10.02.2025_FSP_2025_2028'!O37-'10.06.2024_VTBI_MTBF_2024_2028'!O37</f>
        <v>0.55222590509661984</v>
      </c>
      <c r="P37" s="44">
        <f>'10.02.2025_FSP_2025_2028'!P37-'10.06.2024_VTBI_MTBF_2024_2028'!P37</f>
        <v>1.8990327763038519</v>
      </c>
      <c r="Q37" s="44">
        <f>'10.02.2025_FSP_2025_2028'!Q37-'10.06.2024_VTBI_MTBF_2024_2028'!Q37</f>
        <v>-0.65588003500724623</v>
      </c>
      <c r="R37" s="44">
        <f>'10.02.2025_FSP_2025_2028'!R37-'10.06.2024_VTBI_MTBF_2024_2028'!R37</f>
        <v>0.44319452120645808</v>
      </c>
    </row>
    <row r="38" spans="1:18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44">
        <f>'10.02.2025_FSP_2025_2028'!E38-'10.06.2024_VTBI_MTBF_2024_2028'!E38</f>
        <v>-0.4431024966744701</v>
      </c>
      <c r="F38" s="44">
        <f>'10.02.2025_FSP_2025_2028'!F38-'10.06.2024_VTBI_MTBF_2024_2028'!F38</f>
        <v>0.20502658847387067</v>
      </c>
      <c r="G38" s="44">
        <f>'10.02.2025_FSP_2025_2028'!G38-'10.06.2024_VTBI_MTBF_2024_2028'!G38</f>
        <v>0.29545536864397093</v>
      </c>
      <c r="H38" s="44">
        <f>'10.02.2025_FSP_2025_2028'!H38-'10.06.2024_VTBI_MTBF_2024_2028'!H38</f>
        <v>-0.59167620640390339</v>
      </c>
      <c r="I38" s="44">
        <f>'10.02.2025_FSP_2025_2028'!I38-'10.06.2024_VTBI_MTBF_2024_2028'!I38</f>
        <v>-8.9763760497262979E-2</v>
      </c>
      <c r="J38" s="44">
        <f>'10.02.2025_FSP_2025_2028'!J38-'10.06.2024_VTBI_MTBF_2024_2028'!J38</f>
        <v>0.2071604348976166</v>
      </c>
      <c r="K38" s="44">
        <f>'10.02.2025_FSP_2025_2028'!K38-'10.06.2024_VTBI_MTBF_2024_2028'!K38</f>
        <v>-3.7331075930111979E-2</v>
      </c>
      <c r="L38" s="44">
        <f>'10.02.2025_FSP_2025_2028'!L38-'10.06.2024_VTBI_MTBF_2024_2028'!L38</f>
        <v>1.4092125740718018</v>
      </c>
      <c r="M38" s="44">
        <f>'10.02.2025_FSP_2025_2028'!M38-'10.06.2024_VTBI_MTBF_2024_2028'!M38</f>
        <v>2.9256819223476782E-2</v>
      </c>
      <c r="N38" s="44">
        <f>'10.02.2025_FSP_2025_2028'!N38-'10.06.2024_VTBI_MTBF_2024_2028'!N38</f>
        <v>-0.34334235428437498</v>
      </c>
      <c r="O38" s="44">
        <f>'10.02.2025_FSP_2025_2028'!O38-'10.06.2024_VTBI_MTBF_2024_2028'!O38</f>
        <v>-0.17223119438664103</v>
      </c>
      <c r="P38" s="44">
        <f>'10.02.2025_FSP_2025_2028'!P38-'10.06.2024_VTBI_MTBF_2024_2028'!P38</f>
        <v>1.304338551209812</v>
      </c>
      <c r="Q38" s="44">
        <f>'10.02.2025_FSP_2025_2028'!Q38-'10.06.2024_VTBI_MTBF_2024_2028'!Q38</f>
        <v>1.1321073568231705</v>
      </c>
      <c r="R38" s="44">
        <f>'10.02.2025_FSP_2025_2028'!R38-'10.06.2024_VTBI_MTBF_2024_2028'!R38</f>
        <v>1.1321073568231705</v>
      </c>
    </row>
    <row r="39" spans="1:18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44"/>
      <c r="F39" s="10" t="s">
        <v>58</v>
      </c>
      <c r="G39" s="10" t="s">
        <v>58</v>
      </c>
      <c r="H39" s="10" t="s">
        <v>58</v>
      </c>
      <c r="I39" s="10" t="s">
        <v>58</v>
      </c>
      <c r="J39" s="10" t="s">
        <v>58</v>
      </c>
      <c r="K39" s="10" t="s">
        <v>58</v>
      </c>
      <c r="L39" s="10" t="s">
        <v>58</v>
      </c>
      <c r="M39" s="10" t="s">
        <v>58</v>
      </c>
      <c r="N39" s="10" t="s">
        <v>58</v>
      </c>
      <c r="O39" s="10" t="s">
        <v>58</v>
      </c>
      <c r="P39" s="10" t="s">
        <v>58</v>
      </c>
      <c r="Q39" s="10" t="s">
        <v>58</v>
      </c>
      <c r="R39" s="10" t="s">
        <v>58</v>
      </c>
    </row>
    <row r="40" spans="1:18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44">
        <f>'10.02.2025_FSP_2025_2028'!E40-'10.06.2024_VTBI_MTBF_2024_2028'!E40</f>
        <v>-6.4978269003006517E-3</v>
      </c>
      <c r="F40" s="44">
        <f>'10.02.2025_FSP_2025_2028'!F40-'10.06.2024_VTBI_MTBF_2024_2028'!F40</f>
        <v>2.8525145217429326E-2</v>
      </c>
      <c r="G40" s="44">
        <f>'10.02.2025_FSP_2025_2028'!G40-'10.06.2024_VTBI_MTBF_2024_2028'!G40</f>
        <v>-8.6647794983605309E-3</v>
      </c>
      <c r="H40" s="44">
        <f>'10.02.2025_FSP_2025_2028'!H40-'10.06.2024_VTBI_MTBF_2024_2028'!H40</f>
        <v>-1.0225287515808645E-2</v>
      </c>
      <c r="I40" s="44">
        <f>'10.02.2025_FSP_2025_2028'!I40-'10.06.2024_VTBI_MTBF_2024_2028'!I40</f>
        <v>2.3159027056869377</v>
      </c>
      <c r="J40" s="44">
        <f>'10.02.2025_FSP_2025_2028'!J40-'10.06.2024_VTBI_MTBF_2024_2028'!J40</f>
        <v>3.1896565175770775E-4</v>
      </c>
      <c r="K40" s="44">
        <f>'10.02.2025_FSP_2025_2028'!K40-'10.06.2024_VTBI_MTBF_2024_2028'!K40</f>
        <v>-2.0793703397998797E-2</v>
      </c>
      <c r="L40" s="44">
        <f>'10.02.2025_FSP_2025_2028'!L40-'10.06.2024_VTBI_MTBF_2024_2028'!L40</f>
        <v>-1.3722472573317503</v>
      </c>
      <c r="M40" s="44">
        <f>'10.02.2025_FSP_2025_2028'!M40-'10.06.2024_VTBI_MTBF_2024_2028'!M40</f>
        <v>-3.5844976172271004E-2</v>
      </c>
      <c r="N40" s="44">
        <f>'10.02.2025_FSP_2025_2028'!N40-'10.06.2024_VTBI_MTBF_2024_2028'!N40</f>
        <v>-1.0070712663962604</v>
      </c>
      <c r="O40" s="44">
        <f>'10.02.2025_FSP_2025_2028'!O40-'10.06.2024_VTBI_MTBF_2024_2028'!O40</f>
        <v>0</v>
      </c>
      <c r="P40" s="44">
        <f>'10.02.2025_FSP_2025_2028'!P40-'10.06.2024_VTBI_MTBF_2024_2028'!P40</f>
        <v>0</v>
      </c>
      <c r="Q40" s="44">
        <f>'10.02.2025_FSP_2025_2028'!Q40-'10.06.2024_VTBI_MTBF_2024_2028'!Q40</f>
        <v>0</v>
      </c>
      <c r="R40" s="44">
        <f>'10.02.2025_FSP_2025_2028'!R40-'10.06.2024_VTBI_MTBF_2024_2028'!R40</f>
        <v>0</v>
      </c>
    </row>
    <row r="41" spans="1:18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44">
        <f>'10.02.2025_FSP_2025_2028'!E41-'10.06.2024_VTBI_MTBF_2024_2028'!E41</f>
        <v>3.4276666614090345E-3</v>
      </c>
      <c r="F41" s="44">
        <f>'10.02.2025_FSP_2025_2028'!F41-'10.06.2024_VTBI_MTBF_2024_2028'!F41</f>
        <v>2.650791197808644E-3</v>
      </c>
      <c r="G41" s="44">
        <f>'10.02.2025_FSP_2025_2028'!G41-'10.06.2024_VTBI_MTBF_2024_2028'!G41</f>
        <v>2.47513220479334E-3</v>
      </c>
      <c r="H41" s="44">
        <f>'10.02.2025_FSP_2025_2028'!H41-'10.06.2024_VTBI_MTBF_2024_2028'!H41</f>
        <v>1.7959587662801368E-3</v>
      </c>
      <c r="I41" s="44">
        <f>'10.02.2025_FSP_2025_2028'!I41-'10.06.2024_VTBI_MTBF_2024_2028'!I41</f>
        <v>0.15270818731069369</v>
      </c>
      <c r="J41" s="44">
        <f>'10.02.2025_FSP_2025_2028'!J41-'10.06.2024_VTBI_MTBF_2024_2028'!J41</f>
        <v>-4.4177962369360557E-3</v>
      </c>
      <c r="K41" s="44">
        <f>'10.02.2025_FSP_2025_2028'!K41-'10.06.2024_VTBI_MTBF_2024_2028'!K41</f>
        <v>-2.3476004798496319E-2</v>
      </c>
      <c r="L41" s="44">
        <f>'10.02.2025_FSP_2025_2028'!L41-'10.06.2024_VTBI_MTBF_2024_2028'!L41</f>
        <v>1.2290044275966636</v>
      </c>
      <c r="M41" s="44">
        <f>'10.02.2025_FSP_2025_2028'!M41-'10.06.2024_VTBI_MTBF_2024_2028'!M41</f>
        <v>-2.4501600624788011E-2</v>
      </c>
      <c r="N41" s="44">
        <f>'10.02.2025_FSP_2025_2028'!N41-'10.06.2024_VTBI_MTBF_2024_2028'!N41</f>
        <v>0.10666897278716481</v>
      </c>
      <c r="O41" s="44">
        <f>'10.02.2025_FSP_2025_2028'!O41-'10.06.2024_VTBI_MTBF_2024_2028'!O41</f>
        <v>0</v>
      </c>
      <c r="P41" s="44">
        <f>'10.02.2025_FSP_2025_2028'!P41-'10.06.2024_VTBI_MTBF_2024_2028'!P41</f>
        <v>0</v>
      </c>
      <c r="Q41" s="44">
        <f>'10.02.2025_FSP_2025_2028'!Q41-'10.06.2024_VTBI_MTBF_2024_2028'!Q41</f>
        <v>0</v>
      </c>
      <c r="R41" s="44">
        <f>'10.02.2025_FSP_2025_2028'!R41-'10.06.2024_VTBI_MTBF_2024_2028'!R41</f>
        <v>0</v>
      </c>
    </row>
    <row r="42" spans="1:18" x14ac:dyDescent="0.25">
      <c r="A42" s="11"/>
      <c r="B42" s="12" t="s">
        <v>79</v>
      </c>
      <c r="C42" s="12" t="s">
        <v>80</v>
      </c>
      <c r="D42" s="13"/>
      <c r="E42" s="20">
        <v>2015</v>
      </c>
      <c r="F42" s="20">
        <v>2016</v>
      </c>
      <c r="G42" s="20">
        <v>2017</v>
      </c>
      <c r="H42" s="20">
        <v>2018</v>
      </c>
      <c r="I42" s="20">
        <v>2019</v>
      </c>
      <c r="J42" s="20">
        <v>2020</v>
      </c>
      <c r="K42" s="20">
        <v>2021</v>
      </c>
      <c r="L42" s="20">
        <v>2022</v>
      </c>
      <c r="M42" s="20">
        <v>2023</v>
      </c>
      <c r="N42" s="20">
        <v>2024</v>
      </c>
      <c r="O42" s="20">
        <v>2025</v>
      </c>
      <c r="P42" s="43">
        <v>2026</v>
      </c>
      <c r="Q42" s="20">
        <v>2027</v>
      </c>
      <c r="R42" s="20">
        <v>2028</v>
      </c>
    </row>
    <row r="43" spans="1:18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44">
        <f>'10.02.2025_FSP_2025_2028'!E43-'10.06.2024_VTBI_MTBF_2024_2028'!E43</f>
        <v>-0.30694442770245023</v>
      </c>
      <c r="F43" s="44">
        <f>'10.02.2025_FSP_2025_2028'!F43-'10.06.2024_VTBI_MTBF_2024_2028'!F43</f>
        <v>0.11941032572066224</v>
      </c>
      <c r="G43" s="44">
        <f>'10.02.2025_FSP_2025_2028'!G43-'10.06.2024_VTBI_MTBF_2024_2028'!G43</f>
        <v>-0.16190180615475591</v>
      </c>
      <c r="H43" s="44">
        <f>'10.02.2025_FSP_2025_2028'!H43-'10.06.2024_VTBI_MTBF_2024_2028'!H43</f>
        <v>0.23286881903937928</v>
      </c>
      <c r="I43" s="44">
        <f>'10.02.2025_FSP_2025_2028'!I43-'10.06.2024_VTBI_MTBF_2024_2028'!I43</f>
        <v>-7.7655633026607607E-2</v>
      </c>
      <c r="J43" s="44">
        <f>'10.02.2025_FSP_2025_2028'!J43-'10.06.2024_VTBI_MTBF_2024_2028'!J43</f>
        <v>-0.12059413025834731</v>
      </c>
      <c r="K43" s="44">
        <f>'10.02.2025_FSP_2025_2028'!K43-'10.06.2024_VTBI_MTBF_2024_2028'!K43</f>
        <v>0.17260753702057929</v>
      </c>
      <c r="L43" s="44">
        <f>'10.02.2025_FSP_2025_2028'!L43-'10.06.2024_VTBI_MTBF_2024_2028'!L43</f>
        <v>-1.4140494922353777</v>
      </c>
      <c r="M43" s="44">
        <f>'10.02.2025_FSP_2025_2028'!M43-'10.06.2024_VTBI_MTBF_2024_2028'!M43</f>
        <v>0.20657598815062761</v>
      </c>
      <c r="N43" s="44">
        <f>'10.02.2025_FSP_2025_2028'!N43-'10.06.2024_VTBI_MTBF_2024_2028'!N43</f>
        <v>-0.63293773743249859</v>
      </c>
      <c r="O43" s="44">
        <f>'10.02.2025_FSP_2025_2028'!O43-'10.06.2024_VTBI_MTBF_2024_2028'!O43</f>
        <v>-0.32093123878279606</v>
      </c>
      <c r="P43" s="44">
        <f>'10.02.2025_FSP_2025_2028'!P43-'10.06.2024_VTBI_MTBF_2024_2028'!P43</f>
        <v>-7.1993612221526782E-2</v>
      </c>
      <c r="Q43" s="44">
        <f>'10.02.2025_FSP_2025_2028'!Q43-'10.06.2024_VTBI_MTBF_2024_2028'!Q43</f>
        <v>0.38696559714671319</v>
      </c>
      <c r="R43" s="44">
        <f>'10.02.2025_FSP_2025_2028'!R43-'10.06.2024_VTBI_MTBF_2024_2028'!R43</f>
        <v>-6.1946314637882693E-2</v>
      </c>
    </row>
    <row r="44" spans="1:18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44">
        <f>'10.02.2025_FSP_2025_2028'!E44-'10.06.2024_VTBI_MTBF_2024_2028'!E44</f>
        <v>8.0905773274731585E-2</v>
      </c>
      <c r="F44" s="44">
        <f>'10.02.2025_FSP_2025_2028'!F44-'10.06.2024_VTBI_MTBF_2024_2028'!F44</f>
        <v>0.10025115997692396</v>
      </c>
      <c r="G44" s="44">
        <f>'10.02.2025_FSP_2025_2028'!G44-'10.06.2024_VTBI_MTBF_2024_2028'!G44</f>
        <v>8.5382861980816238E-2</v>
      </c>
      <c r="H44" s="44">
        <f>'10.02.2025_FSP_2025_2028'!H44-'10.06.2024_VTBI_MTBF_2024_2028'!H44</f>
        <v>5.3750615115979339E-2</v>
      </c>
      <c r="I44" s="44">
        <f>'10.02.2025_FSP_2025_2028'!I44-'10.06.2024_VTBI_MTBF_2024_2028'!I44</f>
        <v>5.9274534900974007E-2</v>
      </c>
      <c r="J44" s="44">
        <f>'10.02.2025_FSP_2025_2028'!J44-'10.06.2024_VTBI_MTBF_2024_2028'!J44</f>
        <v>0.37371720458555246</v>
      </c>
      <c r="K44" s="44">
        <f>'10.02.2025_FSP_2025_2028'!K44-'10.06.2024_VTBI_MTBF_2024_2028'!K44</f>
        <v>7.8999895131193543E-2</v>
      </c>
      <c r="L44" s="44">
        <f>'10.02.2025_FSP_2025_2028'!L44-'10.06.2024_VTBI_MTBF_2024_2028'!L44</f>
        <v>-4.8546317088594804E-2</v>
      </c>
      <c r="M44" s="44">
        <f>'10.02.2025_FSP_2025_2028'!M44-'10.06.2024_VTBI_MTBF_2024_2028'!M44</f>
        <v>0.10041085267026517</v>
      </c>
      <c r="N44" s="44">
        <f>'10.02.2025_FSP_2025_2028'!N44-'10.06.2024_VTBI_MTBF_2024_2028'!N44</f>
        <v>0.72159033323875477</v>
      </c>
      <c r="O44" s="44">
        <f>'10.02.2025_FSP_2025_2028'!O44-'10.06.2024_VTBI_MTBF_2024_2028'!O44</f>
        <v>0.62880663353075983</v>
      </c>
      <c r="P44" s="44">
        <f>'10.02.2025_FSP_2025_2028'!P44-'10.06.2024_VTBI_MTBF_2024_2028'!P44</f>
        <v>-0.10248815645475157</v>
      </c>
      <c r="Q44" s="44">
        <f>'10.02.2025_FSP_2025_2028'!Q44-'10.06.2024_VTBI_MTBF_2024_2028'!Q44</f>
        <v>-3.3949988120325569E-2</v>
      </c>
      <c r="R44" s="44">
        <f>'10.02.2025_FSP_2025_2028'!R44-'10.06.2024_VTBI_MTBF_2024_2028'!R44</f>
        <v>0.26837923311252654</v>
      </c>
    </row>
    <row r="45" spans="1:18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44">
        <f>'10.02.2025_FSP_2025_2028'!E45-'10.06.2024_VTBI_MTBF_2024_2028'!E45</f>
        <v>-0.35769556390211132</v>
      </c>
      <c r="F45" s="44">
        <f>'10.02.2025_FSP_2025_2028'!F45-'10.06.2024_VTBI_MTBF_2024_2028'!F45</f>
        <v>0.11740785461125655</v>
      </c>
      <c r="G45" s="44">
        <f>'10.02.2025_FSP_2025_2028'!G45-'10.06.2024_VTBI_MTBF_2024_2028'!G45</f>
        <v>-0.44173715924220636</v>
      </c>
      <c r="H45" s="44">
        <f>'10.02.2025_FSP_2025_2028'!H45-'10.06.2024_VTBI_MTBF_2024_2028'!H45</f>
        <v>-0.38696443745864872</v>
      </c>
      <c r="I45" s="44">
        <f>'10.02.2025_FSP_2025_2028'!I45-'10.06.2024_VTBI_MTBF_2024_2028'!I45</f>
        <v>0.97377493452235786</v>
      </c>
      <c r="J45" s="44">
        <f>'10.02.2025_FSP_2025_2028'!J45-'10.06.2024_VTBI_MTBF_2024_2028'!J45</f>
        <v>0.31023596664485975</v>
      </c>
      <c r="K45" s="44">
        <f>'10.02.2025_FSP_2025_2028'!K45-'10.06.2024_VTBI_MTBF_2024_2028'!K45</f>
        <v>-1.0429675099314553</v>
      </c>
      <c r="L45" s="44">
        <f>'10.02.2025_FSP_2025_2028'!L45-'10.06.2024_VTBI_MTBF_2024_2028'!L45</f>
        <v>-1.856812061666715</v>
      </c>
      <c r="M45" s="44">
        <f>'10.02.2025_FSP_2025_2028'!M45-'10.06.2024_VTBI_MTBF_2024_2028'!M45</f>
        <v>1.569699102989613</v>
      </c>
      <c r="N45" s="44">
        <f>'10.02.2025_FSP_2025_2028'!N45-'10.06.2024_VTBI_MTBF_2024_2028'!N45</f>
        <v>-3.2025405816906383</v>
      </c>
      <c r="O45" s="44">
        <f>'10.02.2025_FSP_2025_2028'!O45-'10.06.2024_VTBI_MTBF_2024_2028'!O45</f>
        <v>-1.0147865434708183</v>
      </c>
      <c r="P45" s="44">
        <f>'10.02.2025_FSP_2025_2028'!P45-'10.06.2024_VTBI_MTBF_2024_2028'!P45</f>
        <v>-0.56242906662958214</v>
      </c>
      <c r="Q45" s="44">
        <f>'10.02.2025_FSP_2025_2028'!Q45-'10.06.2024_VTBI_MTBF_2024_2028'!Q45</f>
        <v>0.31944235660103087</v>
      </c>
      <c r="R45" s="44">
        <f>'10.02.2025_FSP_2025_2028'!R45-'10.06.2024_VTBI_MTBF_2024_2028'!R45</f>
        <v>-0.16517333019757574</v>
      </c>
    </row>
    <row r="46" spans="1:18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44"/>
      <c r="F46" s="44">
        <f>'10.02.2025_FSP_2025_2028'!F46-'10.06.2024_VTBI_MTBF_2024_2028'!F46</f>
        <v>0.43722665879988565</v>
      </c>
      <c r="G46" s="44">
        <f>'10.02.2025_FSP_2025_2028'!G46-'10.06.2024_VTBI_MTBF_2024_2028'!G46</f>
        <v>-7.3475754904887225E-2</v>
      </c>
      <c r="H46" s="44">
        <f>'10.02.2025_FSP_2025_2028'!H46-'10.06.2024_VTBI_MTBF_2024_2028'!H46</f>
        <v>-3.8855267949930994E-2</v>
      </c>
      <c r="I46" s="44">
        <f>'10.02.2025_FSP_2025_2028'!I46-'10.06.2024_VTBI_MTBF_2024_2028'!I46</f>
        <v>-3.5580391293933589E-2</v>
      </c>
      <c r="J46" s="44">
        <f>'10.02.2025_FSP_2025_2028'!J46-'10.06.2024_VTBI_MTBF_2024_2028'!J46</f>
        <v>-6.1447505893981347E-2</v>
      </c>
      <c r="K46" s="44">
        <f>'10.02.2025_FSP_2025_2028'!K46-'10.06.2024_VTBI_MTBF_2024_2028'!K46</f>
        <v>-0.12182647354696563</v>
      </c>
      <c r="L46" s="44">
        <f>'10.02.2025_FSP_2025_2028'!L46-'10.06.2024_VTBI_MTBF_2024_2028'!L46</f>
        <v>-0.49536550211498404</v>
      </c>
      <c r="M46" s="44">
        <f>'10.02.2025_FSP_2025_2028'!M46-'10.06.2024_VTBI_MTBF_2024_2028'!M46</f>
        <v>0.32901910178600779</v>
      </c>
      <c r="N46" s="44">
        <f>'10.02.2025_FSP_2025_2028'!N46-'10.06.2024_VTBI_MTBF_2024_2028'!N46</f>
        <v>-1.3970185677534734</v>
      </c>
      <c r="O46" s="44">
        <f>'10.02.2025_FSP_2025_2028'!O46-'10.06.2024_VTBI_MTBF_2024_2028'!O46</f>
        <v>-0.29584797483717784</v>
      </c>
      <c r="P46" s="44">
        <f>'10.02.2025_FSP_2025_2028'!P46-'10.06.2024_VTBI_MTBF_2024_2028'!P46</f>
        <v>0.51154730016370531</v>
      </c>
      <c r="Q46" s="44">
        <f>'10.02.2025_FSP_2025_2028'!Q46-'10.06.2024_VTBI_MTBF_2024_2028'!Q46</f>
        <v>0.39063720852230904</v>
      </c>
      <c r="R46" s="44">
        <f>'10.02.2025_FSP_2025_2028'!R46-'10.06.2024_VTBI_MTBF_2024_2028'!R46</f>
        <v>-1.0693999603559434E-2</v>
      </c>
    </row>
    <row r="47" spans="1:18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44">
        <f>'10.02.2025_FSP_2025_2028'!E47-'10.06.2024_VTBI_MTBF_2024_2028'!E47</f>
        <v>-0.12725564741994777</v>
      </c>
      <c r="F47" s="44">
        <f>'10.02.2025_FSP_2025_2028'!F47-'10.06.2024_VTBI_MTBF_2024_2028'!F47</f>
        <v>-0.31981880418862962</v>
      </c>
      <c r="G47" s="44">
        <f>'10.02.2025_FSP_2025_2028'!G47-'10.06.2024_VTBI_MTBF_2024_2028'!G47</f>
        <v>-0.36826140433731402</v>
      </c>
      <c r="H47" s="44">
        <f>'10.02.2025_FSP_2025_2028'!H47-'10.06.2024_VTBI_MTBF_2024_2028'!H47</f>
        <v>-0.34810916950871434</v>
      </c>
      <c r="I47" s="44">
        <f>'10.02.2025_FSP_2025_2028'!I47-'10.06.2024_VTBI_MTBF_2024_2028'!I47</f>
        <v>1.0093553258162888</v>
      </c>
      <c r="J47" s="44">
        <f>'10.02.2025_FSP_2025_2028'!J47-'10.06.2024_VTBI_MTBF_2024_2028'!J47</f>
        <v>0.37168347253883915</v>
      </c>
      <c r="K47" s="44">
        <f>'10.02.2025_FSP_2025_2028'!K47-'10.06.2024_VTBI_MTBF_2024_2028'!K47</f>
        <v>-0.9211410363844923</v>
      </c>
      <c r="L47" s="44">
        <f>'10.02.2025_FSP_2025_2028'!L47-'10.06.2024_VTBI_MTBF_2024_2028'!L47</f>
        <v>-1.3614465595517284</v>
      </c>
      <c r="M47" s="44">
        <f>'10.02.2025_FSP_2025_2028'!M47-'10.06.2024_VTBI_MTBF_2024_2028'!M47</f>
        <v>1.2406800012035966</v>
      </c>
      <c r="N47" s="44">
        <f>'10.02.2025_FSP_2025_2028'!N47-'10.06.2024_VTBI_MTBF_2024_2028'!N47</f>
        <v>-1.8055220139371693</v>
      </c>
      <c r="O47" s="44">
        <f>'10.02.2025_FSP_2025_2028'!O47-'10.06.2024_VTBI_MTBF_2024_2028'!O47</f>
        <v>-0.71893856863364103</v>
      </c>
      <c r="P47" s="44">
        <f>'10.02.2025_FSP_2025_2028'!P47-'10.06.2024_VTBI_MTBF_2024_2028'!P47</f>
        <v>-1.0739763667932842</v>
      </c>
      <c r="Q47" s="44">
        <f>'10.02.2025_FSP_2025_2028'!Q47-'10.06.2024_VTBI_MTBF_2024_2028'!Q47</f>
        <v>-7.1194851921278487E-2</v>
      </c>
      <c r="R47" s="44">
        <f>'10.02.2025_FSP_2025_2028'!R47-'10.06.2024_VTBI_MTBF_2024_2028'!R47</f>
        <v>-5.0316697612392838E-2</v>
      </c>
    </row>
    <row r="48" spans="1:18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44">
        <f>'10.02.2025_FSP_2025_2028'!E48-'10.06.2024_VTBI_MTBF_2024_2028'!E48</f>
        <v>2.8386003482789857E-3</v>
      </c>
      <c r="F48" s="44">
        <f>'10.02.2025_FSP_2025_2028'!F48-'10.06.2024_VTBI_MTBF_2024_2028'!F48</f>
        <v>-9.2934067733352332E-2</v>
      </c>
      <c r="G48" s="44">
        <f>'10.02.2025_FSP_2025_2028'!G48-'10.06.2024_VTBI_MTBF_2024_2028'!G48</f>
        <v>-3.8554116273634698E-2</v>
      </c>
      <c r="H48" s="44">
        <f>'10.02.2025_FSP_2025_2028'!H48-'10.06.2024_VTBI_MTBF_2024_2028'!H48</f>
        <v>-9.6991648604579872E-2</v>
      </c>
      <c r="I48" s="44">
        <f>'10.02.2025_FSP_2025_2028'!I48-'10.06.2024_VTBI_MTBF_2024_2028'!I48</f>
        <v>-1.1711784353509429</v>
      </c>
      <c r="J48" s="44">
        <f>'10.02.2025_FSP_2025_2028'!J48-'10.06.2024_VTBI_MTBF_2024_2028'!J48</f>
        <v>-0.40674483194112931</v>
      </c>
      <c r="K48" s="44">
        <f>'10.02.2025_FSP_2025_2028'!K48-'10.06.2024_VTBI_MTBF_2024_2028'!K48</f>
        <v>-0.29591139762457352</v>
      </c>
      <c r="L48" s="44">
        <f>'10.02.2025_FSP_2025_2028'!L48-'10.06.2024_VTBI_MTBF_2024_2028'!L48</f>
        <v>0.31632604752839288</v>
      </c>
      <c r="M48" s="44">
        <f>'10.02.2025_FSP_2025_2028'!M48-'10.06.2024_VTBI_MTBF_2024_2028'!M48</f>
        <v>1.0216113128839583</v>
      </c>
      <c r="N48" s="44">
        <f>'10.02.2025_FSP_2025_2028'!N48-'10.06.2024_VTBI_MTBF_2024_2028'!N48</f>
        <v>-1.7790937129779238</v>
      </c>
      <c r="O48" s="44">
        <f>'10.02.2025_FSP_2025_2028'!O48-'10.06.2024_VTBI_MTBF_2024_2028'!O48</f>
        <v>-1.2384769226508721</v>
      </c>
      <c r="P48" s="44">
        <f>'10.02.2025_FSP_2025_2028'!P48-'10.06.2024_VTBI_MTBF_2024_2028'!P48</f>
        <v>-0.76221783415414346</v>
      </c>
      <c r="Q48" s="44">
        <f>'10.02.2025_FSP_2025_2028'!Q48-'10.06.2024_VTBI_MTBF_2024_2028'!Q48</f>
        <v>-0.8379102685873312</v>
      </c>
      <c r="R48" s="44">
        <f>'10.02.2025_FSP_2025_2028'!R48-'10.06.2024_VTBI_MTBF_2024_2028'!R48</f>
        <v>-0.68278630913280147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44">
        <f>'10.02.2025_FSP_2025_2028'!E49-'10.06.2024_VTBI_MTBF_2024_2028'!E49</f>
        <v>0.47900268456363626</v>
      </c>
      <c r="F49" s="44">
        <f>'10.02.2025_FSP_2025_2028'!F49-'10.06.2024_VTBI_MTBF_2024_2028'!F49</f>
        <v>-6.1063999479351594E-2</v>
      </c>
      <c r="G49" s="44">
        <f>'10.02.2025_FSP_2025_2028'!G49-'10.06.2024_VTBI_MTBF_2024_2028'!G49</f>
        <v>0.6432830100545246</v>
      </c>
      <c r="H49" s="44">
        <f>'10.02.2025_FSP_2025_2028'!H49-'10.06.2024_VTBI_MTBF_2024_2028'!H49</f>
        <v>0.51653027416020603</v>
      </c>
      <c r="I49" s="44">
        <f>'10.02.2025_FSP_2025_2028'!I49-'10.06.2024_VTBI_MTBF_2024_2028'!I49</f>
        <v>0.3036549873443104</v>
      </c>
      <c r="J49" s="44">
        <f>'10.02.2025_FSP_2025_2028'!J49-'10.06.2024_VTBI_MTBF_2024_2028'!J49</f>
        <v>-0.11203887485738828</v>
      </c>
      <c r="K49" s="44">
        <f>'10.02.2025_FSP_2025_2028'!K49-'10.06.2024_VTBI_MTBF_2024_2028'!K49</f>
        <v>1.3027692227793928</v>
      </c>
      <c r="L49" s="44">
        <f>'10.02.2025_FSP_2025_2028'!L49-'10.06.2024_VTBI_MTBF_2024_2028'!L49</f>
        <v>1.8610358633105077</v>
      </c>
      <c r="M49" s="44">
        <f>'10.02.2025_FSP_2025_2028'!M49-'10.06.2024_VTBI_MTBF_2024_2028'!M49</f>
        <v>-0.90896312373998644</v>
      </c>
      <c r="N49" s="44">
        <f>'10.02.2025_FSP_2025_2028'!N49-'10.06.2024_VTBI_MTBF_2024_2028'!N49</f>
        <v>3.1401017182743836</v>
      </c>
      <c r="O49" s="44">
        <f>'10.02.2025_FSP_2025_2028'!O49-'10.06.2024_VTBI_MTBF_2024_2028'!O49</f>
        <v>0.20680113415025159</v>
      </c>
      <c r="P49" s="44">
        <f>'10.02.2025_FSP_2025_2028'!P49-'10.06.2024_VTBI_MTBF_2024_2028'!P49</f>
        <v>0.81457072516714413</v>
      </c>
      <c r="Q49" s="44">
        <f>'10.02.2025_FSP_2025_2028'!Q49-'10.06.2024_VTBI_MTBF_2024_2028'!Q49</f>
        <v>-0.25172412096429087</v>
      </c>
      <c r="R49" s="44">
        <f>'10.02.2025_FSP_2025_2028'!R49-'10.06.2024_VTBI_MTBF_2024_2028'!R49</f>
        <v>0.4107276698289577</v>
      </c>
    </row>
    <row r="50" spans="1:19" x14ac:dyDescent="0.25">
      <c r="A50" s="11"/>
      <c r="B50" s="12" t="s">
        <v>81</v>
      </c>
      <c r="C50" s="12" t="s">
        <v>82</v>
      </c>
      <c r="D50" s="13"/>
      <c r="E50" s="20">
        <v>2015</v>
      </c>
      <c r="F50" s="20">
        <v>2016</v>
      </c>
      <c r="G50" s="20">
        <v>2017</v>
      </c>
      <c r="H50" s="20">
        <v>2018</v>
      </c>
      <c r="I50" s="20">
        <v>2019</v>
      </c>
      <c r="J50" s="20">
        <v>2020</v>
      </c>
      <c r="K50" s="20">
        <v>2021</v>
      </c>
      <c r="L50" s="20">
        <v>2022</v>
      </c>
      <c r="M50" s="20">
        <v>2023</v>
      </c>
      <c r="N50" s="20">
        <v>2024</v>
      </c>
      <c r="O50" s="20">
        <v>2025</v>
      </c>
      <c r="P50" s="43">
        <v>2026</v>
      </c>
      <c r="Q50" s="20">
        <v>2027</v>
      </c>
      <c r="R50" s="43">
        <v>2028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44">
        <f>'10.02.2025_FSP_2025_2028'!E51-'10.06.2024_VTBI_MTBF_2024_2028'!E51</f>
        <v>0</v>
      </c>
      <c r="F51" s="44">
        <f>'10.02.2025_FSP_2025_2028'!F51-'10.06.2024_VTBI_MTBF_2024_2028'!F51</f>
        <v>0</v>
      </c>
      <c r="G51" s="44">
        <f>'10.02.2025_FSP_2025_2028'!G51-'10.06.2024_VTBI_MTBF_2024_2028'!G51</f>
        <v>0</v>
      </c>
      <c r="H51" s="44">
        <f>'10.02.2025_FSP_2025_2028'!H51-'10.06.2024_VTBI_MTBF_2024_2028'!H51</f>
        <v>0</v>
      </c>
      <c r="I51" s="44">
        <f>'10.02.2025_FSP_2025_2028'!I51-'10.06.2024_VTBI_MTBF_2024_2028'!I51</f>
        <v>0</v>
      </c>
      <c r="J51" s="44">
        <f>'10.02.2025_FSP_2025_2028'!J51-'10.06.2024_VTBI_MTBF_2024_2028'!J51</f>
        <v>0</v>
      </c>
      <c r="K51" s="44">
        <f>'10.02.2025_FSP_2025_2028'!K51-'10.06.2024_VTBI_MTBF_2024_2028'!K51</f>
        <v>0</v>
      </c>
      <c r="L51" s="44">
        <f>'10.02.2025_FSP_2025_2028'!L51-'10.06.2024_VTBI_MTBF_2024_2028'!L51</f>
        <v>0</v>
      </c>
      <c r="M51" s="44">
        <f>'10.02.2025_FSP_2025_2028'!M51-'10.06.2024_VTBI_MTBF_2024_2028'!M51</f>
        <v>0</v>
      </c>
      <c r="N51" s="44">
        <f>'10.02.2025_FSP_2025_2028'!N51-'10.06.2024_VTBI_MTBF_2024_2028'!N51</f>
        <v>0.10000000000000009</v>
      </c>
      <c r="O51" s="44">
        <f>'10.02.2025_FSP_2025_2028'!O51-'10.06.2024_VTBI_MTBF_2024_2028'!O51</f>
        <v>0.29999999999999982</v>
      </c>
      <c r="P51" s="44">
        <f>'10.02.2025_FSP_2025_2028'!P51-'10.06.2024_VTBI_MTBF_2024_2028'!P51</f>
        <v>-0.29999999999999982</v>
      </c>
      <c r="Q51" s="44">
        <f>'10.02.2025_FSP_2025_2028'!Q51-'10.06.2024_VTBI_MTBF_2024_2028'!Q51</f>
        <v>0</v>
      </c>
      <c r="R51" s="44">
        <f>'10.02.2025_FSP_2025_2028'!R51-'10.06.2024_VTBI_MTBF_2024_2028'!R51</f>
        <v>0</v>
      </c>
      <c r="S51" s="37"/>
    </row>
    <row r="52" spans="1:19" x14ac:dyDescent="0.25">
      <c r="A52" s="11"/>
      <c r="B52" s="12" t="s">
        <v>85</v>
      </c>
      <c r="C52" s="12" t="s">
        <v>86</v>
      </c>
      <c r="D52" s="13"/>
      <c r="E52" s="20">
        <v>2015</v>
      </c>
      <c r="F52" s="20">
        <v>2016</v>
      </c>
      <c r="G52" s="20">
        <v>2017</v>
      </c>
      <c r="H52" s="20">
        <v>2018</v>
      </c>
      <c r="I52" s="20">
        <v>2019</v>
      </c>
      <c r="J52" s="20">
        <v>2020</v>
      </c>
      <c r="K52" s="20">
        <v>2021</v>
      </c>
      <c r="L52" s="20">
        <v>2022</v>
      </c>
      <c r="M52" s="20">
        <v>2023</v>
      </c>
      <c r="N52" s="20">
        <v>2024</v>
      </c>
      <c r="O52" s="20">
        <v>2025</v>
      </c>
      <c r="P52" s="43">
        <v>2026</v>
      </c>
      <c r="Q52" s="20">
        <v>2027</v>
      </c>
      <c r="R52" s="20">
        <v>2028</v>
      </c>
      <c r="S52" s="37"/>
    </row>
    <row r="53" spans="1:19" x14ac:dyDescent="0.25">
      <c r="A53" s="33">
        <f>A51+1</f>
        <v>42</v>
      </c>
      <c r="B53" s="34" t="s">
        <v>87</v>
      </c>
      <c r="C53" s="34" t="s">
        <v>17</v>
      </c>
      <c r="D53" s="34" t="s">
        <v>42</v>
      </c>
      <c r="E53" s="44">
        <f>'10.02.2025_FSP_2025_2028'!E53-'10.06.2024_VTBI_MTBF_2024_2028'!E53</f>
        <v>-843.43199999999888</v>
      </c>
      <c r="F53" s="44">
        <f>'10.02.2025_FSP_2025_2028'!F53-'10.06.2024_VTBI_MTBF_2024_2028'!F53</f>
        <v>-838.03600000000006</v>
      </c>
      <c r="G53" s="44">
        <f>'10.02.2025_FSP_2025_2028'!G53-'10.06.2024_VTBI_MTBF_2024_2028'!G53</f>
        <v>-927.48400000000038</v>
      </c>
      <c r="H53" s="44">
        <f>'10.02.2025_FSP_2025_2028'!H53-'10.06.2024_VTBI_MTBF_2024_2028'!H53</f>
        <v>-982.18199999999888</v>
      </c>
      <c r="I53" s="44">
        <f>'10.02.2025_FSP_2025_2028'!I53-'10.06.2024_VTBI_MTBF_2024_2028'!I53</f>
        <v>-1000.2250000000004</v>
      </c>
      <c r="J53" s="44">
        <f>'10.02.2025_FSP_2025_2028'!J53-'10.06.2024_VTBI_MTBF_2024_2028'!J53</f>
        <v>-902.60999999999876</v>
      </c>
      <c r="K53" s="44">
        <f>'10.02.2025_FSP_2025_2028'!K53-'10.06.2024_VTBI_MTBF_2024_2028'!K53</f>
        <v>-1074.2049999999999</v>
      </c>
      <c r="L53" s="44">
        <f>'10.02.2025_FSP_2025_2028'!L53-'10.06.2024_VTBI_MTBF_2024_2028'!L53</f>
        <v>-1923.0169999999998</v>
      </c>
      <c r="M53" s="44">
        <f>'10.02.2025_FSP_2025_2028'!M53-'10.06.2024_VTBI_MTBF_2024_2028'!M53</f>
        <v>-1179.33</v>
      </c>
      <c r="N53" s="44">
        <f>'10.02.2025_FSP_2025_2028'!N53-'10.06.2024_VTBI_MTBF_2024_2028'!N53</f>
        <v>-2555.6176938451044</v>
      </c>
      <c r="O53" s="44">
        <f>'10.02.2025_FSP_2025_2028'!O53-'10.06.2024_VTBI_MTBF_2024_2028'!O53</f>
        <v>-3618.7750922388132</v>
      </c>
      <c r="P53" s="44">
        <f>'10.02.2025_FSP_2025_2028'!P53-'10.06.2024_VTBI_MTBF_2024_2028'!P53</f>
        <v>-4001.8041044616148</v>
      </c>
      <c r="Q53" s="44">
        <f>'10.02.2025_FSP_2025_2028'!Q53-'10.06.2024_VTBI_MTBF_2024_2028'!Q53</f>
        <v>-4271.6433713833176</v>
      </c>
      <c r="R53" s="44">
        <f>'10.02.2025_FSP_2025_2028'!R53-'10.06.2024_VTBI_MTBF_2024_2028'!R53</f>
        <v>-4609.0870468620251</v>
      </c>
      <c r="S53" s="37"/>
    </row>
    <row r="54" spans="1:19" x14ac:dyDescent="0.25">
      <c r="A54" s="33">
        <f>A53+1</f>
        <v>43</v>
      </c>
      <c r="B54" s="35" t="s">
        <v>15</v>
      </c>
      <c r="C54" s="35" t="s">
        <v>16</v>
      </c>
      <c r="D54" s="36" t="s">
        <v>42</v>
      </c>
      <c r="E54" s="44">
        <f>'10.02.2025_FSP_2025_2028'!E54-'10.06.2024_VTBI_MTBF_2024_2028'!E54</f>
        <v>0</v>
      </c>
      <c r="F54" s="44">
        <f>'10.02.2025_FSP_2025_2028'!F54-'10.06.2024_VTBI_MTBF_2024_2028'!F54</f>
        <v>-50.960000000000946</v>
      </c>
      <c r="G54" s="44">
        <f>'10.02.2025_FSP_2025_2028'!G54-'10.06.2024_VTBI_MTBF_2024_2028'!G54</f>
        <v>-57.352999999999156</v>
      </c>
      <c r="H54" s="44">
        <f>'10.02.2025_FSP_2025_2028'!H54-'10.06.2024_VTBI_MTBF_2024_2028'!H54</f>
        <v>-35.343999999999141</v>
      </c>
      <c r="I54" s="44">
        <f>'10.02.2025_FSP_2025_2028'!I54-'10.06.2024_VTBI_MTBF_2024_2028'!I54</f>
        <v>-36.941000000000713</v>
      </c>
      <c r="J54" s="44">
        <f>'10.02.2025_FSP_2025_2028'!J54-'10.06.2024_VTBI_MTBF_2024_2028'!J54</f>
        <v>-35.389999999999418</v>
      </c>
      <c r="K54" s="44">
        <f>'10.02.2025_FSP_2025_2028'!K54-'10.06.2024_VTBI_MTBF_2024_2028'!K54</f>
        <v>-21.65599999999904</v>
      </c>
      <c r="L54" s="44">
        <f>'10.02.2025_FSP_2025_2028'!L54-'10.06.2024_VTBI_MTBF_2024_2028'!L54</f>
        <v>-373.23600000000079</v>
      </c>
      <c r="M54" s="44">
        <f>'10.02.2025_FSP_2025_2028'!M54-'10.06.2024_VTBI_MTBF_2024_2028'!M54</f>
        <v>116.17599999999948</v>
      </c>
      <c r="N54" s="44">
        <f>'10.02.2025_FSP_2025_2028'!N54-'10.06.2024_VTBI_MTBF_2024_2028'!N54</f>
        <v>629.09449978980047</v>
      </c>
      <c r="O54" s="44">
        <f>'10.02.2025_FSP_2025_2028'!O54-'10.06.2024_VTBI_MTBF_2024_2028'!O54</f>
        <v>555.84252291407756</v>
      </c>
      <c r="P54" s="44">
        <f>'10.02.2025_FSP_2025_2028'!P54-'10.06.2024_VTBI_MTBF_2024_2028'!P54</f>
        <v>469.29105714744946</v>
      </c>
      <c r="Q54" s="44">
        <f>'10.02.2025_FSP_2025_2028'!Q54-'10.06.2024_VTBI_MTBF_2024_2028'!Q54</f>
        <v>491.7700987848184</v>
      </c>
      <c r="R54" s="44">
        <f>'10.02.2025_FSP_2025_2028'!R54-'10.06.2024_VTBI_MTBF_2024_2028'!R54</f>
        <v>514.2931693091632</v>
      </c>
      <c r="S54" s="37"/>
    </row>
    <row r="55" spans="1:19" x14ac:dyDescent="0.25">
      <c r="A55" s="33">
        <f>A54+1</f>
        <v>44</v>
      </c>
      <c r="B55" s="35" t="s">
        <v>88</v>
      </c>
      <c r="C55" s="35" t="s">
        <v>89</v>
      </c>
      <c r="D55" s="36" t="s">
        <v>42</v>
      </c>
      <c r="E55" s="44">
        <f>'10.02.2025_FSP_2025_2028'!E55-'10.06.2024_VTBI_MTBF_2024_2028'!E55</f>
        <v>0</v>
      </c>
      <c r="F55" s="44">
        <f>'10.02.2025_FSP_2025_2028'!F55-'10.06.2024_VTBI_MTBF_2024_2028'!F55</f>
        <v>-50.960000000000946</v>
      </c>
      <c r="G55" s="44">
        <f>'10.02.2025_FSP_2025_2028'!G55-'10.06.2024_VTBI_MTBF_2024_2028'!G55</f>
        <v>-57.352999999999156</v>
      </c>
      <c r="H55" s="44">
        <f>'10.02.2025_FSP_2025_2028'!H55-'10.06.2024_VTBI_MTBF_2024_2028'!H55</f>
        <v>-40.471999999999753</v>
      </c>
      <c r="I55" s="44">
        <f>'10.02.2025_FSP_2025_2028'!I55-'10.06.2024_VTBI_MTBF_2024_2028'!I55</f>
        <v>-42.781999999999243</v>
      </c>
      <c r="J55" s="44">
        <f>'10.02.2025_FSP_2025_2028'!J55-'10.06.2024_VTBI_MTBF_2024_2028'!J55</f>
        <v>-41.97400000000016</v>
      </c>
      <c r="K55" s="44">
        <f>'10.02.2025_FSP_2025_2028'!K55-'10.06.2024_VTBI_MTBF_2024_2028'!K55</f>
        <v>-32.238999999999578</v>
      </c>
      <c r="L55" s="44">
        <f>'10.02.2025_FSP_2025_2028'!L55-'10.06.2024_VTBI_MTBF_2024_2028'!L55</f>
        <v>-381.51900000000023</v>
      </c>
      <c r="M55" s="44">
        <f>'10.02.2025_FSP_2025_2028'!M55-'10.06.2024_VTBI_MTBF_2024_2028'!M55</f>
        <v>77.979999999999563</v>
      </c>
      <c r="N55" s="44">
        <f>'10.02.2025_FSP_2025_2028'!N55-'10.06.2024_VTBI_MTBF_2024_2028'!N55</f>
        <v>518.27590650940328</v>
      </c>
      <c r="O55" s="44">
        <f>'10.02.2025_FSP_2025_2028'!O55-'10.06.2024_VTBI_MTBF_2024_2028'!O55</f>
        <v>458.24691881214312</v>
      </c>
      <c r="P55" s="44">
        <f>'10.02.2025_FSP_2025_2028'!P55-'10.06.2024_VTBI_MTBF_2024_2028'!P55</f>
        <v>387.2982167820046</v>
      </c>
      <c r="Q55" s="44">
        <f>'10.02.2025_FSP_2025_2028'!Q55-'10.06.2024_VTBI_MTBF_2024_2028'!Q55</f>
        <v>405.84980136586455</v>
      </c>
      <c r="R55" s="44">
        <f>'10.02.2025_FSP_2025_2028'!R55-'10.06.2024_VTBI_MTBF_2024_2028'!R55</f>
        <v>424.43772226842339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44">
        <f>'10.02.2025_FSP_2025_2028'!E56-'10.06.2024_VTBI_MTBF_2024_2028'!E56</f>
        <v>0</v>
      </c>
      <c r="F56" s="44">
        <f>'10.02.2025_FSP_2025_2028'!F56-'10.06.2024_VTBI_MTBF_2024_2028'!F56</f>
        <v>0</v>
      </c>
      <c r="G56" s="44">
        <f>'10.02.2025_FSP_2025_2028'!G56-'10.06.2024_VTBI_MTBF_2024_2028'!G56</f>
        <v>0</v>
      </c>
      <c r="H56" s="44">
        <f>'10.02.2025_FSP_2025_2028'!H56-'10.06.2024_VTBI_MTBF_2024_2028'!H56</f>
        <v>5.1279999999997017</v>
      </c>
      <c r="I56" s="44">
        <f>'10.02.2025_FSP_2025_2028'!I56-'10.06.2024_VTBI_MTBF_2024_2028'!I56</f>
        <v>5.8409999999998945</v>
      </c>
      <c r="J56" s="44">
        <f>'10.02.2025_FSP_2025_2028'!J56-'10.06.2024_VTBI_MTBF_2024_2028'!J56</f>
        <v>6.5839999999998327</v>
      </c>
      <c r="K56" s="44">
        <f>'10.02.2025_FSP_2025_2028'!K56-'10.06.2024_VTBI_MTBF_2024_2028'!K56</f>
        <v>10.583000000000084</v>
      </c>
      <c r="L56" s="44">
        <f>'10.02.2025_FSP_2025_2028'!L56-'10.06.2024_VTBI_MTBF_2024_2028'!L56</f>
        <v>8.2829999999999018</v>
      </c>
      <c r="M56" s="44">
        <f>'10.02.2025_FSP_2025_2028'!M56-'10.06.2024_VTBI_MTBF_2024_2028'!M56</f>
        <v>38.195999999999913</v>
      </c>
      <c r="N56" s="44">
        <f>'10.02.2025_FSP_2025_2028'!N56-'10.06.2024_VTBI_MTBF_2024_2028'!N56</f>
        <v>110.81859328039491</v>
      </c>
      <c r="O56" s="44">
        <f>'10.02.2025_FSP_2025_2028'!O56-'10.06.2024_VTBI_MTBF_2024_2028'!O56</f>
        <v>97.595604101935351</v>
      </c>
      <c r="P56" s="44">
        <f>'10.02.2025_FSP_2025_2028'!P56-'10.06.2024_VTBI_MTBF_2024_2028'!P56</f>
        <v>81.992840365445772</v>
      </c>
      <c r="Q56" s="44">
        <f>'10.02.2025_FSP_2025_2028'!Q56-'10.06.2024_VTBI_MTBF_2024_2028'!Q56</f>
        <v>85.920297418951122</v>
      </c>
      <c r="R56" s="44">
        <f>'10.02.2025_FSP_2025_2028'!R56-'10.06.2024_VTBI_MTBF_2024_2028'!R56</f>
        <v>89.855447040739818</v>
      </c>
    </row>
    <row r="57" spans="1:19" x14ac:dyDescent="0.25">
      <c r="A57" s="14">
        <f>A56+1</f>
        <v>46</v>
      </c>
      <c r="B57" s="24" t="s">
        <v>18</v>
      </c>
      <c r="C57" s="1" t="s">
        <v>19</v>
      </c>
      <c r="D57" s="3" t="s">
        <v>42</v>
      </c>
      <c r="E57" s="44">
        <f>'10.02.2025_FSP_2025_2028'!E57-'10.06.2024_VTBI_MTBF_2024_2028'!E57</f>
        <v>15.569999999999709</v>
      </c>
      <c r="F57" s="44">
        <f>'10.02.2025_FSP_2025_2028'!F57-'10.06.2024_VTBI_MTBF_2024_2028'!F57</f>
        <v>15.846000000000004</v>
      </c>
      <c r="G57" s="44">
        <f>'10.02.2025_FSP_2025_2028'!G57-'10.06.2024_VTBI_MTBF_2024_2028'!G57</f>
        <v>17.532000000000153</v>
      </c>
      <c r="H57" s="44">
        <f>'10.02.2025_FSP_2025_2028'!H57-'10.06.2024_VTBI_MTBF_2024_2028'!H57</f>
        <v>17.414999999999964</v>
      </c>
      <c r="I57" s="44">
        <f>'10.02.2025_FSP_2025_2028'!I57-'10.06.2024_VTBI_MTBF_2024_2028'!I57</f>
        <v>31.297999999999774</v>
      </c>
      <c r="J57" s="44">
        <f>'10.02.2025_FSP_2025_2028'!J57-'10.06.2024_VTBI_MTBF_2024_2028'!J57</f>
        <v>52.878000000000611</v>
      </c>
      <c r="K57" s="44">
        <f>'10.02.2025_FSP_2025_2028'!K57-'10.06.2024_VTBI_MTBF_2024_2028'!K57</f>
        <v>32.229999999999563</v>
      </c>
      <c r="L57" s="44">
        <f>'10.02.2025_FSP_2025_2028'!L57-'10.06.2024_VTBI_MTBF_2024_2028'!L57</f>
        <v>11.03899999999976</v>
      </c>
      <c r="M57" s="44">
        <f>'10.02.2025_FSP_2025_2028'!M57-'10.06.2024_VTBI_MTBF_2024_2028'!M57</f>
        <v>3.3569999999999709</v>
      </c>
      <c r="N57" s="44">
        <f>'10.02.2025_FSP_2025_2028'!N57-'10.06.2024_VTBI_MTBF_2024_2028'!N57</f>
        <v>-153.32030610999846</v>
      </c>
      <c r="O57" s="44">
        <f>'10.02.2025_FSP_2025_2028'!O57-'10.06.2024_VTBI_MTBF_2024_2028'!O57</f>
        <v>154.94783928212655</v>
      </c>
      <c r="P57" s="44">
        <f>'10.02.2025_FSP_2025_2028'!P57-'10.06.2024_VTBI_MTBF_2024_2028'!P57</f>
        <v>170.61817028162022</v>
      </c>
      <c r="Q57" s="44">
        <f>'10.02.2025_FSP_2025_2028'!Q57-'10.06.2024_VTBI_MTBF_2024_2028'!Q57</f>
        <v>31.541180493942193</v>
      </c>
      <c r="R57" s="44">
        <f>'10.02.2025_FSP_2025_2028'!R57-'10.06.2024_VTBI_MTBF_2024_2028'!R57</f>
        <v>-85.128039720731977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44">
        <f>'10.02.2025_FSP_2025_2028'!E58-'10.06.2024_VTBI_MTBF_2024_2028'!E58</f>
        <v>0</v>
      </c>
      <c r="F58" s="44">
        <f>'10.02.2025_FSP_2025_2028'!F58-'10.06.2024_VTBI_MTBF_2024_2028'!F58</f>
        <v>0</v>
      </c>
      <c r="G58" s="44">
        <f>'10.02.2025_FSP_2025_2028'!G58-'10.06.2024_VTBI_MTBF_2024_2028'!G58</f>
        <v>0</v>
      </c>
      <c r="H58" s="44">
        <f>'10.02.2025_FSP_2025_2028'!H58-'10.06.2024_VTBI_MTBF_2024_2028'!H58</f>
        <v>9.9999999997635314E-4</v>
      </c>
      <c r="I58" s="44">
        <f>'10.02.2025_FSP_2025_2028'!I58-'10.06.2024_VTBI_MTBF_2024_2028'!I58</f>
        <v>0</v>
      </c>
      <c r="J58" s="44">
        <f>'10.02.2025_FSP_2025_2028'!J58-'10.06.2024_VTBI_MTBF_2024_2028'!J58</f>
        <v>9.9999999997635314E-4</v>
      </c>
      <c r="K58" s="44">
        <f>'10.02.2025_FSP_2025_2028'!K58-'10.06.2024_VTBI_MTBF_2024_2028'!K58</f>
        <v>9.9999999997635314E-4</v>
      </c>
      <c r="L58" s="44">
        <f>'10.02.2025_FSP_2025_2028'!L58-'10.06.2024_VTBI_MTBF_2024_2028'!L58</f>
        <v>-2.6820000000000164</v>
      </c>
      <c r="M58" s="44">
        <f>'10.02.2025_FSP_2025_2028'!M58-'10.06.2024_VTBI_MTBF_2024_2028'!M58</f>
        <v>215.76899999999989</v>
      </c>
      <c r="N58" s="44">
        <f>'10.02.2025_FSP_2025_2028'!N58-'10.06.2024_VTBI_MTBF_2024_2028'!N58</f>
        <v>-228.01997710597686</v>
      </c>
      <c r="O58" s="44">
        <f>'10.02.2025_FSP_2025_2028'!O58-'10.06.2024_VTBI_MTBF_2024_2028'!O58</f>
        <v>-312.61566222947761</v>
      </c>
      <c r="P58" s="44">
        <f>'10.02.2025_FSP_2025_2028'!P58-'10.06.2024_VTBI_MTBF_2024_2028'!P58</f>
        <v>-320.48605955146274</v>
      </c>
      <c r="Q58" s="44">
        <f>'10.02.2025_FSP_2025_2028'!Q58-'10.06.2024_VTBI_MTBF_2024_2028'!Q58</f>
        <v>-357.53315291316164</v>
      </c>
      <c r="R58" s="44">
        <f>'10.02.2025_FSP_2025_2028'!R58-'10.06.2024_VTBI_MTBF_2024_2028'!R58</f>
        <v>-412.09603124289094</v>
      </c>
    </row>
    <row r="59" spans="1:19" x14ac:dyDescent="0.25">
      <c r="A59" s="11"/>
      <c r="B59" s="12" t="s">
        <v>93</v>
      </c>
      <c r="C59" s="12" t="s">
        <v>94</v>
      </c>
      <c r="D59" s="13"/>
      <c r="E59" s="20">
        <v>2015</v>
      </c>
      <c r="F59" s="20">
        <v>2016</v>
      </c>
      <c r="G59" s="20">
        <v>2017</v>
      </c>
      <c r="H59" s="20">
        <v>2018</v>
      </c>
      <c r="I59" s="20">
        <v>2019</v>
      </c>
      <c r="J59" s="20">
        <v>2020</v>
      </c>
      <c r="K59" s="20">
        <v>2021</v>
      </c>
      <c r="L59" s="20">
        <v>2022</v>
      </c>
      <c r="M59" s="20">
        <v>2023</v>
      </c>
      <c r="N59" s="20">
        <v>2024</v>
      </c>
      <c r="O59" s="20">
        <v>2025</v>
      </c>
      <c r="P59" s="43">
        <v>2026</v>
      </c>
      <c r="Q59" s="20">
        <v>2027</v>
      </c>
      <c r="R59" s="43">
        <v>2028</v>
      </c>
    </row>
    <row r="60" spans="1:19" x14ac:dyDescent="0.25">
      <c r="A60" s="14">
        <f>A58+1</f>
        <v>48</v>
      </c>
      <c r="B60" s="35" t="s">
        <v>129</v>
      </c>
      <c r="C60" s="35" t="s">
        <v>95</v>
      </c>
      <c r="D60" s="35" t="s">
        <v>96</v>
      </c>
      <c r="E60" s="44">
        <f>'10.02.2025_FSP_2025_2028'!E60-'10.06.2024_VTBI_MTBF_2024_2028'!E60</f>
        <v>0</v>
      </c>
      <c r="F60" s="44">
        <f>'10.02.2025_FSP_2025_2028'!F60-'10.06.2024_VTBI_MTBF_2024_2028'!F60</f>
        <v>0</v>
      </c>
      <c r="G60" s="44">
        <f>'10.02.2025_FSP_2025_2028'!G60-'10.06.2024_VTBI_MTBF_2024_2028'!G60</f>
        <v>0</v>
      </c>
      <c r="H60" s="44">
        <f>'10.02.2025_FSP_2025_2028'!H60-'10.06.2024_VTBI_MTBF_2024_2028'!H60</f>
        <v>0</v>
      </c>
      <c r="I60" s="44">
        <f>'10.02.2025_FSP_2025_2028'!I60-'10.06.2024_VTBI_MTBF_2024_2028'!I60</f>
        <v>0</v>
      </c>
      <c r="J60" s="44">
        <f>'10.02.2025_FSP_2025_2028'!J60-'10.06.2024_VTBI_MTBF_2024_2028'!J60</f>
        <v>0</v>
      </c>
      <c r="K60" s="44">
        <f>'10.02.2025_FSP_2025_2028'!K60-'10.06.2024_VTBI_MTBF_2024_2028'!K60</f>
        <v>0</v>
      </c>
      <c r="L60" s="44">
        <f>'10.02.2025_FSP_2025_2028'!L60-'10.06.2024_VTBI_MTBF_2024_2028'!L60</f>
        <v>0</v>
      </c>
      <c r="M60" s="44">
        <f>'10.02.2025_FSP_2025_2028'!M60-'10.06.2024_VTBI_MTBF_2024_2028'!M60</f>
        <v>0</v>
      </c>
      <c r="N60" s="44">
        <f>'10.02.2025_FSP_2025_2028'!N60-'10.06.2024_VTBI_MTBF_2024_2028'!N60</f>
        <v>0</v>
      </c>
      <c r="O60" s="44">
        <f>'10.02.2025_FSP_2025_2028'!O60-'10.06.2024_VTBI_MTBF_2024_2028'!O60</f>
        <v>0</v>
      </c>
      <c r="P60" s="44">
        <f>'10.02.2025_FSP_2025_2028'!P60-'10.06.2024_VTBI_MTBF_2024_2028'!P60</f>
        <v>1.2015043173271351</v>
      </c>
      <c r="Q60" s="44">
        <f>'10.02.2025_FSP_2025_2028'!Q60-'10.06.2024_VTBI_MTBF_2024_2028'!Q60</f>
        <v>7.5655299035840926</v>
      </c>
      <c r="R60" s="44">
        <f>'10.02.2025_FSP_2025_2028'!R60-'10.06.2024_VTBI_MTBF_2024_2028'!R60</f>
        <v>14.270108467668706</v>
      </c>
    </row>
    <row r="61" spans="1:19" x14ac:dyDescent="0.25">
      <c r="A61" s="14">
        <f>A60+1</f>
        <v>49</v>
      </c>
      <c r="B61" s="1" t="s">
        <v>97</v>
      </c>
      <c r="C61" s="1" t="s">
        <v>98</v>
      </c>
      <c r="D61" s="1" t="s">
        <v>47</v>
      </c>
      <c r="E61" s="44">
        <f>'10.02.2025_FSP_2025_2028'!E61-'10.06.2024_VTBI_MTBF_2024_2028'!E61</f>
        <v>0</v>
      </c>
      <c r="F61" s="44">
        <f>'10.02.2025_FSP_2025_2028'!F61-'10.06.2024_VTBI_MTBF_2024_2028'!F61</f>
        <v>0</v>
      </c>
      <c r="G61" s="44">
        <f>'10.02.2025_FSP_2025_2028'!G61-'10.06.2024_VTBI_MTBF_2024_2028'!G61</f>
        <v>0</v>
      </c>
      <c r="H61" s="44">
        <f>'10.02.2025_FSP_2025_2028'!H61-'10.06.2024_VTBI_MTBF_2024_2028'!H61</f>
        <v>0</v>
      </c>
      <c r="I61" s="44">
        <f>'10.02.2025_FSP_2025_2028'!I61-'10.06.2024_VTBI_MTBF_2024_2028'!I61</f>
        <v>0</v>
      </c>
      <c r="J61" s="44">
        <f>'10.02.2025_FSP_2025_2028'!J61-'10.06.2024_VTBI_MTBF_2024_2028'!J61</f>
        <v>0</v>
      </c>
      <c r="K61" s="44">
        <f>'10.02.2025_FSP_2025_2028'!K61-'10.06.2024_VTBI_MTBF_2024_2028'!K61</f>
        <v>0</v>
      </c>
      <c r="L61" s="44">
        <f>'10.02.2025_FSP_2025_2028'!L61-'10.06.2024_VTBI_MTBF_2024_2028'!L61</f>
        <v>0</v>
      </c>
      <c r="M61" s="44">
        <f>'10.02.2025_FSP_2025_2028'!M61-'10.06.2024_VTBI_MTBF_2024_2028'!M61</f>
        <v>0</v>
      </c>
      <c r="N61" s="44">
        <f>'10.02.2025_FSP_2025_2028'!N61-'10.06.2024_VTBI_MTBF_2024_2028'!N61</f>
        <v>0</v>
      </c>
      <c r="O61" s="44">
        <f>'10.02.2025_FSP_2025_2028'!O61-'10.06.2024_VTBI_MTBF_2024_2028'!O61</f>
        <v>0</v>
      </c>
      <c r="P61" s="44">
        <f>'10.02.2025_FSP_2025_2028'!P61-'10.06.2024_VTBI_MTBF_2024_2028'!P61</f>
        <v>6.4489904525601105E-2</v>
      </c>
      <c r="Q61" s="44">
        <f>'10.02.2025_FSP_2025_2028'!Q61-'10.06.2024_VTBI_MTBF_2024_2028'!Q61</f>
        <v>0.34594414755501646</v>
      </c>
      <c r="R61" s="44">
        <f>'10.02.2025_FSP_2025_2028'!R61-'10.06.2024_VTBI_MTBF_2024_2028'!R61</f>
        <v>0.37161018878418872</v>
      </c>
      <c r="S61" s="37"/>
    </row>
    <row r="62" spans="1:19" x14ac:dyDescent="0.25">
      <c r="A62" s="14">
        <f t="shared" ref="A62:A68" si="5">A61+1</f>
        <v>50</v>
      </c>
      <c r="B62" s="35" t="s">
        <v>130</v>
      </c>
      <c r="C62" s="35" t="s">
        <v>99</v>
      </c>
      <c r="D62" s="35" t="s">
        <v>96</v>
      </c>
      <c r="E62" s="44">
        <f>'10.02.2025_FSP_2025_2028'!E62-'10.06.2024_VTBI_MTBF_2024_2028'!E62</f>
        <v>0</v>
      </c>
      <c r="F62" s="44">
        <f>'10.02.2025_FSP_2025_2028'!F62-'10.06.2024_VTBI_MTBF_2024_2028'!F62</f>
        <v>0</v>
      </c>
      <c r="G62" s="44">
        <f>'10.02.2025_FSP_2025_2028'!G62-'10.06.2024_VTBI_MTBF_2024_2028'!G62</f>
        <v>0</v>
      </c>
      <c r="H62" s="44">
        <f>'10.02.2025_FSP_2025_2028'!H62-'10.06.2024_VTBI_MTBF_2024_2028'!H62</f>
        <v>0</v>
      </c>
      <c r="I62" s="44">
        <f>'10.02.2025_FSP_2025_2028'!I62-'10.06.2024_VTBI_MTBF_2024_2028'!I62</f>
        <v>0</v>
      </c>
      <c r="J62" s="44">
        <f>'10.02.2025_FSP_2025_2028'!J62-'10.06.2024_VTBI_MTBF_2024_2028'!J62</f>
        <v>0</v>
      </c>
      <c r="K62" s="44">
        <f>'10.02.2025_FSP_2025_2028'!K62-'10.06.2024_VTBI_MTBF_2024_2028'!K62</f>
        <v>0</v>
      </c>
      <c r="L62" s="44">
        <f>'10.02.2025_FSP_2025_2028'!L62-'10.06.2024_VTBI_MTBF_2024_2028'!L62</f>
        <v>0</v>
      </c>
      <c r="M62" s="44">
        <f>'10.02.2025_FSP_2025_2028'!M62-'10.06.2024_VTBI_MTBF_2024_2028'!M62</f>
        <v>0</v>
      </c>
      <c r="N62" s="44">
        <f>'10.02.2025_FSP_2025_2028'!N62-'10.06.2024_VTBI_MTBF_2024_2028'!N62</f>
        <v>4.032133692453499E-2</v>
      </c>
      <c r="O62" s="44">
        <f>'10.02.2025_FSP_2025_2028'!O62-'10.06.2024_VTBI_MTBF_2024_2028'!O62</f>
        <v>4.0131931013547728E-2</v>
      </c>
      <c r="P62" s="44">
        <f>'10.02.2025_FSP_2025_2028'!P62-'10.06.2024_VTBI_MTBF_2024_2028'!P62</f>
        <v>0.87829965596620241</v>
      </c>
      <c r="Q62" s="44">
        <f>'10.02.2025_FSP_2025_2028'!Q62-'10.06.2024_VTBI_MTBF_2024_2028'!Q62</f>
        <v>5.5379678894234985</v>
      </c>
      <c r="R62" s="44">
        <f>'10.02.2025_FSP_2025_2028'!R62-'10.06.2024_VTBI_MTBF_2024_2028'!R62</f>
        <v>10.445719398333722</v>
      </c>
      <c r="S62" s="37"/>
    </row>
    <row r="63" spans="1:19" x14ac:dyDescent="0.25">
      <c r="A63" s="14">
        <f t="shared" si="5"/>
        <v>51</v>
      </c>
      <c r="B63" s="1" t="s">
        <v>100</v>
      </c>
      <c r="C63" s="1" t="s">
        <v>101</v>
      </c>
      <c r="D63" s="1" t="s">
        <v>96</v>
      </c>
      <c r="E63" s="44">
        <f>'10.02.2025_FSP_2025_2028'!E63-'10.06.2024_VTBI_MTBF_2024_2028'!E63</f>
        <v>0</v>
      </c>
      <c r="F63" s="44">
        <f>'10.02.2025_FSP_2025_2028'!F63-'10.06.2024_VTBI_MTBF_2024_2028'!F63</f>
        <v>0</v>
      </c>
      <c r="G63" s="44">
        <f>'10.02.2025_FSP_2025_2028'!G63-'10.06.2024_VTBI_MTBF_2024_2028'!G63</f>
        <v>0</v>
      </c>
      <c r="H63" s="44">
        <f>'10.02.2025_FSP_2025_2028'!H63-'10.06.2024_VTBI_MTBF_2024_2028'!H63</f>
        <v>0</v>
      </c>
      <c r="I63" s="44">
        <f>'10.02.2025_FSP_2025_2028'!I63-'10.06.2024_VTBI_MTBF_2024_2028'!I63</f>
        <v>0</v>
      </c>
      <c r="J63" s="44">
        <f>'10.02.2025_FSP_2025_2028'!J63-'10.06.2024_VTBI_MTBF_2024_2028'!J63</f>
        <v>0</v>
      </c>
      <c r="K63" s="44">
        <f>'10.02.2025_FSP_2025_2028'!K63-'10.06.2024_VTBI_MTBF_2024_2028'!K63</f>
        <v>0</v>
      </c>
      <c r="L63" s="44">
        <f>'10.02.2025_FSP_2025_2028'!L63-'10.06.2024_VTBI_MTBF_2024_2028'!L63</f>
        <v>0</v>
      </c>
      <c r="M63" s="44">
        <f>'10.02.2025_FSP_2025_2028'!M63-'10.06.2024_VTBI_MTBF_2024_2028'!M63</f>
        <v>0</v>
      </c>
      <c r="N63" s="44">
        <f>'10.02.2025_FSP_2025_2028'!N63-'10.06.2024_VTBI_MTBF_2024_2028'!N63</f>
        <v>-2.6352976348482571</v>
      </c>
      <c r="O63" s="44">
        <f>'10.02.2025_FSP_2025_2028'!O63-'10.06.2024_VTBI_MTBF_2024_2028'!O63</f>
        <v>-1.3315886871107523</v>
      </c>
      <c r="P63" s="44">
        <f>'10.02.2025_FSP_2025_2028'!P63-'10.06.2024_VTBI_MTBF_2024_2028'!P63</f>
        <v>-2.7565841866033907</v>
      </c>
      <c r="Q63" s="44">
        <f>'10.02.2025_FSP_2025_2028'!Q63-'10.06.2024_VTBI_MTBF_2024_2028'!Q63</f>
        <v>-3.4887652507401299</v>
      </c>
      <c r="R63" s="44">
        <f>'10.02.2025_FSP_2025_2028'!R63-'10.06.2024_VTBI_MTBF_2024_2028'!R63</f>
        <v>-3.2973546329548071</v>
      </c>
      <c r="S63" s="37"/>
    </row>
    <row r="64" spans="1:19" x14ac:dyDescent="0.25">
      <c r="A64" s="14">
        <f t="shared" si="5"/>
        <v>52</v>
      </c>
      <c r="B64" s="35" t="s">
        <v>102</v>
      </c>
      <c r="C64" s="35" t="s">
        <v>103</v>
      </c>
      <c r="D64" s="35" t="s">
        <v>96</v>
      </c>
      <c r="E64" s="44">
        <f>'10.02.2025_FSP_2025_2028'!E64-'10.06.2024_VTBI_MTBF_2024_2028'!E64</f>
        <v>0</v>
      </c>
      <c r="F64" s="44">
        <f>'10.02.2025_FSP_2025_2028'!F64-'10.06.2024_VTBI_MTBF_2024_2028'!F64</f>
        <v>0</v>
      </c>
      <c r="G64" s="44">
        <f>'10.02.2025_FSP_2025_2028'!G64-'10.06.2024_VTBI_MTBF_2024_2028'!G64</f>
        <v>0</v>
      </c>
      <c r="H64" s="44">
        <f>'10.02.2025_FSP_2025_2028'!H64-'10.06.2024_VTBI_MTBF_2024_2028'!H64</f>
        <v>0</v>
      </c>
      <c r="I64" s="44">
        <f>'10.02.2025_FSP_2025_2028'!I64-'10.06.2024_VTBI_MTBF_2024_2028'!I64</f>
        <v>0</v>
      </c>
      <c r="J64" s="44">
        <f>'10.02.2025_FSP_2025_2028'!J64-'10.06.2024_VTBI_MTBF_2024_2028'!J64</f>
        <v>0</v>
      </c>
      <c r="K64" s="44">
        <f>'10.02.2025_FSP_2025_2028'!K64-'10.06.2024_VTBI_MTBF_2024_2028'!K64</f>
        <v>0</v>
      </c>
      <c r="L64" s="44">
        <f>'10.02.2025_FSP_2025_2028'!L64-'10.06.2024_VTBI_MTBF_2024_2028'!L64</f>
        <v>0</v>
      </c>
      <c r="M64" s="44">
        <f>'10.02.2025_FSP_2025_2028'!M64-'10.06.2024_VTBI_MTBF_2024_2028'!M64</f>
        <v>0</v>
      </c>
      <c r="N64" s="44">
        <f>'10.02.2025_FSP_2025_2028'!N64-'10.06.2024_VTBI_MTBF_2024_2028'!N64</f>
        <v>-4.2000000000000455</v>
      </c>
      <c r="O64" s="44">
        <f>'10.02.2025_FSP_2025_2028'!O64-'10.06.2024_VTBI_MTBF_2024_2028'!O64</f>
        <v>-5.2000000000000455</v>
      </c>
      <c r="P64" s="44">
        <f>'10.02.2025_FSP_2025_2028'!P64-'10.06.2024_VTBI_MTBF_2024_2028'!P64</f>
        <v>-5.3158000000000811</v>
      </c>
      <c r="Q64" s="44">
        <f>'10.02.2025_FSP_2025_2028'!Q64-'10.06.2024_VTBI_MTBF_2024_2028'!Q64</f>
        <v>-5.5491684000000987</v>
      </c>
      <c r="R64" s="44">
        <f>'10.02.2025_FSP_2025_2028'!R64-'10.06.2024_VTBI_MTBF_2024_2028'!R64</f>
        <v>-6.022971726400101</v>
      </c>
      <c r="S64" s="37"/>
    </row>
    <row r="65" spans="1:21" x14ac:dyDescent="0.25">
      <c r="A65" s="32">
        <f t="shared" si="5"/>
        <v>53</v>
      </c>
      <c r="B65" s="1" t="s">
        <v>104</v>
      </c>
      <c r="C65" s="1" t="s">
        <v>105</v>
      </c>
      <c r="D65" s="1" t="s">
        <v>47</v>
      </c>
      <c r="E65" s="44">
        <f>'10.02.2025_FSP_2025_2028'!E65-'10.06.2024_VTBI_MTBF_2024_2028'!E65</f>
        <v>0</v>
      </c>
      <c r="F65" s="44">
        <f>'10.02.2025_FSP_2025_2028'!F65-'10.06.2024_VTBI_MTBF_2024_2028'!F65</f>
        <v>0</v>
      </c>
      <c r="G65" s="44">
        <f>'10.02.2025_FSP_2025_2028'!G65-'10.06.2024_VTBI_MTBF_2024_2028'!G65</f>
        <v>0</v>
      </c>
      <c r="H65" s="44">
        <f>'10.02.2025_FSP_2025_2028'!H65-'10.06.2024_VTBI_MTBF_2024_2028'!H65</f>
        <v>0</v>
      </c>
      <c r="I65" s="44">
        <f>'10.02.2025_FSP_2025_2028'!I65-'10.06.2024_VTBI_MTBF_2024_2028'!I65</f>
        <v>0</v>
      </c>
      <c r="J65" s="44">
        <f>'10.02.2025_FSP_2025_2028'!J65-'10.06.2024_VTBI_MTBF_2024_2028'!J65</f>
        <v>0</v>
      </c>
      <c r="K65" s="44">
        <f>'10.02.2025_FSP_2025_2028'!K65-'10.06.2024_VTBI_MTBF_2024_2028'!K65</f>
        <v>0</v>
      </c>
      <c r="L65" s="44">
        <f>'10.02.2025_FSP_2025_2028'!L65-'10.06.2024_VTBI_MTBF_2024_2028'!L65</f>
        <v>0</v>
      </c>
      <c r="M65" s="44">
        <f>'10.02.2025_FSP_2025_2028'!M65-'10.06.2024_VTBI_MTBF_2024_2028'!M65</f>
        <v>0</v>
      </c>
      <c r="N65" s="44">
        <f>'10.02.2025_FSP_2025_2028'!N65-'10.06.2024_VTBI_MTBF_2024_2028'!N65</f>
        <v>-0.47500565482923207</v>
      </c>
      <c r="O65" s="44">
        <f>'10.02.2025_FSP_2025_2028'!O65-'10.06.2024_VTBI_MTBF_2024_2028'!O65</f>
        <v>-0.11363636363635976</v>
      </c>
      <c r="P65" s="44">
        <f>'10.02.2025_FSP_2025_2028'!P65-'10.06.2024_VTBI_MTBF_2024_2028'!P65</f>
        <v>-1.3765642775894094E-2</v>
      </c>
      <c r="Q65" s="44">
        <f>'10.02.2025_FSP_2025_2028'!Q65-'10.06.2024_VTBI_MTBF_2024_2028'!Q65</f>
        <v>-2.7790432801822362E-2</v>
      </c>
      <c r="R65" s="44">
        <f>'10.02.2025_FSP_2025_2028'!R65-'10.06.2024_VTBI_MTBF_2024_2028'!R65</f>
        <v>-5.6621004566210331E-2</v>
      </c>
      <c r="S65" s="37"/>
    </row>
    <row r="66" spans="1:21" x14ac:dyDescent="0.25">
      <c r="A66" s="32">
        <f t="shared" si="5"/>
        <v>54</v>
      </c>
      <c r="B66" s="35" t="s">
        <v>106</v>
      </c>
      <c r="C66" s="35" t="s">
        <v>107</v>
      </c>
      <c r="D66" s="35" t="s">
        <v>47</v>
      </c>
      <c r="E66" s="44">
        <f>'10.02.2025_FSP_2025_2028'!E66-'10.06.2024_VTBI_MTBF_2024_2028'!E66</f>
        <v>0</v>
      </c>
      <c r="F66" s="44">
        <f>'10.02.2025_FSP_2025_2028'!F66-'10.06.2024_VTBI_MTBF_2024_2028'!F66</f>
        <v>0</v>
      </c>
      <c r="G66" s="44">
        <f>'10.02.2025_FSP_2025_2028'!G66-'10.06.2024_VTBI_MTBF_2024_2028'!G66</f>
        <v>0</v>
      </c>
      <c r="H66" s="44">
        <f>'10.02.2025_FSP_2025_2028'!H66-'10.06.2024_VTBI_MTBF_2024_2028'!H66</f>
        <v>0</v>
      </c>
      <c r="I66" s="44">
        <f>'10.02.2025_FSP_2025_2028'!I66-'10.06.2024_VTBI_MTBF_2024_2028'!I66</f>
        <v>0</v>
      </c>
      <c r="J66" s="44">
        <f>'10.02.2025_FSP_2025_2028'!J66-'10.06.2024_VTBI_MTBF_2024_2028'!J66</f>
        <v>0</v>
      </c>
      <c r="K66" s="44">
        <f>'10.02.2025_FSP_2025_2028'!K66-'10.06.2024_VTBI_MTBF_2024_2028'!K66</f>
        <v>0</v>
      </c>
      <c r="L66" s="44">
        <f>'10.02.2025_FSP_2025_2028'!L66-'10.06.2024_VTBI_MTBF_2024_2028'!L66</f>
        <v>0</v>
      </c>
      <c r="M66" s="44">
        <f>'10.02.2025_FSP_2025_2028'!M66-'10.06.2024_VTBI_MTBF_2024_2028'!M66</f>
        <v>0</v>
      </c>
      <c r="N66" s="44">
        <f>'10.02.2025_FSP_2025_2028'!N66-'10.06.2024_VTBI_MTBF_2024_2028'!N66</f>
        <v>-0.19445093457943585</v>
      </c>
      <c r="O66" s="44">
        <f>'10.02.2025_FSP_2025_2028'!O66-'10.06.2024_VTBI_MTBF_2024_2028'!O66</f>
        <v>-0.10000000000000853</v>
      </c>
      <c r="P66" s="44">
        <f>'10.02.2025_FSP_2025_2028'!P66-'10.06.2024_VTBI_MTBF_2024_2028'!P66</f>
        <v>-0.25</v>
      </c>
      <c r="Q66" s="44">
        <f>'10.02.2025_FSP_2025_2028'!Q66-'10.06.2024_VTBI_MTBF_2024_2028'!Q66</f>
        <v>-0.55000000000001137</v>
      </c>
      <c r="R66" s="44">
        <f>'10.02.2025_FSP_2025_2028'!R66-'10.06.2024_VTBI_MTBF_2024_2028'!R66</f>
        <v>-0.80000000000001137</v>
      </c>
      <c r="S66" s="37"/>
    </row>
    <row r="67" spans="1:21" x14ac:dyDescent="0.25">
      <c r="A67" s="32">
        <f t="shared" si="5"/>
        <v>55</v>
      </c>
      <c r="B67" s="24" t="s">
        <v>108</v>
      </c>
      <c r="C67" s="24" t="s">
        <v>0</v>
      </c>
      <c r="D67" s="27" t="s">
        <v>47</v>
      </c>
      <c r="E67" s="44">
        <f>'10.02.2025_FSP_2025_2028'!E67-'10.06.2024_VTBI_MTBF_2024_2028'!E67</f>
        <v>0</v>
      </c>
      <c r="F67" s="44">
        <f>'10.02.2025_FSP_2025_2028'!F67-'10.06.2024_VTBI_MTBF_2024_2028'!F67</f>
        <v>0</v>
      </c>
      <c r="G67" s="44">
        <f>'10.02.2025_FSP_2025_2028'!G67-'10.06.2024_VTBI_MTBF_2024_2028'!G67</f>
        <v>0</v>
      </c>
      <c r="H67" s="44">
        <f>'10.02.2025_FSP_2025_2028'!H67-'10.06.2024_VTBI_MTBF_2024_2028'!H67</f>
        <v>0</v>
      </c>
      <c r="I67" s="44">
        <f>'10.02.2025_FSP_2025_2028'!I67-'10.06.2024_VTBI_MTBF_2024_2028'!I67</f>
        <v>0</v>
      </c>
      <c r="J67" s="44">
        <f>'10.02.2025_FSP_2025_2028'!J67-'10.06.2024_VTBI_MTBF_2024_2028'!J67</f>
        <v>0</v>
      </c>
      <c r="K67" s="44">
        <f>'10.02.2025_FSP_2025_2028'!K67-'10.06.2024_VTBI_MTBF_2024_2028'!K67</f>
        <v>0</v>
      </c>
      <c r="L67" s="44">
        <f>'10.02.2025_FSP_2025_2028'!L67-'10.06.2024_VTBI_MTBF_2024_2028'!L67</f>
        <v>0</v>
      </c>
      <c r="M67" s="44">
        <f>'10.02.2025_FSP_2025_2028'!M67-'10.06.2024_VTBI_MTBF_2024_2028'!M67</f>
        <v>0</v>
      </c>
      <c r="N67" s="44">
        <f>'10.02.2025_FSP_2025_2028'!N67-'10.06.2024_VTBI_MTBF_2024_2028'!N67</f>
        <v>0.19609250669403</v>
      </c>
      <c r="O67" s="44">
        <f>'10.02.2025_FSP_2025_2028'!O67-'10.06.2024_VTBI_MTBF_2024_2028'!O67</f>
        <v>0.42247259905062684</v>
      </c>
      <c r="P67" s="44">
        <f>'10.02.2025_FSP_2025_2028'!P67-'10.06.2024_VTBI_MTBF_2024_2028'!P67</f>
        <v>0.3304172919049817</v>
      </c>
      <c r="Q67" s="44">
        <f>'10.02.2025_FSP_2025_2028'!Q67-'10.06.2024_VTBI_MTBF_2024_2028'!Q67</f>
        <v>0.2349164615100845</v>
      </c>
      <c r="R67" s="44">
        <f>'10.02.2025_FSP_2025_2028'!R67-'10.06.2024_VTBI_MTBF_2024_2028'!R67</f>
        <v>0.30257324721999801</v>
      </c>
      <c r="S67" s="37"/>
    </row>
    <row r="68" spans="1:21" x14ac:dyDescent="0.2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44">
        <f>'10.02.2025_FSP_2025_2028'!E68-'10.06.2024_VTBI_MTBF_2024_2028'!E68</f>
        <v>1.6863958252605116E-2</v>
      </c>
      <c r="F68" s="44">
        <f>'10.02.2025_FSP_2025_2028'!F68-'10.06.2024_VTBI_MTBF_2024_2028'!F68</f>
        <v>1.2216375560567982E-2</v>
      </c>
      <c r="G68" s="44">
        <f>'10.02.2025_FSP_2025_2028'!G68-'10.06.2024_VTBI_MTBF_2024_2028'!G68</f>
        <v>2.0244179966510956E-3</v>
      </c>
      <c r="H68" s="44">
        <f>'10.02.2025_FSP_2025_2028'!H68-'10.06.2024_VTBI_MTBF_2024_2028'!H68</f>
        <v>-1.5750117895981575E-2</v>
      </c>
      <c r="I68" s="44">
        <f>'10.02.2025_FSP_2025_2028'!I68-'10.06.2024_VTBI_MTBF_2024_2028'!I68</f>
        <v>-4.3185923934096593E-2</v>
      </c>
      <c r="J68" s="44">
        <f>'10.02.2025_FSP_2025_2028'!J68-'10.06.2024_VTBI_MTBF_2024_2028'!J68</f>
        <v>-8.2046689576540821E-2</v>
      </c>
      <c r="K68" s="44">
        <f>'10.02.2025_FSP_2025_2028'!K68-'10.06.2024_VTBI_MTBF_2024_2028'!K68</f>
        <v>-0.13323238580348296</v>
      </c>
      <c r="L68" s="44">
        <f>'10.02.2025_FSP_2025_2028'!L68-'10.06.2024_VTBI_MTBF_2024_2028'!L68</f>
        <v>-0.19600204980355862</v>
      </c>
      <c r="M68" s="44">
        <f>'10.02.2025_FSP_2025_2028'!M68-'10.06.2024_VTBI_MTBF_2024_2028'!M68</f>
        <v>-0.26695007104933399</v>
      </c>
      <c r="N68" s="44">
        <f>'10.02.2025_FSP_2025_2028'!N68-'10.06.2024_VTBI_MTBF_2024_2028'!N68</f>
        <v>-0.33875079801730301</v>
      </c>
      <c r="O68" s="44">
        <f>'10.02.2025_FSP_2025_2028'!O68-'10.06.2024_VTBI_MTBF_2024_2028'!O68</f>
        <v>-0.39873957776297519</v>
      </c>
      <c r="P68" s="44">
        <f>'10.02.2025_FSP_2025_2028'!P68-'10.06.2024_VTBI_MTBF_2024_2028'!P68</f>
        <v>-0.43372707537192934</v>
      </c>
      <c r="Q68" s="44">
        <f>'10.02.2025_FSP_2025_2028'!Q68-'10.06.2024_VTBI_MTBF_2024_2028'!Q68</f>
        <v>-0.43427678994646612</v>
      </c>
      <c r="R68" s="44">
        <f>'10.02.2025_FSP_2025_2028'!R68-'10.06.2024_VTBI_MTBF_2024_2028'!R68</f>
        <v>-0.3998593408522666</v>
      </c>
      <c r="S68" s="37"/>
    </row>
    <row r="69" spans="1:21" x14ac:dyDescent="0.25">
      <c r="A69" s="11"/>
      <c r="B69" s="12" t="s">
        <v>111</v>
      </c>
      <c r="C69" s="12" t="s">
        <v>112</v>
      </c>
      <c r="D69" s="13"/>
      <c r="E69" s="20">
        <v>2015</v>
      </c>
      <c r="F69" s="20">
        <v>2016</v>
      </c>
      <c r="G69" s="20">
        <v>2017</v>
      </c>
      <c r="H69" s="20">
        <v>2018</v>
      </c>
      <c r="I69" s="20">
        <v>2019</v>
      </c>
      <c r="J69" s="20">
        <v>2020</v>
      </c>
      <c r="K69" s="20">
        <v>2021</v>
      </c>
      <c r="L69" s="20">
        <v>2022</v>
      </c>
      <c r="M69" s="20">
        <v>2023</v>
      </c>
      <c r="N69" s="20">
        <v>2024</v>
      </c>
      <c r="O69" s="20">
        <v>2025</v>
      </c>
      <c r="P69" s="43">
        <v>2026</v>
      </c>
      <c r="Q69" s="20">
        <v>2027</v>
      </c>
      <c r="R69" s="43">
        <v>2028</v>
      </c>
      <c r="S69" s="37"/>
    </row>
    <row r="70" spans="1:21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4">
        <f>'10.02.2025_FSP_2025_2028'!E70-'10.06.2024_VTBI_MTBF_2024_2028'!E70</f>
        <v>0</v>
      </c>
      <c r="F70" s="44">
        <f>'10.02.2025_FSP_2025_2028'!F70-'10.06.2024_VTBI_MTBF_2024_2028'!F70</f>
        <v>0</v>
      </c>
      <c r="G70" s="44">
        <f>'10.02.2025_FSP_2025_2028'!G70-'10.06.2024_VTBI_MTBF_2024_2028'!G70</f>
        <v>0</v>
      </c>
      <c r="H70" s="44">
        <f>'10.02.2025_FSP_2025_2028'!H70-'10.06.2024_VTBI_MTBF_2024_2028'!H70</f>
        <v>0</v>
      </c>
      <c r="I70" s="44">
        <f>'10.02.2025_FSP_2025_2028'!I70-'10.06.2024_VTBI_MTBF_2024_2028'!I70</f>
        <v>0</v>
      </c>
      <c r="J70" s="44">
        <f>'10.02.2025_FSP_2025_2028'!J70-'10.06.2024_VTBI_MTBF_2024_2028'!J70</f>
        <v>0</v>
      </c>
      <c r="K70" s="44">
        <f>'10.02.2025_FSP_2025_2028'!K70-'10.06.2024_VTBI_MTBF_2024_2028'!K70</f>
        <v>0</v>
      </c>
      <c r="L70" s="44">
        <f>'10.02.2025_FSP_2025_2028'!L70-'10.06.2024_VTBI_MTBF_2024_2028'!L70</f>
        <v>0</v>
      </c>
      <c r="M70" s="44">
        <f>'10.02.2025_FSP_2025_2028'!M70-'10.06.2024_VTBI_MTBF_2024_2028'!M70</f>
        <v>0</v>
      </c>
      <c r="N70" s="44">
        <f>'10.02.2025_FSP_2025_2028'!N70-'10.06.2024_VTBI_MTBF_2024_2028'!N70</f>
        <v>27.66599999999994</v>
      </c>
      <c r="O70" s="44">
        <f>'10.02.2025_FSP_2025_2028'!O70-'10.06.2024_VTBI_MTBF_2024_2028'!O70</f>
        <v>20.993883000000096</v>
      </c>
      <c r="P70" s="44">
        <f>'10.02.2025_FSP_2025_2028'!P70-'10.06.2024_VTBI_MTBF_2024_2028'!P70</f>
        <v>13.350366629999826</v>
      </c>
      <c r="Q70" s="44">
        <f>'10.02.2025_FSP_2025_2028'!Q70-'10.06.2024_VTBI_MTBF_2024_2028'!Q70</f>
        <v>14.017884961499931</v>
      </c>
      <c r="R70" s="44">
        <f>'10.02.2025_FSP_2025_2028'!R70-'10.06.2024_VTBI_MTBF_2024_2028'!R70</f>
        <v>14.718779209575132</v>
      </c>
      <c r="S70" s="37"/>
    </row>
    <row r="71" spans="1:21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4">
        <f>'10.02.2025_FSP_2025_2028'!E71-'10.06.2024_VTBI_MTBF_2024_2028'!E71</f>
        <v>0</v>
      </c>
      <c r="F71" s="44">
        <f>'10.02.2025_FSP_2025_2028'!F71-'10.06.2024_VTBI_MTBF_2024_2028'!F71</f>
        <v>0</v>
      </c>
      <c r="G71" s="44">
        <f>'10.02.2025_FSP_2025_2028'!G71-'10.06.2024_VTBI_MTBF_2024_2028'!G71</f>
        <v>0</v>
      </c>
      <c r="H71" s="44">
        <f>'10.02.2025_FSP_2025_2028'!H71-'10.06.2024_VTBI_MTBF_2024_2028'!H71</f>
        <v>0</v>
      </c>
      <c r="I71" s="44">
        <f>'10.02.2025_FSP_2025_2028'!I71-'10.06.2024_VTBI_MTBF_2024_2028'!I71</f>
        <v>0</v>
      </c>
      <c r="J71" s="44">
        <f>'10.02.2025_FSP_2025_2028'!J71-'10.06.2024_VTBI_MTBF_2024_2028'!J71</f>
        <v>0</v>
      </c>
      <c r="K71" s="44">
        <f>'10.02.2025_FSP_2025_2028'!K71-'10.06.2024_VTBI_MTBF_2024_2028'!K71</f>
        <v>0</v>
      </c>
      <c r="L71" s="44">
        <f>'10.02.2025_FSP_2025_2028'!L71-'10.06.2024_VTBI_MTBF_2024_2028'!L71</f>
        <v>0</v>
      </c>
      <c r="M71" s="44">
        <f>'10.02.2025_FSP_2025_2028'!M71-'10.06.2024_VTBI_MTBF_2024_2028'!M71</f>
        <v>0</v>
      </c>
      <c r="N71" s="44">
        <f>'10.02.2025_FSP_2025_2028'!N71-'10.06.2024_VTBI_MTBF_2024_2028'!N71</f>
        <v>1.7999999999999998</v>
      </c>
      <c r="O71" s="44">
        <f>'10.02.2025_FSP_2025_2028'!O71-'10.06.2024_VTBI_MTBF_2024_2028'!O71</f>
        <v>-0.5</v>
      </c>
      <c r="P71" s="44">
        <f>'10.02.2025_FSP_2025_2028'!P71-'10.06.2024_VTBI_MTBF_2024_2028'!P71</f>
        <v>-0.5</v>
      </c>
      <c r="Q71" s="44">
        <f>'10.02.2025_FSP_2025_2028'!Q71-'10.06.2024_VTBI_MTBF_2024_2028'!Q71</f>
        <v>0</v>
      </c>
      <c r="R71" s="44">
        <f>'10.02.2025_FSP_2025_2028'!R71-'10.06.2024_VTBI_MTBF_2024_2028'!R71</f>
        <v>0</v>
      </c>
      <c r="S71" s="37"/>
    </row>
    <row r="72" spans="1:21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4">
        <f>'10.02.2025_FSP_2025_2028'!E72-'10.06.2024_VTBI_MTBF_2024_2028'!E72</f>
        <v>0</v>
      </c>
      <c r="F72" s="44">
        <f>'10.02.2025_FSP_2025_2028'!F72-'10.06.2024_VTBI_MTBF_2024_2028'!F72</f>
        <v>0.18364509999042866</v>
      </c>
      <c r="G72" s="44">
        <f>'10.02.2025_FSP_2025_2028'!G72-'10.06.2024_VTBI_MTBF_2024_2028'!G72</f>
        <v>8.6327831507389874E-2</v>
      </c>
      <c r="H72" s="44">
        <f>'10.02.2025_FSP_2025_2028'!H72-'10.06.2024_VTBI_MTBF_2024_2028'!H72</f>
        <v>0.31406911501140655</v>
      </c>
      <c r="I72" s="44">
        <f>'10.02.2025_FSP_2025_2028'!I72-'10.06.2024_VTBI_MTBF_2024_2028'!I72</f>
        <v>8.7812451870306063E-2</v>
      </c>
      <c r="J72" s="44">
        <f>'10.02.2025_FSP_2025_2028'!J72-'10.06.2024_VTBI_MTBF_2024_2028'!J72</f>
        <v>4.5423912763610019E-2</v>
      </c>
      <c r="K72" s="44">
        <f>'10.02.2025_FSP_2025_2028'!K72-'10.06.2024_VTBI_MTBF_2024_2028'!K72</f>
        <v>0.22273088935880025</v>
      </c>
      <c r="L72" s="44">
        <f>'10.02.2025_FSP_2025_2028'!L72-'10.06.2024_VTBI_MTBF_2024_2028'!L72</f>
        <v>-1.1134368196469495</v>
      </c>
      <c r="M72" s="44">
        <f>'10.02.2025_FSP_2025_2028'!M72-'10.06.2024_VTBI_MTBF_2024_2028'!M72</f>
        <v>1.9938338708711569</v>
      </c>
      <c r="N72" s="44">
        <f>'10.02.2025_FSP_2025_2028'!N72-'10.06.2024_VTBI_MTBF_2024_2028'!N72</f>
        <v>-1.2774085602635949</v>
      </c>
      <c r="O72" s="44">
        <f>'10.02.2025_FSP_2025_2028'!O72-'10.06.2024_VTBI_MTBF_2024_2028'!O72</f>
        <v>-1.6234891431444254</v>
      </c>
      <c r="P72" s="44">
        <f>'10.02.2025_FSP_2025_2028'!P72-'10.06.2024_VTBI_MTBF_2024_2028'!P72</f>
        <v>-0.67116157625622463</v>
      </c>
      <c r="Q72" s="44">
        <f>'10.02.2025_FSP_2025_2028'!Q72-'10.06.2024_VTBI_MTBF_2024_2028'!Q72</f>
        <v>-0.3894945153384981</v>
      </c>
      <c r="R72" s="44">
        <f>'10.02.2025_FSP_2025_2028'!R72-'10.06.2024_VTBI_MTBF_2024_2028'!R72</f>
        <v>-6.8791074282316345E-2</v>
      </c>
      <c r="S72" s="37"/>
    </row>
    <row r="73" spans="1:21" x14ac:dyDescent="0.25">
      <c r="A73" s="11"/>
      <c r="B73" s="12" t="s">
        <v>119</v>
      </c>
      <c r="C73" s="12" t="s">
        <v>21</v>
      </c>
      <c r="D73" s="13"/>
      <c r="E73" s="20">
        <v>2015</v>
      </c>
      <c r="F73" s="20">
        <v>2016</v>
      </c>
      <c r="G73" s="20">
        <v>2017</v>
      </c>
      <c r="H73" s="20">
        <v>2018</v>
      </c>
      <c r="I73" s="20">
        <v>2019</v>
      </c>
      <c r="J73" s="20">
        <v>2020</v>
      </c>
      <c r="K73" s="20">
        <v>2021</v>
      </c>
      <c r="L73" s="20">
        <v>2022</v>
      </c>
      <c r="M73" s="20">
        <v>2023</v>
      </c>
      <c r="N73" s="20">
        <v>2024</v>
      </c>
      <c r="O73" s="20">
        <v>2025</v>
      </c>
      <c r="P73" s="43">
        <v>2026</v>
      </c>
      <c r="Q73" s="20">
        <v>2027</v>
      </c>
      <c r="R73" s="20">
        <v>2028</v>
      </c>
      <c r="S73" s="37"/>
    </row>
    <row r="74" spans="1:21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44">
        <f>'10.02.2025_FSP_2025_2028'!E74-'10.06.2024_VTBI_MTBF_2024_2028'!E74</f>
        <v>2774.8157351500158</v>
      </c>
      <c r="F74" s="44">
        <f>'10.02.2025_FSP_2025_2028'!F74-'10.06.2024_VTBI_MTBF_2024_2028'!F74</f>
        <v>2827.0460956117713</v>
      </c>
      <c r="G74" s="44">
        <f>'10.02.2025_FSP_2025_2028'!G74-'10.06.2024_VTBI_MTBF_2024_2028'!G74</f>
        <v>2866.4953656172802</v>
      </c>
      <c r="H74" s="44">
        <f>'10.02.2025_FSP_2025_2028'!H74-'10.06.2024_VTBI_MTBF_2024_2028'!H74</f>
        <v>2920.5319009126579</v>
      </c>
      <c r="I74" s="44">
        <f>'10.02.2025_FSP_2025_2028'!I74-'10.06.2024_VTBI_MTBF_2024_2028'!I74</f>
        <v>2963.1589020443607</v>
      </c>
      <c r="J74" s="44">
        <f>'10.02.2025_FSP_2025_2028'!J74-'10.06.2024_VTBI_MTBF_2024_2028'!J74</f>
        <v>2996.056252880182</v>
      </c>
      <c r="K74" s="44">
        <f>'10.02.2025_FSP_2025_2028'!K74-'10.06.2024_VTBI_MTBF_2024_2028'!K74</f>
        <v>3030.4679097534281</v>
      </c>
      <c r="L74" s="44">
        <f>'10.02.2025_FSP_2025_2028'!L74-'10.06.2024_VTBI_MTBF_2024_2028'!L74</f>
        <v>3043.4224870700964</v>
      </c>
      <c r="M74" s="44">
        <f>'10.02.2025_FSP_2025_2028'!M74-'10.06.2024_VTBI_MTBF_2024_2028'!M74</f>
        <v>3034.766780765327</v>
      </c>
      <c r="N74" s="44">
        <f>'10.02.2025_FSP_2025_2028'!N74-'10.06.2024_VTBI_MTBF_2024_2028'!N74</f>
        <v>2951.6950828031913</v>
      </c>
      <c r="O74" s="44">
        <f>'10.02.2025_FSP_2025_2028'!O74-'10.06.2024_VTBI_MTBF_2024_2028'!O74</f>
        <v>2804.9695545626419</v>
      </c>
      <c r="P74" s="44">
        <f>'10.02.2025_FSP_2025_2028'!P74-'10.06.2024_VTBI_MTBF_2024_2028'!P74</f>
        <v>2648.3707059186891</v>
      </c>
      <c r="Q74" s="44">
        <f>'10.02.2025_FSP_2025_2028'!Q74-'10.06.2024_VTBI_MTBF_2024_2028'!Q74</f>
        <v>2545.0133274047876</v>
      </c>
      <c r="R74" s="44">
        <f>'10.02.2025_FSP_2025_2028'!R74-'10.06.2024_VTBI_MTBF_2024_2028'!R74</f>
        <v>2426.5254908600182</v>
      </c>
      <c r="S74" s="37"/>
    </row>
    <row r="75" spans="1:21" x14ac:dyDescent="0.25">
      <c r="A75" s="22">
        <v>61</v>
      </c>
      <c r="B75" s="24" t="s">
        <v>2</v>
      </c>
      <c r="C75" s="24" t="s">
        <v>122</v>
      </c>
      <c r="D75" s="27" t="s">
        <v>110</v>
      </c>
      <c r="E75" s="44">
        <f>'10.02.2025_FSP_2025_2028'!E75-'10.06.2024_VTBI_MTBF_2024_2028'!E75</f>
        <v>0</v>
      </c>
      <c r="F75" s="44">
        <f>'10.02.2025_FSP_2025_2028'!F75-'10.06.2024_VTBI_MTBF_2024_2028'!F75</f>
        <v>1.7458417129532222E-2</v>
      </c>
      <c r="G75" s="44">
        <f>'10.02.2025_FSP_2025_2028'!G75-'10.06.2024_VTBI_MTBF_2024_2028'!G75</f>
        <v>-3.0035350384281401E-2</v>
      </c>
      <c r="H75" s="44">
        <f>'10.02.2025_FSP_2025_2028'!H75-'10.06.2024_VTBI_MTBF_2024_2028'!H75</f>
        <v>-5.9013931664182451E-2</v>
      </c>
      <c r="I75" s="44">
        <f>'10.02.2025_FSP_2025_2028'!I75-'10.06.2024_VTBI_MTBF_2024_2028'!I75</f>
        <v>-8.6191874039400318E-2</v>
      </c>
      <c r="J75" s="44">
        <f>'10.02.2025_FSP_2025_2028'!J75-'10.06.2024_VTBI_MTBF_2024_2028'!J75</f>
        <v>-0.12979767798060493</v>
      </c>
      <c r="K75" s="44">
        <f>'10.02.2025_FSP_2025_2028'!K75-'10.06.2024_VTBI_MTBF_2024_2028'!K75</f>
        <v>-0.11359300228696156</v>
      </c>
      <c r="L75" s="44">
        <f>'10.02.2025_FSP_2025_2028'!L75-'10.06.2024_VTBI_MTBF_2024_2028'!L75</f>
        <v>-0.17944615014901899</v>
      </c>
      <c r="M75" s="44">
        <f>'10.02.2025_FSP_2025_2028'!M75-'10.06.2024_VTBI_MTBF_2024_2028'!M75</f>
        <v>-0.2471230390712833</v>
      </c>
      <c r="N75" s="44">
        <f>'10.02.2025_FSP_2025_2028'!N75-'10.06.2024_VTBI_MTBF_2024_2028'!N75</f>
        <v>-0.46807213964417826</v>
      </c>
      <c r="O75" s="44">
        <f>'10.02.2025_FSP_2025_2028'!O75-'10.06.2024_VTBI_MTBF_2024_2028'!O75</f>
        <v>-0.64903032971879782</v>
      </c>
      <c r="P75" s="44">
        <f>'10.02.2025_FSP_2025_2028'!P75-'10.06.2024_VTBI_MTBF_2024_2028'!P75</f>
        <v>-0.65874515072033546</v>
      </c>
      <c r="Q75" s="44">
        <f>'10.02.2025_FSP_2025_2028'!Q75-'10.06.2024_VTBI_MTBF_2024_2028'!Q75</f>
        <v>-0.48020274124991147</v>
      </c>
      <c r="R75" s="44">
        <f>'10.02.2025_FSP_2025_2028'!R75-'10.06.2024_VTBI_MTBF_2024_2028'!R75</f>
        <v>-0.50310897707407776</v>
      </c>
      <c r="S75" s="37"/>
      <c r="U75" s="40"/>
    </row>
    <row r="76" spans="1:21" x14ac:dyDescent="0.25">
      <c r="A76" s="22">
        <v>62</v>
      </c>
      <c r="B76" s="24" t="s">
        <v>123</v>
      </c>
      <c r="C76" s="24" t="s">
        <v>124</v>
      </c>
      <c r="D76" s="27" t="s">
        <v>47</v>
      </c>
      <c r="E76" s="44">
        <f>'10.02.2025_FSP_2025_2028'!E76-'10.06.2024_VTBI_MTBF_2024_2028'!E76</f>
        <v>-2.1091657725783378E-3</v>
      </c>
      <c r="F76" s="44">
        <f>'10.02.2025_FSP_2025_2028'!F76-'10.06.2024_VTBI_MTBF_2024_2028'!F76</f>
        <v>-4.1175355727332899E-3</v>
      </c>
      <c r="G76" s="44">
        <f>'10.02.2025_FSP_2025_2028'!G76-'10.06.2024_VTBI_MTBF_2024_2028'!G76</f>
        <v>-6.5692478792577225E-3</v>
      </c>
      <c r="H76" s="44">
        <f>'10.02.2025_FSP_2025_2028'!H76-'10.06.2024_VTBI_MTBF_2024_2028'!H76</f>
        <v>-9.619820066855328E-3</v>
      </c>
      <c r="I76" s="44">
        <f>'10.02.2025_FSP_2025_2028'!I76-'10.06.2024_VTBI_MTBF_2024_2028'!I76</f>
        <v>-1.3145433404150711E-2</v>
      </c>
      <c r="J76" s="44">
        <f>'10.02.2025_FSP_2025_2028'!J76-'10.06.2024_VTBI_MTBF_2024_2028'!J76</f>
        <v>-1.7598346500673767E-2</v>
      </c>
      <c r="K76" s="44">
        <f>'10.02.2025_FSP_2025_2028'!K76-'10.06.2024_VTBI_MTBF_2024_2028'!K76</f>
        <v>-2.2266463984455243E-2</v>
      </c>
      <c r="L76" s="44">
        <f>'10.02.2025_FSP_2025_2028'!L76-'10.06.2024_VTBI_MTBF_2024_2028'!L76</f>
        <v>-2.7410221931853579E-2</v>
      </c>
      <c r="M76" s="44">
        <f>'10.02.2025_FSP_2025_2028'!M76-'10.06.2024_VTBI_MTBF_2024_2028'!M76</f>
        <v>-3.4944517778196627E-2</v>
      </c>
      <c r="N76" s="44">
        <f>'10.02.2025_FSP_2025_2028'!N76-'10.06.2024_VTBI_MTBF_2024_2028'!N76</f>
        <v>-0.20813350125459992</v>
      </c>
      <c r="O76" s="44">
        <f>'10.02.2025_FSP_2025_2028'!O76-'10.06.2024_VTBI_MTBF_2024_2028'!O76</f>
        <v>-5.4130004360472106E-2</v>
      </c>
      <c r="P76" s="44">
        <f>'10.02.2025_FSP_2025_2028'!P76-'10.06.2024_VTBI_MTBF_2024_2028'!P76</f>
        <v>0.14090282123533487</v>
      </c>
      <c r="Q76" s="44">
        <f>'10.02.2025_FSP_2025_2028'!Q76-'10.06.2024_VTBI_MTBF_2024_2028'!Q76</f>
        <v>0.15082822007980429</v>
      </c>
      <c r="R76" s="44">
        <f>'10.02.2025_FSP_2025_2028'!R76-'10.06.2024_VTBI_MTBF_2024_2028'!R76</f>
        <v>0.16348408300490791</v>
      </c>
    </row>
    <row r="77" spans="1:21" x14ac:dyDescent="0.25">
      <c r="A77" s="22">
        <v>63</v>
      </c>
      <c r="B77" s="24" t="s">
        <v>125</v>
      </c>
      <c r="C77" s="24" t="s">
        <v>126</v>
      </c>
      <c r="D77" s="27" t="s">
        <v>47</v>
      </c>
      <c r="E77" s="44">
        <f>'10.02.2025_FSP_2025_2028'!E77-'10.06.2024_VTBI_MTBF_2024_2028'!E77</f>
        <v>-7.5607623813377267E-2</v>
      </c>
      <c r="F77" s="44">
        <f>'10.02.2025_FSP_2025_2028'!F77-'10.06.2024_VTBI_MTBF_2024_2028'!F77</f>
        <v>-1.5964246324435383E-2</v>
      </c>
      <c r="G77" s="44">
        <f>'10.02.2025_FSP_2025_2028'!G77-'10.06.2024_VTBI_MTBF_2024_2028'!G77</f>
        <v>-2.7198864669382705E-2</v>
      </c>
      <c r="H77" s="44">
        <f>'10.02.2025_FSP_2025_2028'!H77-'10.06.2024_VTBI_MTBF_2024_2028'!H77</f>
        <v>-3.2528062320513307E-2</v>
      </c>
      <c r="I77" s="44">
        <f>'10.02.2025_FSP_2025_2028'!I77-'10.06.2024_VTBI_MTBF_2024_2028'!I77</f>
        <v>-3.2991121432338844E-2</v>
      </c>
      <c r="J77" s="44">
        <f>'10.02.2025_FSP_2025_2028'!J77-'10.06.2024_VTBI_MTBF_2024_2028'!J77</f>
        <v>-3.4380706105080261E-2</v>
      </c>
      <c r="K77" s="44">
        <f>'10.02.2025_FSP_2025_2028'!K77-'10.06.2024_VTBI_MTBF_2024_2028'!K77</f>
        <v>-4.0451048267682643E-2</v>
      </c>
      <c r="L77" s="44">
        <f>'10.02.2025_FSP_2025_2028'!L77-'10.06.2024_VTBI_MTBF_2024_2028'!L77</f>
        <v>-8.7508095701653632E-2</v>
      </c>
      <c r="M77" s="44">
        <f>'10.02.2025_FSP_2025_2028'!M77-'10.06.2024_VTBI_MTBF_2024_2028'!M77</f>
        <v>-2.7765508102790881E-2</v>
      </c>
      <c r="N77" s="44">
        <f>'10.02.2025_FSP_2025_2028'!N77-'10.06.2024_VTBI_MTBF_2024_2028'!N77</f>
        <v>-0.1745088638665081</v>
      </c>
      <c r="O77" s="44">
        <f>'10.02.2025_FSP_2025_2028'!O77-'10.06.2024_VTBI_MTBF_2024_2028'!O77</f>
        <v>-0.16892438928851239</v>
      </c>
      <c r="P77" s="44">
        <f>'10.02.2025_FSP_2025_2028'!P77-'10.06.2024_VTBI_MTBF_2024_2028'!P77</f>
        <v>-6.5182968973051203E-2</v>
      </c>
      <c r="Q77" s="44">
        <f>'10.02.2025_FSP_2025_2028'!Q77-'10.06.2024_VTBI_MTBF_2024_2028'!Q77</f>
        <v>1.642202545367577E-2</v>
      </c>
      <c r="R77" s="44">
        <f>'10.02.2025_FSP_2025_2028'!R77-'10.06.2024_VTBI_MTBF_2024_2028'!R77</f>
        <v>4.1320020841147387E-2</v>
      </c>
    </row>
    <row r="78" spans="1:21" x14ac:dyDescent="0.25">
      <c r="A78" s="45">
        <f>A77+1</f>
        <v>64</v>
      </c>
      <c r="B78" s="46" t="s">
        <v>127</v>
      </c>
      <c r="C78" s="46" t="s">
        <v>128</v>
      </c>
      <c r="D78" s="47" t="s">
        <v>47</v>
      </c>
      <c r="E78" s="44">
        <f>'10.02.2025_FSP_2025_2028'!E78-'10.06.2024_VTBI_MTBF_2024_2028'!E78</f>
        <v>9.6795308955371029E-2</v>
      </c>
      <c r="F78" s="44">
        <f>'10.02.2025_FSP_2025_2028'!F78-'10.06.2024_VTBI_MTBF_2024_2028'!F78</f>
        <v>3.7540199026700805E-2</v>
      </c>
      <c r="G78" s="44">
        <f>'10.02.2025_FSP_2025_2028'!G78-'10.06.2024_VTBI_MTBF_2024_2028'!G78</f>
        <v>3.732762164359027E-3</v>
      </c>
      <c r="H78" s="44">
        <f>'10.02.2025_FSP_2025_2028'!H78-'10.06.2024_VTBI_MTBF_2024_2028'!H78</f>
        <v>-1.686604927681401E-2</v>
      </c>
      <c r="I78" s="44">
        <f>'10.02.2025_FSP_2025_2028'!I78-'10.06.2024_VTBI_MTBF_2024_2028'!I78</f>
        <v>-4.0055319202910944E-2</v>
      </c>
      <c r="J78" s="44">
        <f>'10.02.2025_FSP_2025_2028'!J78-'10.06.2024_VTBI_MTBF_2024_2028'!J78</f>
        <v>-7.7818625374850958E-2</v>
      </c>
      <c r="K78" s="44">
        <f>'10.02.2025_FSP_2025_2028'!K78-'10.06.2024_VTBI_MTBF_2024_2028'!K78</f>
        <v>-5.087549003482339E-2</v>
      </c>
      <c r="L78" s="44">
        <f>'10.02.2025_FSP_2025_2028'!L78-'10.06.2024_VTBI_MTBF_2024_2028'!L78</f>
        <v>-6.4527832515511641E-2</v>
      </c>
      <c r="M78" s="44">
        <f>'10.02.2025_FSP_2025_2028'!M78-'10.06.2024_VTBI_MTBF_2024_2028'!M78</f>
        <v>-0.18441301319029568</v>
      </c>
      <c r="N78" s="44">
        <f>'10.02.2025_FSP_2025_2028'!N78-'10.06.2024_VTBI_MTBF_2024_2028'!N78</f>
        <v>-8.5429774523070101E-2</v>
      </c>
      <c r="O78" s="44">
        <f>'10.02.2025_FSP_2025_2028'!O78-'10.06.2024_VTBI_MTBF_2024_2028'!O78</f>
        <v>-0.42597593606981343</v>
      </c>
      <c r="P78" s="44">
        <f>'10.02.2025_FSP_2025_2028'!P78-'10.06.2024_VTBI_MTBF_2024_2028'!P78</f>
        <v>-0.73446500298261919</v>
      </c>
      <c r="Q78" s="44">
        <f>'10.02.2025_FSP_2025_2028'!Q78-'10.06.2024_VTBI_MTBF_2024_2028'!Q78</f>
        <v>-0.64745298678339158</v>
      </c>
      <c r="R78" s="44">
        <f>'10.02.2025_FSP_2025_2028'!R78-'10.06.2024_VTBI_MTBF_2024_2028'!R78</f>
        <v>-0.70791308092013283</v>
      </c>
    </row>
    <row r="79" spans="1:21" x14ac:dyDescent="0.25">
      <c r="A79" s="45">
        <f>A78+1</f>
        <v>65</v>
      </c>
      <c r="B79" s="46" t="s">
        <v>3</v>
      </c>
      <c r="C79" s="46" t="s">
        <v>22</v>
      </c>
      <c r="D79" s="47" t="s">
        <v>47</v>
      </c>
      <c r="E79" s="44">
        <f>'10.02.2025_FSP_2025_2028'!E79-'10.06.2024_VTBI_MTBF_2024_2028'!E79</f>
        <v>-0.63796425655445432</v>
      </c>
      <c r="F79" s="44">
        <f>'10.02.2025_FSP_2025_2028'!F79-'10.06.2024_VTBI_MTBF_2024_2028'!F79</f>
        <v>-0.47959538458775341</v>
      </c>
      <c r="G79" s="44">
        <f>'10.02.2025_FSP_2025_2028'!G79-'10.06.2024_VTBI_MTBF_2024_2028'!G79</f>
        <v>-0.37137905081192457</v>
      </c>
      <c r="H79" s="44">
        <f>'10.02.2025_FSP_2025_2028'!H79-'10.06.2024_VTBI_MTBF_2024_2028'!H79</f>
        <v>2.1982803159374953E-3</v>
      </c>
      <c r="I79" s="44">
        <f>'10.02.2025_FSP_2025_2028'!I79-'10.06.2024_VTBI_MTBF_2024_2028'!I79</f>
        <v>0.17830367033232619</v>
      </c>
      <c r="J79" s="44">
        <f>'10.02.2025_FSP_2025_2028'!J79-'10.06.2024_VTBI_MTBF_2024_2028'!J79</f>
        <v>0.3356371829361251</v>
      </c>
      <c r="K79" s="44">
        <f>'10.02.2025_FSP_2025_2028'!K79-'10.06.2024_VTBI_MTBF_2024_2028'!K79</f>
        <v>0.6672008826443232</v>
      </c>
      <c r="L79" s="44">
        <f>'10.02.2025_FSP_2025_2028'!L79-'10.06.2024_VTBI_MTBF_2024_2028'!L79</f>
        <v>-0.28414257915967767</v>
      </c>
      <c r="M79" s="44">
        <f>'10.02.2025_FSP_2025_2028'!M79-'10.06.2024_VTBI_MTBF_2024_2028'!M79</f>
        <v>1.9361209070948746</v>
      </c>
      <c r="N79" s="44">
        <f>'10.02.2025_FSP_2025_2028'!N79-'10.06.2024_VTBI_MTBF_2024_2028'!N79</f>
        <v>0.64202933175985777</v>
      </c>
      <c r="O79" s="44">
        <f>'10.02.2025_FSP_2025_2028'!O79-'10.06.2024_VTBI_MTBF_2024_2028'!O79</f>
        <v>-0.40944595695293629</v>
      </c>
      <c r="P79" s="44">
        <f>'10.02.2025_FSP_2025_2028'!P79-'10.06.2024_VTBI_MTBF_2024_2028'!P79</f>
        <v>-0.43321068010038744</v>
      </c>
      <c r="Q79" s="44">
        <f>'10.02.2025_FSP_2025_2028'!Q79-'10.06.2024_VTBI_MTBF_2024_2028'!Q79</f>
        <v>-0.37175143477708161</v>
      </c>
      <c r="R79" s="44">
        <f>'10.02.2025_FSP_2025_2028'!R79-'10.06.2024_VTBI_MTBF_2024_2028'!R79</f>
        <v>-3.1337631217809303E-3</v>
      </c>
    </row>
    <row r="80" spans="1:21" x14ac:dyDescent="0.25">
      <c r="A80" s="48">
        <f>A79+1</f>
        <v>66</v>
      </c>
      <c r="B80" s="49" t="s">
        <v>3</v>
      </c>
      <c r="C80" s="49" t="s">
        <v>22</v>
      </c>
      <c r="D80" s="50" t="s">
        <v>42</v>
      </c>
      <c r="E80" s="44">
        <f>'10.02.2025_FSP_2025_2028'!E80-'10.06.2024_VTBI_MTBF_2024_2028'!E80</f>
        <v>-159.27073515001757</v>
      </c>
      <c r="F80" s="44">
        <f>'10.02.2025_FSP_2025_2028'!F80-'10.06.2024_VTBI_MTBF_2024_2028'!F80</f>
        <v>-99.77609561177087</v>
      </c>
      <c r="G80" s="44">
        <f>'10.02.2025_FSP_2025_2028'!G80-'10.06.2024_VTBI_MTBF_2024_2028'!G80</f>
        <v>-24.775365617279022</v>
      </c>
      <c r="H80" s="44">
        <f>'10.02.2025_FSP_2025_2028'!H80-'10.06.2024_VTBI_MTBF_2024_2028'!H80</f>
        <v>126.60809908734154</v>
      </c>
      <c r="I80" s="44">
        <f>'10.02.2025_FSP_2025_2028'!I80-'10.06.2024_VTBI_MTBF_2024_2028'!I80</f>
        <v>128.30709795563962</v>
      </c>
      <c r="J80" s="44">
        <f>'10.02.2025_FSP_2025_2028'!J80-'10.06.2024_VTBI_MTBF_2024_2028'!J80</f>
        <v>0.27674711981671862</v>
      </c>
      <c r="K80" s="44">
        <f>'10.02.2025_FSP_2025_2028'!K80-'10.06.2024_VTBI_MTBF_2024_2028'!K80</f>
        <v>230.54809024657152</v>
      </c>
      <c r="L80" s="44">
        <f>'10.02.2025_FSP_2025_2028'!L80-'10.06.2024_VTBI_MTBF_2024_2028'!L80</f>
        <v>-42.994487070096511</v>
      </c>
      <c r="M80" s="44">
        <f>'10.02.2025_FSP_2025_2028'!M80-'10.06.2024_VTBI_MTBF_2024_2028'!M80</f>
        <v>590.21321923467258</v>
      </c>
      <c r="N80" s="44">
        <f>'10.02.2025_FSP_2025_2028'!N80-'10.06.2024_VTBI_MTBF_2024_2028'!N80</f>
        <v>155.83799091789479</v>
      </c>
      <c r="O80" s="44">
        <f>'10.02.2025_FSP_2025_2028'!O80-'10.06.2024_VTBI_MTBF_2024_2028'!O80</f>
        <v>-167.5790162139383</v>
      </c>
      <c r="P80" s="44">
        <f>'10.02.2025_FSP_2025_2028'!P80-'10.06.2024_VTBI_MTBF_2024_2028'!P80</f>
        <v>-161.45342335307214</v>
      </c>
      <c r="Q80" s="44">
        <f>'10.02.2025_FSP_2025_2028'!Q80-'10.06.2024_VTBI_MTBF_2024_2028'!Q80</f>
        <v>-132.43188400111103</v>
      </c>
      <c r="R80" s="44">
        <f>'10.02.2025_FSP_2025_2028'!R80-'10.06.2024_VTBI_MTBF_2024_2028'!R80</f>
        <v>-1.3893606395577081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3D1E6-6CBE-4D16-A787-D1980C36D86A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D44803AB-9284-47F2-A288-4B12FCFA2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4601F2-4269-4ADA-B873-5B1835510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10.02.2025_FSP_2025_2028</vt:lpstr>
      <vt:lpstr>10.06.2024_VTBI_MTBF_2024_2028</vt:lpstr>
      <vt:lpstr>izmaiņas_changes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2025-02-19T15:27:05Z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