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omments1.xml" ContentType="application/vnd.openxmlformats-officedocument.spreadsheetml.comments+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omments2.xml" ContentType="application/vnd.openxmlformats-officedocument.spreadsheetml.comments+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2.xml" ContentType="application/vnd.openxmlformats-officedocument.drawing+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6_Petijumi\2018\Partiju_aptauja\Atbildes\7_20180807_Progresivie\"/>
    </mc:Choice>
  </mc:AlternateContent>
  <bookViews>
    <workbookView xWindow="0" yWindow="0" windowWidth="25200" windowHeight="11850" tabRatio="892" activeTab="9"/>
  </bookViews>
  <sheets>
    <sheet name="Par aptauju" sheetId="1" r:id="rId1"/>
    <sheet name="Par partiju" sheetId="23" r:id="rId2"/>
    <sheet name="Izdevumi" sheetId="2" r:id="rId3"/>
    <sheet name="Ieņēmumi" sheetId="11" r:id="rId4"/>
    <sheet name="Rezerves" sheetId="12" r:id="rId5"/>
    <sheet name="Budžeta ieņēmumi un izdevumi" sheetId="14" r:id="rId6"/>
    <sheet name="Budžeta bilance" sheetId="17" r:id="rId7"/>
    <sheet name="Valsts parāds" sheetId="21" r:id="rId8"/>
    <sheet name="Riski finansēm" sheetId="24" r:id="rId9"/>
    <sheet name="Pārmaiņu rezultāts" sheetId="28" r:id="rId10"/>
    <sheet name="Partiju salīdzinājums" sheetId="29" r:id="rId11"/>
    <sheet name="Makro" sheetId="18" state="hidden" r:id="rId12"/>
    <sheet name="Kopa_rezerves" sheetId="25" state="hidden" r:id="rId13"/>
    <sheet name="LNG_2008-2018" sheetId="26" state="hidden" r:id="rId14"/>
    <sheet name="Apro_rezerve_2010-2018" sheetId="27" state="hidden" r:id="rId15"/>
    <sheet name="Parads_1902" sheetId="22" state="hidden" r:id="rId16"/>
    <sheet name="Parads_2605" sheetId="34" state="hidden" r:id="rId17"/>
    <sheet name="Deficits_0103" sheetId="19" state="hidden" r:id="rId18"/>
    <sheet name="Deficits_2004" sheetId="33" state="hidden" r:id="rId19"/>
    <sheet name="Izdevumi_potencials" sheetId="20" state="hidden" r:id="rId20"/>
    <sheet name="Tax_2_GDP_0103" sheetId="16" state="hidden" r:id="rId21"/>
    <sheet name="Tax_2_GDP_2605" sheetId="32" state="hidden" r:id="rId22"/>
    <sheet name="GG_TE_TR_0103" sheetId="15" state="hidden" r:id="rId23"/>
    <sheet name="GG_TE_TR_2605" sheetId="31" state="hidden" r:id="rId24"/>
    <sheet name="LNG" sheetId="13" state="hidden" r:id="rId25"/>
    <sheet name="COFOG" sheetId="9" state="hidden" r:id="rId26"/>
    <sheet name="COFOG_2016" sheetId="30" state="hidden" r:id="rId27"/>
    <sheet name="Ienemumi" sheetId="10" state="hidden"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BEx00291TFWM0SH72LN67BUNGOVC" localSheetId="6" hidden="1">#REF!</definedName>
    <definedName name="BEx00291TFWM0SH72LN67BUNGOVC" localSheetId="5" hidden="1">#REF!</definedName>
    <definedName name="BEx00291TFWM0SH72LN67BUNGOVC" localSheetId="17" hidden="1">#REF!</definedName>
    <definedName name="BEx00291TFWM0SH72LN67BUNGOVC" localSheetId="22" hidden="1">#REF!</definedName>
    <definedName name="BEx00291TFWM0SH72LN67BUNGOVC" localSheetId="3" hidden="1">#REF!</definedName>
    <definedName name="BEx00291TFWM0SH72LN67BUNGOVC" localSheetId="19" hidden="1">#REF!</definedName>
    <definedName name="BEx00291TFWM0SH72LN67BUNGOVC" localSheetId="15" hidden="1">#REF!</definedName>
    <definedName name="BEx00291TFWM0SH72LN67BUNGOVC" localSheetId="4" hidden="1">#REF!</definedName>
    <definedName name="BEx00291TFWM0SH72LN67BUNGOVC" localSheetId="8" hidden="1">#REF!</definedName>
    <definedName name="BEx00291TFWM0SH72LN67BUNGOVC" localSheetId="20" hidden="1">#REF!</definedName>
    <definedName name="BEx00291TFWM0SH72LN67BUNGOVC" localSheetId="7" hidden="1">#REF!</definedName>
    <definedName name="BEx00291TFWM0SH72LN67BUNGOVC" hidden="1">#REF!</definedName>
    <definedName name="BEx00RQ5JLUN6TIMBHH0D2X36GI1" localSheetId="6" hidden="1">#REF!</definedName>
    <definedName name="BEx00RQ5JLUN6TIMBHH0D2X36GI1" localSheetId="5" hidden="1">#REF!</definedName>
    <definedName name="BEx00RQ5JLUN6TIMBHH0D2X36GI1" localSheetId="22" hidden="1">#REF!</definedName>
    <definedName name="BEx00RQ5JLUN6TIMBHH0D2X36GI1" localSheetId="3" hidden="1">#REF!</definedName>
    <definedName name="BEx00RQ5JLUN6TIMBHH0D2X36GI1" localSheetId="4" hidden="1">#REF!</definedName>
    <definedName name="BEx00RQ5JLUN6TIMBHH0D2X36GI1" localSheetId="8" hidden="1">#REF!</definedName>
    <definedName name="BEx00RQ5JLUN6TIMBHH0D2X36GI1" localSheetId="20" hidden="1">#REF!</definedName>
    <definedName name="BEx00RQ5JLUN6TIMBHH0D2X36GI1" localSheetId="7" hidden="1">#REF!</definedName>
    <definedName name="BEx00RQ5JLUN6TIMBHH0D2X36GI1" hidden="1">#REF!</definedName>
    <definedName name="BEx01NHUJB8UAP930A5BCDCMYNEA" localSheetId="6" hidden="1">#REF!</definedName>
    <definedName name="BEx01NHUJB8UAP930A5BCDCMYNEA" localSheetId="5" hidden="1">#REF!</definedName>
    <definedName name="BEx01NHUJB8UAP930A5BCDCMYNEA" localSheetId="22" hidden="1">#REF!</definedName>
    <definedName name="BEx01NHUJB8UAP930A5BCDCMYNEA" localSheetId="3" hidden="1">#REF!</definedName>
    <definedName name="BEx01NHUJB8UAP930A5BCDCMYNEA" localSheetId="19" hidden="1">#REF!</definedName>
    <definedName name="BEx01NHUJB8UAP930A5BCDCMYNEA" localSheetId="4" hidden="1">#REF!</definedName>
    <definedName name="BEx01NHUJB8UAP930A5BCDCMYNEA" localSheetId="8" hidden="1">#REF!</definedName>
    <definedName name="BEx01NHUJB8UAP930A5BCDCMYNEA" localSheetId="20" hidden="1">#REF!</definedName>
    <definedName name="BEx01NHUJB8UAP930A5BCDCMYNEA" localSheetId="7" hidden="1">#REF!</definedName>
    <definedName name="BEx01NHUJB8UAP930A5BCDCMYNEA" hidden="1">#REF!</definedName>
    <definedName name="BEx02S3RMMAM49IRGCTRSYXIBTM3" localSheetId="6" hidden="1">#REF!</definedName>
    <definedName name="BEx02S3RMMAM49IRGCTRSYXIBTM3" localSheetId="5" hidden="1">#REF!</definedName>
    <definedName name="BEx02S3RMMAM49IRGCTRSYXIBTM3" localSheetId="22" hidden="1">#REF!</definedName>
    <definedName name="BEx02S3RMMAM49IRGCTRSYXIBTM3" localSheetId="3" hidden="1">#REF!</definedName>
    <definedName name="BEx02S3RMMAM49IRGCTRSYXIBTM3" localSheetId="19" hidden="1">#REF!</definedName>
    <definedName name="BEx02S3RMMAM49IRGCTRSYXIBTM3" localSheetId="4" hidden="1">#REF!</definedName>
    <definedName name="BEx02S3RMMAM49IRGCTRSYXIBTM3" localSheetId="8" hidden="1">#REF!</definedName>
    <definedName name="BEx02S3RMMAM49IRGCTRSYXIBTM3" localSheetId="20" hidden="1">#REF!</definedName>
    <definedName name="BEx02S3RMMAM49IRGCTRSYXIBTM3" localSheetId="7" hidden="1">#REF!</definedName>
    <definedName name="BEx02S3RMMAM49IRGCTRSYXIBTM3" hidden="1">#REF!</definedName>
    <definedName name="BEx1H7X513BJSY31BXLRNLKF2DL3" localSheetId="6" hidden="1">#REF!</definedName>
    <definedName name="BEx1H7X513BJSY31BXLRNLKF2DL3" localSheetId="5" hidden="1">#REF!</definedName>
    <definedName name="BEx1H7X513BJSY31BXLRNLKF2DL3" localSheetId="22" hidden="1">#REF!</definedName>
    <definedName name="BEx1H7X513BJSY31BXLRNLKF2DL3" localSheetId="3" hidden="1">#REF!</definedName>
    <definedName name="BEx1H7X513BJSY31BXLRNLKF2DL3" localSheetId="19" hidden="1">#REF!</definedName>
    <definedName name="BEx1H7X513BJSY31BXLRNLKF2DL3" localSheetId="4" hidden="1">#REF!</definedName>
    <definedName name="BEx1H7X513BJSY31BXLRNLKF2DL3" localSheetId="8" hidden="1">#REF!</definedName>
    <definedName name="BEx1H7X513BJSY31BXLRNLKF2DL3" localSheetId="20" hidden="1">#REF!</definedName>
    <definedName name="BEx1H7X513BJSY31BXLRNLKF2DL3" localSheetId="7" hidden="1">#REF!</definedName>
    <definedName name="BEx1H7X513BJSY31BXLRNLKF2DL3" hidden="1">#REF!</definedName>
    <definedName name="BEx1HI9C72EAJA5BQVO8AFVN8RH6" localSheetId="6" hidden="1">#REF!</definedName>
    <definedName name="BEx1HI9C72EAJA5BQVO8AFVN8RH6" localSheetId="5" hidden="1">#REF!</definedName>
    <definedName name="BEx1HI9C72EAJA5BQVO8AFVN8RH6" localSheetId="22" hidden="1">#REF!</definedName>
    <definedName name="BEx1HI9C72EAJA5BQVO8AFVN8RH6" localSheetId="3" hidden="1">#REF!</definedName>
    <definedName name="BEx1HI9C72EAJA5BQVO8AFVN8RH6" localSheetId="19" hidden="1">#REF!</definedName>
    <definedName name="BEx1HI9C72EAJA5BQVO8AFVN8RH6" localSheetId="4" hidden="1">#REF!</definedName>
    <definedName name="BEx1HI9C72EAJA5BQVO8AFVN8RH6" localSheetId="8" hidden="1">#REF!</definedName>
    <definedName name="BEx1HI9C72EAJA5BQVO8AFVN8RH6" localSheetId="20" hidden="1">#REF!</definedName>
    <definedName name="BEx1HI9C72EAJA5BQVO8AFVN8RH6" localSheetId="7" hidden="1">#REF!</definedName>
    <definedName name="BEx1HI9C72EAJA5BQVO8AFVN8RH6" hidden="1">#REF!</definedName>
    <definedName name="BEx1ILD9KYF8KV7QTO8AEJ2O44QJ" localSheetId="6" hidden="1">#REF!</definedName>
    <definedName name="BEx1ILD9KYF8KV7QTO8AEJ2O44QJ" localSheetId="5" hidden="1">#REF!</definedName>
    <definedName name="BEx1ILD9KYF8KV7QTO8AEJ2O44QJ" localSheetId="22" hidden="1">#REF!</definedName>
    <definedName name="BEx1ILD9KYF8KV7QTO8AEJ2O44QJ" localSheetId="3" hidden="1">#REF!</definedName>
    <definedName name="BEx1ILD9KYF8KV7QTO8AEJ2O44QJ" localSheetId="19" hidden="1">#REF!</definedName>
    <definedName name="BEx1ILD9KYF8KV7QTO8AEJ2O44QJ" localSheetId="4" hidden="1">#REF!</definedName>
    <definedName name="BEx1ILD9KYF8KV7QTO8AEJ2O44QJ" localSheetId="8" hidden="1">#REF!</definedName>
    <definedName name="BEx1ILD9KYF8KV7QTO8AEJ2O44QJ" localSheetId="20" hidden="1">#REF!</definedName>
    <definedName name="BEx1ILD9KYF8KV7QTO8AEJ2O44QJ" localSheetId="7" hidden="1">#REF!</definedName>
    <definedName name="BEx1ILD9KYF8KV7QTO8AEJ2O44QJ" hidden="1">#REF!</definedName>
    <definedName name="BEx1J91O4L4U9RH1N6TZ5DMPA09Z" localSheetId="6" hidden="1">#REF!</definedName>
    <definedName name="BEx1J91O4L4U9RH1N6TZ5DMPA09Z" localSheetId="5" hidden="1">#REF!</definedName>
    <definedName name="BEx1J91O4L4U9RH1N6TZ5DMPA09Z" localSheetId="22" hidden="1">#REF!</definedName>
    <definedName name="BEx1J91O4L4U9RH1N6TZ5DMPA09Z" localSheetId="3" hidden="1">#REF!</definedName>
    <definedName name="BEx1J91O4L4U9RH1N6TZ5DMPA09Z" localSheetId="19" hidden="1">#REF!</definedName>
    <definedName name="BEx1J91O4L4U9RH1N6TZ5DMPA09Z" localSheetId="4" hidden="1">#REF!</definedName>
    <definedName name="BEx1J91O4L4U9RH1N6TZ5DMPA09Z" localSheetId="8" hidden="1">#REF!</definedName>
    <definedName name="BEx1J91O4L4U9RH1N6TZ5DMPA09Z" localSheetId="20" hidden="1">#REF!</definedName>
    <definedName name="BEx1J91O4L4U9RH1N6TZ5DMPA09Z" localSheetId="7" hidden="1">#REF!</definedName>
    <definedName name="BEx1J91O4L4U9RH1N6TZ5DMPA09Z" hidden="1">#REF!</definedName>
    <definedName name="BEx1JVIVQ4HNH47Q8YHSFOT7XE3E" localSheetId="6" hidden="1">#REF!</definedName>
    <definedName name="BEx1JVIVQ4HNH47Q8YHSFOT7XE3E" localSheetId="5" hidden="1">#REF!</definedName>
    <definedName name="BEx1JVIVQ4HNH47Q8YHSFOT7XE3E" localSheetId="22" hidden="1">#REF!</definedName>
    <definedName name="BEx1JVIVQ4HNH47Q8YHSFOT7XE3E" localSheetId="3" hidden="1">#REF!</definedName>
    <definedName name="BEx1JVIVQ4HNH47Q8YHSFOT7XE3E" localSheetId="19" hidden="1">#REF!</definedName>
    <definedName name="BEx1JVIVQ4HNH47Q8YHSFOT7XE3E" localSheetId="4" hidden="1">#REF!</definedName>
    <definedName name="BEx1JVIVQ4HNH47Q8YHSFOT7XE3E" localSheetId="8" hidden="1">#REF!</definedName>
    <definedName name="BEx1JVIVQ4HNH47Q8YHSFOT7XE3E" localSheetId="20" hidden="1">#REF!</definedName>
    <definedName name="BEx1JVIVQ4HNH47Q8YHSFOT7XE3E" localSheetId="7" hidden="1">#REF!</definedName>
    <definedName name="BEx1JVIVQ4HNH47Q8YHSFOT7XE3E" hidden="1">#REF!</definedName>
    <definedName name="BEx1KP6WIEC74GT8JHR2WP9QPQJZ" localSheetId="6" hidden="1">#REF!</definedName>
    <definedName name="BEx1KP6WIEC74GT8JHR2WP9QPQJZ" localSheetId="5" hidden="1">#REF!</definedName>
    <definedName name="BEx1KP6WIEC74GT8JHR2WP9QPQJZ" localSheetId="22" hidden="1">#REF!</definedName>
    <definedName name="BEx1KP6WIEC74GT8JHR2WP9QPQJZ" localSheetId="3" hidden="1">#REF!</definedName>
    <definedName name="BEx1KP6WIEC74GT8JHR2WP9QPQJZ" localSheetId="19" hidden="1">#REF!</definedName>
    <definedName name="BEx1KP6WIEC74GT8JHR2WP9QPQJZ" localSheetId="4" hidden="1">#REF!</definedName>
    <definedName name="BEx1KP6WIEC74GT8JHR2WP9QPQJZ" localSheetId="8" hidden="1">#REF!</definedName>
    <definedName name="BEx1KP6WIEC74GT8JHR2WP9QPQJZ" localSheetId="20" hidden="1">#REF!</definedName>
    <definedName name="BEx1KP6WIEC74GT8JHR2WP9QPQJZ" localSheetId="7" hidden="1">#REF!</definedName>
    <definedName name="BEx1KP6WIEC74GT8JHR2WP9QPQJZ" hidden="1">#REF!</definedName>
    <definedName name="BEx1KWJD9OT4RI2N2N6MN4BMO1PX" localSheetId="6" hidden="1">#REF!</definedName>
    <definedName name="BEx1KWJD9OT4RI2N2N6MN4BMO1PX" localSheetId="5" hidden="1">#REF!</definedName>
    <definedName name="BEx1KWJD9OT4RI2N2N6MN4BMO1PX" localSheetId="22" hidden="1">#REF!</definedName>
    <definedName name="BEx1KWJD9OT4RI2N2N6MN4BMO1PX" localSheetId="3" hidden="1">#REF!</definedName>
    <definedName name="BEx1KWJD9OT4RI2N2N6MN4BMO1PX" localSheetId="19" hidden="1">#REF!</definedName>
    <definedName name="BEx1KWJD9OT4RI2N2N6MN4BMO1PX" localSheetId="4" hidden="1">#REF!</definedName>
    <definedName name="BEx1KWJD9OT4RI2N2N6MN4BMO1PX" localSheetId="8" hidden="1">#REF!</definedName>
    <definedName name="BEx1KWJD9OT4RI2N2N6MN4BMO1PX" localSheetId="20" hidden="1">#REF!</definedName>
    <definedName name="BEx1KWJD9OT4RI2N2N6MN4BMO1PX" localSheetId="7" hidden="1">#REF!</definedName>
    <definedName name="BEx1KWJD9OT4RI2N2N6MN4BMO1PX" hidden="1">#REF!</definedName>
    <definedName name="BEx1MJKVJJAUNYBM1BYB9LYH1CWL" localSheetId="6" hidden="1">#REF!</definedName>
    <definedName name="BEx1MJKVJJAUNYBM1BYB9LYH1CWL" localSheetId="5" hidden="1">#REF!</definedName>
    <definedName name="BEx1MJKVJJAUNYBM1BYB9LYH1CWL" localSheetId="22" hidden="1">#REF!</definedName>
    <definedName name="BEx1MJKVJJAUNYBM1BYB9LYH1CWL" localSheetId="3" hidden="1">#REF!</definedName>
    <definedName name="BEx1MJKVJJAUNYBM1BYB9LYH1CWL" localSheetId="19" hidden="1">#REF!</definedName>
    <definedName name="BEx1MJKVJJAUNYBM1BYB9LYH1CWL" localSheetId="4" hidden="1">#REF!</definedName>
    <definedName name="BEx1MJKVJJAUNYBM1BYB9LYH1CWL" localSheetId="8" hidden="1">#REF!</definedName>
    <definedName name="BEx1MJKVJJAUNYBM1BYB9LYH1CWL" localSheetId="20" hidden="1">#REF!</definedName>
    <definedName name="BEx1MJKVJJAUNYBM1BYB9LYH1CWL" localSheetId="7" hidden="1">#REF!</definedName>
    <definedName name="BEx1MJKVJJAUNYBM1BYB9LYH1CWL" hidden="1">#REF!</definedName>
    <definedName name="BEx1MMKMLWIJSHHE74V478CELFN5" localSheetId="6" hidden="1">#REF!</definedName>
    <definedName name="BEx1MMKMLWIJSHHE74V478CELFN5" localSheetId="5" hidden="1">#REF!</definedName>
    <definedName name="BEx1MMKMLWIJSHHE74V478CELFN5" localSheetId="22" hidden="1">#REF!</definedName>
    <definedName name="BEx1MMKMLWIJSHHE74V478CELFN5" localSheetId="3" hidden="1">#REF!</definedName>
    <definedName name="BEx1MMKMLWIJSHHE74V478CELFN5" localSheetId="19" hidden="1">#REF!</definedName>
    <definedName name="BEx1MMKMLWIJSHHE74V478CELFN5" localSheetId="4" hidden="1">#REF!</definedName>
    <definedName name="BEx1MMKMLWIJSHHE74V478CELFN5" localSheetId="8" hidden="1">#REF!</definedName>
    <definedName name="BEx1MMKMLWIJSHHE74V478CELFN5" localSheetId="20" hidden="1">#REF!</definedName>
    <definedName name="BEx1MMKMLWIJSHHE74V478CELFN5" localSheetId="7" hidden="1">#REF!</definedName>
    <definedName name="BEx1MMKMLWIJSHHE74V478CELFN5" hidden="1">#REF!</definedName>
    <definedName name="BEx1MS4BYFL60IBZC8LZ7VX13KM8" localSheetId="6" hidden="1">#REF!</definedName>
    <definedName name="BEx1MS4BYFL60IBZC8LZ7VX13KM8" localSheetId="5" hidden="1">#REF!</definedName>
    <definedName name="BEx1MS4BYFL60IBZC8LZ7VX13KM8" localSheetId="22" hidden="1">#REF!</definedName>
    <definedName name="BEx1MS4BYFL60IBZC8LZ7VX13KM8" localSheetId="3" hidden="1">#REF!</definedName>
    <definedName name="BEx1MS4BYFL60IBZC8LZ7VX13KM8" localSheetId="19" hidden="1">#REF!</definedName>
    <definedName name="BEx1MS4BYFL60IBZC8LZ7VX13KM8" localSheetId="4" hidden="1">#REF!</definedName>
    <definedName name="BEx1MS4BYFL60IBZC8LZ7VX13KM8" localSheetId="8" hidden="1">#REF!</definedName>
    <definedName name="BEx1MS4BYFL60IBZC8LZ7VX13KM8" localSheetId="20" hidden="1">#REF!</definedName>
    <definedName name="BEx1MS4BYFL60IBZC8LZ7VX13KM8" localSheetId="7" hidden="1">#REF!</definedName>
    <definedName name="BEx1MS4BYFL60IBZC8LZ7VX13KM8" hidden="1">#REF!</definedName>
    <definedName name="BEx1OOWGET6S1KYHJBFZLD9XWWBC" localSheetId="6" hidden="1">#REF!</definedName>
    <definedName name="BEx1OOWGET6S1KYHJBFZLD9XWWBC" localSheetId="5" hidden="1">#REF!</definedName>
    <definedName name="BEx1OOWGET6S1KYHJBFZLD9XWWBC" localSheetId="22" hidden="1">#REF!</definedName>
    <definedName name="BEx1OOWGET6S1KYHJBFZLD9XWWBC" localSheetId="3" hidden="1">#REF!</definedName>
    <definedName name="BEx1OOWGET6S1KYHJBFZLD9XWWBC" localSheetId="19" hidden="1">#REF!</definedName>
    <definedName name="BEx1OOWGET6S1KYHJBFZLD9XWWBC" localSheetId="4" hidden="1">#REF!</definedName>
    <definedName name="BEx1OOWGET6S1KYHJBFZLD9XWWBC" localSheetId="8" hidden="1">#REF!</definedName>
    <definedName name="BEx1OOWGET6S1KYHJBFZLD9XWWBC" localSheetId="20" hidden="1">#REF!</definedName>
    <definedName name="BEx1OOWGET6S1KYHJBFZLD9XWWBC" localSheetId="7" hidden="1">#REF!</definedName>
    <definedName name="BEx1OOWGET6S1KYHJBFZLD9XWWBC" hidden="1">#REF!</definedName>
    <definedName name="BEx1P2OSGCKL4ANRW5JU86B3OUP2" localSheetId="6" hidden="1">#REF!</definedName>
    <definedName name="BEx1P2OSGCKL4ANRW5JU86B3OUP2" localSheetId="5" hidden="1">#REF!</definedName>
    <definedName name="BEx1P2OSGCKL4ANRW5JU86B3OUP2" localSheetId="22" hidden="1">#REF!</definedName>
    <definedName name="BEx1P2OSGCKL4ANRW5JU86B3OUP2" localSheetId="3" hidden="1">#REF!</definedName>
    <definedName name="BEx1P2OSGCKL4ANRW5JU86B3OUP2" localSheetId="19" hidden="1">#REF!</definedName>
    <definedName name="BEx1P2OSGCKL4ANRW5JU86B3OUP2" localSheetId="4" hidden="1">#REF!</definedName>
    <definedName name="BEx1P2OSGCKL4ANRW5JU86B3OUP2" localSheetId="8" hidden="1">#REF!</definedName>
    <definedName name="BEx1P2OSGCKL4ANRW5JU86B3OUP2" localSheetId="20" hidden="1">#REF!</definedName>
    <definedName name="BEx1P2OSGCKL4ANRW5JU86B3OUP2" localSheetId="7" hidden="1">#REF!</definedName>
    <definedName name="BEx1P2OSGCKL4ANRW5JU86B3OUP2" hidden="1">#REF!</definedName>
    <definedName name="BEx1PGH3GRG8414N36YXACK3CPOO" localSheetId="6" hidden="1">#REF!</definedName>
    <definedName name="BEx1PGH3GRG8414N36YXACK3CPOO" localSheetId="5" hidden="1">#REF!</definedName>
    <definedName name="BEx1PGH3GRG8414N36YXACK3CPOO" localSheetId="22" hidden="1">#REF!</definedName>
    <definedName name="BEx1PGH3GRG8414N36YXACK3CPOO" localSheetId="3" hidden="1">#REF!</definedName>
    <definedName name="BEx1PGH3GRG8414N36YXACK3CPOO" localSheetId="19" hidden="1">#REF!</definedName>
    <definedName name="BEx1PGH3GRG8414N36YXACK3CPOO" localSheetId="4" hidden="1">#REF!</definedName>
    <definedName name="BEx1PGH3GRG8414N36YXACK3CPOO" localSheetId="8" hidden="1">#REF!</definedName>
    <definedName name="BEx1PGH3GRG8414N36YXACK3CPOO" localSheetId="20" hidden="1">#REF!</definedName>
    <definedName name="BEx1PGH3GRG8414N36YXACK3CPOO" localSheetId="7" hidden="1">#REF!</definedName>
    <definedName name="BEx1PGH3GRG8414N36YXACK3CPOO" hidden="1">#REF!</definedName>
    <definedName name="BEx1QL3156WEYPI3R9CJQ00GSPI4" localSheetId="6" hidden="1">#REF!</definedName>
    <definedName name="BEx1QL3156WEYPI3R9CJQ00GSPI4" localSheetId="5" hidden="1">#REF!</definedName>
    <definedName name="BEx1QL3156WEYPI3R9CJQ00GSPI4" localSheetId="22" hidden="1">#REF!</definedName>
    <definedName name="BEx1QL3156WEYPI3R9CJQ00GSPI4" localSheetId="3" hidden="1">#REF!</definedName>
    <definedName name="BEx1QL3156WEYPI3R9CJQ00GSPI4" localSheetId="19" hidden="1">#REF!</definedName>
    <definedName name="BEx1QL3156WEYPI3R9CJQ00GSPI4" localSheetId="4" hidden="1">#REF!</definedName>
    <definedName name="BEx1QL3156WEYPI3R9CJQ00GSPI4" localSheetId="8" hidden="1">#REF!</definedName>
    <definedName name="BEx1QL3156WEYPI3R9CJQ00GSPI4" localSheetId="20" hidden="1">#REF!</definedName>
    <definedName name="BEx1QL3156WEYPI3R9CJQ00GSPI4" localSheetId="7" hidden="1">#REF!</definedName>
    <definedName name="BEx1QL3156WEYPI3R9CJQ00GSPI4" hidden="1">#REF!</definedName>
    <definedName name="BEx1QPKVDU9SLK3O0E92FYO40BZP" localSheetId="6" hidden="1">#REF!</definedName>
    <definedName name="BEx1QPKVDU9SLK3O0E92FYO40BZP" localSheetId="5" hidden="1">#REF!</definedName>
    <definedName name="BEx1QPKVDU9SLK3O0E92FYO40BZP" localSheetId="22" hidden="1">#REF!</definedName>
    <definedName name="BEx1QPKVDU9SLK3O0E92FYO40BZP" localSheetId="3" hidden="1">#REF!</definedName>
    <definedName name="BEx1QPKVDU9SLK3O0E92FYO40BZP" localSheetId="19" hidden="1">#REF!</definedName>
    <definedName name="BEx1QPKVDU9SLK3O0E92FYO40BZP" localSheetId="4" hidden="1">#REF!</definedName>
    <definedName name="BEx1QPKVDU9SLK3O0E92FYO40BZP" localSheetId="8" hidden="1">#REF!</definedName>
    <definedName name="BEx1QPKVDU9SLK3O0E92FYO40BZP" localSheetId="20" hidden="1">#REF!</definedName>
    <definedName name="BEx1QPKVDU9SLK3O0E92FYO40BZP" localSheetId="7" hidden="1">#REF!</definedName>
    <definedName name="BEx1QPKVDU9SLK3O0E92FYO40BZP" hidden="1">#REF!</definedName>
    <definedName name="BEx1SUG5GCPP5E1UPZD3TR8HR1DH" localSheetId="6" hidden="1">#REF!</definedName>
    <definedName name="BEx1SUG5GCPP5E1UPZD3TR8HR1DH" localSheetId="5" hidden="1">#REF!</definedName>
    <definedName name="BEx1SUG5GCPP5E1UPZD3TR8HR1DH" localSheetId="22" hidden="1">#REF!</definedName>
    <definedName name="BEx1SUG5GCPP5E1UPZD3TR8HR1DH" localSheetId="3" hidden="1">#REF!</definedName>
    <definedName name="BEx1SUG5GCPP5E1UPZD3TR8HR1DH" localSheetId="19" hidden="1">#REF!</definedName>
    <definedName name="BEx1SUG5GCPP5E1UPZD3TR8HR1DH" localSheetId="4" hidden="1">#REF!</definedName>
    <definedName name="BEx1SUG5GCPP5E1UPZD3TR8HR1DH" localSheetId="8" hidden="1">#REF!</definedName>
    <definedName name="BEx1SUG5GCPP5E1UPZD3TR8HR1DH" localSheetId="20" hidden="1">#REF!</definedName>
    <definedName name="BEx1SUG5GCPP5E1UPZD3TR8HR1DH" localSheetId="7" hidden="1">#REF!</definedName>
    <definedName name="BEx1SUG5GCPP5E1UPZD3TR8HR1DH" hidden="1">#REF!</definedName>
    <definedName name="BEx1T64YGK6TUA6FFFPBSX2QPPNB" localSheetId="6" hidden="1">#REF!</definedName>
    <definedName name="BEx1T64YGK6TUA6FFFPBSX2QPPNB" localSheetId="5" hidden="1">#REF!</definedName>
    <definedName name="BEx1T64YGK6TUA6FFFPBSX2QPPNB" localSheetId="22" hidden="1">#REF!</definedName>
    <definedName name="BEx1T64YGK6TUA6FFFPBSX2QPPNB" localSheetId="3" hidden="1">#REF!</definedName>
    <definedName name="BEx1T64YGK6TUA6FFFPBSX2QPPNB" localSheetId="19" hidden="1">#REF!</definedName>
    <definedName name="BEx1T64YGK6TUA6FFFPBSX2QPPNB" localSheetId="4" hidden="1">#REF!</definedName>
    <definedName name="BEx1T64YGK6TUA6FFFPBSX2QPPNB" localSheetId="8" hidden="1">#REF!</definedName>
    <definedName name="BEx1T64YGK6TUA6FFFPBSX2QPPNB" localSheetId="20" hidden="1">#REF!</definedName>
    <definedName name="BEx1T64YGK6TUA6FFFPBSX2QPPNB" localSheetId="7" hidden="1">#REF!</definedName>
    <definedName name="BEx1T64YGK6TUA6FFFPBSX2QPPNB" hidden="1">#REF!</definedName>
    <definedName name="BEx1T9FNYP9XC413EICJJS3CIB3I" localSheetId="6" hidden="1">#REF!</definedName>
    <definedName name="BEx1T9FNYP9XC413EICJJS3CIB3I" localSheetId="5" hidden="1">#REF!</definedName>
    <definedName name="BEx1T9FNYP9XC413EICJJS3CIB3I" localSheetId="22" hidden="1">#REF!</definedName>
    <definedName name="BEx1T9FNYP9XC413EICJJS3CIB3I" localSheetId="3" hidden="1">#REF!</definedName>
    <definedName name="BEx1T9FNYP9XC413EICJJS3CIB3I" localSheetId="19" hidden="1">#REF!</definedName>
    <definedName name="BEx1T9FNYP9XC413EICJJS3CIB3I" localSheetId="4" hidden="1">#REF!</definedName>
    <definedName name="BEx1T9FNYP9XC413EICJJS3CIB3I" localSheetId="8" hidden="1">#REF!</definedName>
    <definedName name="BEx1T9FNYP9XC413EICJJS3CIB3I" localSheetId="20" hidden="1">#REF!</definedName>
    <definedName name="BEx1T9FNYP9XC413EICJJS3CIB3I" localSheetId="7" hidden="1">#REF!</definedName>
    <definedName name="BEx1T9FNYP9XC413EICJJS3CIB3I" hidden="1">#REF!</definedName>
    <definedName name="BEx1UOU0SIP0VL35IYJ3IEV9IEQ9" localSheetId="6" hidden="1">#REF!</definedName>
    <definedName name="BEx1UOU0SIP0VL35IYJ3IEV9IEQ9" localSheetId="5" hidden="1">#REF!</definedName>
    <definedName name="BEx1UOU0SIP0VL35IYJ3IEV9IEQ9" localSheetId="22" hidden="1">#REF!</definedName>
    <definedName name="BEx1UOU0SIP0VL35IYJ3IEV9IEQ9" localSheetId="3" hidden="1">#REF!</definedName>
    <definedName name="BEx1UOU0SIP0VL35IYJ3IEV9IEQ9" localSheetId="19" hidden="1">#REF!</definedName>
    <definedName name="BEx1UOU0SIP0VL35IYJ3IEV9IEQ9" localSheetId="4" hidden="1">#REF!</definedName>
    <definedName name="BEx1UOU0SIP0VL35IYJ3IEV9IEQ9" localSheetId="8" hidden="1">#REF!</definedName>
    <definedName name="BEx1UOU0SIP0VL35IYJ3IEV9IEQ9" localSheetId="20" hidden="1">#REF!</definedName>
    <definedName name="BEx1UOU0SIP0VL35IYJ3IEV9IEQ9" localSheetId="7" hidden="1">#REF!</definedName>
    <definedName name="BEx1UOU0SIP0VL35IYJ3IEV9IEQ9" hidden="1">#REF!</definedName>
    <definedName name="BEx1V79N0TQAFIRH3KFHSLZAL1GW" localSheetId="6" hidden="1">#REF!</definedName>
    <definedName name="BEx1V79N0TQAFIRH3KFHSLZAL1GW" localSheetId="5" hidden="1">#REF!</definedName>
    <definedName name="BEx1V79N0TQAFIRH3KFHSLZAL1GW" localSheetId="22" hidden="1">#REF!</definedName>
    <definedName name="BEx1V79N0TQAFIRH3KFHSLZAL1GW" localSheetId="3" hidden="1">#REF!</definedName>
    <definedName name="BEx1V79N0TQAFIRH3KFHSLZAL1GW" localSheetId="19" hidden="1">#REF!</definedName>
    <definedName name="BEx1V79N0TQAFIRH3KFHSLZAL1GW" localSheetId="4" hidden="1">#REF!</definedName>
    <definedName name="BEx1V79N0TQAFIRH3KFHSLZAL1GW" localSheetId="8" hidden="1">#REF!</definedName>
    <definedName name="BEx1V79N0TQAFIRH3KFHSLZAL1GW" localSheetId="20" hidden="1">#REF!</definedName>
    <definedName name="BEx1V79N0TQAFIRH3KFHSLZAL1GW" localSheetId="7" hidden="1">#REF!</definedName>
    <definedName name="BEx1V79N0TQAFIRH3KFHSLZAL1GW" hidden="1">#REF!</definedName>
    <definedName name="BEx1VZVTULZORT9RPBIYQMS8LAIS" localSheetId="6" hidden="1">#REF!</definedName>
    <definedName name="BEx1VZVTULZORT9RPBIYQMS8LAIS" localSheetId="5" hidden="1">#REF!</definedName>
    <definedName name="BEx1VZVTULZORT9RPBIYQMS8LAIS" localSheetId="22" hidden="1">#REF!</definedName>
    <definedName name="BEx1VZVTULZORT9RPBIYQMS8LAIS" localSheetId="3" hidden="1">#REF!</definedName>
    <definedName name="BEx1VZVTULZORT9RPBIYQMS8LAIS" localSheetId="19" hidden="1">#REF!</definedName>
    <definedName name="BEx1VZVTULZORT9RPBIYQMS8LAIS" localSheetId="4" hidden="1">#REF!</definedName>
    <definedName name="BEx1VZVTULZORT9RPBIYQMS8LAIS" localSheetId="8" hidden="1">#REF!</definedName>
    <definedName name="BEx1VZVTULZORT9RPBIYQMS8LAIS" localSheetId="20" hidden="1">#REF!</definedName>
    <definedName name="BEx1VZVTULZORT9RPBIYQMS8LAIS" localSheetId="7" hidden="1">#REF!</definedName>
    <definedName name="BEx1VZVTULZORT9RPBIYQMS8LAIS" hidden="1">#REF!</definedName>
    <definedName name="BEx1W66EZ12EH9GPTUTM3ET4FUL2" localSheetId="6" hidden="1">#REF!</definedName>
    <definedName name="BEx1W66EZ12EH9GPTUTM3ET4FUL2" localSheetId="5" hidden="1">#REF!</definedName>
    <definedName name="BEx1W66EZ12EH9GPTUTM3ET4FUL2" localSheetId="22" hidden="1">#REF!</definedName>
    <definedName name="BEx1W66EZ12EH9GPTUTM3ET4FUL2" localSheetId="3" hidden="1">#REF!</definedName>
    <definedName name="BEx1W66EZ12EH9GPTUTM3ET4FUL2" localSheetId="19" hidden="1">#REF!</definedName>
    <definedName name="BEx1W66EZ12EH9GPTUTM3ET4FUL2" localSheetId="4" hidden="1">#REF!</definedName>
    <definedName name="BEx1W66EZ12EH9GPTUTM3ET4FUL2" localSheetId="8" hidden="1">#REF!</definedName>
    <definedName name="BEx1W66EZ12EH9GPTUTM3ET4FUL2" localSheetId="20" hidden="1">#REF!</definedName>
    <definedName name="BEx1W66EZ12EH9GPTUTM3ET4FUL2" localSheetId="7" hidden="1">#REF!</definedName>
    <definedName name="BEx1W66EZ12EH9GPTUTM3ET4FUL2" hidden="1">#REF!</definedName>
    <definedName name="BEx1W9RV1JQUGHRFI7EU9J8END50" localSheetId="6" hidden="1">#REF!</definedName>
    <definedName name="BEx1W9RV1JQUGHRFI7EU9J8END50" localSheetId="5" hidden="1">#REF!</definedName>
    <definedName name="BEx1W9RV1JQUGHRFI7EU9J8END50" localSheetId="22" hidden="1">#REF!</definedName>
    <definedName name="BEx1W9RV1JQUGHRFI7EU9J8END50" localSheetId="3" hidden="1">#REF!</definedName>
    <definedName name="BEx1W9RV1JQUGHRFI7EU9J8END50" localSheetId="19" hidden="1">#REF!</definedName>
    <definedName name="BEx1W9RV1JQUGHRFI7EU9J8END50" localSheetId="4" hidden="1">#REF!</definedName>
    <definedName name="BEx1W9RV1JQUGHRFI7EU9J8END50" localSheetId="8" hidden="1">#REF!</definedName>
    <definedName name="BEx1W9RV1JQUGHRFI7EU9J8END50" localSheetId="20" hidden="1">#REF!</definedName>
    <definedName name="BEx1W9RV1JQUGHRFI7EU9J8END50" localSheetId="7" hidden="1">#REF!</definedName>
    <definedName name="BEx1W9RV1JQUGHRFI7EU9J8END50" hidden="1">#REF!</definedName>
    <definedName name="BEx1WHKK4EWJNI2ZYDJKG5VN3BOD" localSheetId="6" hidden="1">#REF!</definedName>
    <definedName name="BEx1WHKK4EWJNI2ZYDJKG5VN3BOD" localSheetId="5" hidden="1">#REF!</definedName>
    <definedName name="BEx1WHKK4EWJNI2ZYDJKG5VN3BOD" localSheetId="22" hidden="1">#REF!</definedName>
    <definedName name="BEx1WHKK4EWJNI2ZYDJKG5VN3BOD" localSheetId="3" hidden="1">#REF!</definedName>
    <definedName name="BEx1WHKK4EWJNI2ZYDJKG5VN3BOD" localSheetId="19" hidden="1">#REF!</definedName>
    <definedName name="BEx1WHKK4EWJNI2ZYDJKG5VN3BOD" localSheetId="4" hidden="1">#REF!</definedName>
    <definedName name="BEx1WHKK4EWJNI2ZYDJKG5VN3BOD" localSheetId="8" hidden="1">#REF!</definedName>
    <definedName name="BEx1WHKK4EWJNI2ZYDJKG5VN3BOD" localSheetId="20" hidden="1">#REF!</definedName>
    <definedName name="BEx1WHKK4EWJNI2ZYDJKG5VN3BOD" localSheetId="7" hidden="1">#REF!</definedName>
    <definedName name="BEx1WHKK4EWJNI2ZYDJKG5VN3BOD" hidden="1">#REF!</definedName>
    <definedName name="BEx1XJ1394CX4S34Z4EZIYEQ73N8" localSheetId="6" hidden="1">#REF!</definedName>
    <definedName name="BEx1XJ1394CX4S34Z4EZIYEQ73N8" localSheetId="5" hidden="1">#REF!</definedName>
    <definedName name="BEx1XJ1394CX4S34Z4EZIYEQ73N8" localSheetId="22" hidden="1">#REF!</definedName>
    <definedName name="BEx1XJ1394CX4S34Z4EZIYEQ73N8" localSheetId="3" hidden="1">#REF!</definedName>
    <definedName name="BEx1XJ1394CX4S34Z4EZIYEQ73N8" localSheetId="19" hidden="1">#REF!</definedName>
    <definedName name="BEx1XJ1394CX4S34Z4EZIYEQ73N8" localSheetId="4" hidden="1">#REF!</definedName>
    <definedName name="BEx1XJ1394CX4S34Z4EZIYEQ73N8" localSheetId="8" hidden="1">#REF!</definedName>
    <definedName name="BEx1XJ1394CX4S34Z4EZIYEQ73N8" localSheetId="20" hidden="1">#REF!</definedName>
    <definedName name="BEx1XJ1394CX4S34Z4EZIYEQ73N8" localSheetId="7" hidden="1">#REF!</definedName>
    <definedName name="BEx1XJ1394CX4S34Z4EZIYEQ73N8" hidden="1">#REF!</definedName>
    <definedName name="BEx1XM0ZHSX4LKVGHKLQT41WT4J7" localSheetId="6" hidden="1">#REF!</definedName>
    <definedName name="BEx1XM0ZHSX4LKVGHKLQT41WT4J7" localSheetId="5" hidden="1">#REF!</definedName>
    <definedName name="BEx1XM0ZHSX4LKVGHKLQT41WT4J7" localSheetId="22" hidden="1">#REF!</definedName>
    <definedName name="BEx1XM0ZHSX4LKVGHKLQT41WT4J7" localSheetId="3" hidden="1">#REF!</definedName>
    <definedName name="BEx1XM0ZHSX4LKVGHKLQT41WT4J7" localSheetId="19" hidden="1">#REF!</definedName>
    <definedName name="BEx1XM0ZHSX4LKVGHKLQT41WT4J7" localSheetId="4" hidden="1">#REF!</definedName>
    <definedName name="BEx1XM0ZHSX4LKVGHKLQT41WT4J7" localSheetId="8" hidden="1">#REF!</definedName>
    <definedName name="BEx1XM0ZHSX4LKVGHKLQT41WT4J7" localSheetId="20" hidden="1">#REF!</definedName>
    <definedName name="BEx1XM0ZHSX4LKVGHKLQT41WT4J7" localSheetId="7" hidden="1">#REF!</definedName>
    <definedName name="BEx1XM0ZHSX4LKVGHKLQT41WT4J7" hidden="1">#REF!</definedName>
    <definedName name="BEx1XPMHFJ6EMBC383RB1U9P1Y6O" localSheetId="6" hidden="1">#REF!</definedName>
    <definedName name="BEx1XPMHFJ6EMBC383RB1U9P1Y6O" localSheetId="5" hidden="1">#REF!</definedName>
    <definedName name="BEx1XPMHFJ6EMBC383RB1U9P1Y6O" localSheetId="22" hidden="1">#REF!</definedName>
    <definedName name="BEx1XPMHFJ6EMBC383RB1U9P1Y6O" localSheetId="3" hidden="1">#REF!</definedName>
    <definedName name="BEx1XPMHFJ6EMBC383RB1U9P1Y6O" localSheetId="19" hidden="1">#REF!</definedName>
    <definedName name="BEx1XPMHFJ6EMBC383RB1U9P1Y6O" localSheetId="4" hidden="1">#REF!</definedName>
    <definedName name="BEx1XPMHFJ6EMBC383RB1U9P1Y6O" localSheetId="8" hidden="1">#REF!</definedName>
    <definedName name="BEx1XPMHFJ6EMBC383RB1U9P1Y6O" localSheetId="20" hidden="1">#REF!</definedName>
    <definedName name="BEx1XPMHFJ6EMBC383RB1U9P1Y6O" localSheetId="7" hidden="1">#REF!</definedName>
    <definedName name="BEx1XPMHFJ6EMBC383RB1U9P1Y6O" hidden="1">#REF!</definedName>
    <definedName name="BEx3ATHHUCGCIRND8KLAREDV3L40" localSheetId="6" hidden="1">[1]HEADER!#REF!</definedName>
    <definedName name="BEx3ATHHUCGCIRND8KLAREDV3L40" localSheetId="5" hidden="1">[1]HEADER!#REF!</definedName>
    <definedName name="BEx3ATHHUCGCIRND8KLAREDV3L40" localSheetId="22" hidden="1">[1]HEADER!#REF!</definedName>
    <definedName name="BEx3ATHHUCGCIRND8KLAREDV3L40" localSheetId="3" hidden="1">[1]HEADER!#REF!</definedName>
    <definedName name="BEx3ATHHUCGCIRND8KLAREDV3L40" localSheetId="19" hidden="1">[1]HEADER!#REF!</definedName>
    <definedName name="BEx3ATHHUCGCIRND8KLAREDV3L40" localSheetId="4" hidden="1">[1]HEADER!#REF!</definedName>
    <definedName name="BEx3ATHHUCGCIRND8KLAREDV3L40" localSheetId="8" hidden="1">[1]HEADER!#REF!</definedName>
    <definedName name="BEx3ATHHUCGCIRND8KLAREDV3L40" localSheetId="20" hidden="1">[1]HEADER!#REF!</definedName>
    <definedName name="BEx3ATHHUCGCIRND8KLAREDV3L40" localSheetId="7" hidden="1">[1]HEADER!#REF!</definedName>
    <definedName name="BEx3ATHHUCGCIRND8KLAREDV3L40" hidden="1">[1]HEADER!#REF!</definedName>
    <definedName name="BEx3DHE1CEQ0EUM0NF3VG4L8Y352" localSheetId="6" hidden="1">#REF!</definedName>
    <definedName name="BEx3DHE1CEQ0EUM0NF3VG4L8Y352" localSheetId="5" hidden="1">#REF!</definedName>
    <definedName name="BEx3DHE1CEQ0EUM0NF3VG4L8Y352" localSheetId="17" hidden="1">#REF!</definedName>
    <definedName name="BEx3DHE1CEQ0EUM0NF3VG4L8Y352" localSheetId="22" hidden="1">#REF!</definedName>
    <definedName name="BEx3DHE1CEQ0EUM0NF3VG4L8Y352" localSheetId="3" hidden="1">#REF!</definedName>
    <definedName name="BEx3DHE1CEQ0EUM0NF3VG4L8Y352" localSheetId="19" hidden="1">#REF!</definedName>
    <definedName name="BEx3DHE1CEQ0EUM0NF3VG4L8Y352" localSheetId="15" hidden="1">#REF!</definedName>
    <definedName name="BEx3DHE1CEQ0EUM0NF3VG4L8Y352" localSheetId="4" hidden="1">#REF!</definedName>
    <definedName name="BEx3DHE1CEQ0EUM0NF3VG4L8Y352" localSheetId="8" hidden="1">#REF!</definedName>
    <definedName name="BEx3DHE1CEQ0EUM0NF3VG4L8Y352" localSheetId="20" hidden="1">#REF!</definedName>
    <definedName name="BEx3DHE1CEQ0EUM0NF3VG4L8Y352" localSheetId="7" hidden="1">#REF!</definedName>
    <definedName name="BEx3DHE1CEQ0EUM0NF3VG4L8Y352" hidden="1">#REF!</definedName>
    <definedName name="BEx3EYAB2I7N6QDFHR9LIJKXKPR2" localSheetId="6" hidden="1">#REF!</definedName>
    <definedName name="BEx3EYAB2I7N6QDFHR9LIJKXKPR2" localSheetId="5" hidden="1">#REF!</definedName>
    <definedName name="BEx3EYAB2I7N6QDFHR9LIJKXKPR2" localSheetId="22" hidden="1">#REF!</definedName>
    <definedName name="BEx3EYAB2I7N6QDFHR9LIJKXKPR2" localSheetId="3" hidden="1">#REF!</definedName>
    <definedName name="BEx3EYAB2I7N6QDFHR9LIJKXKPR2" localSheetId="19" hidden="1">#REF!</definedName>
    <definedName name="BEx3EYAB2I7N6QDFHR9LIJKXKPR2" localSheetId="4" hidden="1">#REF!</definedName>
    <definedName name="BEx3EYAB2I7N6QDFHR9LIJKXKPR2" localSheetId="8" hidden="1">#REF!</definedName>
    <definedName name="BEx3EYAB2I7N6QDFHR9LIJKXKPR2" localSheetId="20" hidden="1">#REF!</definedName>
    <definedName name="BEx3EYAB2I7N6QDFHR9LIJKXKPR2" localSheetId="7" hidden="1">#REF!</definedName>
    <definedName name="BEx3EYAB2I7N6QDFHR9LIJKXKPR2" hidden="1">#REF!</definedName>
    <definedName name="BEx3F6Z7Y33TXV9KZVL5HE4EREHD" localSheetId="6" hidden="1">#REF!</definedName>
    <definedName name="BEx3F6Z7Y33TXV9KZVL5HE4EREHD" localSheetId="5" hidden="1">#REF!</definedName>
    <definedName name="BEx3F6Z7Y33TXV9KZVL5HE4EREHD" localSheetId="22" hidden="1">#REF!</definedName>
    <definedName name="BEx3F6Z7Y33TXV9KZVL5HE4EREHD" localSheetId="3" hidden="1">#REF!</definedName>
    <definedName name="BEx3F6Z7Y33TXV9KZVL5HE4EREHD" localSheetId="19" hidden="1">#REF!</definedName>
    <definedName name="BEx3F6Z7Y33TXV9KZVL5HE4EREHD" localSheetId="4" hidden="1">#REF!</definedName>
    <definedName name="BEx3F6Z7Y33TXV9KZVL5HE4EREHD" localSheetId="8" hidden="1">#REF!</definedName>
    <definedName name="BEx3F6Z7Y33TXV9KZVL5HE4EREHD" localSheetId="20" hidden="1">#REF!</definedName>
    <definedName name="BEx3F6Z7Y33TXV9KZVL5HE4EREHD" localSheetId="7" hidden="1">#REF!</definedName>
    <definedName name="BEx3F6Z7Y33TXV9KZVL5HE4EREHD" hidden="1">#REF!</definedName>
    <definedName name="BEx3FYZZKXJZZERKHK5KVPCXV8Z2" localSheetId="6" hidden="1">#REF!</definedName>
    <definedName name="BEx3FYZZKXJZZERKHK5KVPCXV8Z2" localSheetId="5" hidden="1">#REF!</definedName>
    <definedName name="BEx3FYZZKXJZZERKHK5KVPCXV8Z2" localSheetId="22" hidden="1">#REF!</definedName>
    <definedName name="BEx3FYZZKXJZZERKHK5KVPCXV8Z2" localSheetId="3" hidden="1">#REF!</definedName>
    <definedName name="BEx3FYZZKXJZZERKHK5KVPCXV8Z2" localSheetId="19" hidden="1">#REF!</definedName>
    <definedName name="BEx3FYZZKXJZZERKHK5KVPCXV8Z2" localSheetId="4" hidden="1">#REF!</definedName>
    <definedName name="BEx3FYZZKXJZZERKHK5KVPCXV8Z2" localSheetId="8" hidden="1">#REF!</definedName>
    <definedName name="BEx3FYZZKXJZZERKHK5KVPCXV8Z2" localSheetId="20" hidden="1">#REF!</definedName>
    <definedName name="BEx3FYZZKXJZZERKHK5KVPCXV8Z2" localSheetId="7" hidden="1">#REF!</definedName>
    <definedName name="BEx3FYZZKXJZZERKHK5KVPCXV8Z2" hidden="1">#REF!</definedName>
    <definedName name="BEx3GJJ6IYBBSCURXRIA3BSCE5N1" localSheetId="6" hidden="1">#REF!</definedName>
    <definedName name="BEx3GJJ6IYBBSCURXRIA3BSCE5N1" localSheetId="5" hidden="1">#REF!</definedName>
    <definedName name="BEx3GJJ6IYBBSCURXRIA3BSCE5N1" localSheetId="22" hidden="1">#REF!</definedName>
    <definedName name="BEx3GJJ6IYBBSCURXRIA3BSCE5N1" localSheetId="3" hidden="1">#REF!</definedName>
    <definedName name="BEx3GJJ6IYBBSCURXRIA3BSCE5N1" localSheetId="19" hidden="1">#REF!</definedName>
    <definedName name="BEx3GJJ6IYBBSCURXRIA3BSCE5N1" localSheetId="4" hidden="1">#REF!</definedName>
    <definedName name="BEx3GJJ6IYBBSCURXRIA3BSCE5N1" localSheetId="8" hidden="1">#REF!</definedName>
    <definedName name="BEx3GJJ6IYBBSCURXRIA3BSCE5N1" localSheetId="20" hidden="1">#REF!</definedName>
    <definedName name="BEx3GJJ6IYBBSCURXRIA3BSCE5N1" localSheetId="7" hidden="1">#REF!</definedName>
    <definedName name="BEx3GJJ6IYBBSCURXRIA3BSCE5N1" hidden="1">#REF!</definedName>
    <definedName name="BEx3I7RORXESPXMIDKUURJTFXSAV" localSheetId="6" hidden="1">#REF!</definedName>
    <definedName name="BEx3I7RORXESPXMIDKUURJTFXSAV" localSheetId="5" hidden="1">#REF!</definedName>
    <definedName name="BEx3I7RORXESPXMIDKUURJTFXSAV" localSheetId="22" hidden="1">#REF!</definedName>
    <definedName name="BEx3I7RORXESPXMIDKUURJTFXSAV" localSheetId="3" hidden="1">#REF!</definedName>
    <definedName name="BEx3I7RORXESPXMIDKUURJTFXSAV" localSheetId="19" hidden="1">#REF!</definedName>
    <definedName name="BEx3I7RORXESPXMIDKUURJTFXSAV" localSheetId="4" hidden="1">#REF!</definedName>
    <definedName name="BEx3I7RORXESPXMIDKUURJTFXSAV" localSheetId="8" hidden="1">#REF!</definedName>
    <definedName name="BEx3I7RORXESPXMIDKUURJTFXSAV" localSheetId="20" hidden="1">#REF!</definedName>
    <definedName name="BEx3I7RORXESPXMIDKUURJTFXSAV" localSheetId="7" hidden="1">#REF!</definedName>
    <definedName name="BEx3I7RORXESPXMIDKUURJTFXSAV" hidden="1">#REF!</definedName>
    <definedName name="BEx3I9KG327WDNDQJDT6WMRJR837" localSheetId="6" hidden="1">#REF!</definedName>
    <definedName name="BEx3I9KG327WDNDQJDT6WMRJR837" localSheetId="5" hidden="1">#REF!</definedName>
    <definedName name="BEx3I9KG327WDNDQJDT6WMRJR837" localSheetId="22" hidden="1">#REF!</definedName>
    <definedName name="BEx3I9KG327WDNDQJDT6WMRJR837" localSheetId="3" hidden="1">#REF!</definedName>
    <definedName name="BEx3I9KG327WDNDQJDT6WMRJR837" localSheetId="4" hidden="1">#REF!</definedName>
    <definedName name="BEx3I9KG327WDNDQJDT6WMRJR837" localSheetId="8" hidden="1">#REF!</definedName>
    <definedName name="BEx3I9KG327WDNDQJDT6WMRJR837" localSheetId="20" hidden="1">#REF!</definedName>
    <definedName name="BEx3I9KG327WDNDQJDT6WMRJR837" localSheetId="7" hidden="1">#REF!</definedName>
    <definedName name="BEx3I9KG327WDNDQJDT6WMRJR837" hidden="1">#REF!</definedName>
    <definedName name="BEx3J92XIHJHWBI9NRU822WLQ848" localSheetId="6" hidden="1">#REF!</definedName>
    <definedName name="BEx3J92XIHJHWBI9NRU822WLQ848" localSheetId="5" hidden="1">#REF!</definedName>
    <definedName name="BEx3J92XIHJHWBI9NRU822WLQ848" localSheetId="22" hidden="1">#REF!</definedName>
    <definedName name="BEx3J92XIHJHWBI9NRU822WLQ848" localSheetId="3" hidden="1">#REF!</definedName>
    <definedName name="BEx3J92XIHJHWBI9NRU822WLQ848" localSheetId="19" hidden="1">#REF!</definedName>
    <definedName name="BEx3J92XIHJHWBI9NRU822WLQ848" localSheetId="4" hidden="1">#REF!</definedName>
    <definedName name="BEx3J92XIHJHWBI9NRU822WLQ848" localSheetId="8" hidden="1">#REF!</definedName>
    <definedName name="BEx3J92XIHJHWBI9NRU822WLQ848" localSheetId="20" hidden="1">#REF!</definedName>
    <definedName name="BEx3J92XIHJHWBI9NRU822WLQ848" localSheetId="7" hidden="1">#REF!</definedName>
    <definedName name="BEx3J92XIHJHWBI9NRU822WLQ848" hidden="1">#REF!</definedName>
    <definedName name="BEx3JKRQMYNU9ORP9UW5CKAI5NKC" localSheetId="6" hidden="1">#REF!</definedName>
    <definedName name="BEx3JKRQMYNU9ORP9UW5CKAI5NKC" localSheetId="5" hidden="1">#REF!</definedName>
    <definedName name="BEx3JKRQMYNU9ORP9UW5CKAI5NKC" localSheetId="22" hidden="1">#REF!</definedName>
    <definedName name="BEx3JKRQMYNU9ORP9UW5CKAI5NKC" localSheetId="3" hidden="1">#REF!</definedName>
    <definedName name="BEx3JKRQMYNU9ORP9UW5CKAI5NKC" localSheetId="19" hidden="1">#REF!</definedName>
    <definedName name="BEx3JKRQMYNU9ORP9UW5CKAI5NKC" localSheetId="4" hidden="1">#REF!</definedName>
    <definedName name="BEx3JKRQMYNU9ORP9UW5CKAI5NKC" localSheetId="8" hidden="1">#REF!</definedName>
    <definedName name="BEx3JKRQMYNU9ORP9UW5CKAI5NKC" localSheetId="20" hidden="1">#REF!</definedName>
    <definedName name="BEx3JKRQMYNU9ORP9UW5CKAI5NKC" localSheetId="7" hidden="1">#REF!</definedName>
    <definedName name="BEx3JKRQMYNU9ORP9UW5CKAI5NKC" hidden="1">#REF!</definedName>
    <definedName name="BEx3JL80G3AZGNZH0WT8T6OQ3PXQ" localSheetId="6" hidden="1">#REF!</definedName>
    <definedName name="BEx3JL80G3AZGNZH0WT8T6OQ3PXQ" localSheetId="5" hidden="1">#REF!</definedName>
    <definedName name="BEx3JL80G3AZGNZH0WT8T6OQ3PXQ" localSheetId="22" hidden="1">#REF!</definedName>
    <definedName name="BEx3JL80G3AZGNZH0WT8T6OQ3PXQ" localSheetId="3" hidden="1">#REF!</definedName>
    <definedName name="BEx3JL80G3AZGNZH0WT8T6OQ3PXQ" localSheetId="19" hidden="1">#REF!</definedName>
    <definedName name="BEx3JL80G3AZGNZH0WT8T6OQ3PXQ" localSheetId="4" hidden="1">#REF!</definedName>
    <definedName name="BEx3JL80G3AZGNZH0WT8T6OQ3PXQ" localSheetId="8" hidden="1">#REF!</definedName>
    <definedName name="BEx3JL80G3AZGNZH0WT8T6OQ3PXQ" localSheetId="20" hidden="1">#REF!</definedName>
    <definedName name="BEx3JL80G3AZGNZH0WT8T6OQ3PXQ" localSheetId="7" hidden="1">#REF!</definedName>
    <definedName name="BEx3JL80G3AZGNZH0WT8T6OQ3PXQ" hidden="1">#REF!</definedName>
    <definedName name="BEx3JPF1VX9EQ3WW6Y43S8UX965K" localSheetId="6" hidden="1">#REF!</definedName>
    <definedName name="BEx3JPF1VX9EQ3WW6Y43S8UX965K" localSheetId="5" hidden="1">#REF!</definedName>
    <definedName name="BEx3JPF1VX9EQ3WW6Y43S8UX965K" localSheetId="22" hidden="1">#REF!</definedName>
    <definedName name="BEx3JPF1VX9EQ3WW6Y43S8UX965K" localSheetId="3" hidden="1">#REF!</definedName>
    <definedName name="BEx3JPF1VX9EQ3WW6Y43S8UX965K" localSheetId="19" hidden="1">#REF!</definedName>
    <definedName name="BEx3JPF1VX9EQ3WW6Y43S8UX965K" localSheetId="4" hidden="1">#REF!</definedName>
    <definedName name="BEx3JPF1VX9EQ3WW6Y43S8UX965K" localSheetId="8" hidden="1">#REF!</definedName>
    <definedName name="BEx3JPF1VX9EQ3WW6Y43S8UX965K" localSheetId="20" hidden="1">#REF!</definedName>
    <definedName name="BEx3JPF1VX9EQ3WW6Y43S8UX965K" localSheetId="7" hidden="1">#REF!</definedName>
    <definedName name="BEx3JPF1VX9EQ3WW6Y43S8UX965K" hidden="1">#REF!</definedName>
    <definedName name="BEx3JZGFSV34NYGIFLMUPO321I52" localSheetId="6" hidden="1">#REF!</definedName>
    <definedName name="BEx3JZGFSV34NYGIFLMUPO321I52" localSheetId="5" hidden="1">#REF!</definedName>
    <definedName name="BEx3JZGFSV34NYGIFLMUPO321I52" localSheetId="22" hidden="1">#REF!</definedName>
    <definedName name="BEx3JZGFSV34NYGIFLMUPO321I52" localSheetId="3" hidden="1">#REF!</definedName>
    <definedName name="BEx3JZGFSV34NYGIFLMUPO321I52" localSheetId="19" hidden="1">#REF!</definedName>
    <definedName name="BEx3JZGFSV34NYGIFLMUPO321I52" localSheetId="4" hidden="1">#REF!</definedName>
    <definedName name="BEx3JZGFSV34NYGIFLMUPO321I52" localSheetId="8" hidden="1">#REF!</definedName>
    <definedName name="BEx3JZGFSV34NYGIFLMUPO321I52" localSheetId="20" hidden="1">#REF!</definedName>
    <definedName name="BEx3JZGFSV34NYGIFLMUPO321I52" localSheetId="7" hidden="1">#REF!</definedName>
    <definedName name="BEx3JZGFSV34NYGIFLMUPO321I52" hidden="1">#REF!</definedName>
    <definedName name="BEx3JZR6XIEL1LTK3JAQ2QHJZ653" localSheetId="6" hidden="1">#REF!</definedName>
    <definedName name="BEx3JZR6XIEL1LTK3JAQ2QHJZ653" localSheetId="5" hidden="1">#REF!</definedName>
    <definedName name="BEx3JZR6XIEL1LTK3JAQ2QHJZ653" localSheetId="22" hidden="1">#REF!</definedName>
    <definedName name="BEx3JZR6XIEL1LTK3JAQ2QHJZ653" localSheetId="3" hidden="1">#REF!</definedName>
    <definedName name="BEx3JZR6XIEL1LTK3JAQ2QHJZ653" localSheetId="19" hidden="1">#REF!</definedName>
    <definedName name="BEx3JZR6XIEL1LTK3JAQ2QHJZ653" localSheetId="4" hidden="1">#REF!</definedName>
    <definedName name="BEx3JZR6XIEL1LTK3JAQ2QHJZ653" localSheetId="8" hidden="1">#REF!</definedName>
    <definedName name="BEx3JZR6XIEL1LTK3JAQ2QHJZ653" localSheetId="20" hidden="1">#REF!</definedName>
    <definedName name="BEx3JZR6XIEL1LTK3JAQ2QHJZ653" localSheetId="7" hidden="1">#REF!</definedName>
    <definedName name="BEx3JZR6XIEL1LTK3JAQ2QHJZ653" hidden="1">#REF!</definedName>
    <definedName name="BEx3KNA4YR3MXLI9IM9P15UAW7MQ" localSheetId="6" hidden="1">#REF!</definedName>
    <definedName name="BEx3KNA4YR3MXLI9IM9P15UAW7MQ" localSheetId="5" hidden="1">#REF!</definedName>
    <definedName name="BEx3KNA4YR3MXLI9IM9P15UAW7MQ" localSheetId="22" hidden="1">#REF!</definedName>
    <definedName name="BEx3KNA4YR3MXLI9IM9P15UAW7MQ" localSheetId="3" hidden="1">#REF!</definedName>
    <definedName name="BEx3KNA4YR3MXLI9IM9P15UAW7MQ" localSheetId="19" hidden="1">#REF!</definedName>
    <definedName name="BEx3KNA4YR3MXLI9IM9P15UAW7MQ" localSheetId="4" hidden="1">#REF!</definedName>
    <definedName name="BEx3KNA4YR3MXLI9IM9P15UAW7MQ" localSheetId="8" hidden="1">#REF!</definedName>
    <definedName name="BEx3KNA4YR3MXLI9IM9P15UAW7MQ" localSheetId="20" hidden="1">#REF!</definedName>
    <definedName name="BEx3KNA4YR3MXLI9IM9P15UAW7MQ" localSheetId="7" hidden="1">#REF!</definedName>
    <definedName name="BEx3KNA4YR3MXLI9IM9P15UAW7MQ" hidden="1">#REF!</definedName>
    <definedName name="BEx3KO6H3WRDKXYD37B5379Y0XLC" localSheetId="6" hidden="1">#REF!</definedName>
    <definedName name="BEx3KO6H3WRDKXYD37B5379Y0XLC" localSheetId="5" hidden="1">#REF!</definedName>
    <definedName name="BEx3KO6H3WRDKXYD37B5379Y0XLC" localSheetId="22" hidden="1">#REF!</definedName>
    <definedName name="BEx3KO6H3WRDKXYD37B5379Y0XLC" localSheetId="3" hidden="1">#REF!</definedName>
    <definedName name="BEx3KO6H3WRDKXYD37B5379Y0XLC" localSheetId="19" hidden="1">#REF!</definedName>
    <definedName name="BEx3KO6H3WRDKXYD37B5379Y0XLC" localSheetId="4" hidden="1">#REF!</definedName>
    <definedName name="BEx3KO6H3WRDKXYD37B5379Y0XLC" localSheetId="8" hidden="1">#REF!</definedName>
    <definedName name="BEx3KO6H3WRDKXYD37B5379Y0XLC" localSheetId="20" hidden="1">#REF!</definedName>
    <definedName name="BEx3KO6H3WRDKXYD37B5379Y0XLC" localSheetId="7" hidden="1">#REF!</definedName>
    <definedName name="BEx3KO6H3WRDKXYD37B5379Y0XLC" hidden="1">#REF!</definedName>
    <definedName name="BEx3LJNE53HQCNAYXJXZTS5YSOC7" localSheetId="6" hidden="1">#REF!</definedName>
    <definedName name="BEx3LJNE53HQCNAYXJXZTS5YSOC7" localSheetId="5" hidden="1">#REF!</definedName>
    <definedName name="BEx3LJNE53HQCNAYXJXZTS5YSOC7" localSheetId="22" hidden="1">#REF!</definedName>
    <definedName name="BEx3LJNE53HQCNAYXJXZTS5YSOC7" localSheetId="3" hidden="1">#REF!</definedName>
    <definedName name="BEx3LJNE53HQCNAYXJXZTS5YSOC7" localSheetId="19" hidden="1">#REF!</definedName>
    <definedName name="BEx3LJNE53HQCNAYXJXZTS5YSOC7" localSheetId="4" hidden="1">#REF!</definedName>
    <definedName name="BEx3LJNE53HQCNAYXJXZTS5YSOC7" localSheetId="8" hidden="1">#REF!</definedName>
    <definedName name="BEx3LJNE53HQCNAYXJXZTS5YSOC7" localSheetId="20" hidden="1">#REF!</definedName>
    <definedName name="BEx3LJNE53HQCNAYXJXZTS5YSOC7" localSheetId="7" hidden="1">#REF!</definedName>
    <definedName name="BEx3LJNE53HQCNAYXJXZTS5YSOC7" hidden="1">#REF!</definedName>
    <definedName name="BEx3LR54HIP45KED74OABARDXXC3" localSheetId="6" hidden="1">#REF!</definedName>
    <definedName name="BEx3LR54HIP45KED74OABARDXXC3" localSheetId="5" hidden="1">#REF!</definedName>
    <definedName name="BEx3LR54HIP45KED74OABARDXXC3" localSheetId="22" hidden="1">#REF!</definedName>
    <definedName name="BEx3LR54HIP45KED74OABARDXXC3" localSheetId="3" hidden="1">#REF!</definedName>
    <definedName name="BEx3LR54HIP45KED74OABARDXXC3" localSheetId="19" hidden="1">#REF!</definedName>
    <definedName name="BEx3LR54HIP45KED74OABARDXXC3" localSheetId="4" hidden="1">#REF!</definedName>
    <definedName name="BEx3LR54HIP45KED74OABARDXXC3" localSheetId="8" hidden="1">#REF!</definedName>
    <definedName name="BEx3LR54HIP45KED74OABARDXXC3" localSheetId="20" hidden="1">#REF!</definedName>
    <definedName name="BEx3LR54HIP45KED74OABARDXXC3" localSheetId="7" hidden="1">#REF!</definedName>
    <definedName name="BEx3LR54HIP45KED74OABARDXXC3" hidden="1">#REF!</definedName>
    <definedName name="BEx3MM5ROXPN1RA8O4SRH5CIVI86" localSheetId="6" hidden="1">#REF!</definedName>
    <definedName name="BEx3MM5ROXPN1RA8O4SRH5CIVI86" localSheetId="5" hidden="1">#REF!</definedName>
    <definedName name="BEx3MM5ROXPN1RA8O4SRH5CIVI86" localSheetId="22" hidden="1">#REF!</definedName>
    <definedName name="BEx3MM5ROXPN1RA8O4SRH5CIVI86" localSheetId="3" hidden="1">#REF!</definedName>
    <definedName name="BEx3MM5ROXPN1RA8O4SRH5CIVI86" localSheetId="4" hidden="1">#REF!</definedName>
    <definedName name="BEx3MM5ROXPN1RA8O4SRH5CIVI86" localSheetId="8" hidden="1">#REF!</definedName>
    <definedName name="BEx3MM5ROXPN1RA8O4SRH5CIVI86" localSheetId="20" hidden="1">#REF!</definedName>
    <definedName name="BEx3MM5ROXPN1RA8O4SRH5CIVI86" localSheetId="7" hidden="1">#REF!</definedName>
    <definedName name="BEx3MM5ROXPN1RA8O4SRH5CIVI86" hidden="1">#REF!</definedName>
    <definedName name="BEx3MYWG911V0YMT73OFHD748CEV" localSheetId="6" hidden="1">#REF!</definedName>
    <definedName name="BEx3MYWG911V0YMT73OFHD748CEV" localSheetId="5" hidden="1">#REF!</definedName>
    <definedName name="BEx3MYWG911V0YMT73OFHD748CEV" localSheetId="22" hidden="1">#REF!</definedName>
    <definedName name="BEx3MYWG911V0YMT73OFHD748CEV" localSheetId="3" hidden="1">#REF!</definedName>
    <definedName name="BEx3MYWG911V0YMT73OFHD748CEV" localSheetId="19" hidden="1">#REF!</definedName>
    <definedName name="BEx3MYWG911V0YMT73OFHD748CEV" localSheetId="4" hidden="1">#REF!</definedName>
    <definedName name="BEx3MYWG911V0YMT73OFHD748CEV" localSheetId="8" hidden="1">#REF!</definedName>
    <definedName name="BEx3MYWG911V0YMT73OFHD748CEV" localSheetId="20" hidden="1">#REF!</definedName>
    <definedName name="BEx3MYWG911V0YMT73OFHD748CEV" localSheetId="7" hidden="1">#REF!</definedName>
    <definedName name="BEx3MYWG911V0YMT73OFHD748CEV" hidden="1">#REF!</definedName>
    <definedName name="BEx3NFDQJ1UG1SOMDJP1TMQUI1WY" localSheetId="6" hidden="1">#REF!</definedName>
    <definedName name="BEx3NFDQJ1UG1SOMDJP1TMQUI1WY" localSheetId="5" hidden="1">#REF!</definedName>
    <definedName name="BEx3NFDQJ1UG1SOMDJP1TMQUI1WY" localSheetId="22" hidden="1">#REF!</definedName>
    <definedName name="BEx3NFDQJ1UG1SOMDJP1TMQUI1WY" localSheetId="3" hidden="1">#REF!</definedName>
    <definedName name="BEx3NFDQJ1UG1SOMDJP1TMQUI1WY" localSheetId="19" hidden="1">#REF!</definedName>
    <definedName name="BEx3NFDQJ1UG1SOMDJP1TMQUI1WY" localSheetId="4" hidden="1">#REF!</definedName>
    <definedName name="BEx3NFDQJ1UG1SOMDJP1TMQUI1WY" localSheetId="8" hidden="1">#REF!</definedName>
    <definedName name="BEx3NFDQJ1UG1SOMDJP1TMQUI1WY" localSheetId="20" hidden="1">#REF!</definedName>
    <definedName name="BEx3NFDQJ1UG1SOMDJP1TMQUI1WY" localSheetId="7" hidden="1">#REF!</definedName>
    <definedName name="BEx3NFDQJ1UG1SOMDJP1TMQUI1WY" hidden="1">#REF!</definedName>
    <definedName name="BEx3NHH8CN35OXMD80N7V10NC97W" localSheetId="6" hidden="1">#REF!</definedName>
    <definedName name="BEx3NHH8CN35OXMD80N7V10NC97W" localSheetId="5" hidden="1">#REF!</definedName>
    <definedName name="BEx3NHH8CN35OXMD80N7V10NC97W" localSheetId="22" hidden="1">#REF!</definedName>
    <definedName name="BEx3NHH8CN35OXMD80N7V10NC97W" localSheetId="3" hidden="1">#REF!</definedName>
    <definedName name="BEx3NHH8CN35OXMD80N7V10NC97W" localSheetId="19" hidden="1">#REF!</definedName>
    <definedName name="BEx3NHH8CN35OXMD80N7V10NC97W" localSheetId="4" hidden="1">#REF!</definedName>
    <definedName name="BEx3NHH8CN35OXMD80N7V10NC97W" localSheetId="8" hidden="1">#REF!</definedName>
    <definedName name="BEx3NHH8CN35OXMD80N7V10NC97W" localSheetId="20" hidden="1">#REF!</definedName>
    <definedName name="BEx3NHH8CN35OXMD80N7V10NC97W" localSheetId="7" hidden="1">#REF!</definedName>
    <definedName name="BEx3NHH8CN35OXMD80N7V10NC97W" hidden="1">#REF!</definedName>
    <definedName name="BEx3OHFYXXT8O8BZECGO4G67T5KV" localSheetId="6" hidden="1">#REF!</definedName>
    <definedName name="BEx3OHFYXXT8O8BZECGO4G67T5KV" localSheetId="5" hidden="1">#REF!</definedName>
    <definedName name="BEx3OHFYXXT8O8BZECGO4G67T5KV" localSheetId="22" hidden="1">#REF!</definedName>
    <definedName name="BEx3OHFYXXT8O8BZECGO4G67T5KV" localSheetId="3" hidden="1">#REF!</definedName>
    <definedName name="BEx3OHFYXXT8O8BZECGO4G67T5KV" localSheetId="19" hidden="1">#REF!</definedName>
    <definedName name="BEx3OHFYXXT8O8BZECGO4G67T5KV" localSheetId="4" hidden="1">#REF!</definedName>
    <definedName name="BEx3OHFYXXT8O8BZECGO4G67T5KV" localSheetId="8" hidden="1">#REF!</definedName>
    <definedName name="BEx3OHFYXXT8O8BZECGO4G67T5KV" localSheetId="20" hidden="1">#REF!</definedName>
    <definedName name="BEx3OHFYXXT8O8BZECGO4G67T5KV" localSheetId="7" hidden="1">#REF!</definedName>
    <definedName name="BEx3OHFYXXT8O8BZECGO4G67T5KV" hidden="1">#REF!</definedName>
    <definedName name="BEx3OTVP3JBTBAPUS9RJMIIOJBHB" localSheetId="6" hidden="1">#REF!</definedName>
    <definedName name="BEx3OTVP3JBTBAPUS9RJMIIOJBHB" localSheetId="5" hidden="1">#REF!</definedName>
    <definedName name="BEx3OTVP3JBTBAPUS9RJMIIOJBHB" localSheetId="22" hidden="1">#REF!</definedName>
    <definedName name="BEx3OTVP3JBTBAPUS9RJMIIOJBHB" localSheetId="3" hidden="1">#REF!</definedName>
    <definedName name="BEx3OTVP3JBTBAPUS9RJMIIOJBHB" localSheetId="19" hidden="1">#REF!</definedName>
    <definedName name="BEx3OTVP3JBTBAPUS9RJMIIOJBHB" localSheetId="4" hidden="1">#REF!</definedName>
    <definedName name="BEx3OTVP3JBTBAPUS9RJMIIOJBHB" localSheetId="8" hidden="1">#REF!</definedName>
    <definedName name="BEx3OTVP3JBTBAPUS9RJMIIOJBHB" localSheetId="20" hidden="1">#REF!</definedName>
    <definedName name="BEx3OTVP3JBTBAPUS9RJMIIOJBHB" localSheetId="7" hidden="1">#REF!</definedName>
    <definedName name="BEx3OTVP3JBTBAPUS9RJMIIOJBHB" hidden="1">#REF!</definedName>
    <definedName name="BEx3OWKRCQ64AMBOB45C7OZOIL99" localSheetId="6" hidden="1">#REF!</definedName>
    <definedName name="BEx3OWKRCQ64AMBOB45C7OZOIL99" localSheetId="5" hidden="1">#REF!</definedName>
    <definedName name="BEx3OWKRCQ64AMBOB45C7OZOIL99" localSheetId="22" hidden="1">#REF!</definedName>
    <definedName name="BEx3OWKRCQ64AMBOB45C7OZOIL99" localSheetId="3" hidden="1">#REF!</definedName>
    <definedName name="BEx3OWKRCQ64AMBOB45C7OZOIL99" localSheetId="19" hidden="1">#REF!</definedName>
    <definedName name="BEx3OWKRCQ64AMBOB45C7OZOIL99" localSheetId="4" hidden="1">#REF!</definedName>
    <definedName name="BEx3OWKRCQ64AMBOB45C7OZOIL99" localSheetId="8" hidden="1">#REF!</definedName>
    <definedName name="BEx3OWKRCQ64AMBOB45C7OZOIL99" localSheetId="20" hidden="1">#REF!</definedName>
    <definedName name="BEx3OWKRCQ64AMBOB45C7OZOIL99" localSheetId="7" hidden="1">#REF!</definedName>
    <definedName name="BEx3OWKRCQ64AMBOB45C7OZOIL99" hidden="1">#REF!</definedName>
    <definedName name="BEx3Q58GA3E2VZFYARH5P3P8STJ3" localSheetId="6" hidden="1">#REF!</definedName>
    <definedName name="BEx3Q58GA3E2VZFYARH5P3P8STJ3" localSheetId="5" hidden="1">#REF!</definedName>
    <definedName name="BEx3Q58GA3E2VZFYARH5P3P8STJ3" localSheetId="22" hidden="1">#REF!</definedName>
    <definedName name="BEx3Q58GA3E2VZFYARH5P3P8STJ3" localSheetId="3" hidden="1">#REF!</definedName>
    <definedName name="BEx3Q58GA3E2VZFYARH5P3P8STJ3" localSheetId="19" hidden="1">#REF!</definedName>
    <definedName name="BEx3Q58GA3E2VZFYARH5P3P8STJ3" localSheetId="4" hidden="1">#REF!</definedName>
    <definedName name="BEx3Q58GA3E2VZFYARH5P3P8STJ3" localSheetId="8" hidden="1">#REF!</definedName>
    <definedName name="BEx3Q58GA3E2VZFYARH5P3P8STJ3" localSheetId="20" hidden="1">#REF!</definedName>
    <definedName name="BEx3Q58GA3E2VZFYARH5P3P8STJ3" localSheetId="7" hidden="1">#REF!</definedName>
    <definedName name="BEx3Q58GA3E2VZFYARH5P3P8STJ3" hidden="1">#REF!</definedName>
    <definedName name="BEx3QB2RILYEXIROLAFCWQMOJXMN" localSheetId="6" hidden="1">[1]HEADER!#REF!</definedName>
    <definedName name="BEx3QB2RILYEXIROLAFCWQMOJXMN" localSheetId="5" hidden="1">[1]HEADER!#REF!</definedName>
    <definedName name="BEx3QB2RILYEXIROLAFCWQMOJXMN" localSheetId="22" hidden="1">[1]HEADER!#REF!</definedName>
    <definedName name="BEx3QB2RILYEXIROLAFCWQMOJXMN" localSheetId="3" hidden="1">[1]HEADER!#REF!</definedName>
    <definedName name="BEx3QB2RILYEXIROLAFCWQMOJXMN" localSheetId="19" hidden="1">[1]HEADER!#REF!</definedName>
    <definedName name="BEx3QB2RILYEXIROLAFCWQMOJXMN" localSheetId="4" hidden="1">[1]HEADER!#REF!</definedName>
    <definedName name="BEx3QB2RILYEXIROLAFCWQMOJXMN" localSheetId="8" hidden="1">[1]HEADER!#REF!</definedName>
    <definedName name="BEx3QB2RILYEXIROLAFCWQMOJXMN" localSheetId="20" hidden="1">[1]HEADER!#REF!</definedName>
    <definedName name="BEx3QB2RILYEXIROLAFCWQMOJXMN" localSheetId="7" hidden="1">[1]HEADER!#REF!</definedName>
    <definedName name="BEx3QB2RILYEXIROLAFCWQMOJXMN" hidden="1">[1]HEADER!#REF!</definedName>
    <definedName name="BEx3RIJ9LXPXWNF4BFBFA4ILG6AY" localSheetId="6" hidden="1">[1]HEADER!#REF!</definedName>
    <definedName name="BEx3RIJ9LXPXWNF4BFBFA4ILG6AY" localSheetId="5" hidden="1">[1]HEADER!#REF!</definedName>
    <definedName name="BEx3RIJ9LXPXWNF4BFBFA4ILG6AY" localSheetId="22" hidden="1">[1]HEADER!#REF!</definedName>
    <definedName name="BEx3RIJ9LXPXWNF4BFBFA4ILG6AY" localSheetId="3" hidden="1">[1]HEADER!#REF!</definedName>
    <definedName name="BEx3RIJ9LXPXWNF4BFBFA4ILG6AY" localSheetId="19" hidden="1">[1]HEADER!#REF!</definedName>
    <definedName name="BEx3RIJ9LXPXWNF4BFBFA4ILG6AY" localSheetId="4" hidden="1">[1]HEADER!#REF!</definedName>
    <definedName name="BEx3RIJ9LXPXWNF4BFBFA4ILG6AY" localSheetId="8" hidden="1">[1]HEADER!#REF!</definedName>
    <definedName name="BEx3RIJ9LXPXWNF4BFBFA4ILG6AY" localSheetId="20" hidden="1">[1]HEADER!#REF!</definedName>
    <definedName name="BEx3RIJ9LXPXWNF4BFBFA4ILG6AY" localSheetId="7" hidden="1">[1]HEADER!#REF!</definedName>
    <definedName name="BEx3RIJ9LXPXWNF4BFBFA4ILG6AY" hidden="1">[1]HEADER!#REF!</definedName>
    <definedName name="BEx3RZRLU0ALXJEMHH4AUF6XFENE" localSheetId="6" hidden="1">#REF!</definedName>
    <definedName name="BEx3RZRLU0ALXJEMHH4AUF6XFENE" localSheetId="5" hidden="1">#REF!</definedName>
    <definedName name="BEx3RZRLU0ALXJEMHH4AUF6XFENE" localSheetId="17" hidden="1">#REF!</definedName>
    <definedName name="BEx3RZRLU0ALXJEMHH4AUF6XFENE" localSheetId="22" hidden="1">#REF!</definedName>
    <definedName name="BEx3RZRLU0ALXJEMHH4AUF6XFENE" localSheetId="3" hidden="1">#REF!</definedName>
    <definedName name="BEx3RZRLU0ALXJEMHH4AUF6XFENE" localSheetId="19" hidden="1">#REF!</definedName>
    <definedName name="BEx3RZRLU0ALXJEMHH4AUF6XFENE" localSheetId="15" hidden="1">#REF!</definedName>
    <definedName name="BEx3RZRLU0ALXJEMHH4AUF6XFENE" localSheetId="4" hidden="1">#REF!</definedName>
    <definedName name="BEx3RZRLU0ALXJEMHH4AUF6XFENE" localSheetId="8" hidden="1">#REF!</definedName>
    <definedName name="BEx3RZRLU0ALXJEMHH4AUF6XFENE" localSheetId="20" hidden="1">#REF!</definedName>
    <definedName name="BEx3RZRLU0ALXJEMHH4AUF6XFENE" localSheetId="7" hidden="1">#REF!</definedName>
    <definedName name="BEx3RZRLU0ALXJEMHH4AUF6XFENE" hidden="1">#REF!</definedName>
    <definedName name="BEx3T0BXISY2B5ITPCUSXFK8Z2T0" localSheetId="6" hidden="1">#REF!</definedName>
    <definedName name="BEx3T0BXISY2B5ITPCUSXFK8Z2T0" localSheetId="5" hidden="1">#REF!</definedName>
    <definedName name="BEx3T0BXISY2B5ITPCUSXFK8Z2T0" localSheetId="22" hidden="1">#REF!</definedName>
    <definedName name="BEx3T0BXISY2B5ITPCUSXFK8Z2T0" localSheetId="3" hidden="1">#REF!</definedName>
    <definedName name="BEx3T0BXISY2B5ITPCUSXFK8Z2T0" localSheetId="19" hidden="1">#REF!</definedName>
    <definedName name="BEx3T0BXISY2B5ITPCUSXFK8Z2T0" localSheetId="4" hidden="1">#REF!</definedName>
    <definedName name="BEx3T0BXISY2B5ITPCUSXFK8Z2T0" localSheetId="8" hidden="1">#REF!</definedName>
    <definedName name="BEx3T0BXISY2B5ITPCUSXFK8Z2T0" localSheetId="20" hidden="1">#REF!</definedName>
    <definedName name="BEx3T0BXISY2B5ITPCUSXFK8Z2T0" localSheetId="7" hidden="1">#REF!</definedName>
    <definedName name="BEx3T0BXISY2B5ITPCUSXFK8Z2T0" hidden="1">#REF!</definedName>
    <definedName name="BEx3T0H8MRQCYUG4XJPAPPP1ALFR" localSheetId="6" hidden="1">#REF!</definedName>
    <definedName name="BEx3T0H8MRQCYUG4XJPAPPP1ALFR" localSheetId="5" hidden="1">#REF!</definedName>
    <definedName name="BEx3T0H8MRQCYUG4XJPAPPP1ALFR" localSheetId="22" hidden="1">#REF!</definedName>
    <definedName name="BEx3T0H8MRQCYUG4XJPAPPP1ALFR" localSheetId="3" hidden="1">#REF!</definedName>
    <definedName name="BEx3T0H8MRQCYUG4XJPAPPP1ALFR" localSheetId="19" hidden="1">#REF!</definedName>
    <definedName name="BEx3T0H8MRQCYUG4XJPAPPP1ALFR" localSheetId="4" hidden="1">#REF!</definedName>
    <definedName name="BEx3T0H8MRQCYUG4XJPAPPP1ALFR" localSheetId="8" hidden="1">#REF!</definedName>
    <definedName name="BEx3T0H8MRQCYUG4XJPAPPP1ALFR" localSheetId="20" hidden="1">#REF!</definedName>
    <definedName name="BEx3T0H8MRQCYUG4XJPAPPP1ALFR" localSheetId="7" hidden="1">#REF!</definedName>
    <definedName name="BEx3T0H8MRQCYUG4XJPAPPP1ALFR" hidden="1">#REF!</definedName>
    <definedName name="BEx3T3XEKJ0I8634YNR6MPN3OBQL" localSheetId="6" hidden="1">[1]HEADER!#REF!</definedName>
    <definedName name="BEx3T3XEKJ0I8634YNR6MPN3OBQL" localSheetId="5" hidden="1">[1]HEADER!#REF!</definedName>
    <definedName name="BEx3T3XEKJ0I8634YNR6MPN3OBQL" localSheetId="22" hidden="1">[1]HEADER!#REF!</definedName>
    <definedName name="BEx3T3XEKJ0I8634YNR6MPN3OBQL" localSheetId="3" hidden="1">[1]HEADER!#REF!</definedName>
    <definedName name="BEx3T3XEKJ0I8634YNR6MPN3OBQL" localSheetId="19" hidden="1">[1]HEADER!#REF!</definedName>
    <definedName name="BEx3T3XEKJ0I8634YNR6MPN3OBQL" localSheetId="4" hidden="1">[1]HEADER!#REF!</definedName>
    <definedName name="BEx3T3XEKJ0I8634YNR6MPN3OBQL" localSheetId="8" hidden="1">[1]HEADER!#REF!</definedName>
    <definedName name="BEx3T3XEKJ0I8634YNR6MPN3OBQL" localSheetId="20" hidden="1">[1]HEADER!#REF!</definedName>
    <definedName name="BEx3T3XEKJ0I8634YNR6MPN3OBQL" localSheetId="7" hidden="1">[1]HEADER!#REF!</definedName>
    <definedName name="BEx3T3XEKJ0I8634YNR6MPN3OBQL" hidden="1">[1]HEADER!#REF!</definedName>
    <definedName name="BEx3TN998DP2QT7Y11HQ294YGUM6" localSheetId="6" hidden="1">#REF!</definedName>
    <definedName name="BEx3TN998DP2QT7Y11HQ294YGUM6" localSheetId="5" hidden="1">#REF!</definedName>
    <definedName name="BEx3TN998DP2QT7Y11HQ294YGUM6" localSheetId="17" hidden="1">#REF!</definedName>
    <definedName name="BEx3TN998DP2QT7Y11HQ294YGUM6" localSheetId="22" hidden="1">#REF!</definedName>
    <definedName name="BEx3TN998DP2QT7Y11HQ294YGUM6" localSheetId="3" hidden="1">#REF!</definedName>
    <definedName name="BEx3TN998DP2QT7Y11HQ294YGUM6" localSheetId="19" hidden="1">#REF!</definedName>
    <definedName name="BEx3TN998DP2QT7Y11HQ294YGUM6" localSheetId="15" hidden="1">#REF!</definedName>
    <definedName name="BEx3TN998DP2QT7Y11HQ294YGUM6" localSheetId="4" hidden="1">#REF!</definedName>
    <definedName name="BEx3TN998DP2QT7Y11HQ294YGUM6" localSheetId="8" hidden="1">#REF!</definedName>
    <definedName name="BEx3TN998DP2QT7Y11HQ294YGUM6" localSheetId="20" hidden="1">#REF!</definedName>
    <definedName name="BEx3TN998DP2QT7Y11HQ294YGUM6" localSheetId="7" hidden="1">#REF!</definedName>
    <definedName name="BEx3TN998DP2QT7Y11HQ294YGUM6" hidden="1">#REF!</definedName>
    <definedName name="BEx57SA75AY5JB247DBW1TQSKLZ9" localSheetId="6" hidden="1">#REF!</definedName>
    <definedName name="BEx57SA75AY5JB247DBW1TQSKLZ9" localSheetId="5" hidden="1">#REF!</definedName>
    <definedName name="BEx57SA75AY5JB247DBW1TQSKLZ9" localSheetId="22" hidden="1">#REF!</definedName>
    <definedName name="BEx57SA75AY5JB247DBW1TQSKLZ9" localSheetId="3" hidden="1">#REF!</definedName>
    <definedName name="BEx57SA75AY5JB247DBW1TQSKLZ9" localSheetId="19" hidden="1">#REF!</definedName>
    <definedName name="BEx57SA75AY5JB247DBW1TQSKLZ9" localSheetId="4" hidden="1">#REF!</definedName>
    <definedName name="BEx57SA75AY5JB247DBW1TQSKLZ9" localSheetId="8" hidden="1">#REF!</definedName>
    <definedName name="BEx57SA75AY5JB247DBW1TQSKLZ9" localSheetId="20" hidden="1">#REF!</definedName>
    <definedName name="BEx57SA75AY5JB247DBW1TQSKLZ9" localSheetId="7" hidden="1">#REF!</definedName>
    <definedName name="BEx57SA75AY5JB247DBW1TQSKLZ9" hidden="1">#REF!</definedName>
    <definedName name="BEx5862HDRKK9A5W951ZPLYGKI4J" localSheetId="6" hidden="1">#REF!</definedName>
    <definedName name="BEx5862HDRKK9A5W951ZPLYGKI4J" localSheetId="5" hidden="1">#REF!</definedName>
    <definedName name="BEx5862HDRKK9A5W951ZPLYGKI4J" localSheetId="22" hidden="1">#REF!</definedName>
    <definedName name="BEx5862HDRKK9A5W951ZPLYGKI4J" localSheetId="3" hidden="1">#REF!</definedName>
    <definedName name="BEx5862HDRKK9A5W951ZPLYGKI4J" localSheetId="19" hidden="1">#REF!</definedName>
    <definedName name="BEx5862HDRKK9A5W951ZPLYGKI4J" localSheetId="4" hidden="1">#REF!</definedName>
    <definedName name="BEx5862HDRKK9A5W951ZPLYGKI4J" localSheetId="8" hidden="1">#REF!</definedName>
    <definedName name="BEx5862HDRKK9A5W951ZPLYGKI4J" localSheetId="20" hidden="1">#REF!</definedName>
    <definedName name="BEx5862HDRKK9A5W951ZPLYGKI4J" localSheetId="7" hidden="1">#REF!</definedName>
    <definedName name="BEx5862HDRKK9A5W951ZPLYGKI4J" hidden="1">#REF!</definedName>
    <definedName name="BEx5AB8S2ZYXI52R896Z9U1669M1" localSheetId="6" hidden="1">#REF!</definedName>
    <definedName name="BEx5AB8S2ZYXI52R896Z9U1669M1" localSheetId="5" hidden="1">#REF!</definedName>
    <definedName name="BEx5AB8S2ZYXI52R896Z9U1669M1" localSheetId="22" hidden="1">#REF!</definedName>
    <definedName name="BEx5AB8S2ZYXI52R896Z9U1669M1" localSheetId="3" hidden="1">#REF!</definedName>
    <definedName name="BEx5AB8S2ZYXI52R896Z9U1669M1" localSheetId="19" hidden="1">#REF!</definedName>
    <definedName name="BEx5AB8S2ZYXI52R896Z9U1669M1" localSheetId="4" hidden="1">#REF!</definedName>
    <definedName name="BEx5AB8S2ZYXI52R896Z9U1669M1" localSheetId="8" hidden="1">#REF!</definedName>
    <definedName name="BEx5AB8S2ZYXI52R896Z9U1669M1" localSheetId="20" hidden="1">#REF!</definedName>
    <definedName name="BEx5AB8S2ZYXI52R896Z9U1669M1" localSheetId="7" hidden="1">#REF!</definedName>
    <definedName name="BEx5AB8S2ZYXI52R896Z9U1669M1" hidden="1">#REF!</definedName>
    <definedName name="BEx5AGHHEZYG9FF0SY884LUQIFFT" localSheetId="6" hidden="1">#REF!</definedName>
    <definedName name="BEx5AGHHEZYG9FF0SY884LUQIFFT" localSheetId="5" hidden="1">#REF!</definedName>
    <definedName name="BEx5AGHHEZYG9FF0SY884LUQIFFT" localSheetId="22" hidden="1">#REF!</definedName>
    <definedName name="BEx5AGHHEZYG9FF0SY884LUQIFFT" localSheetId="3" hidden="1">#REF!</definedName>
    <definedName name="BEx5AGHHEZYG9FF0SY884LUQIFFT" localSheetId="19" hidden="1">#REF!</definedName>
    <definedName name="BEx5AGHHEZYG9FF0SY884LUQIFFT" localSheetId="4" hidden="1">#REF!</definedName>
    <definedName name="BEx5AGHHEZYG9FF0SY884LUQIFFT" localSheetId="8" hidden="1">#REF!</definedName>
    <definedName name="BEx5AGHHEZYG9FF0SY884LUQIFFT" localSheetId="20" hidden="1">#REF!</definedName>
    <definedName name="BEx5AGHHEZYG9FF0SY884LUQIFFT" localSheetId="7" hidden="1">#REF!</definedName>
    <definedName name="BEx5AGHHEZYG9FF0SY884LUQIFFT" hidden="1">#REF!</definedName>
    <definedName name="BEx5C7KO889DNC9OX2RFJT8X97OC" localSheetId="6" hidden="1">#REF!</definedName>
    <definedName name="BEx5C7KO889DNC9OX2RFJT8X97OC" localSheetId="5" hidden="1">#REF!</definedName>
    <definedName name="BEx5C7KO889DNC9OX2RFJT8X97OC" localSheetId="22" hidden="1">#REF!</definedName>
    <definedName name="BEx5C7KO889DNC9OX2RFJT8X97OC" localSheetId="3" hidden="1">#REF!</definedName>
    <definedName name="BEx5C7KO889DNC9OX2RFJT8X97OC" localSheetId="19" hidden="1">#REF!</definedName>
    <definedName name="BEx5C7KO889DNC9OX2RFJT8X97OC" localSheetId="4" hidden="1">#REF!</definedName>
    <definedName name="BEx5C7KO889DNC9OX2RFJT8X97OC" localSheetId="8" hidden="1">#REF!</definedName>
    <definedName name="BEx5C7KO889DNC9OX2RFJT8X97OC" localSheetId="20" hidden="1">#REF!</definedName>
    <definedName name="BEx5C7KO889DNC9OX2RFJT8X97OC" localSheetId="7" hidden="1">#REF!</definedName>
    <definedName name="BEx5C7KO889DNC9OX2RFJT8X97OC" hidden="1">#REF!</definedName>
    <definedName name="BEx5D6N1N8R3N5P6KF3KQCG36HE5" localSheetId="6" hidden="1">#REF!</definedName>
    <definedName name="BEx5D6N1N8R3N5P6KF3KQCG36HE5" localSheetId="5" hidden="1">#REF!</definedName>
    <definedName name="BEx5D6N1N8R3N5P6KF3KQCG36HE5" localSheetId="22" hidden="1">#REF!</definedName>
    <definedName name="BEx5D6N1N8R3N5P6KF3KQCG36HE5" localSheetId="3" hidden="1">#REF!</definedName>
    <definedName name="BEx5D6N1N8R3N5P6KF3KQCG36HE5" localSheetId="19" hidden="1">#REF!</definedName>
    <definedName name="BEx5D6N1N8R3N5P6KF3KQCG36HE5" localSheetId="4" hidden="1">#REF!</definedName>
    <definedName name="BEx5D6N1N8R3N5P6KF3KQCG36HE5" localSheetId="8" hidden="1">#REF!</definedName>
    <definedName name="BEx5D6N1N8R3N5P6KF3KQCG36HE5" localSheetId="20" hidden="1">#REF!</definedName>
    <definedName name="BEx5D6N1N8R3N5P6KF3KQCG36HE5" localSheetId="7" hidden="1">#REF!</definedName>
    <definedName name="BEx5D6N1N8R3N5P6KF3KQCG36HE5" hidden="1">#REF!</definedName>
    <definedName name="BEx5DCHCU9JR9EVSNYZ48ATUI5WX" localSheetId="6" hidden="1">#REF!</definedName>
    <definedName name="BEx5DCHCU9JR9EVSNYZ48ATUI5WX" localSheetId="5" hidden="1">#REF!</definedName>
    <definedName name="BEx5DCHCU9JR9EVSNYZ48ATUI5WX" localSheetId="22" hidden="1">#REF!</definedName>
    <definedName name="BEx5DCHCU9JR9EVSNYZ48ATUI5WX" localSheetId="3" hidden="1">#REF!</definedName>
    <definedName name="BEx5DCHCU9JR9EVSNYZ48ATUI5WX" localSheetId="19" hidden="1">#REF!</definedName>
    <definedName name="BEx5DCHCU9JR9EVSNYZ48ATUI5WX" localSheetId="4" hidden="1">#REF!</definedName>
    <definedName name="BEx5DCHCU9JR9EVSNYZ48ATUI5WX" localSheetId="8" hidden="1">#REF!</definedName>
    <definedName name="BEx5DCHCU9JR9EVSNYZ48ATUI5WX" localSheetId="20" hidden="1">#REF!</definedName>
    <definedName name="BEx5DCHCU9JR9EVSNYZ48ATUI5WX" localSheetId="7" hidden="1">#REF!</definedName>
    <definedName name="BEx5DCHCU9JR9EVSNYZ48ATUI5WX" hidden="1">#REF!</definedName>
    <definedName name="BEx5DFMPS5X96RJDOCJY23G0L5T4" localSheetId="6" hidden="1">#REF!</definedName>
    <definedName name="BEx5DFMPS5X96RJDOCJY23G0L5T4" localSheetId="5" hidden="1">#REF!</definedName>
    <definedName name="BEx5DFMPS5X96RJDOCJY23G0L5T4" localSheetId="22" hidden="1">#REF!</definedName>
    <definedName name="BEx5DFMPS5X96RJDOCJY23G0L5T4" localSheetId="3" hidden="1">#REF!</definedName>
    <definedName name="BEx5DFMPS5X96RJDOCJY23G0L5T4" localSheetId="19" hidden="1">#REF!</definedName>
    <definedName name="BEx5DFMPS5X96RJDOCJY23G0L5T4" localSheetId="4" hidden="1">#REF!</definedName>
    <definedName name="BEx5DFMPS5X96RJDOCJY23G0L5T4" localSheetId="8" hidden="1">#REF!</definedName>
    <definedName name="BEx5DFMPS5X96RJDOCJY23G0L5T4" localSheetId="20" hidden="1">#REF!</definedName>
    <definedName name="BEx5DFMPS5X96RJDOCJY23G0L5T4" localSheetId="7" hidden="1">#REF!</definedName>
    <definedName name="BEx5DFMPS5X96RJDOCJY23G0L5T4" hidden="1">#REF!</definedName>
    <definedName name="BEx5DYYLHKHCNBKMYSP0TUJ1QSJQ" localSheetId="6" hidden="1">#REF!</definedName>
    <definedName name="BEx5DYYLHKHCNBKMYSP0TUJ1QSJQ" localSheetId="5" hidden="1">#REF!</definedName>
    <definedName name="BEx5DYYLHKHCNBKMYSP0TUJ1QSJQ" localSheetId="22" hidden="1">#REF!</definedName>
    <definedName name="BEx5DYYLHKHCNBKMYSP0TUJ1QSJQ" localSheetId="3" hidden="1">#REF!</definedName>
    <definedName name="BEx5DYYLHKHCNBKMYSP0TUJ1QSJQ" localSheetId="19" hidden="1">#REF!</definedName>
    <definedName name="BEx5DYYLHKHCNBKMYSP0TUJ1QSJQ" localSheetId="4" hidden="1">#REF!</definedName>
    <definedName name="BEx5DYYLHKHCNBKMYSP0TUJ1QSJQ" localSheetId="8" hidden="1">#REF!</definedName>
    <definedName name="BEx5DYYLHKHCNBKMYSP0TUJ1QSJQ" localSheetId="20" hidden="1">#REF!</definedName>
    <definedName name="BEx5DYYLHKHCNBKMYSP0TUJ1QSJQ" localSheetId="7" hidden="1">#REF!</definedName>
    <definedName name="BEx5DYYLHKHCNBKMYSP0TUJ1QSJQ" hidden="1">#REF!</definedName>
    <definedName name="BEx5EB8X1QMUK8A3RJA0NR2IFEF8" localSheetId="6" hidden="1">#REF!</definedName>
    <definedName name="BEx5EB8X1QMUK8A3RJA0NR2IFEF8" localSheetId="5" hidden="1">#REF!</definedName>
    <definedName name="BEx5EB8X1QMUK8A3RJA0NR2IFEF8" localSheetId="22" hidden="1">#REF!</definedName>
    <definedName name="BEx5EB8X1QMUK8A3RJA0NR2IFEF8" localSheetId="3" hidden="1">#REF!</definedName>
    <definedName name="BEx5EB8X1QMUK8A3RJA0NR2IFEF8" localSheetId="19" hidden="1">#REF!</definedName>
    <definedName name="BEx5EB8X1QMUK8A3RJA0NR2IFEF8" localSheetId="4" hidden="1">#REF!</definedName>
    <definedName name="BEx5EB8X1QMUK8A3RJA0NR2IFEF8" localSheetId="8" hidden="1">#REF!</definedName>
    <definedName name="BEx5EB8X1QMUK8A3RJA0NR2IFEF8" localSheetId="20" hidden="1">#REF!</definedName>
    <definedName name="BEx5EB8X1QMUK8A3RJA0NR2IFEF8" localSheetId="7" hidden="1">#REF!</definedName>
    <definedName name="BEx5EB8X1QMUK8A3RJA0NR2IFEF8" hidden="1">#REF!</definedName>
    <definedName name="BEx5EOA86ZTLBOBQ6O0SRXWP9S7C" localSheetId="6" hidden="1">#REF!</definedName>
    <definedName name="BEx5EOA86ZTLBOBQ6O0SRXWP9S7C" localSheetId="5" hidden="1">#REF!</definedName>
    <definedName name="BEx5EOA86ZTLBOBQ6O0SRXWP9S7C" localSheetId="22" hidden="1">#REF!</definedName>
    <definedName name="BEx5EOA86ZTLBOBQ6O0SRXWP9S7C" localSheetId="3" hidden="1">#REF!</definedName>
    <definedName name="BEx5EOA86ZTLBOBQ6O0SRXWP9S7C" localSheetId="19" hidden="1">#REF!</definedName>
    <definedName name="BEx5EOA86ZTLBOBQ6O0SRXWP9S7C" localSheetId="4" hidden="1">#REF!</definedName>
    <definedName name="BEx5EOA86ZTLBOBQ6O0SRXWP9S7C" localSheetId="8" hidden="1">#REF!</definedName>
    <definedName name="BEx5EOA86ZTLBOBQ6O0SRXWP9S7C" localSheetId="20" hidden="1">#REF!</definedName>
    <definedName name="BEx5EOA86ZTLBOBQ6O0SRXWP9S7C" localSheetId="7" hidden="1">#REF!</definedName>
    <definedName name="BEx5EOA86ZTLBOBQ6O0SRXWP9S7C" hidden="1">#REF!</definedName>
    <definedName name="BEx5EYMIRHIZXOWMET7JJ918MHW4" localSheetId="6" hidden="1">#REF!</definedName>
    <definedName name="BEx5EYMIRHIZXOWMET7JJ918MHW4" localSheetId="5" hidden="1">#REF!</definedName>
    <definedName name="BEx5EYMIRHIZXOWMET7JJ918MHW4" localSheetId="22" hidden="1">#REF!</definedName>
    <definedName name="BEx5EYMIRHIZXOWMET7JJ918MHW4" localSheetId="3" hidden="1">#REF!</definedName>
    <definedName name="BEx5EYMIRHIZXOWMET7JJ918MHW4" localSheetId="19" hidden="1">#REF!</definedName>
    <definedName name="BEx5EYMIRHIZXOWMET7JJ918MHW4" localSheetId="4" hidden="1">#REF!</definedName>
    <definedName name="BEx5EYMIRHIZXOWMET7JJ918MHW4" localSheetId="8" hidden="1">#REF!</definedName>
    <definedName name="BEx5EYMIRHIZXOWMET7JJ918MHW4" localSheetId="20" hidden="1">#REF!</definedName>
    <definedName name="BEx5EYMIRHIZXOWMET7JJ918MHW4" localSheetId="7" hidden="1">#REF!</definedName>
    <definedName name="BEx5EYMIRHIZXOWMET7JJ918MHW4" hidden="1">#REF!</definedName>
    <definedName name="BEx5F1BNSJ89ROV8TQB9SLLMELUX" localSheetId="6" hidden="1">#REF!</definedName>
    <definedName name="BEx5F1BNSJ89ROV8TQB9SLLMELUX" localSheetId="5" hidden="1">#REF!</definedName>
    <definedName name="BEx5F1BNSJ89ROV8TQB9SLLMELUX" localSheetId="22" hidden="1">#REF!</definedName>
    <definedName name="BEx5F1BNSJ89ROV8TQB9SLLMELUX" localSheetId="3" hidden="1">#REF!</definedName>
    <definedName name="BEx5F1BNSJ89ROV8TQB9SLLMELUX" localSheetId="19" hidden="1">#REF!</definedName>
    <definedName name="BEx5F1BNSJ89ROV8TQB9SLLMELUX" localSheetId="4" hidden="1">#REF!</definedName>
    <definedName name="BEx5F1BNSJ89ROV8TQB9SLLMELUX" localSheetId="8" hidden="1">#REF!</definedName>
    <definedName name="BEx5F1BNSJ89ROV8TQB9SLLMELUX" localSheetId="20" hidden="1">#REF!</definedName>
    <definedName name="BEx5F1BNSJ89ROV8TQB9SLLMELUX" localSheetId="7" hidden="1">#REF!</definedName>
    <definedName name="BEx5F1BNSJ89ROV8TQB9SLLMELUX" hidden="1">#REF!</definedName>
    <definedName name="BEx5F5D7Z3AZ3S9IXH1FODWIBR68" localSheetId="6" hidden="1">#REF!</definedName>
    <definedName name="BEx5F5D7Z3AZ3S9IXH1FODWIBR68" localSheetId="5" hidden="1">#REF!</definedName>
    <definedName name="BEx5F5D7Z3AZ3S9IXH1FODWIBR68" localSheetId="22" hidden="1">#REF!</definedName>
    <definedName name="BEx5F5D7Z3AZ3S9IXH1FODWIBR68" localSheetId="3" hidden="1">#REF!</definedName>
    <definedName name="BEx5F5D7Z3AZ3S9IXH1FODWIBR68" localSheetId="19" hidden="1">#REF!</definedName>
    <definedName name="BEx5F5D7Z3AZ3S9IXH1FODWIBR68" localSheetId="4" hidden="1">#REF!</definedName>
    <definedName name="BEx5F5D7Z3AZ3S9IXH1FODWIBR68" localSheetId="8" hidden="1">#REF!</definedName>
    <definedName name="BEx5F5D7Z3AZ3S9IXH1FODWIBR68" localSheetId="20" hidden="1">#REF!</definedName>
    <definedName name="BEx5F5D7Z3AZ3S9IXH1FODWIBR68" localSheetId="7" hidden="1">#REF!</definedName>
    <definedName name="BEx5F5D7Z3AZ3S9IXH1FODWIBR68" hidden="1">#REF!</definedName>
    <definedName name="BEx5FLEEMZW7NUQC8NSY6T2A2Z59" localSheetId="6" hidden="1">#REF!</definedName>
    <definedName name="BEx5FLEEMZW7NUQC8NSY6T2A2Z59" localSheetId="5" hidden="1">#REF!</definedName>
    <definedName name="BEx5FLEEMZW7NUQC8NSY6T2A2Z59" localSheetId="22" hidden="1">#REF!</definedName>
    <definedName name="BEx5FLEEMZW7NUQC8NSY6T2A2Z59" localSheetId="3" hidden="1">#REF!</definedName>
    <definedName name="BEx5FLEEMZW7NUQC8NSY6T2A2Z59" localSheetId="19" hidden="1">#REF!</definedName>
    <definedName name="BEx5FLEEMZW7NUQC8NSY6T2A2Z59" localSheetId="4" hidden="1">#REF!</definedName>
    <definedName name="BEx5FLEEMZW7NUQC8NSY6T2A2Z59" localSheetId="8" hidden="1">#REF!</definedName>
    <definedName name="BEx5FLEEMZW7NUQC8NSY6T2A2Z59" localSheetId="20" hidden="1">#REF!</definedName>
    <definedName name="BEx5FLEEMZW7NUQC8NSY6T2A2Z59" localSheetId="7" hidden="1">#REF!</definedName>
    <definedName name="BEx5FLEEMZW7NUQC8NSY6T2A2Z59" hidden="1">#REF!</definedName>
    <definedName name="BEx5FSW64TA7L06BOFLVWW013BY4" localSheetId="6" hidden="1">#REF!</definedName>
    <definedName name="BEx5FSW64TA7L06BOFLVWW013BY4" localSheetId="5" hidden="1">#REF!</definedName>
    <definedName name="BEx5FSW64TA7L06BOFLVWW013BY4" localSheetId="22" hidden="1">#REF!</definedName>
    <definedName name="BEx5FSW64TA7L06BOFLVWW013BY4" localSheetId="3" hidden="1">#REF!</definedName>
    <definedName name="BEx5FSW64TA7L06BOFLVWW013BY4" localSheetId="19" hidden="1">#REF!</definedName>
    <definedName name="BEx5FSW64TA7L06BOFLVWW013BY4" localSheetId="4" hidden="1">#REF!</definedName>
    <definedName name="BEx5FSW64TA7L06BOFLVWW013BY4" localSheetId="8" hidden="1">#REF!</definedName>
    <definedName name="BEx5FSW64TA7L06BOFLVWW013BY4" localSheetId="20" hidden="1">#REF!</definedName>
    <definedName name="BEx5FSW64TA7L06BOFLVWW013BY4" localSheetId="7" hidden="1">#REF!</definedName>
    <definedName name="BEx5FSW64TA7L06BOFLVWW013BY4" hidden="1">#REF!</definedName>
    <definedName name="BEx5GTR9OPOVBQ4J2HOD0SU5KWXY" localSheetId="6" hidden="1">#REF!</definedName>
    <definedName name="BEx5GTR9OPOVBQ4J2HOD0SU5KWXY" localSheetId="5" hidden="1">#REF!</definedName>
    <definedName name="BEx5GTR9OPOVBQ4J2HOD0SU5KWXY" localSheetId="22" hidden="1">#REF!</definedName>
    <definedName name="BEx5GTR9OPOVBQ4J2HOD0SU5KWXY" localSheetId="3" hidden="1">#REF!</definedName>
    <definedName name="BEx5GTR9OPOVBQ4J2HOD0SU5KWXY" localSheetId="19" hidden="1">#REF!</definedName>
    <definedName name="BEx5GTR9OPOVBQ4J2HOD0SU5KWXY" localSheetId="4" hidden="1">#REF!</definedName>
    <definedName name="BEx5GTR9OPOVBQ4J2HOD0SU5KWXY" localSheetId="8" hidden="1">#REF!</definedName>
    <definedName name="BEx5GTR9OPOVBQ4J2HOD0SU5KWXY" localSheetId="20" hidden="1">#REF!</definedName>
    <definedName name="BEx5GTR9OPOVBQ4J2HOD0SU5KWXY" localSheetId="7" hidden="1">#REF!</definedName>
    <definedName name="BEx5GTR9OPOVBQ4J2HOD0SU5KWXY" hidden="1">#REF!</definedName>
    <definedName name="BEx5I35TILQTCIK986SSI06XGPYY" localSheetId="6" hidden="1">#REF!</definedName>
    <definedName name="BEx5I35TILQTCIK986SSI06XGPYY" localSheetId="5" hidden="1">#REF!</definedName>
    <definedName name="BEx5I35TILQTCIK986SSI06XGPYY" localSheetId="22" hidden="1">#REF!</definedName>
    <definedName name="BEx5I35TILQTCIK986SSI06XGPYY" localSheetId="3" hidden="1">#REF!</definedName>
    <definedName name="BEx5I35TILQTCIK986SSI06XGPYY" localSheetId="19" hidden="1">#REF!</definedName>
    <definedName name="BEx5I35TILQTCIK986SSI06XGPYY" localSheetId="4" hidden="1">#REF!</definedName>
    <definedName name="BEx5I35TILQTCIK986SSI06XGPYY" localSheetId="8" hidden="1">#REF!</definedName>
    <definedName name="BEx5I35TILQTCIK986SSI06XGPYY" localSheetId="20" hidden="1">#REF!</definedName>
    <definedName name="BEx5I35TILQTCIK986SSI06XGPYY" localSheetId="7" hidden="1">#REF!</definedName>
    <definedName name="BEx5I35TILQTCIK986SSI06XGPYY" hidden="1">#REF!</definedName>
    <definedName name="BEx5J8TK6J2UGBW37HI2SCFI4O2E" localSheetId="6" hidden="1">#REF!</definedName>
    <definedName name="BEx5J8TK6J2UGBW37HI2SCFI4O2E" localSheetId="5" hidden="1">#REF!</definedName>
    <definedName name="BEx5J8TK6J2UGBW37HI2SCFI4O2E" localSheetId="22" hidden="1">#REF!</definedName>
    <definedName name="BEx5J8TK6J2UGBW37HI2SCFI4O2E" localSheetId="3" hidden="1">#REF!</definedName>
    <definedName name="BEx5J8TK6J2UGBW37HI2SCFI4O2E" localSheetId="19" hidden="1">#REF!</definedName>
    <definedName name="BEx5J8TK6J2UGBW37HI2SCFI4O2E" localSheetId="4" hidden="1">#REF!</definedName>
    <definedName name="BEx5J8TK6J2UGBW37HI2SCFI4O2E" localSheetId="8" hidden="1">#REF!</definedName>
    <definedName name="BEx5J8TK6J2UGBW37HI2SCFI4O2E" localSheetId="20" hidden="1">#REF!</definedName>
    <definedName name="BEx5J8TK6J2UGBW37HI2SCFI4O2E" localSheetId="7" hidden="1">#REF!</definedName>
    <definedName name="BEx5J8TK6J2UGBW37HI2SCFI4O2E" hidden="1">#REF!</definedName>
    <definedName name="BEx5JB2F8WF84L5FQ69JISMHNTVK" localSheetId="6" hidden="1">#REF!</definedName>
    <definedName name="BEx5JB2F8WF84L5FQ69JISMHNTVK" localSheetId="5" hidden="1">#REF!</definedName>
    <definedName name="BEx5JB2F8WF84L5FQ69JISMHNTVK" localSheetId="22" hidden="1">#REF!</definedName>
    <definedName name="BEx5JB2F8WF84L5FQ69JISMHNTVK" localSheetId="3" hidden="1">#REF!</definedName>
    <definedName name="BEx5JB2F8WF84L5FQ69JISMHNTVK" localSheetId="19" hidden="1">#REF!</definedName>
    <definedName name="BEx5JB2F8WF84L5FQ69JISMHNTVK" localSheetId="4" hidden="1">#REF!</definedName>
    <definedName name="BEx5JB2F8WF84L5FQ69JISMHNTVK" localSheetId="8" hidden="1">#REF!</definedName>
    <definedName name="BEx5JB2F8WF84L5FQ69JISMHNTVK" localSheetId="20" hidden="1">#REF!</definedName>
    <definedName name="BEx5JB2F8WF84L5FQ69JISMHNTVK" localSheetId="7" hidden="1">#REF!</definedName>
    <definedName name="BEx5JB2F8WF84L5FQ69JISMHNTVK" hidden="1">#REF!</definedName>
    <definedName name="BEx5KOYSUSMPMB5VLEMHY0ANORN8" localSheetId="6" hidden="1">#REF!</definedName>
    <definedName name="BEx5KOYSUSMPMB5VLEMHY0ANORN8" localSheetId="5" hidden="1">#REF!</definedName>
    <definedName name="BEx5KOYSUSMPMB5VLEMHY0ANORN8" localSheetId="22" hidden="1">#REF!</definedName>
    <definedName name="BEx5KOYSUSMPMB5VLEMHY0ANORN8" localSheetId="3" hidden="1">#REF!</definedName>
    <definedName name="BEx5KOYSUSMPMB5VLEMHY0ANORN8" localSheetId="19" hidden="1">#REF!</definedName>
    <definedName name="BEx5KOYSUSMPMB5VLEMHY0ANORN8" localSheetId="4" hidden="1">#REF!</definedName>
    <definedName name="BEx5KOYSUSMPMB5VLEMHY0ANORN8" localSheetId="8" hidden="1">#REF!</definedName>
    <definedName name="BEx5KOYSUSMPMB5VLEMHY0ANORN8" localSheetId="20" hidden="1">#REF!</definedName>
    <definedName name="BEx5KOYSUSMPMB5VLEMHY0ANORN8" localSheetId="7" hidden="1">#REF!</definedName>
    <definedName name="BEx5KOYSUSMPMB5VLEMHY0ANORN8" hidden="1">#REF!</definedName>
    <definedName name="BEx5L4JWTG16ALFDQDG17M6J4C0F" localSheetId="6" hidden="1">#REF!</definedName>
    <definedName name="BEx5L4JWTG16ALFDQDG17M6J4C0F" localSheetId="5" hidden="1">#REF!</definedName>
    <definedName name="BEx5L4JWTG16ALFDQDG17M6J4C0F" localSheetId="22" hidden="1">#REF!</definedName>
    <definedName name="BEx5L4JWTG16ALFDQDG17M6J4C0F" localSheetId="3" hidden="1">#REF!</definedName>
    <definedName name="BEx5L4JWTG16ALFDQDG17M6J4C0F" localSheetId="19" hidden="1">#REF!</definedName>
    <definedName name="BEx5L4JWTG16ALFDQDG17M6J4C0F" localSheetId="4" hidden="1">#REF!</definedName>
    <definedName name="BEx5L4JWTG16ALFDQDG17M6J4C0F" localSheetId="8" hidden="1">#REF!</definedName>
    <definedName name="BEx5L4JWTG16ALFDQDG17M6J4C0F" localSheetId="20" hidden="1">#REF!</definedName>
    <definedName name="BEx5L4JWTG16ALFDQDG17M6J4C0F" localSheetId="7" hidden="1">#REF!</definedName>
    <definedName name="BEx5L4JWTG16ALFDQDG17M6J4C0F" hidden="1">#REF!</definedName>
    <definedName name="BEx5N4BWM2LYG4WNE87UGZ9BH1I5" localSheetId="6" hidden="1">#REF!</definedName>
    <definedName name="BEx5N4BWM2LYG4WNE87UGZ9BH1I5" localSheetId="5" hidden="1">#REF!</definedName>
    <definedName name="BEx5N4BWM2LYG4WNE87UGZ9BH1I5" localSheetId="22" hidden="1">#REF!</definedName>
    <definedName name="BEx5N4BWM2LYG4WNE87UGZ9BH1I5" localSheetId="3" hidden="1">#REF!</definedName>
    <definedName name="BEx5N4BWM2LYG4WNE87UGZ9BH1I5" localSheetId="19" hidden="1">#REF!</definedName>
    <definedName name="BEx5N4BWM2LYG4WNE87UGZ9BH1I5" localSheetId="4" hidden="1">#REF!</definedName>
    <definedName name="BEx5N4BWM2LYG4WNE87UGZ9BH1I5" localSheetId="8" hidden="1">#REF!</definedName>
    <definedName name="BEx5N4BWM2LYG4WNE87UGZ9BH1I5" localSheetId="20" hidden="1">#REF!</definedName>
    <definedName name="BEx5N4BWM2LYG4WNE87UGZ9BH1I5" localSheetId="7" hidden="1">#REF!</definedName>
    <definedName name="BEx5N4BWM2LYG4WNE87UGZ9BH1I5" hidden="1">#REF!</definedName>
    <definedName name="BEx5NRK15YJIY23N8U2MFMYSEQA7" localSheetId="6" hidden="1">#REF!</definedName>
    <definedName name="BEx5NRK15YJIY23N8U2MFMYSEQA7" localSheetId="5" hidden="1">#REF!</definedName>
    <definedName name="BEx5NRK15YJIY23N8U2MFMYSEQA7" localSheetId="22" hidden="1">#REF!</definedName>
    <definedName name="BEx5NRK15YJIY23N8U2MFMYSEQA7" localSheetId="3" hidden="1">#REF!</definedName>
    <definedName name="BEx5NRK15YJIY23N8U2MFMYSEQA7" localSheetId="19" hidden="1">#REF!</definedName>
    <definedName name="BEx5NRK15YJIY23N8U2MFMYSEQA7" localSheetId="4" hidden="1">#REF!</definedName>
    <definedName name="BEx5NRK15YJIY23N8U2MFMYSEQA7" localSheetId="8" hidden="1">#REF!</definedName>
    <definedName name="BEx5NRK15YJIY23N8U2MFMYSEQA7" localSheetId="20" hidden="1">#REF!</definedName>
    <definedName name="BEx5NRK15YJIY23N8U2MFMYSEQA7" localSheetId="7" hidden="1">#REF!</definedName>
    <definedName name="BEx5NRK15YJIY23N8U2MFMYSEQA7" hidden="1">#REF!</definedName>
    <definedName name="BEx5OR7ZRGHEZGRPE2M6L03SBJPM" localSheetId="6" hidden="1">#REF!</definedName>
    <definedName name="BEx5OR7ZRGHEZGRPE2M6L03SBJPM" localSheetId="5" hidden="1">#REF!</definedName>
    <definedName name="BEx5OR7ZRGHEZGRPE2M6L03SBJPM" localSheetId="22" hidden="1">#REF!</definedName>
    <definedName name="BEx5OR7ZRGHEZGRPE2M6L03SBJPM" localSheetId="3" hidden="1">#REF!</definedName>
    <definedName name="BEx5OR7ZRGHEZGRPE2M6L03SBJPM" localSheetId="19" hidden="1">#REF!</definedName>
    <definedName name="BEx5OR7ZRGHEZGRPE2M6L03SBJPM" localSheetId="4" hidden="1">#REF!</definedName>
    <definedName name="BEx5OR7ZRGHEZGRPE2M6L03SBJPM" localSheetId="8" hidden="1">#REF!</definedName>
    <definedName name="BEx5OR7ZRGHEZGRPE2M6L03SBJPM" localSheetId="20" hidden="1">#REF!</definedName>
    <definedName name="BEx5OR7ZRGHEZGRPE2M6L03SBJPM" localSheetId="7" hidden="1">#REF!</definedName>
    <definedName name="BEx5OR7ZRGHEZGRPE2M6L03SBJPM" hidden="1">#REF!</definedName>
    <definedName name="BEx5P91WJTN8QGJ866QZ3F1M6SNA" localSheetId="6" hidden="1">#REF!</definedName>
    <definedName name="BEx5P91WJTN8QGJ866QZ3F1M6SNA" localSheetId="5" hidden="1">#REF!</definedName>
    <definedName name="BEx5P91WJTN8QGJ866QZ3F1M6SNA" localSheetId="22" hidden="1">#REF!</definedName>
    <definedName name="BEx5P91WJTN8QGJ866QZ3F1M6SNA" localSheetId="3" hidden="1">#REF!</definedName>
    <definedName name="BEx5P91WJTN8QGJ866QZ3F1M6SNA" localSheetId="19" hidden="1">#REF!</definedName>
    <definedName name="BEx5P91WJTN8QGJ866QZ3F1M6SNA" localSheetId="4" hidden="1">#REF!</definedName>
    <definedName name="BEx5P91WJTN8QGJ866QZ3F1M6SNA" localSheetId="8" hidden="1">#REF!</definedName>
    <definedName name="BEx5P91WJTN8QGJ866QZ3F1M6SNA" localSheetId="20" hidden="1">#REF!</definedName>
    <definedName name="BEx5P91WJTN8QGJ866QZ3F1M6SNA" localSheetId="7" hidden="1">#REF!</definedName>
    <definedName name="BEx5P91WJTN8QGJ866QZ3F1M6SNA" hidden="1">#REF!</definedName>
    <definedName name="BEx5PB5F014M1BTQWCPT2UOXBXRT" localSheetId="6" hidden="1">#REF!</definedName>
    <definedName name="BEx5PB5F014M1BTQWCPT2UOXBXRT" localSheetId="5" hidden="1">#REF!</definedName>
    <definedName name="BEx5PB5F014M1BTQWCPT2UOXBXRT" localSheetId="22" hidden="1">#REF!</definedName>
    <definedName name="BEx5PB5F014M1BTQWCPT2UOXBXRT" localSheetId="3" hidden="1">#REF!</definedName>
    <definedName name="BEx5PB5F014M1BTQWCPT2UOXBXRT" localSheetId="19" hidden="1">#REF!</definedName>
    <definedName name="BEx5PB5F014M1BTQWCPT2UOXBXRT" localSheetId="4" hidden="1">#REF!</definedName>
    <definedName name="BEx5PB5F014M1BTQWCPT2UOXBXRT" localSheetId="8" hidden="1">#REF!</definedName>
    <definedName name="BEx5PB5F014M1BTQWCPT2UOXBXRT" localSheetId="20" hidden="1">#REF!</definedName>
    <definedName name="BEx5PB5F014M1BTQWCPT2UOXBXRT" localSheetId="7" hidden="1">#REF!</definedName>
    <definedName name="BEx5PB5F014M1BTQWCPT2UOXBXRT" hidden="1">#REF!</definedName>
    <definedName name="BEx5PV309UV13TA0A7SGNBYR9K15" localSheetId="6" hidden="1">#REF!</definedName>
    <definedName name="BEx5PV309UV13TA0A7SGNBYR9K15" localSheetId="5" hidden="1">#REF!</definedName>
    <definedName name="BEx5PV309UV13TA0A7SGNBYR9K15" localSheetId="22" hidden="1">#REF!</definedName>
    <definedName name="BEx5PV309UV13TA0A7SGNBYR9K15" localSheetId="3" hidden="1">#REF!</definedName>
    <definedName name="BEx5PV309UV13TA0A7SGNBYR9K15" localSheetId="19" hidden="1">#REF!</definedName>
    <definedName name="BEx5PV309UV13TA0A7SGNBYR9K15" localSheetId="4" hidden="1">#REF!</definedName>
    <definedName name="BEx5PV309UV13TA0A7SGNBYR9K15" localSheetId="8" hidden="1">#REF!</definedName>
    <definedName name="BEx5PV309UV13TA0A7SGNBYR9K15" localSheetId="20" hidden="1">#REF!</definedName>
    <definedName name="BEx5PV309UV13TA0A7SGNBYR9K15" localSheetId="7" hidden="1">#REF!</definedName>
    <definedName name="BEx5PV309UV13TA0A7SGNBYR9K15" hidden="1">#REF!</definedName>
    <definedName name="BEx5RG6CWHJK87HMTGHQ3BLB32WJ" localSheetId="6" hidden="1">#REF!</definedName>
    <definedName name="BEx5RG6CWHJK87HMTGHQ3BLB32WJ" localSheetId="5" hidden="1">#REF!</definedName>
    <definedName name="BEx5RG6CWHJK87HMTGHQ3BLB32WJ" localSheetId="22" hidden="1">#REF!</definedName>
    <definedName name="BEx5RG6CWHJK87HMTGHQ3BLB32WJ" localSheetId="3" hidden="1">#REF!</definedName>
    <definedName name="BEx5RG6CWHJK87HMTGHQ3BLB32WJ" localSheetId="19" hidden="1">#REF!</definedName>
    <definedName name="BEx5RG6CWHJK87HMTGHQ3BLB32WJ" localSheetId="4" hidden="1">#REF!</definedName>
    <definedName name="BEx5RG6CWHJK87HMTGHQ3BLB32WJ" localSheetId="8" hidden="1">#REF!</definedName>
    <definedName name="BEx5RG6CWHJK87HMTGHQ3BLB32WJ" localSheetId="20" hidden="1">#REF!</definedName>
    <definedName name="BEx5RG6CWHJK87HMTGHQ3BLB32WJ" localSheetId="7" hidden="1">#REF!</definedName>
    <definedName name="BEx5RG6CWHJK87HMTGHQ3BLB32WJ" hidden="1">#REF!</definedName>
    <definedName name="BEx73MBHXPGN5MLC2IC6RCMRLO6D" localSheetId="6" hidden="1">[1]HEADER!#REF!</definedName>
    <definedName name="BEx73MBHXPGN5MLC2IC6RCMRLO6D" localSheetId="5" hidden="1">[1]HEADER!#REF!</definedName>
    <definedName name="BEx73MBHXPGN5MLC2IC6RCMRLO6D" localSheetId="22" hidden="1">[1]HEADER!#REF!</definedName>
    <definedName name="BEx73MBHXPGN5MLC2IC6RCMRLO6D" localSheetId="3" hidden="1">[1]HEADER!#REF!</definedName>
    <definedName name="BEx73MBHXPGN5MLC2IC6RCMRLO6D" localSheetId="19" hidden="1">[1]HEADER!#REF!</definedName>
    <definedName name="BEx73MBHXPGN5MLC2IC6RCMRLO6D" localSheetId="4" hidden="1">[1]HEADER!#REF!</definedName>
    <definedName name="BEx73MBHXPGN5MLC2IC6RCMRLO6D" localSheetId="8" hidden="1">[1]HEADER!#REF!</definedName>
    <definedName name="BEx73MBHXPGN5MLC2IC6RCMRLO6D" localSheetId="20" hidden="1">[1]HEADER!#REF!</definedName>
    <definedName name="BEx73MBHXPGN5MLC2IC6RCMRLO6D" localSheetId="7" hidden="1">[1]HEADER!#REF!</definedName>
    <definedName name="BEx73MBHXPGN5MLC2IC6RCMRLO6D" hidden="1">[1]HEADER!#REF!</definedName>
    <definedName name="BEx75262ODJ8IEZ310LOI4HCAZ6D" localSheetId="6" hidden="1">#REF!</definedName>
    <definedName name="BEx75262ODJ8IEZ310LOI4HCAZ6D" localSheetId="5" hidden="1">#REF!</definedName>
    <definedName name="BEx75262ODJ8IEZ310LOI4HCAZ6D" localSheetId="17" hidden="1">#REF!</definedName>
    <definedName name="BEx75262ODJ8IEZ310LOI4HCAZ6D" localSheetId="22" hidden="1">#REF!</definedName>
    <definedName name="BEx75262ODJ8IEZ310LOI4HCAZ6D" localSheetId="3" hidden="1">#REF!</definedName>
    <definedName name="BEx75262ODJ8IEZ310LOI4HCAZ6D" localSheetId="19" hidden="1">#REF!</definedName>
    <definedName name="BEx75262ODJ8IEZ310LOI4HCAZ6D" localSheetId="15" hidden="1">#REF!</definedName>
    <definedName name="BEx75262ODJ8IEZ310LOI4HCAZ6D" localSheetId="4" hidden="1">#REF!</definedName>
    <definedName name="BEx75262ODJ8IEZ310LOI4HCAZ6D" localSheetId="8" hidden="1">#REF!</definedName>
    <definedName name="BEx75262ODJ8IEZ310LOI4HCAZ6D" localSheetId="20" hidden="1">#REF!</definedName>
    <definedName name="BEx75262ODJ8IEZ310LOI4HCAZ6D" localSheetId="7" hidden="1">#REF!</definedName>
    <definedName name="BEx75262ODJ8IEZ310LOI4HCAZ6D" hidden="1">#REF!</definedName>
    <definedName name="BEx77TTJYNS6TPSI75BIWH4M7S4Y" localSheetId="6" hidden="1">#REF!</definedName>
    <definedName name="BEx77TTJYNS6TPSI75BIWH4M7S4Y" localSheetId="5" hidden="1">#REF!</definedName>
    <definedName name="BEx77TTJYNS6TPSI75BIWH4M7S4Y" localSheetId="22" hidden="1">#REF!</definedName>
    <definedName name="BEx77TTJYNS6TPSI75BIWH4M7S4Y" localSheetId="3" hidden="1">#REF!</definedName>
    <definedName name="BEx77TTJYNS6TPSI75BIWH4M7S4Y" localSheetId="19" hidden="1">#REF!</definedName>
    <definedName name="BEx77TTJYNS6TPSI75BIWH4M7S4Y" localSheetId="4" hidden="1">#REF!</definedName>
    <definedName name="BEx77TTJYNS6TPSI75BIWH4M7S4Y" localSheetId="8" hidden="1">#REF!</definedName>
    <definedName name="BEx77TTJYNS6TPSI75BIWH4M7S4Y" localSheetId="20" hidden="1">#REF!</definedName>
    <definedName name="BEx77TTJYNS6TPSI75BIWH4M7S4Y" localSheetId="7" hidden="1">#REF!</definedName>
    <definedName name="BEx77TTJYNS6TPSI75BIWH4M7S4Y" hidden="1">#REF!</definedName>
    <definedName name="BEx77UV9C664UJ5IVC1UIHNHFGVF" localSheetId="6" hidden="1">#REF!</definedName>
    <definedName name="BEx77UV9C664UJ5IVC1UIHNHFGVF" localSheetId="5" hidden="1">#REF!</definedName>
    <definedName name="BEx77UV9C664UJ5IVC1UIHNHFGVF" localSheetId="22" hidden="1">#REF!</definedName>
    <definedName name="BEx77UV9C664UJ5IVC1UIHNHFGVF" localSheetId="3" hidden="1">#REF!</definedName>
    <definedName name="BEx77UV9C664UJ5IVC1UIHNHFGVF" localSheetId="19" hidden="1">#REF!</definedName>
    <definedName name="BEx77UV9C664UJ5IVC1UIHNHFGVF" localSheetId="4" hidden="1">#REF!</definedName>
    <definedName name="BEx77UV9C664UJ5IVC1UIHNHFGVF" localSheetId="8" hidden="1">#REF!</definedName>
    <definedName name="BEx77UV9C664UJ5IVC1UIHNHFGVF" localSheetId="20" hidden="1">#REF!</definedName>
    <definedName name="BEx77UV9C664UJ5IVC1UIHNHFGVF" localSheetId="7" hidden="1">#REF!</definedName>
    <definedName name="BEx77UV9C664UJ5IVC1UIHNHFGVF" hidden="1">#REF!</definedName>
    <definedName name="BEx7809FXG0OGVTGRHA9W8KVZDX9" localSheetId="6" hidden="1">#REF!</definedName>
    <definedName name="BEx7809FXG0OGVTGRHA9W8KVZDX9" localSheetId="5" hidden="1">#REF!</definedName>
    <definedName name="BEx7809FXG0OGVTGRHA9W8KVZDX9" localSheetId="22" hidden="1">#REF!</definedName>
    <definedName name="BEx7809FXG0OGVTGRHA9W8KVZDX9" localSheetId="3" hidden="1">#REF!</definedName>
    <definedName name="BEx7809FXG0OGVTGRHA9W8KVZDX9" localSheetId="19" hidden="1">#REF!</definedName>
    <definedName name="BEx7809FXG0OGVTGRHA9W8KVZDX9" localSheetId="4" hidden="1">#REF!</definedName>
    <definedName name="BEx7809FXG0OGVTGRHA9W8KVZDX9" localSheetId="8" hidden="1">#REF!</definedName>
    <definedName name="BEx7809FXG0OGVTGRHA9W8KVZDX9" localSheetId="20" hidden="1">#REF!</definedName>
    <definedName name="BEx7809FXG0OGVTGRHA9W8KVZDX9" localSheetId="7" hidden="1">#REF!</definedName>
    <definedName name="BEx7809FXG0OGVTGRHA9W8KVZDX9" hidden="1">#REF!</definedName>
    <definedName name="BEx781M34BS66TJ0X6Q45BD61CR3" localSheetId="6" hidden="1">#REF!</definedName>
    <definedName name="BEx781M34BS66TJ0X6Q45BD61CR3" localSheetId="5" hidden="1">#REF!</definedName>
    <definedName name="BEx781M34BS66TJ0X6Q45BD61CR3" localSheetId="22" hidden="1">#REF!</definedName>
    <definedName name="BEx781M34BS66TJ0X6Q45BD61CR3" localSheetId="3" hidden="1">#REF!</definedName>
    <definedName name="BEx781M34BS66TJ0X6Q45BD61CR3" localSheetId="19" hidden="1">#REF!</definedName>
    <definedName name="BEx781M34BS66TJ0X6Q45BD61CR3" localSheetId="4" hidden="1">#REF!</definedName>
    <definedName name="BEx781M34BS66TJ0X6Q45BD61CR3" localSheetId="8" hidden="1">#REF!</definedName>
    <definedName name="BEx781M34BS66TJ0X6Q45BD61CR3" localSheetId="20" hidden="1">#REF!</definedName>
    <definedName name="BEx781M34BS66TJ0X6Q45BD61CR3" localSheetId="7" hidden="1">#REF!</definedName>
    <definedName name="BEx781M34BS66TJ0X6Q45BD61CR3" hidden="1">#REF!</definedName>
    <definedName name="BEx79I23NWSY7O39JF9L6HV2AA69" localSheetId="6" hidden="1">#REF!</definedName>
    <definedName name="BEx79I23NWSY7O39JF9L6HV2AA69" localSheetId="5" hidden="1">#REF!</definedName>
    <definedName name="BEx79I23NWSY7O39JF9L6HV2AA69" localSheetId="22" hidden="1">#REF!</definedName>
    <definedName name="BEx79I23NWSY7O39JF9L6HV2AA69" localSheetId="3" hidden="1">#REF!</definedName>
    <definedName name="BEx79I23NWSY7O39JF9L6HV2AA69" localSheetId="19" hidden="1">#REF!</definedName>
    <definedName name="BEx79I23NWSY7O39JF9L6HV2AA69" localSheetId="4" hidden="1">#REF!</definedName>
    <definedName name="BEx79I23NWSY7O39JF9L6HV2AA69" localSheetId="8" hidden="1">#REF!</definedName>
    <definedName name="BEx79I23NWSY7O39JF9L6HV2AA69" localSheetId="20" hidden="1">#REF!</definedName>
    <definedName name="BEx79I23NWSY7O39JF9L6HV2AA69" localSheetId="7" hidden="1">#REF!</definedName>
    <definedName name="BEx79I23NWSY7O39JF9L6HV2AA69" hidden="1">#REF!</definedName>
    <definedName name="BEx79P3LD0VU95LB75HZDOBD728T" localSheetId="6" hidden="1">#REF!</definedName>
    <definedName name="BEx79P3LD0VU95LB75HZDOBD728T" localSheetId="5" hidden="1">#REF!</definedName>
    <definedName name="BEx79P3LD0VU95LB75HZDOBD728T" localSheetId="22" hidden="1">#REF!</definedName>
    <definedName name="BEx79P3LD0VU95LB75HZDOBD728T" localSheetId="3" hidden="1">#REF!</definedName>
    <definedName name="BEx79P3LD0VU95LB75HZDOBD728T" localSheetId="19" hidden="1">#REF!</definedName>
    <definedName name="BEx79P3LD0VU95LB75HZDOBD728T" localSheetId="4" hidden="1">#REF!</definedName>
    <definedName name="BEx79P3LD0VU95LB75HZDOBD728T" localSheetId="8" hidden="1">#REF!</definedName>
    <definedName name="BEx79P3LD0VU95LB75HZDOBD728T" localSheetId="20" hidden="1">#REF!</definedName>
    <definedName name="BEx79P3LD0VU95LB75HZDOBD728T" localSheetId="7" hidden="1">#REF!</definedName>
    <definedName name="BEx79P3LD0VU95LB75HZDOBD728T" hidden="1">#REF!</definedName>
    <definedName name="BEx7ADODDE6JWHZJTXMZ1B4O4SBT" localSheetId="6" hidden="1">#REF!</definedName>
    <definedName name="BEx7ADODDE6JWHZJTXMZ1B4O4SBT" localSheetId="5" hidden="1">#REF!</definedName>
    <definedName name="BEx7ADODDE6JWHZJTXMZ1B4O4SBT" localSheetId="22" hidden="1">#REF!</definedName>
    <definedName name="BEx7ADODDE6JWHZJTXMZ1B4O4SBT" localSheetId="3" hidden="1">#REF!</definedName>
    <definedName name="BEx7ADODDE6JWHZJTXMZ1B4O4SBT" localSheetId="19" hidden="1">#REF!</definedName>
    <definedName name="BEx7ADODDE6JWHZJTXMZ1B4O4SBT" localSheetId="4" hidden="1">#REF!</definedName>
    <definedName name="BEx7ADODDE6JWHZJTXMZ1B4O4SBT" localSheetId="8" hidden="1">#REF!</definedName>
    <definedName name="BEx7ADODDE6JWHZJTXMZ1B4O4SBT" localSheetId="20" hidden="1">#REF!</definedName>
    <definedName name="BEx7ADODDE6JWHZJTXMZ1B4O4SBT" localSheetId="7" hidden="1">#REF!</definedName>
    <definedName name="BEx7ADODDE6JWHZJTXMZ1B4O4SBT" hidden="1">#REF!</definedName>
    <definedName name="BEx7AY21FW2F1MCM9KPLOWB6SCHP" localSheetId="6" hidden="1">#REF!</definedName>
    <definedName name="BEx7AY21FW2F1MCM9KPLOWB6SCHP" localSheetId="5" hidden="1">#REF!</definedName>
    <definedName name="BEx7AY21FW2F1MCM9KPLOWB6SCHP" localSheetId="22" hidden="1">#REF!</definedName>
    <definedName name="BEx7AY21FW2F1MCM9KPLOWB6SCHP" localSheetId="3" hidden="1">#REF!</definedName>
    <definedName name="BEx7AY21FW2F1MCM9KPLOWB6SCHP" localSheetId="19" hidden="1">#REF!</definedName>
    <definedName name="BEx7AY21FW2F1MCM9KPLOWB6SCHP" localSheetId="4" hidden="1">#REF!</definedName>
    <definedName name="BEx7AY21FW2F1MCM9KPLOWB6SCHP" localSheetId="8" hidden="1">#REF!</definedName>
    <definedName name="BEx7AY21FW2F1MCM9KPLOWB6SCHP" localSheetId="20" hidden="1">#REF!</definedName>
    <definedName name="BEx7AY21FW2F1MCM9KPLOWB6SCHP" localSheetId="7" hidden="1">#REF!</definedName>
    <definedName name="BEx7AY21FW2F1MCM9KPLOWB6SCHP" hidden="1">#REF!</definedName>
    <definedName name="BEx7DOCWEVFL33G21XPYE8OHDYH1" localSheetId="6" hidden="1">#REF!</definedName>
    <definedName name="BEx7DOCWEVFL33G21XPYE8OHDYH1" localSheetId="5" hidden="1">#REF!</definedName>
    <definedName name="BEx7DOCWEVFL33G21XPYE8OHDYH1" localSheetId="22" hidden="1">#REF!</definedName>
    <definedName name="BEx7DOCWEVFL33G21XPYE8OHDYH1" localSheetId="3" hidden="1">#REF!</definedName>
    <definedName name="BEx7DOCWEVFL33G21XPYE8OHDYH1" localSheetId="19" hidden="1">#REF!</definedName>
    <definedName name="BEx7DOCWEVFL33G21XPYE8OHDYH1" localSheetId="4" hidden="1">#REF!</definedName>
    <definedName name="BEx7DOCWEVFL33G21XPYE8OHDYH1" localSheetId="8" hidden="1">#REF!</definedName>
    <definedName name="BEx7DOCWEVFL33G21XPYE8OHDYH1" localSheetId="20" hidden="1">#REF!</definedName>
    <definedName name="BEx7DOCWEVFL33G21XPYE8OHDYH1" localSheetId="7" hidden="1">#REF!</definedName>
    <definedName name="BEx7DOCWEVFL33G21XPYE8OHDYH1" hidden="1">#REF!</definedName>
    <definedName name="BEx7EF15SEK92OSBPPT39TW3ETOH" localSheetId="6" hidden="1">#REF!</definedName>
    <definedName name="BEx7EF15SEK92OSBPPT39TW3ETOH" localSheetId="5" hidden="1">#REF!</definedName>
    <definedName name="BEx7EF15SEK92OSBPPT39TW3ETOH" localSheetId="22" hidden="1">#REF!</definedName>
    <definedName name="BEx7EF15SEK92OSBPPT39TW3ETOH" localSheetId="3" hidden="1">#REF!</definedName>
    <definedName name="BEx7EF15SEK92OSBPPT39TW3ETOH" localSheetId="19" hidden="1">#REF!</definedName>
    <definedName name="BEx7EF15SEK92OSBPPT39TW3ETOH" localSheetId="4" hidden="1">#REF!</definedName>
    <definedName name="BEx7EF15SEK92OSBPPT39TW3ETOH" localSheetId="8" hidden="1">#REF!</definedName>
    <definedName name="BEx7EF15SEK92OSBPPT39TW3ETOH" localSheetId="20" hidden="1">#REF!</definedName>
    <definedName name="BEx7EF15SEK92OSBPPT39TW3ETOH" localSheetId="7" hidden="1">#REF!</definedName>
    <definedName name="BEx7EF15SEK92OSBPPT39TW3ETOH" hidden="1">#REF!</definedName>
    <definedName name="BEx7EMDFZVNG0CI6XDF0XLVN2YYP" localSheetId="6" hidden="1">#REF!</definedName>
    <definedName name="BEx7EMDFZVNG0CI6XDF0XLVN2YYP" localSheetId="5" hidden="1">#REF!</definedName>
    <definedName name="BEx7EMDFZVNG0CI6XDF0XLVN2YYP" localSheetId="22" hidden="1">#REF!</definedName>
    <definedName name="BEx7EMDFZVNG0CI6XDF0XLVN2YYP" localSheetId="3" hidden="1">#REF!</definedName>
    <definedName name="BEx7EMDFZVNG0CI6XDF0XLVN2YYP" localSheetId="19" hidden="1">#REF!</definedName>
    <definedName name="BEx7EMDFZVNG0CI6XDF0XLVN2YYP" localSheetId="4" hidden="1">#REF!</definedName>
    <definedName name="BEx7EMDFZVNG0CI6XDF0XLVN2YYP" localSheetId="8" hidden="1">#REF!</definedName>
    <definedName name="BEx7EMDFZVNG0CI6XDF0XLVN2YYP" localSheetId="20" hidden="1">#REF!</definedName>
    <definedName name="BEx7EMDFZVNG0CI6XDF0XLVN2YYP" localSheetId="7" hidden="1">#REF!</definedName>
    <definedName name="BEx7EMDFZVNG0CI6XDF0XLVN2YYP" hidden="1">#REF!</definedName>
    <definedName name="BEx7F7CQJ5U6TAAGWPCKW7OEOF7H" localSheetId="6" hidden="1">#REF!</definedName>
    <definedName name="BEx7F7CQJ5U6TAAGWPCKW7OEOF7H" localSheetId="5" hidden="1">#REF!</definedName>
    <definedName name="BEx7F7CQJ5U6TAAGWPCKW7OEOF7H" localSheetId="22" hidden="1">#REF!</definedName>
    <definedName name="BEx7F7CQJ5U6TAAGWPCKW7OEOF7H" localSheetId="3" hidden="1">#REF!</definedName>
    <definedName name="BEx7F7CQJ5U6TAAGWPCKW7OEOF7H" localSheetId="19" hidden="1">#REF!</definedName>
    <definedName name="BEx7F7CQJ5U6TAAGWPCKW7OEOF7H" localSheetId="4" hidden="1">#REF!</definedName>
    <definedName name="BEx7F7CQJ5U6TAAGWPCKW7OEOF7H" localSheetId="8" hidden="1">#REF!</definedName>
    <definedName name="BEx7F7CQJ5U6TAAGWPCKW7OEOF7H" localSheetId="20" hidden="1">#REF!</definedName>
    <definedName name="BEx7F7CQJ5U6TAAGWPCKW7OEOF7H" localSheetId="7" hidden="1">#REF!</definedName>
    <definedName name="BEx7F7CQJ5U6TAAGWPCKW7OEOF7H" hidden="1">#REF!</definedName>
    <definedName name="BEx7FFG1WY5GYJ9JALQV9LYA0IO4" localSheetId="6" hidden="1">#REF!</definedName>
    <definedName name="BEx7FFG1WY5GYJ9JALQV9LYA0IO4" localSheetId="5" hidden="1">#REF!</definedName>
    <definedName name="BEx7FFG1WY5GYJ9JALQV9LYA0IO4" localSheetId="22" hidden="1">#REF!</definedName>
    <definedName name="BEx7FFG1WY5GYJ9JALQV9LYA0IO4" localSheetId="3" hidden="1">#REF!</definedName>
    <definedName name="BEx7FFG1WY5GYJ9JALQV9LYA0IO4" localSheetId="4" hidden="1">#REF!</definedName>
    <definedName name="BEx7FFG1WY5GYJ9JALQV9LYA0IO4" localSheetId="8" hidden="1">#REF!</definedName>
    <definedName name="BEx7FFG1WY5GYJ9JALQV9LYA0IO4" localSheetId="20" hidden="1">#REF!</definedName>
    <definedName name="BEx7FFG1WY5GYJ9JALQV9LYA0IO4" localSheetId="7" hidden="1">#REF!</definedName>
    <definedName name="BEx7FFG1WY5GYJ9JALQV9LYA0IO4" hidden="1">#REF!</definedName>
    <definedName name="BEx7FYMJY7MDGMDXB1ZJVW35MQG1" localSheetId="6" hidden="1">#REF!</definedName>
    <definedName name="BEx7FYMJY7MDGMDXB1ZJVW35MQG1" localSheetId="5" hidden="1">#REF!</definedName>
    <definedName name="BEx7FYMJY7MDGMDXB1ZJVW35MQG1" localSheetId="22" hidden="1">#REF!</definedName>
    <definedName name="BEx7FYMJY7MDGMDXB1ZJVW35MQG1" localSheetId="3" hidden="1">#REF!</definedName>
    <definedName name="BEx7FYMJY7MDGMDXB1ZJVW35MQG1" localSheetId="19" hidden="1">#REF!</definedName>
    <definedName name="BEx7FYMJY7MDGMDXB1ZJVW35MQG1" localSheetId="4" hidden="1">#REF!</definedName>
    <definedName name="BEx7FYMJY7MDGMDXB1ZJVW35MQG1" localSheetId="8" hidden="1">#REF!</definedName>
    <definedName name="BEx7FYMJY7MDGMDXB1ZJVW35MQG1" localSheetId="20" hidden="1">#REF!</definedName>
    <definedName name="BEx7FYMJY7MDGMDXB1ZJVW35MQG1" localSheetId="7" hidden="1">#REF!</definedName>
    <definedName name="BEx7FYMJY7MDGMDXB1ZJVW35MQG1" hidden="1">#REF!</definedName>
    <definedName name="BEx7FZTQB6JFDFCIA7I3ITZLZ77G" localSheetId="6" hidden="1">#REF!</definedName>
    <definedName name="BEx7FZTQB6JFDFCIA7I3ITZLZ77G" localSheetId="5" hidden="1">#REF!</definedName>
    <definedName name="BEx7FZTQB6JFDFCIA7I3ITZLZ77G" localSheetId="22" hidden="1">#REF!</definedName>
    <definedName name="BEx7FZTQB6JFDFCIA7I3ITZLZ77G" localSheetId="3" hidden="1">#REF!</definedName>
    <definedName name="BEx7FZTQB6JFDFCIA7I3ITZLZ77G" localSheetId="19" hidden="1">#REF!</definedName>
    <definedName name="BEx7FZTQB6JFDFCIA7I3ITZLZ77G" localSheetId="4" hidden="1">#REF!</definedName>
    <definedName name="BEx7FZTQB6JFDFCIA7I3ITZLZ77G" localSheetId="8" hidden="1">#REF!</definedName>
    <definedName name="BEx7FZTQB6JFDFCIA7I3ITZLZ77G" localSheetId="20" hidden="1">#REF!</definedName>
    <definedName name="BEx7FZTQB6JFDFCIA7I3ITZLZ77G" localSheetId="7" hidden="1">#REF!</definedName>
    <definedName name="BEx7FZTQB6JFDFCIA7I3ITZLZ77G" hidden="1">#REF!</definedName>
    <definedName name="BEx7HITIHHI9ODLIPYQ2U39LHC6T" localSheetId="6" hidden="1">#REF!</definedName>
    <definedName name="BEx7HITIHHI9ODLIPYQ2U39LHC6T" localSheetId="5" hidden="1">#REF!</definedName>
    <definedName name="BEx7HITIHHI9ODLIPYQ2U39LHC6T" localSheetId="22" hidden="1">#REF!</definedName>
    <definedName name="BEx7HITIHHI9ODLIPYQ2U39LHC6T" localSheetId="3" hidden="1">#REF!</definedName>
    <definedName name="BEx7HITIHHI9ODLIPYQ2U39LHC6T" localSheetId="19" hidden="1">#REF!</definedName>
    <definedName name="BEx7HITIHHI9ODLIPYQ2U39LHC6T" localSheetId="4" hidden="1">#REF!</definedName>
    <definedName name="BEx7HITIHHI9ODLIPYQ2U39LHC6T" localSheetId="8" hidden="1">#REF!</definedName>
    <definedName name="BEx7HITIHHI9ODLIPYQ2U39LHC6T" localSheetId="20" hidden="1">#REF!</definedName>
    <definedName name="BEx7HITIHHI9ODLIPYQ2U39LHC6T" localSheetId="7" hidden="1">#REF!</definedName>
    <definedName name="BEx7HITIHHI9ODLIPYQ2U39LHC6T" hidden="1">#REF!</definedName>
    <definedName name="BEx7IGU383JMFSA3XVEJUTU1M92K" localSheetId="6" hidden="1">#REF!</definedName>
    <definedName name="BEx7IGU383JMFSA3XVEJUTU1M92K" localSheetId="5" hidden="1">#REF!</definedName>
    <definedName name="BEx7IGU383JMFSA3XVEJUTU1M92K" localSheetId="22" hidden="1">#REF!</definedName>
    <definedName name="BEx7IGU383JMFSA3XVEJUTU1M92K" localSheetId="3" hidden="1">#REF!</definedName>
    <definedName name="BEx7IGU383JMFSA3XVEJUTU1M92K" localSheetId="19" hidden="1">#REF!</definedName>
    <definedName name="BEx7IGU383JMFSA3XVEJUTU1M92K" localSheetId="4" hidden="1">#REF!</definedName>
    <definedName name="BEx7IGU383JMFSA3XVEJUTU1M92K" localSheetId="8" hidden="1">#REF!</definedName>
    <definedName name="BEx7IGU383JMFSA3XVEJUTU1M92K" localSheetId="20" hidden="1">#REF!</definedName>
    <definedName name="BEx7IGU383JMFSA3XVEJUTU1M92K" localSheetId="7" hidden="1">#REF!</definedName>
    <definedName name="BEx7IGU383JMFSA3XVEJUTU1M92K" hidden="1">#REF!</definedName>
    <definedName name="BEx7II6K98UXG6IS9TQ0INENDJ0N" localSheetId="6" hidden="1">#REF!</definedName>
    <definedName name="BEx7II6K98UXG6IS9TQ0INENDJ0N" localSheetId="5" hidden="1">#REF!</definedName>
    <definedName name="BEx7II6K98UXG6IS9TQ0INENDJ0N" localSheetId="22" hidden="1">#REF!</definedName>
    <definedName name="BEx7II6K98UXG6IS9TQ0INENDJ0N" localSheetId="3" hidden="1">#REF!</definedName>
    <definedName name="BEx7II6K98UXG6IS9TQ0INENDJ0N" localSheetId="19" hidden="1">#REF!</definedName>
    <definedName name="BEx7II6K98UXG6IS9TQ0INENDJ0N" localSheetId="4" hidden="1">#REF!</definedName>
    <definedName name="BEx7II6K98UXG6IS9TQ0INENDJ0N" localSheetId="8" hidden="1">#REF!</definedName>
    <definedName name="BEx7II6K98UXG6IS9TQ0INENDJ0N" localSheetId="20" hidden="1">#REF!</definedName>
    <definedName name="BEx7II6K98UXG6IS9TQ0INENDJ0N" localSheetId="7" hidden="1">#REF!</definedName>
    <definedName name="BEx7II6K98UXG6IS9TQ0INENDJ0N" hidden="1">#REF!</definedName>
    <definedName name="BEx7J7YHLVXCHSFWTFZOCPX4XEOU" localSheetId="6" hidden="1">#REF!</definedName>
    <definedName name="BEx7J7YHLVXCHSFWTFZOCPX4XEOU" localSheetId="5" hidden="1">#REF!</definedName>
    <definedName name="BEx7J7YHLVXCHSFWTFZOCPX4XEOU" localSheetId="22" hidden="1">#REF!</definedName>
    <definedName name="BEx7J7YHLVXCHSFWTFZOCPX4XEOU" localSheetId="3" hidden="1">#REF!</definedName>
    <definedName name="BEx7J7YHLVXCHSFWTFZOCPX4XEOU" localSheetId="19" hidden="1">#REF!</definedName>
    <definedName name="BEx7J7YHLVXCHSFWTFZOCPX4XEOU" localSheetId="4" hidden="1">#REF!</definedName>
    <definedName name="BEx7J7YHLVXCHSFWTFZOCPX4XEOU" localSheetId="8" hidden="1">#REF!</definedName>
    <definedName name="BEx7J7YHLVXCHSFWTFZOCPX4XEOU" localSheetId="20" hidden="1">#REF!</definedName>
    <definedName name="BEx7J7YHLVXCHSFWTFZOCPX4XEOU" localSheetId="7" hidden="1">#REF!</definedName>
    <definedName name="BEx7J7YHLVXCHSFWTFZOCPX4XEOU" hidden="1">#REF!</definedName>
    <definedName name="BEx7JSMYMYM6O48S30VZU7G7IU8T" localSheetId="6" hidden="1">#REF!</definedName>
    <definedName name="BEx7JSMYMYM6O48S30VZU7G7IU8T" localSheetId="5" hidden="1">#REF!</definedName>
    <definedName name="BEx7JSMYMYM6O48S30VZU7G7IU8T" localSheetId="22" hidden="1">#REF!</definedName>
    <definedName name="BEx7JSMYMYM6O48S30VZU7G7IU8T" localSheetId="3" hidden="1">#REF!</definedName>
    <definedName name="BEx7JSMYMYM6O48S30VZU7G7IU8T" localSheetId="19" hidden="1">#REF!</definedName>
    <definedName name="BEx7JSMYMYM6O48S30VZU7G7IU8T" localSheetId="4" hidden="1">#REF!</definedName>
    <definedName name="BEx7JSMYMYM6O48S30VZU7G7IU8T" localSheetId="8" hidden="1">#REF!</definedName>
    <definedName name="BEx7JSMYMYM6O48S30VZU7G7IU8T" localSheetId="20" hidden="1">#REF!</definedName>
    <definedName name="BEx7JSMYMYM6O48S30VZU7G7IU8T" localSheetId="7" hidden="1">#REF!</definedName>
    <definedName name="BEx7JSMYMYM6O48S30VZU7G7IU8T" hidden="1">#REF!</definedName>
    <definedName name="BEx7KKYHXVDNTR0VZKUAIUQCSOP9" localSheetId="6" hidden="1">[1]HEADER!#REF!</definedName>
    <definedName name="BEx7KKYHXVDNTR0VZKUAIUQCSOP9" localSheetId="5" hidden="1">[1]HEADER!#REF!</definedName>
    <definedName name="BEx7KKYHXVDNTR0VZKUAIUQCSOP9" localSheetId="22" hidden="1">[1]HEADER!#REF!</definedName>
    <definedName name="BEx7KKYHXVDNTR0VZKUAIUQCSOP9" localSheetId="3" hidden="1">[1]HEADER!#REF!</definedName>
    <definedName name="BEx7KKYHXVDNTR0VZKUAIUQCSOP9" localSheetId="19" hidden="1">[1]HEADER!#REF!</definedName>
    <definedName name="BEx7KKYHXVDNTR0VZKUAIUQCSOP9" localSheetId="4" hidden="1">[1]HEADER!#REF!</definedName>
    <definedName name="BEx7KKYHXVDNTR0VZKUAIUQCSOP9" localSheetId="8" hidden="1">[1]HEADER!#REF!</definedName>
    <definedName name="BEx7KKYHXVDNTR0VZKUAIUQCSOP9" localSheetId="20" hidden="1">[1]HEADER!#REF!</definedName>
    <definedName name="BEx7KKYHXVDNTR0VZKUAIUQCSOP9" localSheetId="7" hidden="1">[1]HEADER!#REF!</definedName>
    <definedName name="BEx7KKYHXVDNTR0VZKUAIUQCSOP9" hidden="1">[1]HEADER!#REF!</definedName>
    <definedName name="BEx7LBXKYXZWP7OFD145UNSUD0CC" localSheetId="6" hidden="1">#REF!</definedName>
    <definedName name="BEx7LBXKYXZWP7OFD145UNSUD0CC" localSheetId="5" hidden="1">#REF!</definedName>
    <definedName name="BEx7LBXKYXZWP7OFD145UNSUD0CC" localSheetId="17" hidden="1">#REF!</definedName>
    <definedName name="BEx7LBXKYXZWP7OFD145UNSUD0CC" localSheetId="22" hidden="1">#REF!</definedName>
    <definedName name="BEx7LBXKYXZWP7OFD145UNSUD0CC" localSheetId="3" hidden="1">#REF!</definedName>
    <definedName name="BEx7LBXKYXZWP7OFD145UNSUD0CC" localSheetId="19" hidden="1">#REF!</definedName>
    <definedName name="BEx7LBXKYXZWP7OFD145UNSUD0CC" localSheetId="15" hidden="1">#REF!</definedName>
    <definedName name="BEx7LBXKYXZWP7OFD145UNSUD0CC" localSheetId="4" hidden="1">#REF!</definedName>
    <definedName name="BEx7LBXKYXZWP7OFD145UNSUD0CC" localSheetId="8" hidden="1">#REF!</definedName>
    <definedName name="BEx7LBXKYXZWP7OFD145UNSUD0CC" localSheetId="20" hidden="1">#REF!</definedName>
    <definedName name="BEx7LBXKYXZWP7OFD145UNSUD0CC" localSheetId="7" hidden="1">#REF!</definedName>
    <definedName name="BEx7LBXKYXZWP7OFD145UNSUD0CC" hidden="1">#REF!</definedName>
    <definedName name="BEx7MA8WPQ1G26NDP55TSRVR22I5" localSheetId="6" hidden="1">#REF!</definedName>
    <definedName name="BEx7MA8WPQ1G26NDP55TSRVR22I5" localSheetId="5" hidden="1">#REF!</definedName>
    <definedName name="BEx7MA8WPQ1G26NDP55TSRVR22I5" localSheetId="22" hidden="1">#REF!</definedName>
    <definedName name="BEx7MA8WPQ1G26NDP55TSRVR22I5" localSheetId="3" hidden="1">#REF!</definedName>
    <definedName name="BEx7MA8WPQ1G26NDP55TSRVR22I5" localSheetId="19" hidden="1">#REF!</definedName>
    <definedName name="BEx7MA8WPQ1G26NDP55TSRVR22I5" localSheetId="4" hidden="1">#REF!</definedName>
    <definedName name="BEx7MA8WPQ1G26NDP55TSRVR22I5" localSheetId="8" hidden="1">#REF!</definedName>
    <definedName name="BEx7MA8WPQ1G26NDP55TSRVR22I5" localSheetId="20" hidden="1">#REF!</definedName>
    <definedName name="BEx7MA8WPQ1G26NDP55TSRVR22I5" localSheetId="7" hidden="1">#REF!</definedName>
    <definedName name="BEx7MA8WPQ1G26NDP55TSRVR22I5" hidden="1">#REF!</definedName>
    <definedName name="BEx7MA8WWC60O1OG19F9S4VZQIUM" localSheetId="6" hidden="1">#REF!</definedName>
    <definedName name="BEx7MA8WWC60O1OG19F9S4VZQIUM" localSheetId="5" hidden="1">#REF!</definedName>
    <definedName name="BEx7MA8WWC60O1OG19F9S4VZQIUM" localSheetId="22" hidden="1">#REF!</definedName>
    <definedName name="BEx7MA8WWC60O1OG19F9S4VZQIUM" localSheetId="3" hidden="1">#REF!</definedName>
    <definedName name="BEx7MA8WWC60O1OG19F9S4VZQIUM" localSheetId="19" hidden="1">#REF!</definedName>
    <definedName name="BEx7MA8WWC60O1OG19F9S4VZQIUM" localSheetId="4" hidden="1">#REF!</definedName>
    <definedName name="BEx7MA8WWC60O1OG19F9S4VZQIUM" localSheetId="8" hidden="1">#REF!</definedName>
    <definedName name="BEx7MA8WWC60O1OG19F9S4VZQIUM" localSheetId="20" hidden="1">#REF!</definedName>
    <definedName name="BEx7MA8WWC60O1OG19F9S4VZQIUM" localSheetId="7" hidden="1">#REF!</definedName>
    <definedName name="BEx7MA8WWC60O1OG19F9S4VZQIUM" hidden="1">#REF!</definedName>
    <definedName name="BEx7MBQUS90XM01HG3QP9VSB45JM" localSheetId="6" hidden="1">#REF!</definedName>
    <definedName name="BEx7MBQUS90XM01HG3QP9VSB45JM" localSheetId="5" hidden="1">#REF!</definedName>
    <definedName name="BEx7MBQUS90XM01HG3QP9VSB45JM" localSheetId="22" hidden="1">#REF!</definedName>
    <definedName name="BEx7MBQUS90XM01HG3QP9VSB45JM" localSheetId="3" hidden="1">#REF!</definedName>
    <definedName name="BEx7MBQUS90XM01HG3QP9VSB45JM" localSheetId="19" hidden="1">#REF!</definedName>
    <definedName name="BEx7MBQUS90XM01HG3QP9VSB45JM" localSheetId="4" hidden="1">#REF!</definedName>
    <definedName name="BEx7MBQUS90XM01HG3QP9VSB45JM" localSheetId="8" hidden="1">#REF!</definedName>
    <definedName name="BEx7MBQUS90XM01HG3QP9VSB45JM" localSheetId="20" hidden="1">#REF!</definedName>
    <definedName name="BEx7MBQUS90XM01HG3QP9VSB45JM" localSheetId="7" hidden="1">#REF!</definedName>
    <definedName name="BEx7MBQUS90XM01HG3QP9VSB45JM" hidden="1">#REF!</definedName>
    <definedName name="BEx7MM8GRDLF6ZFX6M14CPSOWVPK" localSheetId="6" hidden="1">#REF!</definedName>
    <definedName name="BEx7MM8GRDLF6ZFX6M14CPSOWVPK" localSheetId="5" hidden="1">#REF!</definedName>
    <definedName name="BEx7MM8GRDLF6ZFX6M14CPSOWVPK" localSheetId="22" hidden="1">#REF!</definedName>
    <definedName name="BEx7MM8GRDLF6ZFX6M14CPSOWVPK" localSheetId="3" hidden="1">#REF!</definedName>
    <definedName name="BEx7MM8GRDLF6ZFX6M14CPSOWVPK" localSheetId="19" hidden="1">#REF!</definedName>
    <definedName name="BEx7MM8GRDLF6ZFX6M14CPSOWVPK" localSheetId="4" hidden="1">#REF!</definedName>
    <definedName name="BEx7MM8GRDLF6ZFX6M14CPSOWVPK" localSheetId="8" hidden="1">#REF!</definedName>
    <definedName name="BEx7MM8GRDLF6ZFX6M14CPSOWVPK" localSheetId="20" hidden="1">#REF!</definedName>
    <definedName name="BEx7MM8GRDLF6ZFX6M14CPSOWVPK" localSheetId="7" hidden="1">#REF!</definedName>
    <definedName name="BEx7MM8GRDLF6ZFX6M14CPSOWVPK" hidden="1">#REF!</definedName>
    <definedName name="BEx906Q8UE7ZQX141CKE7F6E3QRP" localSheetId="6" hidden="1">#REF!</definedName>
    <definedName name="BEx906Q8UE7ZQX141CKE7F6E3QRP" localSheetId="5" hidden="1">#REF!</definedName>
    <definedName name="BEx906Q8UE7ZQX141CKE7F6E3QRP" localSheetId="22" hidden="1">#REF!</definedName>
    <definedName name="BEx906Q8UE7ZQX141CKE7F6E3QRP" localSheetId="3" hidden="1">#REF!</definedName>
    <definedName name="BEx906Q8UE7ZQX141CKE7F6E3QRP" localSheetId="19" hidden="1">#REF!</definedName>
    <definedName name="BEx906Q8UE7ZQX141CKE7F6E3QRP" localSheetId="4" hidden="1">#REF!</definedName>
    <definedName name="BEx906Q8UE7ZQX141CKE7F6E3QRP" localSheetId="8" hidden="1">#REF!</definedName>
    <definedName name="BEx906Q8UE7ZQX141CKE7F6E3QRP" localSheetId="20" hidden="1">#REF!</definedName>
    <definedName name="BEx906Q8UE7ZQX141CKE7F6E3QRP" localSheetId="7" hidden="1">#REF!</definedName>
    <definedName name="BEx906Q8UE7ZQX141CKE7F6E3QRP" hidden="1">#REF!</definedName>
    <definedName name="BEx92AK0EY4R6RRG324WTHF2QFU8" localSheetId="6" hidden="1">#REF!</definedName>
    <definedName name="BEx92AK0EY4R6RRG324WTHF2QFU8" localSheetId="5" hidden="1">#REF!</definedName>
    <definedName name="BEx92AK0EY4R6RRG324WTHF2QFU8" localSheetId="22" hidden="1">#REF!</definedName>
    <definedName name="BEx92AK0EY4R6RRG324WTHF2QFU8" localSheetId="3" hidden="1">#REF!</definedName>
    <definedName name="BEx92AK0EY4R6RRG324WTHF2QFU8" localSheetId="19" hidden="1">#REF!</definedName>
    <definedName name="BEx92AK0EY4R6RRG324WTHF2QFU8" localSheetId="4" hidden="1">#REF!</definedName>
    <definedName name="BEx92AK0EY4R6RRG324WTHF2QFU8" localSheetId="8" hidden="1">#REF!</definedName>
    <definedName name="BEx92AK0EY4R6RRG324WTHF2QFU8" localSheetId="20" hidden="1">#REF!</definedName>
    <definedName name="BEx92AK0EY4R6RRG324WTHF2QFU8" localSheetId="7" hidden="1">#REF!</definedName>
    <definedName name="BEx92AK0EY4R6RRG324WTHF2QFU8" hidden="1">#REF!</definedName>
    <definedName name="BEx92CNKI9BA08E5SP34O6JG0JT9" localSheetId="6" hidden="1">#REF!</definedName>
    <definedName name="BEx92CNKI9BA08E5SP34O6JG0JT9" localSheetId="5" hidden="1">#REF!</definedName>
    <definedName name="BEx92CNKI9BA08E5SP34O6JG0JT9" localSheetId="22" hidden="1">#REF!</definedName>
    <definedName name="BEx92CNKI9BA08E5SP34O6JG0JT9" localSheetId="3" hidden="1">#REF!</definedName>
    <definedName name="BEx92CNKI9BA08E5SP34O6JG0JT9" localSheetId="19" hidden="1">#REF!</definedName>
    <definedName name="BEx92CNKI9BA08E5SP34O6JG0JT9" localSheetId="4" hidden="1">#REF!</definedName>
    <definedName name="BEx92CNKI9BA08E5SP34O6JG0JT9" localSheetId="8" hidden="1">#REF!</definedName>
    <definedName name="BEx92CNKI9BA08E5SP34O6JG0JT9" localSheetId="20" hidden="1">#REF!</definedName>
    <definedName name="BEx92CNKI9BA08E5SP34O6JG0JT9" localSheetId="7" hidden="1">#REF!</definedName>
    <definedName name="BEx92CNKI9BA08E5SP34O6JG0JT9" hidden="1">#REF!</definedName>
    <definedName name="BEx92PUAJ86STQCU33LZ05E5NA4J" localSheetId="6" hidden="1">#REF!</definedName>
    <definedName name="BEx92PUAJ86STQCU33LZ05E5NA4J" localSheetId="5" hidden="1">#REF!</definedName>
    <definedName name="BEx92PUAJ86STQCU33LZ05E5NA4J" localSheetId="22" hidden="1">#REF!</definedName>
    <definedName name="BEx92PUAJ86STQCU33LZ05E5NA4J" localSheetId="3" hidden="1">#REF!</definedName>
    <definedName name="BEx92PUAJ86STQCU33LZ05E5NA4J" localSheetId="19" hidden="1">#REF!</definedName>
    <definedName name="BEx92PUAJ86STQCU33LZ05E5NA4J" localSheetId="4" hidden="1">#REF!</definedName>
    <definedName name="BEx92PUAJ86STQCU33LZ05E5NA4J" localSheetId="8" hidden="1">#REF!</definedName>
    <definedName name="BEx92PUAJ86STQCU33LZ05E5NA4J" localSheetId="20" hidden="1">#REF!</definedName>
    <definedName name="BEx92PUAJ86STQCU33LZ05E5NA4J" localSheetId="7" hidden="1">#REF!</definedName>
    <definedName name="BEx92PUAJ86STQCU33LZ05E5NA4J" hidden="1">#REF!</definedName>
    <definedName name="BEx92WVSOCD3RLUNZBF8M8X7OISC" localSheetId="6" hidden="1">#REF!</definedName>
    <definedName name="BEx92WVSOCD3RLUNZBF8M8X7OISC" localSheetId="5" hidden="1">#REF!</definedName>
    <definedName name="BEx92WVSOCD3RLUNZBF8M8X7OISC" localSheetId="22" hidden="1">#REF!</definedName>
    <definedName name="BEx92WVSOCD3RLUNZBF8M8X7OISC" localSheetId="3" hidden="1">#REF!</definedName>
    <definedName name="BEx92WVSOCD3RLUNZBF8M8X7OISC" localSheetId="19" hidden="1">#REF!</definedName>
    <definedName name="BEx92WVSOCD3RLUNZBF8M8X7OISC" localSheetId="4" hidden="1">#REF!</definedName>
    <definedName name="BEx92WVSOCD3RLUNZBF8M8X7OISC" localSheetId="8" hidden="1">#REF!</definedName>
    <definedName name="BEx92WVSOCD3RLUNZBF8M8X7OISC" localSheetId="20" hidden="1">#REF!</definedName>
    <definedName name="BEx92WVSOCD3RLUNZBF8M8X7OISC" localSheetId="7" hidden="1">#REF!</definedName>
    <definedName name="BEx92WVSOCD3RLUNZBF8M8X7OISC" hidden="1">#REF!</definedName>
    <definedName name="BEx94KDG7EPUMXXPEYA4O6T2OZL7" localSheetId="6" hidden="1">#REF!</definedName>
    <definedName name="BEx94KDG7EPUMXXPEYA4O6T2OZL7" localSheetId="5" hidden="1">#REF!</definedName>
    <definedName name="BEx94KDG7EPUMXXPEYA4O6T2OZL7" localSheetId="22" hidden="1">#REF!</definedName>
    <definedName name="BEx94KDG7EPUMXXPEYA4O6T2OZL7" localSheetId="3" hidden="1">#REF!</definedName>
    <definedName name="BEx94KDG7EPUMXXPEYA4O6T2OZL7" localSheetId="19" hidden="1">#REF!</definedName>
    <definedName name="BEx94KDG7EPUMXXPEYA4O6T2OZL7" localSheetId="4" hidden="1">#REF!</definedName>
    <definedName name="BEx94KDG7EPUMXXPEYA4O6T2OZL7" localSheetId="8" hidden="1">#REF!</definedName>
    <definedName name="BEx94KDG7EPUMXXPEYA4O6T2OZL7" localSheetId="20" hidden="1">#REF!</definedName>
    <definedName name="BEx94KDG7EPUMXXPEYA4O6T2OZL7" localSheetId="7" hidden="1">#REF!</definedName>
    <definedName name="BEx94KDG7EPUMXXPEYA4O6T2OZL7" hidden="1">#REF!</definedName>
    <definedName name="BEx9563MH34JSHPOSLRMY9J2PZY8" localSheetId="6" hidden="1">#REF!</definedName>
    <definedName name="BEx9563MH34JSHPOSLRMY9J2PZY8" localSheetId="5" hidden="1">#REF!</definedName>
    <definedName name="BEx9563MH34JSHPOSLRMY9J2PZY8" localSheetId="22" hidden="1">#REF!</definedName>
    <definedName name="BEx9563MH34JSHPOSLRMY9J2PZY8" localSheetId="3" hidden="1">#REF!</definedName>
    <definedName name="BEx9563MH34JSHPOSLRMY9J2PZY8" localSheetId="19" hidden="1">#REF!</definedName>
    <definedName name="BEx9563MH34JSHPOSLRMY9J2PZY8" localSheetId="4" hidden="1">#REF!</definedName>
    <definedName name="BEx9563MH34JSHPOSLRMY9J2PZY8" localSheetId="8" hidden="1">#REF!</definedName>
    <definedName name="BEx9563MH34JSHPOSLRMY9J2PZY8" localSheetId="20" hidden="1">#REF!</definedName>
    <definedName name="BEx9563MH34JSHPOSLRMY9J2PZY8" localSheetId="7" hidden="1">#REF!</definedName>
    <definedName name="BEx9563MH34JSHPOSLRMY9J2PZY8" hidden="1">#REF!</definedName>
    <definedName name="BEx96B0CB2RWVNNIHCRB1YAXSR18" localSheetId="6" hidden="1">#REF!</definedName>
    <definedName name="BEx96B0CB2RWVNNIHCRB1YAXSR18" localSheetId="5" hidden="1">#REF!</definedName>
    <definedName name="BEx96B0CB2RWVNNIHCRB1YAXSR18" localSheetId="22" hidden="1">#REF!</definedName>
    <definedName name="BEx96B0CB2RWVNNIHCRB1YAXSR18" localSheetId="3" hidden="1">#REF!</definedName>
    <definedName name="BEx96B0CB2RWVNNIHCRB1YAXSR18" localSheetId="19" hidden="1">#REF!</definedName>
    <definedName name="BEx96B0CB2RWVNNIHCRB1YAXSR18" localSheetId="4" hidden="1">#REF!</definedName>
    <definedName name="BEx96B0CB2RWVNNIHCRB1YAXSR18" localSheetId="8" hidden="1">#REF!</definedName>
    <definedName name="BEx96B0CB2RWVNNIHCRB1YAXSR18" localSheetId="20" hidden="1">#REF!</definedName>
    <definedName name="BEx96B0CB2RWVNNIHCRB1YAXSR18" localSheetId="7" hidden="1">#REF!</definedName>
    <definedName name="BEx96B0CB2RWVNNIHCRB1YAXSR18" hidden="1">#REF!</definedName>
    <definedName name="BEx96HWH7U8Z8BT0X9P12QBSLDOT" localSheetId="6" hidden="1">#REF!</definedName>
    <definedName name="BEx96HWH7U8Z8BT0X9P12QBSLDOT" localSheetId="5" hidden="1">#REF!</definedName>
    <definedName name="BEx96HWH7U8Z8BT0X9P12QBSLDOT" localSheetId="22" hidden="1">#REF!</definedName>
    <definedName name="BEx96HWH7U8Z8BT0X9P12QBSLDOT" localSheetId="3" hidden="1">#REF!</definedName>
    <definedName name="BEx96HWH7U8Z8BT0X9P12QBSLDOT" localSheetId="19" hidden="1">#REF!</definedName>
    <definedName name="BEx96HWH7U8Z8BT0X9P12QBSLDOT" localSheetId="4" hidden="1">#REF!</definedName>
    <definedName name="BEx96HWH7U8Z8BT0X9P12QBSLDOT" localSheetId="8" hidden="1">#REF!</definedName>
    <definedName name="BEx96HWH7U8Z8BT0X9P12QBSLDOT" localSheetId="20" hidden="1">#REF!</definedName>
    <definedName name="BEx96HWH7U8Z8BT0X9P12QBSLDOT" localSheetId="7" hidden="1">#REF!</definedName>
    <definedName name="BEx96HWH7U8Z8BT0X9P12QBSLDOT" hidden="1">#REF!</definedName>
    <definedName name="BEx96II22L7OXVQ4X5X1NZ61YJLA" localSheetId="6" hidden="1">#REF!</definedName>
    <definedName name="BEx96II22L7OXVQ4X5X1NZ61YJLA" localSheetId="5" hidden="1">#REF!</definedName>
    <definedName name="BEx96II22L7OXVQ4X5X1NZ61YJLA" localSheetId="22" hidden="1">#REF!</definedName>
    <definedName name="BEx96II22L7OXVQ4X5X1NZ61YJLA" localSheetId="3" hidden="1">#REF!</definedName>
    <definedName name="BEx96II22L7OXVQ4X5X1NZ61YJLA" localSheetId="19" hidden="1">#REF!</definedName>
    <definedName name="BEx96II22L7OXVQ4X5X1NZ61YJLA" localSheetId="4" hidden="1">#REF!</definedName>
    <definedName name="BEx96II22L7OXVQ4X5X1NZ61YJLA" localSheetId="8" hidden="1">#REF!</definedName>
    <definedName name="BEx96II22L7OXVQ4X5X1NZ61YJLA" localSheetId="20" hidden="1">#REF!</definedName>
    <definedName name="BEx96II22L7OXVQ4X5X1NZ61YJLA" localSheetId="7" hidden="1">#REF!</definedName>
    <definedName name="BEx96II22L7OXVQ4X5X1NZ61YJLA" hidden="1">#REF!</definedName>
    <definedName name="BEx96RSI9NN39KBJDHZFN2TZRFUU" localSheetId="6" hidden="1">#REF!</definedName>
    <definedName name="BEx96RSI9NN39KBJDHZFN2TZRFUU" localSheetId="5" hidden="1">#REF!</definedName>
    <definedName name="BEx96RSI9NN39KBJDHZFN2TZRFUU" localSheetId="22" hidden="1">#REF!</definedName>
    <definedName name="BEx96RSI9NN39KBJDHZFN2TZRFUU" localSheetId="3" hidden="1">#REF!</definedName>
    <definedName name="BEx96RSI9NN39KBJDHZFN2TZRFUU" localSheetId="19" hidden="1">#REF!</definedName>
    <definedName name="BEx96RSI9NN39KBJDHZFN2TZRFUU" localSheetId="4" hidden="1">#REF!</definedName>
    <definedName name="BEx96RSI9NN39KBJDHZFN2TZRFUU" localSheetId="8" hidden="1">#REF!</definedName>
    <definedName name="BEx96RSI9NN39KBJDHZFN2TZRFUU" localSheetId="20" hidden="1">#REF!</definedName>
    <definedName name="BEx96RSI9NN39KBJDHZFN2TZRFUU" localSheetId="7" hidden="1">#REF!</definedName>
    <definedName name="BEx96RSI9NN39KBJDHZFN2TZRFUU" hidden="1">#REF!</definedName>
    <definedName name="BEx976BXCAH2LW8HXFE1L0IFKRTV" localSheetId="6" hidden="1">#REF!</definedName>
    <definedName name="BEx976BXCAH2LW8HXFE1L0IFKRTV" localSheetId="5" hidden="1">#REF!</definedName>
    <definedName name="BEx976BXCAH2LW8HXFE1L0IFKRTV" localSheetId="22" hidden="1">#REF!</definedName>
    <definedName name="BEx976BXCAH2LW8HXFE1L0IFKRTV" localSheetId="3" hidden="1">#REF!</definedName>
    <definedName name="BEx976BXCAH2LW8HXFE1L0IFKRTV" localSheetId="19" hidden="1">#REF!</definedName>
    <definedName name="BEx976BXCAH2LW8HXFE1L0IFKRTV" localSheetId="4" hidden="1">#REF!</definedName>
    <definedName name="BEx976BXCAH2LW8HXFE1L0IFKRTV" localSheetId="8" hidden="1">#REF!</definedName>
    <definedName name="BEx976BXCAH2LW8HXFE1L0IFKRTV" localSheetId="20" hidden="1">#REF!</definedName>
    <definedName name="BEx976BXCAH2LW8HXFE1L0IFKRTV" localSheetId="7" hidden="1">#REF!</definedName>
    <definedName name="BEx976BXCAH2LW8HXFE1L0IFKRTV" hidden="1">#REF!</definedName>
    <definedName name="BEx9811STXRX2VI9PP7XGDK699WC" localSheetId="6" hidden="1">#REF!</definedName>
    <definedName name="BEx9811STXRX2VI9PP7XGDK699WC" localSheetId="5" hidden="1">#REF!</definedName>
    <definedName name="BEx9811STXRX2VI9PP7XGDK699WC" localSheetId="22" hidden="1">#REF!</definedName>
    <definedName name="BEx9811STXRX2VI9PP7XGDK699WC" localSheetId="3" hidden="1">#REF!</definedName>
    <definedName name="BEx9811STXRX2VI9PP7XGDK699WC" localSheetId="19" hidden="1">#REF!</definedName>
    <definedName name="BEx9811STXRX2VI9PP7XGDK699WC" localSheetId="4" hidden="1">#REF!</definedName>
    <definedName name="BEx9811STXRX2VI9PP7XGDK699WC" localSheetId="8" hidden="1">#REF!</definedName>
    <definedName name="BEx9811STXRX2VI9PP7XGDK699WC" localSheetId="20" hidden="1">#REF!</definedName>
    <definedName name="BEx9811STXRX2VI9PP7XGDK699WC" localSheetId="7" hidden="1">#REF!</definedName>
    <definedName name="BEx9811STXRX2VI9PP7XGDK699WC" hidden="1">#REF!</definedName>
    <definedName name="BEx985OYX81U979Z46PJQ4F0DJIQ" localSheetId="6" hidden="1">#REF!</definedName>
    <definedName name="BEx985OYX81U979Z46PJQ4F0DJIQ" localSheetId="5" hidden="1">#REF!</definedName>
    <definedName name="BEx985OYX81U979Z46PJQ4F0DJIQ" localSheetId="22" hidden="1">#REF!</definedName>
    <definedName name="BEx985OYX81U979Z46PJQ4F0DJIQ" localSheetId="3" hidden="1">#REF!</definedName>
    <definedName name="BEx985OYX81U979Z46PJQ4F0DJIQ" localSheetId="19" hidden="1">#REF!</definedName>
    <definedName name="BEx985OYX81U979Z46PJQ4F0DJIQ" localSheetId="4" hidden="1">#REF!</definedName>
    <definedName name="BEx985OYX81U979Z46PJQ4F0DJIQ" localSheetId="8" hidden="1">#REF!</definedName>
    <definedName name="BEx985OYX81U979Z46PJQ4F0DJIQ" localSheetId="20" hidden="1">#REF!</definedName>
    <definedName name="BEx985OYX81U979Z46PJQ4F0DJIQ" localSheetId="7" hidden="1">#REF!</definedName>
    <definedName name="BEx985OYX81U979Z46PJQ4F0DJIQ" hidden="1">#REF!</definedName>
    <definedName name="BEx9AIIFFPTQKKLOQY3SA0D51FZV" localSheetId="6" hidden="1">#REF!</definedName>
    <definedName name="BEx9AIIFFPTQKKLOQY3SA0D51FZV" localSheetId="5" hidden="1">#REF!</definedName>
    <definedName name="BEx9AIIFFPTQKKLOQY3SA0D51FZV" localSheetId="22" hidden="1">#REF!</definedName>
    <definedName name="BEx9AIIFFPTQKKLOQY3SA0D51FZV" localSheetId="3" hidden="1">#REF!</definedName>
    <definedName name="BEx9AIIFFPTQKKLOQY3SA0D51FZV" localSheetId="19" hidden="1">#REF!</definedName>
    <definedName name="BEx9AIIFFPTQKKLOQY3SA0D51FZV" localSheetId="4" hidden="1">#REF!</definedName>
    <definedName name="BEx9AIIFFPTQKKLOQY3SA0D51FZV" localSheetId="8" hidden="1">#REF!</definedName>
    <definedName name="BEx9AIIFFPTQKKLOQY3SA0D51FZV" localSheetId="20" hidden="1">#REF!</definedName>
    <definedName name="BEx9AIIFFPTQKKLOQY3SA0D51FZV" localSheetId="7" hidden="1">#REF!</definedName>
    <definedName name="BEx9AIIFFPTQKKLOQY3SA0D51FZV" hidden="1">#REF!</definedName>
    <definedName name="BEx9AYOW6W1RCJB9C4J8RXWSJRWM" localSheetId="6" hidden="1">#REF!</definedName>
    <definedName name="BEx9AYOW6W1RCJB9C4J8RXWSJRWM" localSheetId="5" hidden="1">#REF!</definedName>
    <definedName name="BEx9AYOW6W1RCJB9C4J8RXWSJRWM" localSheetId="22" hidden="1">#REF!</definedName>
    <definedName name="BEx9AYOW6W1RCJB9C4J8RXWSJRWM" localSheetId="3" hidden="1">#REF!</definedName>
    <definedName name="BEx9AYOW6W1RCJB9C4J8RXWSJRWM" localSheetId="19" hidden="1">#REF!</definedName>
    <definedName name="BEx9AYOW6W1RCJB9C4J8RXWSJRWM" localSheetId="4" hidden="1">#REF!</definedName>
    <definedName name="BEx9AYOW6W1RCJB9C4J8RXWSJRWM" localSheetId="8" hidden="1">#REF!</definedName>
    <definedName name="BEx9AYOW6W1RCJB9C4J8RXWSJRWM" localSheetId="20" hidden="1">#REF!</definedName>
    <definedName name="BEx9AYOW6W1RCJB9C4J8RXWSJRWM" localSheetId="7" hidden="1">#REF!</definedName>
    <definedName name="BEx9AYOW6W1RCJB9C4J8RXWSJRWM" hidden="1">#REF!</definedName>
    <definedName name="BEx9DJ5FHKGQGZ9Q3AUR445WZPKR" localSheetId="6" hidden="1">#REF!</definedName>
    <definedName name="BEx9DJ5FHKGQGZ9Q3AUR445WZPKR" localSheetId="5" hidden="1">#REF!</definedName>
    <definedName name="BEx9DJ5FHKGQGZ9Q3AUR445WZPKR" localSheetId="22" hidden="1">#REF!</definedName>
    <definedName name="BEx9DJ5FHKGQGZ9Q3AUR445WZPKR" localSheetId="3" hidden="1">#REF!</definedName>
    <definedName name="BEx9DJ5FHKGQGZ9Q3AUR445WZPKR" localSheetId="19" hidden="1">#REF!</definedName>
    <definedName name="BEx9DJ5FHKGQGZ9Q3AUR445WZPKR" localSheetId="4" hidden="1">#REF!</definedName>
    <definedName name="BEx9DJ5FHKGQGZ9Q3AUR445WZPKR" localSheetId="8" hidden="1">#REF!</definedName>
    <definedName name="BEx9DJ5FHKGQGZ9Q3AUR445WZPKR" localSheetId="20" hidden="1">#REF!</definedName>
    <definedName name="BEx9DJ5FHKGQGZ9Q3AUR445WZPKR" localSheetId="7" hidden="1">#REF!</definedName>
    <definedName name="BEx9DJ5FHKGQGZ9Q3AUR445WZPKR" hidden="1">#REF!</definedName>
    <definedName name="BEx9DJQZ74XAFXOJCRDWUCV7BXBD" localSheetId="6" hidden="1">#REF!</definedName>
    <definedName name="BEx9DJQZ74XAFXOJCRDWUCV7BXBD" localSheetId="5" hidden="1">#REF!</definedName>
    <definedName name="BEx9DJQZ74XAFXOJCRDWUCV7BXBD" localSheetId="22" hidden="1">#REF!</definedName>
    <definedName name="BEx9DJQZ74XAFXOJCRDWUCV7BXBD" localSheetId="3" hidden="1">#REF!</definedName>
    <definedName name="BEx9DJQZ74XAFXOJCRDWUCV7BXBD" localSheetId="19" hidden="1">#REF!</definedName>
    <definedName name="BEx9DJQZ74XAFXOJCRDWUCV7BXBD" localSheetId="4" hidden="1">#REF!</definedName>
    <definedName name="BEx9DJQZ74XAFXOJCRDWUCV7BXBD" localSheetId="8" hidden="1">#REF!</definedName>
    <definedName name="BEx9DJQZ74XAFXOJCRDWUCV7BXBD" localSheetId="20" hidden="1">#REF!</definedName>
    <definedName name="BEx9DJQZ74XAFXOJCRDWUCV7BXBD" localSheetId="7" hidden="1">#REF!</definedName>
    <definedName name="BEx9DJQZ74XAFXOJCRDWUCV7BXBD" hidden="1">#REF!</definedName>
    <definedName name="BEx9E1KWMBZY7DZ2W81Y28KREC8K" localSheetId="6" hidden="1">#REF!</definedName>
    <definedName name="BEx9E1KWMBZY7DZ2W81Y28KREC8K" localSheetId="5" hidden="1">#REF!</definedName>
    <definedName name="BEx9E1KWMBZY7DZ2W81Y28KREC8K" localSheetId="22" hidden="1">#REF!</definedName>
    <definedName name="BEx9E1KWMBZY7DZ2W81Y28KREC8K" localSheetId="3" hidden="1">#REF!</definedName>
    <definedName name="BEx9E1KWMBZY7DZ2W81Y28KREC8K" localSheetId="19" hidden="1">#REF!</definedName>
    <definedName name="BEx9E1KWMBZY7DZ2W81Y28KREC8K" localSheetId="4" hidden="1">#REF!</definedName>
    <definedName name="BEx9E1KWMBZY7DZ2W81Y28KREC8K" localSheetId="8" hidden="1">#REF!</definedName>
    <definedName name="BEx9E1KWMBZY7DZ2W81Y28KREC8K" localSheetId="20" hidden="1">#REF!</definedName>
    <definedName name="BEx9E1KWMBZY7DZ2W81Y28KREC8K" localSheetId="7" hidden="1">#REF!</definedName>
    <definedName name="BEx9E1KWMBZY7DZ2W81Y28KREC8K" hidden="1">#REF!</definedName>
    <definedName name="BEx9EDPXWEPLE7S1KH5K8GGFZKC0" localSheetId="6" hidden="1">[1]HEADER!#REF!</definedName>
    <definedName name="BEx9EDPXWEPLE7S1KH5K8GGFZKC0" localSheetId="5" hidden="1">[1]HEADER!#REF!</definedName>
    <definedName name="BEx9EDPXWEPLE7S1KH5K8GGFZKC0" localSheetId="22" hidden="1">[1]HEADER!#REF!</definedName>
    <definedName name="BEx9EDPXWEPLE7S1KH5K8GGFZKC0" localSheetId="3" hidden="1">[1]HEADER!#REF!</definedName>
    <definedName name="BEx9EDPXWEPLE7S1KH5K8GGFZKC0" localSheetId="19" hidden="1">[1]HEADER!#REF!</definedName>
    <definedName name="BEx9EDPXWEPLE7S1KH5K8GGFZKC0" localSheetId="4" hidden="1">[1]HEADER!#REF!</definedName>
    <definedName name="BEx9EDPXWEPLE7S1KH5K8GGFZKC0" localSheetId="8" hidden="1">[1]HEADER!#REF!</definedName>
    <definedName name="BEx9EDPXWEPLE7S1KH5K8GGFZKC0" localSheetId="20" hidden="1">[1]HEADER!#REF!</definedName>
    <definedName name="BEx9EDPXWEPLE7S1KH5K8GGFZKC0" localSheetId="7" hidden="1">[1]HEADER!#REF!</definedName>
    <definedName name="BEx9EDPXWEPLE7S1KH5K8GGFZKC0" hidden="1">[1]HEADER!#REF!</definedName>
    <definedName name="BEx9EGV6CYG6ZG9E7TMR9RZYSGH1" localSheetId="6" hidden="1">#REF!</definedName>
    <definedName name="BEx9EGV6CYG6ZG9E7TMR9RZYSGH1" localSheetId="5" hidden="1">#REF!</definedName>
    <definedName name="BEx9EGV6CYG6ZG9E7TMR9RZYSGH1" localSheetId="17" hidden="1">#REF!</definedName>
    <definedName name="BEx9EGV6CYG6ZG9E7TMR9RZYSGH1" localSheetId="22" hidden="1">#REF!</definedName>
    <definedName name="BEx9EGV6CYG6ZG9E7TMR9RZYSGH1" localSheetId="3" hidden="1">#REF!</definedName>
    <definedName name="BEx9EGV6CYG6ZG9E7TMR9RZYSGH1" localSheetId="19" hidden="1">#REF!</definedName>
    <definedName name="BEx9EGV6CYG6ZG9E7TMR9RZYSGH1" localSheetId="15" hidden="1">#REF!</definedName>
    <definedName name="BEx9EGV6CYG6ZG9E7TMR9RZYSGH1" localSheetId="4" hidden="1">#REF!</definedName>
    <definedName name="BEx9EGV6CYG6ZG9E7TMR9RZYSGH1" localSheetId="8" hidden="1">#REF!</definedName>
    <definedName name="BEx9EGV6CYG6ZG9E7TMR9RZYSGH1" localSheetId="20" hidden="1">#REF!</definedName>
    <definedName name="BEx9EGV6CYG6ZG9E7TMR9RZYSGH1" localSheetId="7" hidden="1">#REF!</definedName>
    <definedName name="BEx9EGV6CYG6ZG9E7TMR9RZYSGH1" hidden="1">#REF!</definedName>
    <definedName name="BEx9EIIL3MUQBD4ZYG7W1J3C5R3P" localSheetId="6" hidden="1">#REF!</definedName>
    <definedName name="BEx9EIIL3MUQBD4ZYG7W1J3C5R3P" localSheetId="5" hidden="1">#REF!</definedName>
    <definedName name="BEx9EIIL3MUQBD4ZYG7W1J3C5R3P" localSheetId="22" hidden="1">#REF!</definedName>
    <definedName name="BEx9EIIL3MUQBD4ZYG7W1J3C5R3P" localSheetId="3" hidden="1">#REF!</definedName>
    <definedName name="BEx9EIIL3MUQBD4ZYG7W1J3C5R3P" localSheetId="19" hidden="1">#REF!</definedName>
    <definedName name="BEx9EIIL3MUQBD4ZYG7W1J3C5R3P" localSheetId="4" hidden="1">#REF!</definedName>
    <definedName name="BEx9EIIL3MUQBD4ZYG7W1J3C5R3P" localSheetId="8" hidden="1">#REF!</definedName>
    <definedName name="BEx9EIIL3MUQBD4ZYG7W1J3C5R3P" localSheetId="20" hidden="1">#REF!</definedName>
    <definedName name="BEx9EIIL3MUQBD4ZYG7W1J3C5R3P" localSheetId="7" hidden="1">#REF!</definedName>
    <definedName name="BEx9EIIL3MUQBD4ZYG7W1J3C5R3P" hidden="1">#REF!</definedName>
    <definedName name="BEx9FKVIU1R1D6J2Q36IQCU8DCEX" localSheetId="6" hidden="1">#REF!</definedName>
    <definedName name="BEx9FKVIU1R1D6J2Q36IQCU8DCEX" localSheetId="5" hidden="1">#REF!</definedName>
    <definedName name="BEx9FKVIU1R1D6J2Q36IQCU8DCEX" localSheetId="22" hidden="1">#REF!</definedName>
    <definedName name="BEx9FKVIU1R1D6J2Q36IQCU8DCEX" localSheetId="3" hidden="1">#REF!</definedName>
    <definedName name="BEx9FKVIU1R1D6J2Q36IQCU8DCEX" localSheetId="19" hidden="1">#REF!</definedName>
    <definedName name="BEx9FKVIU1R1D6J2Q36IQCU8DCEX" localSheetId="4" hidden="1">#REF!</definedName>
    <definedName name="BEx9FKVIU1R1D6J2Q36IQCU8DCEX" localSheetId="8" hidden="1">#REF!</definedName>
    <definedName name="BEx9FKVIU1R1D6J2Q36IQCU8DCEX" localSheetId="20" hidden="1">#REF!</definedName>
    <definedName name="BEx9FKVIU1R1D6J2Q36IQCU8DCEX" localSheetId="7" hidden="1">#REF!</definedName>
    <definedName name="BEx9FKVIU1R1D6J2Q36IQCU8DCEX" hidden="1">#REF!</definedName>
    <definedName name="BEx9GHOWIATRBTAFYZCDVDOJPG3X" localSheetId="6" hidden="1">#REF!</definedName>
    <definedName name="BEx9GHOWIATRBTAFYZCDVDOJPG3X" localSheetId="5" hidden="1">#REF!</definedName>
    <definedName name="BEx9GHOWIATRBTAFYZCDVDOJPG3X" localSheetId="22" hidden="1">#REF!</definedName>
    <definedName name="BEx9GHOWIATRBTAFYZCDVDOJPG3X" localSheetId="3" hidden="1">#REF!</definedName>
    <definedName name="BEx9GHOWIATRBTAFYZCDVDOJPG3X" localSheetId="19" hidden="1">#REF!</definedName>
    <definedName name="BEx9GHOWIATRBTAFYZCDVDOJPG3X" localSheetId="4" hidden="1">#REF!</definedName>
    <definedName name="BEx9GHOWIATRBTAFYZCDVDOJPG3X" localSheetId="8" hidden="1">#REF!</definedName>
    <definedName name="BEx9GHOWIATRBTAFYZCDVDOJPG3X" localSheetId="20" hidden="1">#REF!</definedName>
    <definedName name="BEx9GHOWIATRBTAFYZCDVDOJPG3X" localSheetId="7" hidden="1">#REF!</definedName>
    <definedName name="BEx9GHOWIATRBTAFYZCDVDOJPG3X" hidden="1">#REF!</definedName>
    <definedName name="BEx9GJXW8UK9GOBZPQJGA4FL0M2O" localSheetId="6" hidden="1">#REF!</definedName>
    <definedName name="BEx9GJXW8UK9GOBZPQJGA4FL0M2O" localSheetId="5" hidden="1">#REF!</definedName>
    <definedName name="BEx9GJXW8UK9GOBZPQJGA4FL0M2O" localSheetId="22" hidden="1">#REF!</definedName>
    <definedName name="BEx9GJXW8UK9GOBZPQJGA4FL0M2O" localSheetId="3" hidden="1">#REF!</definedName>
    <definedName name="BEx9GJXW8UK9GOBZPQJGA4FL0M2O" localSheetId="19" hidden="1">#REF!</definedName>
    <definedName name="BEx9GJXW8UK9GOBZPQJGA4FL0M2O" localSheetId="4" hidden="1">#REF!</definedName>
    <definedName name="BEx9GJXW8UK9GOBZPQJGA4FL0M2O" localSheetId="8" hidden="1">#REF!</definedName>
    <definedName name="BEx9GJXW8UK9GOBZPQJGA4FL0M2O" localSheetId="20" hidden="1">#REF!</definedName>
    <definedName name="BEx9GJXW8UK9GOBZPQJGA4FL0M2O" localSheetId="7" hidden="1">#REF!</definedName>
    <definedName name="BEx9GJXW8UK9GOBZPQJGA4FL0M2O" hidden="1">#REF!</definedName>
    <definedName name="BEx9HKT139HM6SWSHO6XVRFA9D25" localSheetId="6" hidden="1">#REF!</definedName>
    <definedName name="BEx9HKT139HM6SWSHO6XVRFA9D25" localSheetId="5" hidden="1">#REF!</definedName>
    <definedName name="BEx9HKT139HM6SWSHO6XVRFA9D25" localSheetId="22" hidden="1">#REF!</definedName>
    <definedName name="BEx9HKT139HM6SWSHO6XVRFA9D25" localSheetId="3" hidden="1">#REF!</definedName>
    <definedName name="BEx9HKT139HM6SWSHO6XVRFA9D25" localSheetId="19" hidden="1">#REF!</definedName>
    <definedName name="BEx9HKT139HM6SWSHO6XVRFA9D25" localSheetId="4" hidden="1">#REF!</definedName>
    <definedName name="BEx9HKT139HM6SWSHO6XVRFA9D25" localSheetId="8" hidden="1">#REF!</definedName>
    <definedName name="BEx9HKT139HM6SWSHO6XVRFA9D25" localSheetId="20" hidden="1">#REF!</definedName>
    <definedName name="BEx9HKT139HM6SWSHO6XVRFA9D25" localSheetId="7" hidden="1">#REF!</definedName>
    <definedName name="BEx9HKT139HM6SWSHO6XVRFA9D25" hidden="1">#REF!</definedName>
    <definedName name="BEx9HU3BPAK91G2PCXDFTVS39TF6" localSheetId="6" hidden="1">#REF!</definedName>
    <definedName name="BEx9HU3BPAK91G2PCXDFTVS39TF6" localSheetId="5" hidden="1">#REF!</definedName>
    <definedName name="BEx9HU3BPAK91G2PCXDFTVS39TF6" localSheetId="22" hidden="1">#REF!</definedName>
    <definedName name="BEx9HU3BPAK91G2PCXDFTVS39TF6" localSheetId="3" hidden="1">#REF!</definedName>
    <definedName name="BEx9HU3BPAK91G2PCXDFTVS39TF6" localSheetId="19" hidden="1">#REF!</definedName>
    <definedName name="BEx9HU3BPAK91G2PCXDFTVS39TF6" localSheetId="4" hidden="1">#REF!</definedName>
    <definedName name="BEx9HU3BPAK91G2PCXDFTVS39TF6" localSheetId="8" hidden="1">#REF!</definedName>
    <definedName name="BEx9HU3BPAK91G2PCXDFTVS39TF6" localSheetId="20" hidden="1">#REF!</definedName>
    <definedName name="BEx9HU3BPAK91G2PCXDFTVS39TF6" localSheetId="7" hidden="1">#REF!</definedName>
    <definedName name="BEx9HU3BPAK91G2PCXDFTVS39TF6" hidden="1">#REF!</definedName>
    <definedName name="BEx9I0U78LVEHO0MPOB5U4RHMUBV" localSheetId="6" hidden="1">#REF!</definedName>
    <definedName name="BEx9I0U78LVEHO0MPOB5U4RHMUBV" localSheetId="5" hidden="1">#REF!</definedName>
    <definedName name="BEx9I0U78LVEHO0MPOB5U4RHMUBV" localSheetId="22" hidden="1">#REF!</definedName>
    <definedName name="BEx9I0U78LVEHO0MPOB5U4RHMUBV" localSheetId="3" hidden="1">#REF!</definedName>
    <definedName name="BEx9I0U78LVEHO0MPOB5U4RHMUBV" localSheetId="19" hidden="1">#REF!</definedName>
    <definedName name="BEx9I0U78LVEHO0MPOB5U4RHMUBV" localSheetId="4" hidden="1">#REF!</definedName>
    <definedName name="BEx9I0U78LVEHO0MPOB5U4RHMUBV" localSheetId="8" hidden="1">#REF!</definedName>
    <definedName name="BEx9I0U78LVEHO0MPOB5U4RHMUBV" localSheetId="20" hidden="1">#REF!</definedName>
    <definedName name="BEx9I0U78LVEHO0MPOB5U4RHMUBV" localSheetId="7" hidden="1">#REF!</definedName>
    <definedName name="BEx9I0U78LVEHO0MPOB5U4RHMUBV" hidden="1">#REF!</definedName>
    <definedName name="BEx9I2MX3GRNC957J8FMHNWP04Q5" localSheetId="6" hidden="1">#REF!</definedName>
    <definedName name="BEx9I2MX3GRNC957J8FMHNWP04Q5" localSheetId="5" hidden="1">#REF!</definedName>
    <definedName name="BEx9I2MX3GRNC957J8FMHNWP04Q5" localSheetId="22" hidden="1">#REF!</definedName>
    <definedName name="BEx9I2MX3GRNC957J8FMHNWP04Q5" localSheetId="3" hidden="1">#REF!</definedName>
    <definedName name="BEx9I2MX3GRNC957J8FMHNWP04Q5" localSheetId="19" hidden="1">#REF!</definedName>
    <definedName name="BEx9I2MX3GRNC957J8FMHNWP04Q5" localSheetId="4" hidden="1">#REF!</definedName>
    <definedName name="BEx9I2MX3GRNC957J8FMHNWP04Q5" localSheetId="8" hidden="1">#REF!</definedName>
    <definedName name="BEx9I2MX3GRNC957J8FMHNWP04Q5" localSheetId="20" hidden="1">#REF!</definedName>
    <definedName name="BEx9I2MX3GRNC957J8FMHNWP04Q5" localSheetId="7" hidden="1">#REF!</definedName>
    <definedName name="BEx9I2MX3GRNC957J8FMHNWP04Q5" hidden="1">#REF!</definedName>
    <definedName name="BEx9IPV0JNXRW2B881C8WBY5U1KI" localSheetId="6" hidden="1">#REF!</definedName>
    <definedName name="BEx9IPV0JNXRW2B881C8WBY5U1KI" localSheetId="5" hidden="1">#REF!</definedName>
    <definedName name="BEx9IPV0JNXRW2B881C8WBY5U1KI" localSheetId="22" hidden="1">#REF!</definedName>
    <definedName name="BEx9IPV0JNXRW2B881C8WBY5U1KI" localSheetId="3" hidden="1">#REF!</definedName>
    <definedName name="BEx9IPV0JNXRW2B881C8WBY5U1KI" localSheetId="19" hidden="1">#REF!</definedName>
    <definedName name="BEx9IPV0JNXRW2B881C8WBY5U1KI" localSheetId="4" hidden="1">#REF!</definedName>
    <definedName name="BEx9IPV0JNXRW2B881C8WBY5U1KI" localSheetId="8" hidden="1">#REF!</definedName>
    <definedName name="BEx9IPV0JNXRW2B881C8WBY5U1KI" localSheetId="20" hidden="1">#REF!</definedName>
    <definedName name="BEx9IPV0JNXRW2B881C8WBY5U1KI" localSheetId="7" hidden="1">#REF!</definedName>
    <definedName name="BEx9IPV0JNXRW2B881C8WBY5U1KI" hidden="1">#REF!</definedName>
    <definedName name="BExAVL1638ABE13R5SQH026SK9EX" localSheetId="6" hidden="1">#REF!</definedName>
    <definedName name="BExAVL1638ABE13R5SQH026SK9EX" localSheetId="5" hidden="1">#REF!</definedName>
    <definedName name="BExAVL1638ABE13R5SQH026SK9EX" localSheetId="22" hidden="1">#REF!</definedName>
    <definedName name="BExAVL1638ABE13R5SQH026SK9EX" localSheetId="3" hidden="1">#REF!</definedName>
    <definedName name="BExAVL1638ABE13R5SQH026SK9EX" localSheetId="19" hidden="1">#REF!</definedName>
    <definedName name="BExAVL1638ABE13R5SQH026SK9EX" localSheetId="4" hidden="1">#REF!</definedName>
    <definedName name="BExAVL1638ABE13R5SQH026SK9EX" localSheetId="8" hidden="1">#REF!</definedName>
    <definedName name="BExAVL1638ABE13R5SQH026SK9EX" localSheetId="20" hidden="1">#REF!</definedName>
    <definedName name="BExAVL1638ABE13R5SQH026SK9EX" localSheetId="7" hidden="1">#REF!</definedName>
    <definedName name="BExAVL1638ABE13R5SQH026SK9EX" hidden="1">#REF!</definedName>
    <definedName name="BExAW1IMBQBTU0E5J2TQQI2B79VY" localSheetId="6" hidden="1">#REF!</definedName>
    <definedName name="BExAW1IMBQBTU0E5J2TQQI2B79VY" localSheetId="5" hidden="1">#REF!</definedName>
    <definedName name="BExAW1IMBQBTU0E5J2TQQI2B79VY" localSheetId="22" hidden="1">#REF!</definedName>
    <definedName name="BExAW1IMBQBTU0E5J2TQQI2B79VY" localSheetId="3" hidden="1">#REF!</definedName>
    <definedName name="BExAW1IMBQBTU0E5J2TQQI2B79VY" localSheetId="19" hidden="1">#REF!</definedName>
    <definedName name="BExAW1IMBQBTU0E5J2TQQI2B79VY" localSheetId="4" hidden="1">#REF!</definedName>
    <definedName name="BExAW1IMBQBTU0E5J2TQQI2B79VY" localSheetId="8" hidden="1">#REF!</definedName>
    <definedName name="BExAW1IMBQBTU0E5J2TQQI2B79VY" localSheetId="20" hidden="1">#REF!</definedName>
    <definedName name="BExAW1IMBQBTU0E5J2TQQI2B79VY" localSheetId="7" hidden="1">#REF!</definedName>
    <definedName name="BExAW1IMBQBTU0E5J2TQQI2B79VY" hidden="1">#REF!</definedName>
    <definedName name="BExAXD0OJP1HKJKJ5K01GDQ5ZNUN" localSheetId="6" hidden="1">#REF!</definedName>
    <definedName name="BExAXD0OJP1HKJKJ5K01GDQ5ZNUN" localSheetId="5" hidden="1">#REF!</definedName>
    <definedName name="BExAXD0OJP1HKJKJ5K01GDQ5ZNUN" localSheetId="22" hidden="1">#REF!</definedName>
    <definedName name="BExAXD0OJP1HKJKJ5K01GDQ5ZNUN" localSheetId="3" hidden="1">#REF!</definedName>
    <definedName name="BExAXD0OJP1HKJKJ5K01GDQ5ZNUN" localSheetId="19" hidden="1">#REF!</definedName>
    <definedName name="BExAXD0OJP1HKJKJ5K01GDQ5ZNUN" localSheetId="4" hidden="1">#REF!</definedName>
    <definedName name="BExAXD0OJP1HKJKJ5K01GDQ5ZNUN" localSheetId="8" hidden="1">#REF!</definedName>
    <definedName name="BExAXD0OJP1HKJKJ5K01GDQ5ZNUN" localSheetId="20" hidden="1">#REF!</definedName>
    <definedName name="BExAXD0OJP1HKJKJ5K01GDQ5ZNUN" localSheetId="7" hidden="1">#REF!</definedName>
    <definedName name="BExAXD0OJP1HKJKJ5K01GDQ5ZNUN" hidden="1">#REF!</definedName>
    <definedName name="BExAY9JGYSISL3L87W3W7QBQCYOH" localSheetId="6" hidden="1">#REF!</definedName>
    <definedName name="BExAY9JGYSISL3L87W3W7QBQCYOH" localSheetId="5" hidden="1">#REF!</definedName>
    <definedName name="BExAY9JGYSISL3L87W3W7QBQCYOH" localSheetId="22" hidden="1">#REF!</definedName>
    <definedName name="BExAY9JGYSISL3L87W3W7QBQCYOH" localSheetId="3" hidden="1">#REF!</definedName>
    <definedName name="BExAY9JGYSISL3L87W3W7QBQCYOH" localSheetId="19" hidden="1">#REF!</definedName>
    <definedName name="BExAY9JGYSISL3L87W3W7QBQCYOH" localSheetId="4" hidden="1">#REF!</definedName>
    <definedName name="BExAY9JGYSISL3L87W3W7QBQCYOH" localSheetId="8" hidden="1">#REF!</definedName>
    <definedName name="BExAY9JGYSISL3L87W3W7QBQCYOH" localSheetId="20" hidden="1">#REF!</definedName>
    <definedName name="BExAY9JGYSISL3L87W3W7QBQCYOH" localSheetId="7" hidden="1">#REF!</definedName>
    <definedName name="BExAY9JGYSISL3L87W3W7QBQCYOH" hidden="1">#REF!</definedName>
    <definedName name="BExB0MYBF7BVQ9V0ITCDFR9URZXH" localSheetId="6" hidden="1">#REF!</definedName>
    <definedName name="BExB0MYBF7BVQ9V0ITCDFR9URZXH" localSheetId="5" hidden="1">#REF!</definedName>
    <definedName name="BExB0MYBF7BVQ9V0ITCDFR9URZXH" localSheetId="22" hidden="1">#REF!</definedName>
    <definedName name="BExB0MYBF7BVQ9V0ITCDFR9URZXH" localSheetId="3" hidden="1">#REF!</definedName>
    <definedName name="BExB0MYBF7BVQ9V0ITCDFR9URZXH" localSheetId="19" hidden="1">#REF!</definedName>
    <definedName name="BExB0MYBF7BVQ9V0ITCDFR9URZXH" localSheetId="4" hidden="1">#REF!</definedName>
    <definedName name="BExB0MYBF7BVQ9V0ITCDFR9URZXH" localSheetId="8" hidden="1">#REF!</definedName>
    <definedName name="BExB0MYBF7BVQ9V0ITCDFR9URZXH" localSheetId="20" hidden="1">#REF!</definedName>
    <definedName name="BExB0MYBF7BVQ9V0ITCDFR9URZXH" localSheetId="7" hidden="1">#REF!</definedName>
    <definedName name="BExB0MYBF7BVQ9V0ITCDFR9URZXH" hidden="1">#REF!</definedName>
    <definedName name="BExB1KTDW9PPFVAAGRLUC0Q6UAY2" localSheetId="6" hidden="1">#REF!</definedName>
    <definedName name="BExB1KTDW9PPFVAAGRLUC0Q6UAY2" localSheetId="5" hidden="1">#REF!</definedName>
    <definedName name="BExB1KTDW9PPFVAAGRLUC0Q6UAY2" localSheetId="22" hidden="1">#REF!</definedName>
    <definedName name="BExB1KTDW9PPFVAAGRLUC0Q6UAY2" localSheetId="3" hidden="1">#REF!</definedName>
    <definedName name="BExB1KTDW9PPFVAAGRLUC0Q6UAY2" localSheetId="19" hidden="1">#REF!</definedName>
    <definedName name="BExB1KTDW9PPFVAAGRLUC0Q6UAY2" localSheetId="4" hidden="1">#REF!</definedName>
    <definedName name="BExB1KTDW9PPFVAAGRLUC0Q6UAY2" localSheetId="8" hidden="1">#REF!</definedName>
    <definedName name="BExB1KTDW9PPFVAAGRLUC0Q6UAY2" localSheetId="20" hidden="1">#REF!</definedName>
    <definedName name="BExB1KTDW9PPFVAAGRLUC0Q6UAY2" localSheetId="7" hidden="1">#REF!</definedName>
    <definedName name="BExB1KTDW9PPFVAAGRLUC0Q6UAY2" hidden="1">#REF!</definedName>
    <definedName name="BExB2VPW6K0D6PXFNB2EI2PAJRLJ" localSheetId="6" hidden="1">#REF!</definedName>
    <definedName name="BExB2VPW6K0D6PXFNB2EI2PAJRLJ" localSheetId="5" hidden="1">#REF!</definedName>
    <definedName name="BExB2VPW6K0D6PXFNB2EI2PAJRLJ" localSheetId="22" hidden="1">#REF!</definedName>
    <definedName name="BExB2VPW6K0D6PXFNB2EI2PAJRLJ" localSheetId="3" hidden="1">#REF!</definedName>
    <definedName name="BExB2VPW6K0D6PXFNB2EI2PAJRLJ" localSheetId="19" hidden="1">#REF!</definedName>
    <definedName name="BExB2VPW6K0D6PXFNB2EI2PAJRLJ" localSheetId="4" hidden="1">#REF!</definedName>
    <definedName name="BExB2VPW6K0D6PXFNB2EI2PAJRLJ" localSheetId="8" hidden="1">#REF!</definedName>
    <definedName name="BExB2VPW6K0D6PXFNB2EI2PAJRLJ" localSheetId="20" hidden="1">#REF!</definedName>
    <definedName name="BExB2VPW6K0D6PXFNB2EI2PAJRLJ" localSheetId="7" hidden="1">#REF!</definedName>
    <definedName name="BExB2VPW6K0D6PXFNB2EI2PAJRLJ" hidden="1">#REF!</definedName>
    <definedName name="BExB3JUJXC8QYV4XAOBJCULQAADA" localSheetId="6" hidden="1">#REF!</definedName>
    <definedName name="BExB3JUJXC8QYV4XAOBJCULQAADA" localSheetId="5" hidden="1">#REF!</definedName>
    <definedName name="BExB3JUJXC8QYV4XAOBJCULQAADA" localSheetId="22" hidden="1">#REF!</definedName>
    <definedName name="BExB3JUJXC8QYV4XAOBJCULQAADA" localSheetId="3" hidden="1">#REF!</definedName>
    <definedName name="BExB3JUJXC8QYV4XAOBJCULQAADA" localSheetId="19" hidden="1">#REF!</definedName>
    <definedName name="BExB3JUJXC8QYV4XAOBJCULQAADA" localSheetId="4" hidden="1">#REF!</definedName>
    <definedName name="BExB3JUJXC8QYV4XAOBJCULQAADA" localSheetId="8" hidden="1">#REF!</definedName>
    <definedName name="BExB3JUJXC8QYV4XAOBJCULQAADA" localSheetId="20" hidden="1">#REF!</definedName>
    <definedName name="BExB3JUJXC8QYV4XAOBJCULQAADA" localSheetId="7" hidden="1">#REF!</definedName>
    <definedName name="BExB3JUJXC8QYV4XAOBJCULQAADA" hidden="1">#REF!</definedName>
    <definedName name="BExB41TWQ6820BR7SVX3Q7SR1LZ8" localSheetId="6" hidden="1">#REF!</definedName>
    <definedName name="BExB41TWQ6820BR7SVX3Q7SR1LZ8" localSheetId="5" hidden="1">#REF!</definedName>
    <definedName name="BExB41TWQ6820BR7SVX3Q7SR1LZ8" localSheetId="22" hidden="1">#REF!</definedName>
    <definedName name="BExB41TWQ6820BR7SVX3Q7SR1LZ8" localSheetId="3" hidden="1">#REF!</definedName>
    <definedName name="BExB41TWQ6820BR7SVX3Q7SR1LZ8" localSheetId="19" hidden="1">#REF!</definedName>
    <definedName name="BExB41TWQ6820BR7SVX3Q7SR1LZ8" localSheetId="4" hidden="1">#REF!</definedName>
    <definedName name="BExB41TWQ6820BR7SVX3Q7SR1LZ8" localSheetId="8" hidden="1">#REF!</definedName>
    <definedName name="BExB41TWQ6820BR7SVX3Q7SR1LZ8" localSheetId="20" hidden="1">#REF!</definedName>
    <definedName name="BExB41TWQ6820BR7SVX3Q7SR1LZ8" localSheetId="7" hidden="1">#REF!</definedName>
    <definedName name="BExB41TWQ6820BR7SVX3Q7SR1LZ8" hidden="1">#REF!</definedName>
    <definedName name="BExB44OC6FOXVZBDEY5BR6SHCZNQ" localSheetId="6" hidden="1">#REF!</definedName>
    <definedName name="BExB44OC6FOXVZBDEY5BR6SHCZNQ" localSheetId="5" hidden="1">#REF!</definedName>
    <definedName name="BExB44OC6FOXVZBDEY5BR6SHCZNQ" localSheetId="22" hidden="1">#REF!</definedName>
    <definedName name="BExB44OC6FOXVZBDEY5BR6SHCZNQ" localSheetId="3" hidden="1">#REF!</definedName>
    <definedName name="BExB44OC6FOXVZBDEY5BR6SHCZNQ" localSheetId="19" hidden="1">#REF!</definedName>
    <definedName name="BExB44OC6FOXVZBDEY5BR6SHCZNQ" localSheetId="4" hidden="1">#REF!</definedName>
    <definedName name="BExB44OC6FOXVZBDEY5BR6SHCZNQ" localSheetId="8" hidden="1">#REF!</definedName>
    <definedName name="BExB44OC6FOXVZBDEY5BR6SHCZNQ" localSheetId="20" hidden="1">#REF!</definedName>
    <definedName name="BExB44OC6FOXVZBDEY5BR6SHCZNQ" localSheetId="7" hidden="1">#REF!</definedName>
    <definedName name="BExB44OC6FOXVZBDEY5BR6SHCZNQ" hidden="1">#REF!</definedName>
    <definedName name="BExB4A2KCGRFVC87ZRC18R8O2XYF" localSheetId="6" hidden="1">#REF!</definedName>
    <definedName name="BExB4A2KCGRFVC87ZRC18R8O2XYF" localSheetId="5" hidden="1">#REF!</definedName>
    <definedName name="BExB4A2KCGRFVC87ZRC18R8O2XYF" localSheetId="22" hidden="1">#REF!</definedName>
    <definedName name="BExB4A2KCGRFVC87ZRC18R8O2XYF" localSheetId="3" hidden="1">#REF!</definedName>
    <definedName name="BExB4A2KCGRFVC87ZRC18R8O2XYF" localSheetId="19" hidden="1">#REF!</definedName>
    <definedName name="BExB4A2KCGRFVC87ZRC18R8O2XYF" localSheetId="4" hidden="1">#REF!</definedName>
    <definedName name="BExB4A2KCGRFVC87ZRC18R8O2XYF" localSheetId="8" hidden="1">#REF!</definedName>
    <definedName name="BExB4A2KCGRFVC87ZRC18R8O2XYF" localSheetId="20" hidden="1">#REF!</definedName>
    <definedName name="BExB4A2KCGRFVC87ZRC18R8O2XYF" localSheetId="7" hidden="1">#REF!</definedName>
    <definedName name="BExB4A2KCGRFVC87ZRC18R8O2XYF" hidden="1">#REF!</definedName>
    <definedName name="BExB50W4NZMCTI79LJI7K2M3YYWH" localSheetId="6" hidden="1">#REF!</definedName>
    <definedName name="BExB50W4NZMCTI79LJI7K2M3YYWH" localSheetId="5" hidden="1">#REF!</definedName>
    <definedName name="BExB50W4NZMCTI79LJI7K2M3YYWH" localSheetId="22" hidden="1">#REF!</definedName>
    <definedName name="BExB50W4NZMCTI79LJI7K2M3YYWH" localSheetId="3" hidden="1">#REF!</definedName>
    <definedName name="BExB50W4NZMCTI79LJI7K2M3YYWH" localSheetId="19" hidden="1">#REF!</definedName>
    <definedName name="BExB50W4NZMCTI79LJI7K2M3YYWH" localSheetId="4" hidden="1">#REF!</definedName>
    <definedName name="BExB50W4NZMCTI79LJI7K2M3YYWH" localSheetId="8" hidden="1">#REF!</definedName>
    <definedName name="BExB50W4NZMCTI79LJI7K2M3YYWH" localSheetId="20" hidden="1">#REF!</definedName>
    <definedName name="BExB50W4NZMCTI79LJI7K2M3YYWH" localSheetId="7" hidden="1">#REF!</definedName>
    <definedName name="BExB50W4NZMCTI79LJI7K2M3YYWH" hidden="1">#REF!</definedName>
    <definedName name="BExB5U9JN1UHEARI0481VU3P9GGG" localSheetId="6" hidden="1">#REF!</definedName>
    <definedName name="BExB5U9JN1UHEARI0481VU3P9GGG" localSheetId="5" hidden="1">#REF!</definedName>
    <definedName name="BExB5U9JN1UHEARI0481VU3P9GGG" localSheetId="22" hidden="1">#REF!</definedName>
    <definedName name="BExB5U9JN1UHEARI0481VU3P9GGG" localSheetId="3" hidden="1">#REF!</definedName>
    <definedName name="BExB5U9JN1UHEARI0481VU3P9GGG" localSheetId="19" hidden="1">#REF!</definedName>
    <definedName name="BExB5U9JN1UHEARI0481VU3P9GGG" localSheetId="4" hidden="1">#REF!</definedName>
    <definedName name="BExB5U9JN1UHEARI0481VU3P9GGG" localSheetId="8" hidden="1">#REF!</definedName>
    <definedName name="BExB5U9JN1UHEARI0481VU3P9GGG" localSheetId="20" hidden="1">#REF!</definedName>
    <definedName name="BExB5U9JN1UHEARI0481VU3P9GGG" localSheetId="7" hidden="1">#REF!</definedName>
    <definedName name="BExB5U9JN1UHEARI0481VU3P9GGG" hidden="1">#REF!</definedName>
    <definedName name="BExB7CCZRTPP5XRFAR84CPLTOXI3" localSheetId="6" hidden="1">#REF!</definedName>
    <definedName name="BExB7CCZRTPP5XRFAR84CPLTOXI3" localSheetId="5" hidden="1">#REF!</definedName>
    <definedName name="BExB7CCZRTPP5XRFAR84CPLTOXI3" localSheetId="22" hidden="1">#REF!</definedName>
    <definedName name="BExB7CCZRTPP5XRFAR84CPLTOXI3" localSheetId="3" hidden="1">#REF!</definedName>
    <definedName name="BExB7CCZRTPP5XRFAR84CPLTOXI3" localSheetId="19" hidden="1">#REF!</definedName>
    <definedName name="BExB7CCZRTPP5XRFAR84CPLTOXI3" localSheetId="4" hidden="1">#REF!</definedName>
    <definedName name="BExB7CCZRTPP5XRFAR84CPLTOXI3" localSheetId="8" hidden="1">#REF!</definedName>
    <definedName name="BExB7CCZRTPP5XRFAR84CPLTOXI3" localSheetId="20" hidden="1">#REF!</definedName>
    <definedName name="BExB7CCZRTPP5XRFAR84CPLTOXI3" localSheetId="7" hidden="1">#REF!</definedName>
    <definedName name="BExB7CCZRTPP5XRFAR84CPLTOXI3" hidden="1">#REF!</definedName>
    <definedName name="BExB8KEWJQOO05VHW4CS61VYZE5U" localSheetId="6" hidden="1">#REF!</definedName>
    <definedName name="BExB8KEWJQOO05VHW4CS61VYZE5U" localSheetId="5" hidden="1">#REF!</definedName>
    <definedName name="BExB8KEWJQOO05VHW4CS61VYZE5U" localSheetId="22" hidden="1">#REF!</definedName>
    <definedName name="BExB8KEWJQOO05VHW4CS61VYZE5U" localSheetId="3" hidden="1">#REF!</definedName>
    <definedName name="BExB8KEWJQOO05VHW4CS61VYZE5U" localSheetId="19" hidden="1">#REF!</definedName>
    <definedName name="BExB8KEWJQOO05VHW4CS61VYZE5U" localSheetId="4" hidden="1">#REF!</definedName>
    <definedName name="BExB8KEWJQOO05VHW4CS61VYZE5U" localSheetId="8" hidden="1">#REF!</definedName>
    <definedName name="BExB8KEWJQOO05VHW4CS61VYZE5U" localSheetId="20" hidden="1">#REF!</definedName>
    <definedName name="BExB8KEWJQOO05VHW4CS61VYZE5U" localSheetId="7" hidden="1">#REF!</definedName>
    <definedName name="BExB8KEWJQOO05VHW4CS61VYZE5U" hidden="1">#REF!</definedName>
    <definedName name="BExB9EDVITSRZC6AZLBXID7PHJ91" localSheetId="6" hidden="1">#REF!</definedName>
    <definedName name="BExB9EDVITSRZC6AZLBXID7PHJ91" localSheetId="5" hidden="1">#REF!</definedName>
    <definedName name="BExB9EDVITSRZC6AZLBXID7PHJ91" localSheetId="22" hidden="1">#REF!</definedName>
    <definedName name="BExB9EDVITSRZC6AZLBXID7PHJ91" localSheetId="3" hidden="1">#REF!</definedName>
    <definedName name="BExB9EDVITSRZC6AZLBXID7PHJ91" localSheetId="19" hidden="1">#REF!</definedName>
    <definedName name="BExB9EDVITSRZC6AZLBXID7PHJ91" localSheetId="4" hidden="1">#REF!</definedName>
    <definedName name="BExB9EDVITSRZC6AZLBXID7PHJ91" localSheetId="8" hidden="1">#REF!</definedName>
    <definedName name="BExB9EDVITSRZC6AZLBXID7PHJ91" localSheetId="20" hidden="1">#REF!</definedName>
    <definedName name="BExB9EDVITSRZC6AZLBXID7PHJ91" localSheetId="7" hidden="1">#REF!</definedName>
    <definedName name="BExB9EDVITSRZC6AZLBXID7PHJ91" hidden="1">#REF!</definedName>
    <definedName name="BExBA6K3TLYXUTIOWFXK3NMRGHR2" localSheetId="6" hidden="1">#REF!</definedName>
    <definedName name="BExBA6K3TLYXUTIOWFXK3NMRGHR2" localSheetId="5" hidden="1">#REF!</definedName>
    <definedName name="BExBA6K3TLYXUTIOWFXK3NMRGHR2" localSheetId="22" hidden="1">#REF!</definedName>
    <definedName name="BExBA6K3TLYXUTIOWFXK3NMRGHR2" localSheetId="3" hidden="1">#REF!</definedName>
    <definedName name="BExBA6K3TLYXUTIOWFXK3NMRGHR2" localSheetId="19" hidden="1">#REF!</definedName>
    <definedName name="BExBA6K3TLYXUTIOWFXK3NMRGHR2" localSheetId="4" hidden="1">#REF!</definedName>
    <definedName name="BExBA6K3TLYXUTIOWFXK3NMRGHR2" localSheetId="8" hidden="1">#REF!</definedName>
    <definedName name="BExBA6K3TLYXUTIOWFXK3NMRGHR2" localSheetId="20" hidden="1">#REF!</definedName>
    <definedName name="BExBA6K3TLYXUTIOWFXK3NMRGHR2" localSheetId="7" hidden="1">#REF!</definedName>
    <definedName name="BExBA6K3TLYXUTIOWFXK3NMRGHR2" hidden="1">#REF!</definedName>
    <definedName name="BExBA6PE8EEX0NM9BM28HHNN23ES" localSheetId="6" hidden="1">#REF!</definedName>
    <definedName name="BExBA6PE8EEX0NM9BM28HHNN23ES" localSheetId="5" hidden="1">#REF!</definedName>
    <definedName name="BExBA6PE8EEX0NM9BM28HHNN23ES" localSheetId="22" hidden="1">#REF!</definedName>
    <definedName name="BExBA6PE8EEX0NM9BM28HHNN23ES" localSheetId="3" hidden="1">#REF!</definedName>
    <definedName name="BExBA6PE8EEX0NM9BM28HHNN23ES" localSheetId="19" hidden="1">#REF!</definedName>
    <definedName name="BExBA6PE8EEX0NM9BM28HHNN23ES" localSheetId="4" hidden="1">#REF!</definedName>
    <definedName name="BExBA6PE8EEX0NM9BM28HHNN23ES" localSheetId="8" hidden="1">#REF!</definedName>
    <definedName name="BExBA6PE8EEX0NM9BM28HHNN23ES" localSheetId="20" hidden="1">#REF!</definedName>
    <definedName name="BExBA6PE8EEX0NM9BM28HHNN23ES" localSheetId="7" hidden="1">#REF!</definedName>
    <definedName name="BExBA6PE8EEX0NM9BM28HHNN23ES" hidden="1">#REF!</definedName>
    <definedName name="BExBAZH7UD0H66FA3KBRMXSCJLPK" localSheetId="6" hidden="1">#REF!</definedName>
    <definedName name="BExBAZH7UD0H66FA3KBRMXSCJLPK" localSheetId="5" hidden="1">#REF!</definedName>
    <definedName name="BExBAZH7UD0H66FA3KBRMXSCJLPK" localSheetId="22" hidden="1">#REF!</definedName>
    <definedName name="BExBAZH7UD0H66FA3KBRMXSCJLPK" localSheetId="3" hidden="1">#REF!</definedName>
    <definedName name="BExBAZH7UD0H66FA3KBRMXSCJLPK" localSheetId="4" hidden="1">#REF!</definedName>
    <definedName name="BExBAZH7UD0H66FA3KBRMXSCJLPK" localSheetId="8" hidden="1">#REF!</definedName>
    <definedName name="BExBAZH7UD0H66FA3KBRMXSCJLPK" localSheetId="20" hidden="1">#REF!</definedName>
    <definedName name="BExBAZH7UD0H66FA3KBRMXSCJLPK" localSheetId="7" hidden="1">#REF!</definedName>
    <definedName name="BExBAZH7UD0H66FA3KBRMXSCJLPK" hidden="1">#REF!</definedName>
    <definedName name="BExBCIH0UBOD07PZ27392P9YXEYX" localSheetId="6" hidden="1">#REF!</definedName>
    <definedName name="BExBCIH0UBOD07PZ27392P9YXEYX" localSheetId="5" hidden="1">#REF!</definedName>
    <definedName name="BExBCIH0UBOD07PZ27392P9YXEYX" localSheetId="22" hidden="1">#REF!</definedName>
    <definedName name="BExBCIH0UBOD07PZ27392P9YXEYX" localSheetId="3" hidden="1">#REF!</definedName>
    <definedName name="BExBCIH0UBOD07PZ27392P9YXEYX" localSheetId="19" hidden="1">#REF!</definedName>
    <definedName name="BExBCIH0UBOD07PZ27392P9YXEYX" localSheetId="4" hidden="1">#REF!</definedName>
    <definedName name="BExBCIH0UBOD07PZ27392P9YXEYX" localSheetId="8" hidden="1">#REF!</definedName>
    <definedName name="BExBCIH0UBOD07PZ27392P9YXEYX" localSheetId="20" hidden="1">#REF!</definedName>
    <definedName name="BExBCIH0UBOD07PZ27392P9YXEYX" localSheetId="7" hidden="1">#REF!</definedName>
    <definedName name="BExBCIH0UBOD07PZ27392P9YXEYX" hidden="1">#REF!</definedName>
    <definedName name="BExBCOGUPM5Z6QHXYY5E10ELG9G8" localSheetId="6" hidden="1">#REF!</definedName>
    <definedName name="BExBCOGUPM5Z6QHXYY5E10ELG9G8" localSheetId="5" hidden="1">#REF!</definedName>
    <definedName name="BExBCOGUPM5Z6QHXYY5E10ELG9G8" localSheetId="22" hidden="1">#REF!</definedName>
    <definedName name="BExBCOGUPM5Z6QHXYY5E10ELG9G8" localSheetId="3" hidden="1">#REF!</definedName>
    <definedName name="BExBCOGUPM5Z6QHXYY5E10ELG9G8" localSheetId="19" hidden="1">#REF!</definedName>
    <definedName name="BExBCOGUPM5Z6QHXYY5E10ELG9G8" localSheetId="4" hidden="1">#REF!</definedName>
    <definedName name="BExBCOGUPM5Z6QHXYY5E10ELG9G8" localSheetId="8" hidden="1">#REF!</definedName>
    <definedName name="BExBCOGUPM5Z6QHXYY5E10ELG9G8" localSheetId="20" hidden="1">#REF!</definedName>
    <definedName name="BExBCOGUPM5Z6QHXYY5E10ELG9G8" localSheetId="7" hidden="1">#REF!</definedName>
    <definedName name="BExBCOGUPM5Z6QHXYY5E10ELG9G8" hidden="1">#REF!</definedName>
    <definedName name="BExBDCLASWBCUKQ99SIH7MEJ6YOG" localSheetId="6" hidden="1">#REF!</definedName>
    <definedName name="BExBDCLASWBCUKQ99SIH7MEJ6YOG" localSheetId="5" hidden="1">#REF!</definedName>
    <definedName name="BExBDCLASWBCUKQ99SIH7MEJ6YOG" localSheetId="22" hidden="1">#REF!</definedName>
    <definedName name="BExBDCLASWBCUKQ99SIH7MEJ6YOG" localSheetId="3" hidden="1">#REF!</definedName>
    <definedName name="BExBDCLASWBCUKQ99SIH7MEJ6YOG" localSheetId="19" hidden="1">#REF!</definedName>
    <definedName name="BExBDCLASWBCUKQ99SIH7MEJ6YOG" localSheetId="4" hidden="1">#REF!</definedName>
    <definedName name="BExBDCLASWBCUKQ99SIH7MEJ6YOG" localSheetId="8" hidden="1">#REF!</definedName>
    <definedName name="BExBDCLASWBCUKQ99SIH7MEJ6YOG" localSheetId="20" hidden="1">#REF!</definedName>
    <definedName name="BExBDCLASWBCUKQ99SIH7MEJ6YOG" localSheetId="7" hidden="1">#REF!</definedName>
    <definedName name="BExBDCLASWBCUKQ99SIH7MEJ6YOG" hidden="1">#REF!</definedName>
    <definedName name="BExBDTDJ3R9DB8LQ5KQYWYC2B55L" localSheetId="6" hidden="1">#REF!</definedName>
    <definedName name="BExBDTDJ3R9DB8LQ5KQYWYC2B55L" localSheetId="5" hidden="1">#REF!</definedName>
    <definedName name="BExBDTDJ3R9DB8LQ5KQYWYC2B55L" localSheetId="22" hidden="1">#REF!</definedName>
    <definedName name="BExBDTDJ3R9DB8LQ5KQYWYC2B55L" localSheetId="3" hidden="1">#REF!</definedName>
    <definedName name="BExBDTDJ3R9DB8LQ5KQYWYC2B55L" localSheetId="4" hidden="1">#REF!</definedName>
    <definedName name="BExBDTDJ3R9DB8LQ5KQYWYC2B55L" localSheetId="8" hidden="1">#REF!</definedName>
    <definedName name="BExBDTDJ3R9DB8LQ5KQYWYC2B55L" localSheetId="20" hidden="1">#REF!</definedName>
    <definedName name="BExBDTDJ3R9DB8LQ5KQYWYC2B55L" localSheetId="7" hidden="1">#REF!</definedName>
    <definedName name="BExBDTDJ3R9DB8LQ5KQYWYC2B55L" hidden="1">#REF!</definedName>
    <definedName name="BExBE7BBX2NP1GFQT3X635DFIIBD" localSheetId="6" hidden="1">#REF!</definedName>
    <definedName name="BExBE7BBX2NP1GFQT3X635DFIIBD" localSheetId="5" hidden="1">#REF!</definedName>
    <definedName name="BExBE7BBX2NP1GFQT3X635DFIIBD" localSheetId="22" hidden="1">#REF!</definedName>
    <definedName name="BExBE7BBX2NP1GFQT3X635DFIIBD" localSheetId="3" hidden="1">#REF!</definedName>
    <definedName name="BExBE7BBX2NP1GFQT3X635DFIIBD" localSheetId="19" hidden="1">#REF!</definedName>
    <definedName name="BExBE7BBX2NP1GFQT3X635DFIIBD" localSheetId="4" hidden="1">#REF!</definedName>
    <definedName name="BExBE7BBX2NP1GFQT3X635DFIIBD" localSheetId="8" hidden="1">#REF!</definedName>
    <definedName name="BExBE7BBX2NP1GFQT3X635DFIIBD" localSheetId="20" hidden="1">#REF!</definedName>
    <definedName name="BExBE7BBX2NP1GFQT3X635DFIIBD" localSheetId="7" hidden="1">#REF!</definedName>
    <definedName name="BExBE7BBX2NP1GFQT3X635DFIIBD" hidden="1">#REF!</definedName>
    <definedName name="BExBE9K6C6Q27ZVX3WOCP2J41BHY" localSheetId="6" hidden="1">[1]HEADER!#REF!</definedName>
    <definedName name="BExBE9K6C6Q27ZVX3WOCP2J41BHY" localSheetId="5" hidden="1">[1]HEADER!#REF!</definedName>
    <definedName name="BExBE9K6C6Q27ZVX3WOCP2J41BHY" localSheetId="22" hidden="1">[1]HEADER!#REF!</definedName>
    <definedName name="BExBE9K6C6Q27ZVX3WOCP2J41BHY" localSheetId="3" hidden="1">[1]HEADER!#REF!</definedName>
    <definedName name="BExBE9K6C6Q27ZVX3WOCP2J41BHY" localSheetId="19" hidden="1">[1]HEADER!#REF!</definedName>
    <definedName name="BExBE9K6C6Q27ZVX3WOCP2J41BHY" localSheetId="4" hidden="1">[1]HEADER!#REF!</definedName>
    <definedName name="BExBE9K6C6Q27ZVX3WOCP2J41BHY" localSheetId="8" hidden="1">[1]HEADER!#REF!</definedName>
    <definedName name="BExBE9K6C6Q27ZVX3WOCP2J41BHY" localSheetId="20" hidden="1">[1]HEADER!#REF!</definedName>
    <definedName name="BExBE9K6C6Q27ZVX3WOCP2J41BHY" localSheetId="7" hidden="1">[1]HEADER!#REF!</definedName>
    <definedName name="BExBE9K6C6Q27ZVX3WOCP2J41BHY" hidden="1">[1]HEADER!#REF!</definedName>
    <definedName name="BExBENN9Z0JJ1YMZZDUYFE3OR74M" localSheetId="6" hidden="1">#REF!</definedName>
    <definedName name="BExBENN9Z0JJ1YMZZDUYFE3OR74M" localSheetId="5" hidden="1">#REF!</definedName>
    <definedName name="BExBENN9Z0JJ1YMZZDUYFE3OR74M" localSheetId="17" hidden="1">#REF!</definedName>
    <definedName name="BExBENN9Z0JJ1YMZZDUYFE3OR74M" localSheetId="22" hidden="1">#REF!</definedName>
    <definedName name="BExBENN9Z0JJ1YMZZDUYFE3OR74M" localSheetId="3" hidden="1">#REF!</definedName>
    <definedName name="BExBENN9Z0JJ1YMZZDUYFE3OR74M" localSheetId="19" hidden="1">#REF!</definedName>
    <definedName name="BExBENN9Z0JJ1YMZZDUYFE3OR74M" localSheetId="15" hidden="1">#REF!</definedName>
    <definedName name="BExBENN9Z0JJ1YMZZDUYFE3OR74M" localSheetId="4" hidden="1">#REF!</definedName>
    <definedName name="BExBENN9Z0JJ1YMZZDUYFE3OR74M" localSheetId="8" hidden="1">#REF!</definedName>
    <definedName name="BExBENN9Z0JJ1YMZZDUYFE3OR74M" localSheetId="20" hidden="1">#REF!</definedName>
    <definedName name="BExBENN9Z0JJ1YMZZDUYFE3OR74M" localSheetId="7" hidden="1">#REF!</definedName>
    <definedName name="BExBENN9Z0JJ1YMZZDUYFE3OR74M" hidden="1">#REF!</definedName>
    <definedName name="BExCQGR4Z3D1E5XRGMT5VWBAFBXW" localSheetId="6" hidden="1">[1]ZQZBC_PLN__04_03_10!#REF!</definedName>
    <definedName name="BExCQGR4Z3D1E5XRGMT5VWBAFBXW" localSheetId="5" hidden="1">[1]ZQZBC_PLN__04_03_10!#REF!</definedName>
    <definedName name="BExCQGR4Z3D1E5XRGMT5VWBAFBXW" localSheetId="17" hidden="1">[1]ZQZBC_PLN__04_03_10!#REF!</definedName>
    <definedName name="BExCQGR4Z3D1E5XRGMT5VWBAFBXW" localSheetId="22" hidden="1">[1]ZQZBC_PLN__04_03_10!#REF!</definedName>
    <definedName name="BExCQGR4Z3D1E5XRGMT5VWBAFBXW" localSheetId="3" hidden="1">[1]ZQZBC_PLN__04_03_10!#REF!</definedName>
    <definedName name="BExCQGR4Z3D1E5XRGMT5VWBAFBXW" localSheetId="19" hidden="1">[1]ZQZBC_PLN__04_03_10!#REF!</definedName>
    <definedName name="BExCQGR4Z3D1E5XRGMT5VWBAFBXW" localSheetId="15" hidden="1">[1]ZQZBC_PLN__04_03_10!#REF!</definedName>
    <definedName name="BExCQGR4Z3D1E5XRGMT5VWBAFBXW" localSheetId="4" hidden="1">[1]ZQZBC_PLN__04_03_10!#REF!</definedName>
    <definedName name="BExCQGR4Z3D1E5XRGMT5VWBAFBXW" localSheetId="8" hidden="1">[1]ZQZBC_PLN__04_03_10!#REF!</definedName>
    <definedName name="BExCQGR4Z3D1E5XRGMT5VWBAFBXW" localSheetId="20" hidden="1">[1]ZQZBC_PLN__04_03_10!#REF!</definedName>
    <definedName name="BExCQGR4Z3D1E5XRGMT5VWBAFBXW" localSheetId="7" hidden="1">[1]ZQZBC_PLN__04_03_10!#REF!</definedName>
    <definedName name="BExCQGR4Z3D1E5XRGMT5VWBAFBXW" hidden="1">[1]ZQZBC_PLN__04_03_10!#REF!</definedName>
    <definedName name="BExCRYEGVK7KU00YBTX1M0GH26ZC" localSheetId="6" hidden="1">#REF!</definedName>
    <definedName name="BExCRYEGVK7KU00YBTX1M0GH26ZC" localSheetId="5" hidden="1">#REF!</definedName>
    <definedName name="BExCRYEGVK7KU00YBTX1M0GH26ZC" localSheetId="17" hidden="1">#REF!</definedName>
    <definedName name="BExCRYEGVK7KU00YBTX1M0GH26ZC" localSheetId="22" hidden="1">#REF!</definedName>
    <definedName name="BExCRYEGVK7KU00YBTX1M0GH26ZC" localSheetId="3" hidden="1">#REF!</definedName>
    <definedName name="BExCRYEGVK7KU00YBTX1M0GH26ZC" localSheetId="19" hidden="1">#REF!</definedName>
    <definedName name="BExCRYEGVK7KU00YBTX1M0GH26ZC" localSheetId="15" hidden="1">#REF!</definedName>
    <definedName name="BExCRYEGVK7KU00YBTX1M0GH26ZC" localSheetId="4" hidden="1">#REF!</definedName>
    <definedName name="BExCRYEGVK7KU00YBTX1M0GH26ZC" localSheetId="8" hidden="1">#REF!</definedName>
    <definedName name="BExCRYEGVK7KU00YBTX1M0GH26ZC" localSheetId="20" hidden="1">#REF!</definedName>
    <definedName name="BExCRYEGVK7KU00YBTX1M0GH26ZC" localSheetId="7" hidden="1">#REF!</definedName>
    <definedName name="BExCRYEGVK7KU00YBTX1M0GH26ZC" hidden="1">#REF!</definedName>
    <definedName name="BExCS9SHI3N58U0N2PGEOZ4RH8IF" localSheetId="6" hidden="1">#REF!</definedName>
    <definedName name="BExCS9SHI3N58U0N2PGEOZ4RH8IF" localSheetId="5" hidden="1">#REF!</definedName>
    <definedName name="BExCS9SHI3N58U0N2PGEOZ4RH8IF" localSheetId="22" hidden="1">#REF!</definedName>
    <definedName name="BExCS9SHI3N58U0N2PGEOZ4RH8IF" localSheetId="3" hidden="1">#REF!</definedName>
    <definedName name="BExCS9SHI3N58U0N2PGEOZ4RH8IF" localSheetId="19" hidden="1">#REF!</definedName>
    <definedName name="BExCS9SHI3N58U0N2PGEOZ4RH8IF" localSheetId="4" hidden="1">#REF!</definedName>
    <definedName name="BExCS9SHI3N58U0N2PGEOZ4RH8IF" localSheetId="8" hidden="1">#REF!</definedName>
    <definedName name="BExCS9SHI3N58U0N2PGEOZ4RH8IF" localSheetId="20" hidden="1">#REF!</definedName>
    <definedName name="BExCS9SHI3N58U0N2PGEOZ4RH8IF" localSheetId="7" hidden="1">#REF!</definedName>
    <definedName name="BExCS9SHI3N58U0N2PGEOZ4RH8IF" hidden="1">#REF!</definedName>
    <definedName name="BExCSHFJMTBG8TXFAPM1YMJ2C7TB" localSheetId="6" hidden="1">#REF!</definedName>
    <definedName name="BExCSHFJMTBG8TXFAPM1YMJ2C7TB" localSheetId="5" hidden="1">#REF!</definedName>
    <definedName name="BExCSHFJMTBG8TXFAPM1YMJ2C7TB" localSheetId="22" hidden="1">#REF!</definedName>
    <definedName name="BExCSHFJMTBG8TXFAPM1YMJ2C7TB" localSheetId="3" hidden="1">#REF!</definedName>
    <definedName name="BExCSHFJMTBG8TXFAPM1YMJ2C7TB" localSheetId="19" hidden="1">#REF!</definedName>
    <definedName name="BExCSHFJMTBG8TXFAPM1YMJ2C7TB" localSheetId="4" hidden="1">#REF!</definedName>
    <definedName name="BExCSHFJMTBG8TXFAPM1YMJ2C7TB" localSheetId="8" hidden="1">#REF!</definedName>
    <definedName name="BExCSHFJMTBG8TXFAPM1YMJ2C7TB" localSheetId="20" hidden="1">#REF!</definedName>
    <definedName name="BExCSHFJMTBG8TXFAPM1YMJ2C7TB" localSheetId="7" hidden="1">#REF!</definedName>
    <definedName name="BExCSHFJMTBG8TXFAPM1YMJ2C7TB" hidden="1">#REF!</definedName>
    <definedName name="BExCTH8YWODCTNH1ADX45WCZUZ5C" localSheetId="6" hidden="1">#REF!</definedName>
    <definedName name="BExCTH8YWODCTNH1ADX45WCZUZ5C" localSheetId="5" hidden="1">#REF!</definedName>
    <definedName name="BExCTH8YWODCTNH1ADX45WCZUZ5C" localSheetId="22" hidden="1">#REF!</definedName>
    <definedName name="BExCTH8YWODCTNH1ADX45WCZUZ5C" localSheetId="3" hidden="1">#REF!</definedName>
    <definedName name="BExCTH8YWODCTNH1ADX45WCZUZ5C" localSheetId="19" hidden="1">#REF!</definedName>
    <definedName name="BExCTH8YWODCTNH1ADX45WCZUZ5C" localSheetId="4" hidden="1">#REF!</definedName>
    <definedName name="BExCTH8YWODCTNH1ADX45WCZUZ5C" localSheetId="8" hidden="1">#REF!</definedName>
    <definedName name="BExCTH8YWODCTNH1ADX45WCZUZ5C" localSheetId="20" hidden="1">#REF!</definedName>
    <definedName name="BExCTH8YWODCTNH1ADX45WCZUZ5C" localSheetId="7" hidden="1">#REF!</definedName>
    <definedName name="BExCTH8YWODCTNH1ADX45WCZUZ5C" hidden="1">#REF!</definedName>
    <definedName name="BExCV155OWE7PIVZUK23BXNDWP3Q" localSheetId="6" hidden="1">#REF!</definedName>
    <definedName name="BExCV155OWE7PIVZUK23BXNDWP3Q" localSheetId="5" hidden="1">#REF!</definedName>
    <definedName name="BExCV155OWE7PIVZUK23BXNDWP3Q" localSheetId="22" hidden="1">#REF!</definedName>
    <definedName name="BExCV155OWE7PIVZUK23BXNDWP3Q" localSheetId="3" hidden="1">#REF!</definedName>
    <definedName name="BExCV155OWE7PIVZUK23BXNDWP3Q" localSheetId="19" hidden="1">#REF!</definedName>
    <definedName name="BExCV155OWE7PIVZUK23BXNDWP3Q" localSheetId="4" hidden="1">#REF!</definedName>
    <definedName name="BExCV155OWE7PIVZUK23BXNDWP3Q" localSheetId="8" hidden="1">#REF!</definedName>
    <definedName name="BExCV155OWE7PIVZUK23BXNDWP3Q" localSheetId="20" hidden="1">#REF!</definedName>
    <definedName name="BExCV155OWE7PIVZUK23BXNDWP3Q" localSheetId="7" hidden="1">#REF!</definedName>
    <definedName name="BExCV155OWE7PIVZUK23BXNDWP3Q" hidden="1">#REF!</definedName>
    <definedName name="BExCV3ZMETOSDFFYA3PTQUD7GPJM" localSheetId="6" hidden="1">#REF!</definedName>
    <definedName name="BExCV3ZMETOSDFFYA3PTQUD7GPJM" localSheetId="5" hidden="1">#REF!</definedName>
    <definedName name="BExCV3ZMETOSDFFYA3PTQUD7GPJM" localSheetId="22" hidden="1">#REF!</definedName>
    <definedName name="BExCV3ZMETOSDFFYA3PTQUD7GPJM" localSheetId="3" hidden="1">#REF!</definedName>
    <definedName name="BExCV3ZMETOSDFFYA3PTQUD7GPJM" localSheetId="19" hidden="1">#REF!</definedName>
    <definedName name="BExCV3ZMETOSDFFYA3PTQUD7GPJM" localSheetId="4" hidden="1">#REF!</definedName>
    <definedName name="BExCV3ZMETOSDFFYA3PTQUD7GPJM" localSheetId="8" hidden="1">#REF!</definedName>
    <definedName name="BExCV3ZMETOSDFFYA3PTQUD7GPJM" localSheetId="20" hidden="1">#REF!</definedName>
    <definedName name="BExCV3ZMETOSDFFYA3PTQUD7GPJM" localSheetId="7" hidden="1">#REF!</definedName>
    <definedName name="BExCV3ZMETOSDFFYA3PTQUD7GPJM" hidden="1">#REF!</definedName>
    <definedName name="BExCV5N016BKAHGA5WBLU48U1RS3" localSheetId="6" hidden="1">#REF!</definedName>
    <definedName name="BExCV5N016BKAHGA5WBLU48U1RS3" localSheetId="5" hidden="1">#REF!</definedName>
    <definedName name="BExCV5N016BKAHGA5WBLU48U1RS3" localSheetId="22" hidden="1">#REF!</definedName>
    <definedName name="BExCV5N016BKAHGA5WBLU48U1RS3" localSheetId="3" hidden="1">#REF!</definedName>
    <definedName name="BExCV5N016BKAHGA5WBLU48U1RS3" localSheetId="19" hidden="1">#REF!</definedName>
    <definedName name="BExCV5N016BKAHGA5WBLU48U1RS3" localSheetId="4" hidden="1">#REF!</definedName>
    <definedName name="BExCV5N016BKAHGA5WBLU48U1RS3" localSheetId="8" hidden="1">#REF!</definedName>
    <definedName name="BExCV5N016BKAHGA5WBLU48U1RS3" localSheetId="20" hidden="1">#REF!</definedName>
    <definedName name="BExCV5N016BKAHGA5WBLU48U1RS3" localSheetId="7" hidden="1">#REF!</definedName>
    <definedName name="BExCV5N016BKAHGA5WBLU48U1RS3" hidden="1">#REF!</definedName>
    <definedName name="BExCVM9RY4KS1QHWHDGY48P399TD" localSheetId="6" hidden="1">#REF!</definedName>
    <definedName name="BExCVM9RY4KS1QHWHDGY48P399TD" localSheetId="5" hidden="1">#REF!</definedName>
    <definedName name="BExCVM9RY4KS1QHWHDGY48P399TD" localSheetId="22" hidden="1">#REF!</definedName>
    <definedName name="BExCVM9RY4KS1QHWHDGY48P399TD" localSheetId="3" hidden="1">#REF!</definedName>
    <definedName name="BExCVM9RY4KS1QHWHDGY48P399TD" localSheetId="19" hidden="1">#REF!</definedName>
    <definedName name="BExCVM9RY4KS1QHWHDGY48P399TD" localSheetId="4" hidden="1">#REF!</definedName>
    <definedName name="BExCVM9RY4KS1QHWHDGY48P399TD" localSheetId="8" hidden="1">#REF!</definedName>
    <definedName name="BExCVM9RY4KS1QHWHDGY48P399TD" localSheetId="20" hidden="1">#REF!</definedName>
    <definedName name="BExCVM9RY4KS1QHWHDGY48P399TD" localSheetId="7" hidden="1">#REF!</definedName>
    <definedName name="BExCVM9RY4KS1QHWHDGY48P399TD" hidden="1">#REF!</definedName>
    <definedName name="BExCXT8KYZE7Q8L5Z2LZX96ANYH9" localSheetId="6" hidden="1">#REF!</definedName>
    <definedName name="BExCXT8KYZE7Q8L5Z2LZX96ANYH9" localSheetId="5" hidden="1">#REF!</definedName>
    <definedName name="BExCXT8KYZE7Q8L5Z2LZX96ANYH9" localSheetId="22" hidden="1">#REF!</definedName>
    <definedName name="BExCXT8KYZE7Q8L5Z2LZX96ANYH9" localSheetId="3" hidden="1">#REF!</definedName>
    <definedName name="BExCXT8KYZE7Q8L5Z2LZX96ANYH9" localSheetId="19" hidden="1">#REF!</definedName>
    <definedName name="BExCXT8KYZE7Q8L5Z2LZX96ANYH9" localSheetId="4" hidden="1">#REF!</definedName>
    <definedName name="BExCXT8KYZE7Q8L5Z2LZX96ANYH9" localSheetId="8" hidden="1">#REF!</definedName>
    <definedName name="BExCXT8KYZE7Q8L5Z2LZX96ANYH9" localSheetId="20" hidden="1">#REF!</definedName>
    <definedName name="BExCXT8KYZE7Q8L5Z2LZX96ANYH9" localSheetId="7" hidden="1">#REF!</definedName>
    <definedName name="BExCXT8KYZE7Q8L5Z2LZX96ANYH9" hidden="1">#REF!</definedName>
    <definedName name="BExD0L6V9ZAQ8DYCKUZHD1HCK0R6" localSheetId="6" hidden="1">#REF!</definedName>
    <definedName name="BExD0L6V9ZAQ8DYCKUZHD1HCK0R6" localSheetId="5" hidden="1">#REF!</definedName>
    <definedName name="BExD0L6V9ZAQ8DYCKUZHD1HCK0R6" localSheetId="22" hidden="1">#REF!</definedName>
    <definedName name="BExD0L6V9ZAQ8DYCKUZHD1HCK0R6" localSheetId="3" hidden="1">#REF!</definedName>
    <definedName name="BExD0L6V9ZAQ8DYCKUZHD1HCK0R6" localSheetId="19" hidden="1">#REF!</definedName>
    <definedName name="BExD0L6V9ZAQ8DYCKUZHD1HCK0R6" localSheetId="4" hidden="1">#REF!</definedName>
    <definedName name="BExD0L6V9ZAQ8DYCKUZHD1HCK0R6" localSheetId="8" hidden="1">#REF!</definedName>
    <definedName name="BExD0L6V9ZAQ8DYCKUZHD1HCK0R6" localSheetId="20" hidden="1">#REF!</definedName>
    <definedName name="BExD0L6V9ZAQ8DYCKUZHD1HCK0R6" localSheetId="7" hidden="1">#REF!</definedName>
    <definedName name="BExD0L6V9ZAQ8DYCKUZHD1HCK0R6" hidden="1">#REF!</definedName>
    <definedName name="BExD0YDM6QOAH0SUN3EB83EKA7JZ" localSheetId="6" hidden="1">#REF!</definedName>
    <definedName name="BExD0YDM6QOAH0SUN3EB83EKA7JZ" localSheetId="5" hidden="1">#REF!</definedName>
    <definedName name="BExD0YDM6QOAH0SUN3EB83EKA7JZ" localSheetId="22" hidden="1">#REF!</definedName>
    <definedName name="BExD0YDM6QOAH0SUN3EB83EKA7JZ" localSheetId="3" hidden="1">#REF!</definedName>
    <definedName name="BExD0YDM6QOAH0SUN3EB83EKA7JZ" localSheetId="19" hidden="1">#REF!</definedName>
    <definedName name="BExD0YDM6QOAH0SUN3EB83EKA7JZ" localSheetId="4" hidden="1">#REF!</definedName>
    <definedName name="BExD0YDM6QOAH0SUN3EB83EKA7JZ" localSheetId="8" hidden="1">#REF!</definedName>
    <definedName name="BExD0YDM6QOAH0SUN3EB83EKA7JZ" localSheetId="20" hidden="1">#REF!</definedName>
    <definedName name="BExD0YDM6QOAH0SUN3EB83EKA7JZ" localSheetId="7" hidden="1">#REF!</definedName>
    <definedName name="BExD0YDM6QOAH0SUN3EB83EKA7JZ" hidden="1">#REF!</definedName>
    <definedName name="BExD1TP06FGT18KW5BYXXVZB0NZC" localSheetId="6" hidden="1">#REF!</definedName>
    <definedName name="BExD1TP06FGT18KW5BYXXVZB0NZC" localSheetId="5" hidden="1">#REF!</definedName>
    <definedName name="BExD1TP06FGT18KW5BYXXVZB0NZC" localSheetId="22" hidden="1">#REF!</definedName>
    <definedName name="BExD1TP06FGT18KW5BYXXVZB0NZC" localSheetId="3" hidden="1">#REF!</definedName>
    <definedName name="BExD1TP06FGT18KW5BYXXVZB0NZC" localSheetId="19" hidden="1">#REF!</definedName>
    <definedName name="BExD1TP06FGT18KW5BYXXVZB0NZC" localSheetId="4" hidden="1">#REF!</definedName>
    <definedName name="BExD1TP06FGT18KW5BYXXVZB0NZC" localSheetId="8" hidden="1">#REF!</definedName>
    <definedName name="BExD1TP06FGT18KW5BYXXVZB0NZC" localSheetId="20" hidden="1">#REF!</definedName>
    <definedName name="BExD1TP06FGT18KW5BYXXVZB0NZC" localSheetId="7" hidden="1">#REF!</definedName>
    <definedName name="BExD1TP06FGT18KW5BYXXVZB0NZC" hidden="1">#REF!</definedName>
    <definedName name="BExD23QJNRMXRMQLM98NN33TURL6" localSheetId="6" hidden="1">#REF!</definedName>
    <definedName name="BExD23QJNRMXRMQLM98NN33TURL6" localSheetId="5" hidden="1">#REF!</definedName>
    <definedName name="BExD23QJNRMXRMQLM98NN33TURL6" localSheetId="22" hidden="1">#REF!</definedName>
    <definedName name="BExD23QJNRMXRMQLM98NN33TURL6" localSheetId="3" hidden="1">#REF!</definedName>
    <definedName name="BExD23QJNRMXRMQLM98NN33TURL6" localSheetId="19" hidden="1">#REF!</definedName>
    <definedName name="BExD23QJNRMXRMQLM98NN33TURL6" localSheetId="4" hidden="1">#REF!</definedName>
    <definedName name="BExD23QJNRMXRMQLM98NN33TURL6" localSheetId="8" hidden="1">#REF!</definedName>
    <definedName name="BExD23QJNRMXRMQLM98NN33TURL6" localSheetId="20" hidden="1">#REF!</definedName>
    <definedName name="BExD23QJNRMXRMQLM98NN33TURL6" localSheetId="7" hidden="1">#REF!</definedName>
    <definedName name="BExD23QJNRMXRMQLM98NN33TURL6" hidden="1">#REF!</definedName>
    <definedName name="BExD2ETTJYF64I3N9P3TP46EW3NG" localSheetId="6" hidden="1">#REF!</definedName>
    <definedName name="BExD2ETTJYF64I3N9P3TP46EW3NG" localSheetId="5" hidden="1">#REF!</definedName>
    <definedName name="BExD2ETTJYF64I3N9P3TP46EW3NG" localSheetId="22" hidden="1">#REF!</definedName>
    <definedName name="BExD2ETTJYF64I3N9P3TP46EW3NG" localSheetId="3" hidden="1">#REF!</definedName>
    <definedName name="BExD2ETTJYF64I3N9P3TP46EW3NG" localSheetId="19" hidden="1">#REF!</definedName>
    <definedName name="BExD2ETTJYF64I3N9P3TP46EW3NG" localSheetId="4" hidden="1">#REF!</definedName>
    <definedName name="BExD2ETTJYF64I3N9P3TP46EW3NG" localSheetId="8" hidden="1">#REF!</definedName>
    <definedName name="BExD2ETTJYF64I3N9P3TP46EW3NG" localSheetId="20" hidden="1">#REF!</definedName>
    <definedName name="BExD2ETTJYF64I3N9P3TP46EW3NG" localSheetId="7" hidden="1">#REF!</definedName>
    <definedName name="BExD2ETTJYF64I3N9P3TP46EW3NG" hidden="1">#REF!</definedName>
    <definedName name="BExD2VWMESKUJL8ZGDBUAQV67D7Q" localSheetId="6" hidden="1">#REF!</definedName>
    <definedName name="BExD2VWMESKUJL8ZGDBUAQV67D7Q" localSheetId="5" hidden="1">#REF!</definedName>
    <definedName name="BExD2VWMESKUJL8ZGDBUAQV67D7Q" localSheetId="22" hidden="1">#REF!</definedName>
    <definedName name="BExD2VWMESKUJL8ZGDBUAQV67D7Q" localSheetId="3" hidden="1">#REF!</definedName>
    <definedName name="BExD2VWMESKUJL8ZGDBUAQV67D7Q" localSheetId="19" hidden="1">#REF!</definedName>
    <definedName name="BExD2VWMESKUJL8ZGDBUAQV67D7Q" localSheetId="4" hidden="1">#REF!</definedName>
    <definedName name="BExD2VWMESKUJL8ZGDBUAQV67D7Q" localSheetId="8" hidden="1">#REF!</definedName>
    <definedName name="BExD2VWMESKUJL8ZGDBUAQV67D7Q" localSheetId="20" hidden="1">#REF!</definedName>
    <definedName name="BExD2VWMESKUJL8ZGDBUAQV67D7Q" localSheetId="7" hidden="1">#REF!</definedName>
    <definedName name="BExD2VWMESKUJL8ZGDBUAQV67D7Q" hidden="1">#REF!</definedName>
    <definedName name="BExD3ESDJXZXXBH1F4AJUVK5HPGN" localSheetId="6" hidden="1">#REF!</definedName>
    <definedName name="BExD3ESDJXZXXBH1F4AJUVK5HPGN" localSheetId="5" hidden="1">#REF!</definedName>
    <definedName name="BExD3ESDJXZXXBH1F4AJUVK5HPGN" localSheetId="22" hidden="1">#REF!</definedName>
    <definedName name="BExD3ESDJXZXXBH1F4AJUVK5HPGN" localSheetId="3" hidden="1">#REF!</definedName>
    <definedName name="BExD3ESDJXZXXBH1F4AJUVK5HPGN" localSheetId="19" hidden="1">#REF!</definedName>
    <definedName name="BExD3ESDJXZXXBH1F4AJUVK5HPGN" localSheetId="4" hidden="1">#REF!</definedName>
    <definedName name="BExD3ESDJXZXXBH1F4AJUVK5HPGN" localSheetId="8" hidden="1">#REF!</definedName>
    <definedName name="BExD3ESDJXZXXBH1F4AJUVK5HPGN" localSheetId="20" hidden="1">#REF!</definedName>
    <definedName name="BExD3ESDJXZXXBH1F4AJUVK5HPGN" localSheetId="7" hidden="1">#REF!</definedName>
    <definedName name="BExD3ESDJXZXXBH1F4AJUVK5HPGN" hidden="1">#REF!</definedName>
    <definedName name="BExD3KXILJSLO1GNOXBY52GJPVTY" localSheetId="6" hidden="1">#REF!</definedName>
    <definedName name="BExD3KXILJSLO1GNOXBY52GJPVTY" localSheetId="5" hidden="1">#REF!</definedName>
    <definedName name="BExD3KXILJSLO1GNOXBY52GJPVTY" localSheetId="22" hidden="1">#REF!</definedName>
    <definedName name="BExD3KXILJSLO1GNOXBY52GJPVTY" localSheetId="3" hidden="1">#REF!</definedName>
    <definedName name="BExD3KXILJSLO1GNOXBY52GJPVTY" localSheetId="19" hidden="1">#REF!</definedName>
    <definedName name="BExD3KXILJSLO1GNOXBY52GJPVTY" localSheetId="4" hidden="1">#REF!</definedName>
    <definedName name="BExD3KXILJSLO1GNOXBY52GJPVTY" localSheetId="8" hidden="1">#REF!</definedName>
    <definedName name="BExD3KXILJSLO1GNOXBY52GJPVTY" localSheetId="20" hidden="1">#REF!</definedName>
    <definedName name="BExD3KXILJSLO1GNOXBY52GJPVTY" localSheetId="7" hidden="1">#REF!</definedName>
    <definedName name="BExD3KXILJSLO1GNOXBY52GJPVTY" hidden="1">#REF!</definedName>
    <definedName name="BExD3O2VQHMUJ12Y5K7ZJ4UX1FYC" localSheetId="6" hidden="1">#REF!</definedName>
    <definedName name="BExD3O2VQHMUJ12Y5K7ZJ4UX1FYC" localSheetId="5" hidden="1">#REF!</definedName>
    <definedName name="BExD3O2VQHMUJ12Y5K7ZJ4UX1FYC" localSheetId="22" hidden="1">#REF!</definedName>
    <definedName name="BExD3O2VQHMUJ12Y5K7ZJ4UX1FYC" localSheetId="3" hidden="1">#REF!</definedName>
    <definedName name="BExD3O2VQHMUJ12Y5K7ZJ4UX1FYC" localSheetId="19" hidden="1">#REF!</definedName>
    <definedName name="BExD3O2VQHMUJ12Y5K7ZJ4UX1FYC" localSheetId="4" hidden="1">#REF!</definedName>
    <definedName name="BExD3O2VQHMUJ12Y5K7ZJ4UX1FYC" localSheetId="8" hidden="1">#REF!</definedName>
    <definedName name="BExD3O2VQHMUJ12Y5K7ZJ4UX1FYC" localSheetId="20" hidden="1">#REF!</definedName>
    <definedName name="BExD3O2VQHMUJ12Y5K7ZJ4UX1FYC" localSheetId="7" hidden="1">#REF!</definedName>
    <definedName name="BExD3O2VQHMUJ12Y5K7ZJ4UX1FYC" hidden="1">#REF!</definedName>
    <definedName name="BExD3ZX46964SM8TAF5PFJHE1X8V" localSheetId="6" hidden="1">#REF!</definedName>
    <definedName name="BExD3ZX46964SM8TAF5PFJHE1X8V" localSheetId="5" hidden="1">#REF!</definedName>
    <definedName name="BExD3ZX46964SM8TAF5PFJHE1X8V" localSheetId="22" hidden="1">#REF!</definedName>
    <definedName name="BExD3ZX46964SM8TAF5PFJHE1X8V" localSheetId="3" hidden="1">#REF!</definedName>
    <definedName name="BExD3ZX46964SM8TAF5PFJHE1X8V" localSheetId="19" hidden="1">#REF!</definedName>
    <definedName name="BExD3ZX46964SM8TAF5PFJHE1X8V" localSheetId="4" hidden="1">#REF!</definedName>
    <definedName name="BExD3ZX46964SM8TAF5PFJHE1X8V" localSheetId="8" hidden="1">#REF!</definedName>
    <definedName name="BExD3ZX46964SM8TAF5PFJHE1X8V" localSheetId="20" hidden="1">#REF!</definedName>
    <definedName name="BExD3ZX46964SM8TAF5PFJHE1X8V" localSheetId="7" hidden="1">#REF!</definedName>
    <definedName name="BExD3ZX46964SM8TAF5PFJHE1X8V" hidden="1">#REF!</definedName>
    <definedName name="BExD4NAKCGI0A97E382ZDPX0UYWK" localSheetId="6" hidden="1">#REF!</definedName>
    <definedName name="BExD4NAKCGI0A97E382ZDPX0UYWK" localSheetId="5" hidden="1">#REF!</definedName>
    <definedName name="BExD4NAKCGI0A97E382ZDPX0UYWK" localSheetId="22" hidden="1">#REF!</definedName>
    <definedName name="BExD4NAKCGI0A97E382ZDPX0UYWK" localSheetId="3" hidden="1">#REF!</definedName>
    <definedName name="BExD4NAKCGI0A97E382ZDPX0UYWK" localSheetId="19" hidden="1">#REF!</definedName>
    <definedName name="BExD4NAKCGI0A97E382ZDPX0UYWK" localSheetId="4" hidden="1">#REF!</definedName>
    <definedName name="BExD4NAKCGI0A97E382ZDPX0UYWK" localSheetId="8" hidden="1">#REF!</definedName>
    <definedName name="BExD4NAKCGI0A97E382ZDPX0UYWK" localSheetId="20" hidden="1">#REF!</definedName>
    <definedName name="BExD4NAKCGI0A97E382ZDPX0UYWK" localSheetId="7" hidden="1">#REF!</definedName>
    <definedName name="BExD4NAKCGI0A97E382ZDPX0UYWK" hidden="1">#REF!</definedName>
    <definedName name="BExD56MES79WQDQ9U2EVTJOUEI1W" localSheetId="6" hidden="1">#REF!</definedName>
    <definedName name="BExD56MES79WQDQ9U2EVTJOUEI1W" localSheetId="5" hidden="1">#REF!</definedName>
    <definedName name="BExD56MES79WQDQ9U2EVTJOUEI1W" localSheetId="22" hidden="1">#REF!</definedName>
    <definedName name="BExD56MES79WQDQ9U2EVTJOUEI1W" localSheetId="3" hidden="1">#REF!</definedName>
    <definedName name="BExD56MES79WQDQ9U2EVTJOUEI1W" localSheetId="4" hidden="1">#REF!</definedName>
    <definedName name="BExD56MES79WQDQ9U2EVTJOUEI1W" localSheetId="8" hidden="1">#REF!</definedName>
    <definedName name="BExD56MES79WQDQ9U2EVTJOUEI1W" localSheetId="20" hidden="1">#REF!</definedName>
    <definedName name="BExD56MES79WQDQ9U2EVTJOUEI1W" localSheetId="7" hidden="1">#REF!</definedName>
    <definedName name="BExD56MES79WQDQ9U2EVTJOUEI1W" hidden="1">#REF!</definedName>
    <definedName name="BExD5FBB7KCQQLQDGVGVASJKNVTS" localSheetId="6" hidden="1">#REF!</definedName>
    <definedName name="BExD5FBB7KCQQLQDGVGVASJKNVTS" localSheetId="5" hidden="1">#REF!</definedName>
    <definedName name="BExD5FBB7KCQQLQDGVGVASJKNVTS" localSheetId="22" hidden="1">#REF!</definedName>
    <definedName name="BExD5FBB7KCQQLQDGVGVASJKNVTS" localSheetId="3" hidden="1">#REF!</definedName>
    <definedName name="BExD5FBB7KCQQLQDGVGVASJKNVTS" localSheetId="19" hidden="1">#REF!</definedName>
    <definedName name="BExD5FBB7KCQQLQDGVGVASJKNVTS" localSheetId="4" hidden="1">#REF!</definedName>
    <definedName name="BExD5FBB7KCQQLQDGVGVASJKNVTS" localSheetId="8" hidden="1">#REF!</definedName>
    <definedName name="BExD5FBB7KCQQLQDGVGVASJKNVTS" localSheetId="20" hidden="1">#REF!</definedName>
    <definedName name="BExD5FBB7KCQQLQDGVGVASJKNVTS" localSheetId="7" hidden="1">#REF!</definedName>
    <definedName name="BExD5FBB7KCQQLQDGVGVASJKNVTS" hidden="1">#REF!</definedName>
    <definedName name="BExD74LQMOBXLBZOAA3JSIKTP1I3" localSheetId="6" hidden="1">#REF!</definedName>
    <definedName name="BExD74LQMOBXLBZOAA3JSIKTP1I3" localSheetId="5" hidden="1">#REF!</definedName>
    <definedName name="BExD74LQMOBXLBZOAA3JSIKTP1I3" localSheetId="22" hidden="1">#REF!</definedName>
    <definedName name="BExD74LQMOBXLBZOAA3JSIKTP1I3" localSheetId="3" hidden="1">#REF!</definedName>
    <definedName name="BExD74LQMOBXLBZOAA3JSIKTP1I3" localSheetId="19" hidden="1">#REF!</definedName>
    <definedName name="BExD74LQMOBXLBZOAA3JSIKTP1I3" localSheetId="4" hidden="1">#REF!</definedName>
    <definedName name="BExD74LQMOBXLBZOAA3JSIKTP1I3" localSheetId="8" hidden="1">#REF!</definedName>
    <definedName name="BExD74LQMOBXLBZOAA3JSIKTP1I3" localSheetId="20" hidden="1">#REF!</definedName>
    <definedName name="BExD74LQMOBXLBZOAA3JSIKTP1I3" localSheetId="7" hidden="1">#REF!</definedName>
    <definedName name="BExD74LQMOBXLBZOAA3JSIKTP1I3" hidden="1">#REF!</definedName>
    <definedName name="BExD7XJ00CUN1NP0Q2FUR4KBFTZG" localSheetId="6" hidden="1">#REF!</definedName>
    <definedName name="BExD7XJ00CUN1NP0Q2FUR4KBFTZG" localSheetId="5" hidden="1">#REF!</definedName>
    <definedName name="BExD7XJ00CUN1NP0Q2FUR4KBFTZG" localSheetId="22" hidden="1">#REF!</definedName>
    <definedName name="BExD7XJ00CUN1NP0Q2FUR4KBFTZG" localSheetId="3" hidden="1">#REF!</definedName>
    <definedName name="BExD7XJ00CUN1NP0Q2FUR4KBFTZG" localSheetId="19" hidden="1">#REF!</definedName>
    <definedName name="BExD7XJ00CUN1NP0Q2FUR4KBFTZG" localSheetId="4" hidden="1">#REF!</definedName>
    <definedName name="BExD7XJ00CUN1NP0Q2FUR4KBFTZG" localSheetId="8" hidden="1">#REF!</definedName>
    <definedName name="BExD7XJ00CUN1NP0Q2FUR4KBFTZG" localSheetId="20" hidden="1">#REF!</definedName>
    <definedName name="BExD7XJ00CUN1NP0Q2FUR4KBFTZG" localSheetId="7" hidden="1">#REF!</definedName>
    <definedName name="BExD7XJ00CUN1NP0Q2FUR4KBFTZG" hidden="1">#REF!</definedName>
    <definedName name="BExD9FX2QXLTBF9PYSSKEWXA1I61" localSheetId="6" hidden="1">#REF!</definedName>
    <definedName name="BExD9FX2QXLTBF9PYSSKEWXA1I61" localSheetId="5" hidden="1">#REF!</definedName>
    <definedName name="BExD9FX2QXLTBF9PYSSKEWXA1I61" localSheetId="22" hidden="1">#REF!</definedName>
    <definedName name="BExD9FX2QXLTBF9PYSSKEWXA1I61" localSheetId="3" hidden="1">#REF!</definedName>
    <definedName name="BExD9FX2QXLTBF9PYSSKEWXA1I61" localSheetId="19" hidden="1">#REF!</definedName>
    <definedName name="BExD9FX2QXLTBF9PYSSKEWXA1I61" localSheetId="4" hidden="1">#REF!</definedName>
    <definedName name="BExD9FX2QXLTBF9PYSSKEWXA1I61" localSheetId="8" hidden="1">#REF!</definedName>
    <definedName name="BExD9FX2QXLTBF9PYSSKEWXA1I61" localSheetId="20" hidden="1">#REF!</definedName>
    <definedName name="BExD9FX2QXLTBF9PYSSKEWXA1I61" localSheetId="7" hidden="1">#REF!</definedName>
    <definedName name="BExD9FX2QXLTBF9PYSSKEWXA1I61" hidden="1">#REF!</definedName>
    <definedName name="BExDAKZAX8R6L0QCZSZ72YS114XS" localSheetId="6" hidden="1">#REF!</definedName>
    <definedName name="BExDAKZAX8R6L0QCZSZ72YS114XS" localSheetId="5" hidden="1">#REF!</definedName>
    <definedName name="BExDAKZAX8R6L0QCZSZ72YS114XS" localSheetId="22" hidden="1">#REF!</definedName>
    <definedName name="BExDAKZAX8R6L0QCZSZ72YS114XS" localSheetId="3" hidden="1">#REF!</definedName>
    <definedName name="BExDAKZAX8R6L0QCZSZ72YS114XS" localSheetId="19" hidden="1">#REF!</definedName>
    <definedName name="BExDAKZAX8R6L0QCZSZ72YS114XS" localSheetId="4" hidden="1">#REF!</definedName>
    <definedName name="BExDAKZAX8R6L0QCZSZ72YS114XS" localSheetId="8" hidden="1">#REF!</definedName>
    <definedName name="BExDAKZAX8R6L0QCZSZ72YS114XS" localSheetId="20" hidden="1">#REF!</definedName>
    <definedName name="BExDAKZAX8R6L0QCZSZ72YS114XS" localSheetId="7" hidden="1">#REF!</definedName>
    <definedName name="BExDAKZAX8R6L0QCZSZ72YS114XS" hidden="1">#REF!</definedName>
    <definedName name="BExDATTNCV0F68Y5PK3GMRSXBEPR" localSheetId="6" hidden="1">#REF!</definedName>
    <definedName name="BExDATTNCV0F68Y5PK3GMRSXBEPR" localSheetId="5" hidden="1">#REF!</definedName>
    <definedName name="BExDATTNCV0F68Y5PK3GMRSXBEPR" localSheetId="22" hidden="1">#REF!</definedName>
    <definedName name="BExDATTNCV0F68Y5PK3GMRSXBEPR" localSheetId="3" hidden="1">#REF!</definedName>
    <definedName name="BExDATTNCV0F68Y5PK3GMRSXBEPR" localSheetId="19" hidden="1">#REF!</definedName>
    <definedName name="BExDATTNCV0F68Y5PK3GMRSXBEPR" localSheetId="4" hidden="1">#REF!</definedName>
    <definedName name="BExDATTNCV0F68Y5PK3GMRSXBEPR" localSheetId="8" hidden="1">#REF!</definedName>
    <definedName name="BExDATTNCV0F68Y5PK3GMRSXBEPR" localSheetId="20" hidden="1">#REF!</definedName>
    <definedName name="BExDATTNCV0F68Y5PK3GMRSXBEPR" localSheetId="7" hidden="1">#REF!</definedName>
    <definedName name="BExDATTNCV0F68Y5PK3GMRSXBEPR" hidden="1">#REF!</definedName>
    <definedName name="BExDBKCG2VQV86ANTXCDOGJ6PD4W" localSheetId="6" hidden="1">#REF!</definedName>
    <definedName name="BExDBKCG2VQV86ANTXCDOGJ6PD4W" localSheetId="5" hidden="1">#REF!</definedName>
    <definedName name="BExDBKCG2VQV86ANTXCDOGJ6PD4W" localSheetId="22" hidden="1">#REF!</definedName>
    <definedName name="BExDBKCG2VQV86ANTXCDOGJ6PD4W" localSheetId="3" hidden="1">#REF!</definedName>
    <definedName name="BExDBKCG2VQV86ANTXCDOGJ6PD4W" localSheetId="4" hidden="1">#REF!</definedName>
    <definedName name="BExDBKCG2VQV86ANTXCDOGJ6PD4W" localSheetId="8" hidden="1">#REF!</definedName>
    <definedName name="BExDBKCG2VQV86ANTXCDOGJ6PD4W" localSheetId="20" hidden="1">#REF!</definedName>
    <definedName name="BExDBKCG2VQV86ANTXCDOGJ6PD4W" localSheetId="7" hidden="1">#REF!</definedName>
    <definedName name="BExDBKCG2VQV86ANTXCDOGJ6PD4W" hidden="1">#REF!</definedName>
    <definedName name="BExEPC15P2REPF88BIEY2UMCP9GM" localSheetId="6" hidden="1">#REF!</definedName>
    <definedName name="BExEPC15P2REPF88BIEY2UMCP9GM" localSheetId="5" hidden="1">#REF!</definedName>
    <definedName name="BExEPC15P2REPF88BIEY2UMCP9GM" localSheetId="22" hidden="1">#REF!</definedName>
    <definedName name="BExEPC15P2REPF88BIEY2UMCP9GM" localSheetId="3" hidden="1">#REF!</definedName>
    <definedName name="BExEPC15P2REPF88BIEY2UMCP9GM" localSheetId="19" hidden="1">#REF!</definedName>
    <definedName name="BExEPC15P2REPF88BIEY2UMCP9GM" localSheetId="4" hidden="1">#REF!</definedName>
    <definedName name="BExEPC15P2REPF88BIEY2UMCP9GM" localSheetId="8" hidden="1">#REF!</definedName>
    <definedName name="BExEPC15P2REPF88BIEY2UMCP9GM" localSheetId="20" hidden="1">#REF!</definedName>
    <definedName name="BExEPC15P2REPF88BIEY2UMCP9GM" localSheetId="7" hidden="1">#REF!</definedName>
    <definedName name="BExEPC15P2REPF88BIEY2UMCP9GM" hidden="1">#REF!</definedName>
    <definedName name="BExEPEVPYN0G39HQ3DU1M85J9MER" localSheetId="6" hidden="1">#REF!</definedName>
    <definedName name="BExEPEVPYN0G39HQ3DU1M85J9MER" localSheetId="5" hidden="1">#REF!</definedName>
    <definedName name="BExEPEVPYN0G39HQ3DU1M85J9MER" localSheetId="22" hidden="1">#REF!</definedName>
    <definedName name="BExEPEVPYN0G39HQ3DU1M85J9MER" localSheetId="3" hidden="1">#REF!</definedName>
    <definedName name="BExEPEVPYN0G39HQ3DU1M85J9MER" localSheetId="19" hidden="1">#REF!</definedName>
    <definedName name="BExEPEVPYN0G39HQ3DU1M85J9MER" localSheetId="4" hidden="1">#REF!</definedName>
    <definedName name="BExEPEVPYN0G39HQ3DU1M85J9MER" localSheetId="8" hidden="1">#REF!</definedName>
    <definedName name="BExEPEVPYN0G39HQ3DU1M85J9MER" localSheetId="20" hidden="1">#REF!</definedName>
    <definedName name="BExEPEVPYN0G39HQ3DU1M85J9MER" localSheetId="7" hidden="1">#REF!</definedName>
    <definedName name="BExEPEVPYN0G39HQ3DU1M85J9MER" hidden="1">#REF!</definedName>
    <definedName name="BExEQEJPDDC0SUQQHSBVHX1VETKU" localSheetId="6" hidden="1">#REF!</definedName>
    <definedName name="BExEQEJPDDC0SUQQHSBVHX1VETKU" localSheetId="5" hidden="1">#REF!</definedName>
    <definedName name="BExEQEJPDDC0SUQQHSBVHX1VETKU" localSheetId="22" hidden="1">#REF!</definedName>
    <definedName name="BExEQEJPDDC0SUQQHSBVHX1VETKU" localSheetId="3" hidden="1">#REF!</definedName>
    <definedName name="BExEQEJPDDC0SUQQHSBVHX1VETKU" localSheetId="19" hidden="1">#REF!</definedName>
    <definedName name="BExEQEJPDDC0SUQQHSBVHX1VETKU" localSheetId="4" hidden="1">#REF!</definedName>
    <definedName name="BExEQEJPDDC0SUQQHSBVHX1VETKU" localSheetId="8" hidden="1">#REF!</definedName>
    <definedName name="BExEQEJPDDC0SUQQHSBVHX1VETKU" localSheetId="20" hidden="1">#REF!</definedName>
    <definedName name="BExEQEJPDDC0SUQQHSBVHX1VETKU" localSheetId="7" hidden="1">#REF!</definedName>
    <definedName name="BExEQEJPDDC0SUQQHSBVHX1VETKU" hidden="1">#REF!</definedName>
    <definedName name="BExEQJ1K3Q7LOLBHHKVOZD6EXF1U" localSheetId="6" hidden="1">#REF!</definedName>
    <definedName name="BExEQJ1K3Q7LOLBHHKVOZD6EXF1U" localSheetId="5" hidden="1">#REF!</definedName>
    <definedName name="BExEQJ1K3Q7LOLBHHKVOZD6EXF1U" localSheetId="22" hidden="1">#REF!</definedName>
    <definedName name="BExEQJ1K3Q7LOLBHHKVOZD6EXF1U" localSheetId="3" hidden="1">#REF!</definedName>
    <definedName name="BExEQJ1K3Q7LOLBHHKVOZD6EXF1U" localSheetId="19" hidden="1">#REF!</definedName>
    <definedName name="BExEQJ1K3Q7LOLBHHKVOZD6EXF1U" localSheetId="4" hidden="1">#REF!</definedName>
    <definedName name="BExEQJ1K3Q7LOLBHHKVOZD6EXF1U" localSheetId="8" hidden="1">#REF!</definedName>
    <definedName name="BExEQJ1K3Q7LOLBHHKVOZD6EXF1U" localSheetId="20" hidden="1">#REF!</definedName>
    <definedName name="BExEQJ1K3Q7LOLBHHKVOZD6EXF1U" localSheetId="7" hidden="1">#REF!</definedName>
    <definedName name="BExEQJ1K3Q7LOLBHHKVOZD6EXF1U" hidden="1">#REF!</definedName>
    <definedName name="BExEQUFDXWZN9ROGQISKH4SDFZYX" localSheetId="6" hidden="1">#REF!</definedName>
    <definedName name="BExEQUFDXWZN9ROGQISKH4SDFZYX" localSheetId="5" hidden="1">#REF!</definedName>
    <definedName name="BExEQUFDXWZN9ROGQISKH4SDFZYX" localSheetId="22" hidden="1">#REF!</definedName>
    <definedName name="BExEQUFDXWZN9ROGQISKH4SDFZYX" localSheetId="3" hidden="1">#REF!</definedName>
    <definedName name="BExEQUFDXWZN9ROGQISKH4SDFZYX" localSheetId="19" hidden="1">#REF!</definedName>
    <definedName name="BExEQUFDXWZN9ROGQISKH4SDFZYX" localSheetId="4" hidden="1">#REF!</definedName>
    <definedName name="BExEQUFDXWZN9ROGQISKH4SDFZYX" localSheetId="8" hidden="1">#REF!</definedName>
    <definedName name="BExEQUFDXWZN9ROGQISKH4SDFZYX" localSheetId="20" hidden="1">#REF!</definedName>
    <definedName name="BExEQUFDXWZN9ROGQISKH4SDFZYX" localSheetId="7" hidden="1">#REF!</definedName>
    <definedName name="BExEQUFDXWZN9ROGQISKH4SDFZYX" hidden="1">#REF!</definedName>
    <definedName name="BExER57UU183X1RFWKP1BH49FEJE" localSheetId="6" hidden="1">#REF!</definedName>
    <definedName name="BExER57UU183X1RFWKP1BH49FEJE" localSheetId="5" hidden="1">#REF!</definedName>
    <definedName name="BExER57UU183X1RFWKP1BH49FEJE" localSheetId="22" hidden="1">#REF!</definedName>
    <definedName name="BExER57UU183X1RFWKP1BH49FEJE" localSheetId="3" hidden="1">#REF!</definedName>
    <definedName name="BExER57UU183X1RFWKP1BH49FEJE" localSheetId="19" hidden="1">#REF!</definedName>
    <definedName name="BExER57UU183X1RFWKP1BH49FEJE" localSheetId="4" hidden="1">#REF!</definedName>
    <definedName name="BExER57UU183X1RFWKP1BH49FEJE" localSheetId="8" hidden="1">#REF!</definedName>
    <definedName name="BExER57UU183X1RFWKP1BH49FEJE" localSheetId="20" hidden="1">#REF!</definedName>
    <definedName name="BExER57UU183X1RFWKP1BH49FEJE" localSheetId="7" hidden="1">#REF!</definedName>
    <definedName name="BExER57UU183X1RFWKP1BH49FEJE" hidden="1">#REF!</definedName>
    <definedName name="BExES0OQBQS53SOOTW53OWEVN88L" localSheetId="6" hidden="1">#REF!</definedName>
    <definedName name="BExES0OQBQS53SOOTW53OWEVN88L" localSheetId="5" hidden="1">#REF!</definedName>
    <definedName name="BExES0OQBQS53SOOTW53OWEVN88L" localSheetId="22" hidden="1">#REF!</definedName>
    <definedName name="BExES0OQBQS53SOOTW53OWEVN88L" localSheetId="3" hidden="1">#REF!</definedName>
    <definedName name="BExES0OQBQS53SOOTW53OWEVN88L" localSheetId="4" hidden="1">#REF!</definedName>
    <definedName name="BExES0OQBQS53SOOTW53OWEVN88L" localSheetId="8" hidden="1">#REF!</definedName>
    <definedName name="BExES0OQBQS53SOOTW53OWEVN88L" localSheetId="20" hidden="1">#REF!</definedName>
    <definedName name="BExES0OQBQS53SOOTW53OWEVN88L" localSheetId="7" hidden="1">#REF!</definedName>
    <definedName name="BExES0OQBQS53SOOTW53OWEVN88L" hidden="1">#REF!</definedName>
    <definedName name="BExET2WCLE0DG23ZOO35V56ZWFE0" localSheetId="6" hidden="1">#REF!</definedName>
    <definedName name="BExET2WCLE0DG23ZOO35V56ZWFE0" localSheetId="5" hidden="1">#REF!</definedName>
    <definedName name="BExET2WCLE0DG23ZOO35V56ZWFE0" localSheetId="22" hidden="1">#REF!</definedName>
    <definedName name="BExET2WCLE0DG23ZOO35V56ZWFE0" localSheetId="3" hidden="1">#REF!</definedName>
    <definedName name="BExET2WCLE0DG23ZOO35V56ZWFE0" localSheetId="19" hidden="1">#REF!</definedName>
    <definedName name="BExET2WCLE0DG23ZOO35V56ZWFE0" localSheetId="4" hidden="1">#REF!</definedName>
    <definedName name="BExET2WCLE0DG23ZOO35V56ZWFE0" localSheetId="8" hidden="1">#REF!</definedName>
    <definedName name="BExET2WCLE0DG23ZOO35V56ZWFE0" localSheetId="20" hidden="1">#REF!</definedName>
    <definedName name="BExET2WCLE0DG23ZOO35V56ZWFE0" localSheetId="7" hidden="1">#REF!</definedName>
    <definedName name="BExET2WCLE0DG23ZOO35V56ZWFE0" hidden="1">#REF!</definedName>
    <definedName name="BExET7ZSNZQOBO7Y3I86YBBZQCHH" localSheetId="6" hidden="1">#REF!</definedName>
    <definedName name="BExET7ZSNZQOBO7Y3I86YBBZQCHH" localSheetId="5" hidden="1">#REF!</definedName>
    <definedName name="BExET7ZSNZQOBO7Y3I86YBBZQCHH" localSheetId="22" hidden="1">#REF!</definedName>
    <definedName name="BExET7ZSNZQOBO7Y3I86YBBZQCHH" localSheetId="3" hidden="1">#REF!</definedName>
    <definedName name="BExET7ZSNZQOBO7Y3I86YBBZQCHH" localSheetId="19" hidden="1">#REF!</definedName>
    <definedName name="BExET7ZSNZQOBO7Y3I86YBBZQCHH" localSheetId="4" hidden="1">#REF!</definedName>
    <definedName name="BExET7ZSNZQOBO7Y3I86YBBZQCHH" localSheetId="8" hidden="1">#REF!</definedName>
    <definedName name="BExET7ZSNZQOBO7Y3I86YBBZQCHH" localSheetId="20" hidden="1">#REF!</definedName>
    <definedName name="BExET7ZSNZQOBO7Y3I86YBBZQCHH" localSheetId="7" hidden="1">#REF!</definedName>
    <definedName name="BExET7ZSNZQOBO7Y3I86YBBZQCHH" hidden="1">#REF!</definedName>
    <definedName name="BExETQVI3OYIOG4I10N5MR6Q532N" localSheetId="6" hidden="1">#REF!</definedName>
    <definedName name="BExETQVI3OYIOG4I10N5MR6Q532N" localSheetId="5" hidden="1">#REF!</definedName>
    <definedName name="BExETQVI3OYIOG4I10N5MR6Q532N" localSheetId="22" hidden="1">#REF!</definedName>
    <definedName name="BExETQVI3OYIOG4I10N5MR6Q532N" localSheetId="3" hidden="1">#REF!</definedName>
    <definedName name="BExETQVI3OYIOG4I10N5MR6Q532N" localSheetId="19" hidden="1">#REF!</definedName>
    <definedName name="BExETQVI3OYIOG4I10N5MR6Q532N" localSheetId="4" hidden="1">#REF!</definedName>
    <definedName name="BExETQVI3OYIOG4I10N5MR6Q532N" localSheetId="8" hidden="1">#REF!</definedName>
    <definedName name="BExETQVI3OYIOG4I10N5MR6Q532N" localSheetId="20" hidden="1">#REF!</definedName>
    <definedName name="BExETQVI3OYIOG4I10N5MR6Q532N" localSheetId="7" hidden="1">#REF!</definedName>
    <definedName name="BExETQVI3OYIOG4I10N5MR6Q532N" hidden="1">#REF!</definedName>
    <definedName name="BExETVO4QFP3S410LJIEWIHYDHOU" localSheetId="6" hidden="1">#REF!</definedName>
    <definedName name="BExETVO4QFP3S410LJIEWIHYDHOU" localSheetId="5" hidden="1">#REF!</definedName>
    <definedName name="BExETVO4QFP3S410LJIEWIHYDHOU" localSheetId="22" hidden="1">#REF!</definedName>
    <definedName name="BExETVO4QFP3S410LJIEWIHYDHOU" localSheetId="3" hidden="1">#REF!</definedName>
    <definedName name="BExETVO4QFP3S410LJIEWIHYDHOU" localSheetId="19" hidden="1">#REF!</definedName>
    <definedName name="BExETVO4QFP3S410LJIEWIHYDHOU" localSheetId="4" hidden="1">#REF!</definedName>
    <definedName name="BExETVO4QFP3S410LJIEWIHYDHOU" localSheetId="8" hidden="1">#REF!</definedName>
    <definedName name="BExETVO4QFP3S410LJIEWIHYDHOU" localSheetId="20" hidden="1">#REF!</definedName>
    <definedName name="BExETVO4QFP3S410LJIEWIHYDHOU" localSheetId="7" hidden="1">#REF!</definedName>
    <definedName name="BExETVO4QFP3S410LJIEWIHYDHOU" hidden="1">#REF!</definedName>
    <definedName name="BExEUNJKP9A47DKEHQJLAJH3BZP5" localSheetId="6" hidden="1">#REF!</definedName>
    <definedName name="BExEUNJKP9A47DKEHQJLAJH3BZP5" localSheetId="5" hidden="1">#REF!</definedName>
    <definedName name="BExEUNJKP9A47DKEHQJLAJH3BZP5" localSheetId="22" hidden="1">#REF!</definedName>
    <definedName name="BExEUNJKP9A47DKEHQJLAJH3BZP5" localSheetId="3" hidden="1">#REF!</definedName>
    <definedName name="BExEUNJKP9A47DKEHQJLAJH3BZP5" localSheetId="19" hidden="1">#REF!</definedName>
    <definedName name="BExEUNJKP9A47DKEHQJLAJH3BZP5" localSheetId="4" hidden="1">#REF!</definedName>
    <definedName name="BExEUNJKP9A47DKEHQJLAJH3BZP5" localSheetId="8" hidden="1">#REF!</definedName>
    <definedName name="BExEUNJKP9A47DKEHQJLAJH3BZP5" localSheetId="20" hidden="1">#REF!</definedName>
    <definedName name="BExEUNJKP9A47DKEHQJLAJH3BZP5" localSheetId="7" hidden="1">#REF!</definedName>
    <definedName name="BExEUNJKP9A47DKEHQJLAJH3BZP5" hidden="1">#REF!</definedName>
    <definedName name="BExEV0VMZL50NSMM77IOHH0T7NNX" localSheetId="6" hidden="1">#REF!</definedName>
    <definedName name="BExEV0VMZL50NSMM77IOHH0T7NNX" localSheetId="5" hidden="1">#REF!</definedName>
    <definedName name="BExEV0VMZL50NSMM77IOHH0T7NNX" localSheetId="22" hidden="1">#REF!</definedName>
    <definedName name="BExEV0VMZL50NSMM77IOHH0T7NNX" localSheetId="3" hidden="1">#REF!</definedName>
    <definedName name="BExEV0VMZL50NSMM77IOHH0T7NNX" localSheetId="4" hidden="1">#REF!</definedName>
    <definedName name="BExEV0VMZL50NSMM77IOHH0T7NNX" localSheetId="8" hidden="1">#REF!</definedName>
    <definedName name="BExEV0VMZL50NSMM77IOHH0T7NNX" localSheetId="20" hidden="1">#REF!</definedName>
    <definedName name="BExEV0VMZL50NSMM77IOHH0T7NNX" localSheetId="7" hidden="1">#REF!</definedName>
    <definedName name="BExEV0VMZL50NSMM77IOHH0T7NNX" hidden="1">#REF!</definedName>
    <definedName name="BExEV4RX3ILSJ8KG1BY30M3HMHRS" localSheetId="6" hidden="1">#REF!</definedName>
    <definedName name="BExEV4RX3ILSJ8KG1BY30M3HMHRS" localSheetId="5" hidden="1">#REF!</definedName>
    <definedName name="BExEV4RX3ILSJ8KG1BY30M3HMHRS" localSheetId="22" hidden="1">#REF!</definedName>
    <definedName name="BExEV4RX3ILSJ8KG1BY30M3HMHRS" localSheetId="3" hidden="1">#REF!</definedName>
    <definedName name="BExEV4RX3ILSJ8KG1BY30M3HMHRS" localSheetId="4" hidden="1">#REF!</definedName>
    <definedName name="BExEV4RX3ILSJ8KG1BY30M3HMHRS" localSheetId="8" hidden="1">#REF!</definedName>
    <definedName name="BExEV4RX3ILSJ8KG1BY30M3HMHRS" localSheetId="20" hidden="1">#REF!</definedName>
    <definedName name="BExEV4RX3ILSJ8KG1BY30M3HMHRS" localSheetId="7" hidden="1">#REF!</definedName>
    <definedName name="BExEV4RX3ILSJ8KG1BY30M3HMHRS" hidden="1">#REF!</definedName>
    <definedName name="BExEV7BIXY0PNBZD7CP4KPCKXYBN" localSheetId="6" hidden="1">#REF!</definedName>
    <definedName name="BExEV7BIXY0PNBZD7CP4KPCKXYBN" localSheetId="5" hidden="1">#REF!</definedName>
    <definedName name="BExEV7BIXY0PNBZD7CP4KPCKXYBN" localSheetId="22" hidden="1">#REF!</definedName>
    <definedName name="BExEV7BIXY0PNBZD7CP4KPCKXYBN" localSheetId="3" hidden="1">#REF!</definedName>
    <definedName name="BExEV7BIXY0PNBZD7CP4KPCKXYBN" localSheetId="19" hidden="1">#REF!</definedName>
    <definedName name="BExEV7BIXY0PNBZD7CP4KPCKXYBN" localSheetId="4" hidden="1">#REF!</definedName>
    <definedName name="BExEV7BIXY0PNBZD7CP4KPCKXYBN" localSheetId="8" hidden="1">#REF!</definedName>
    <definedName name="BExEV7BIXY0PNBZD7CP4KPCKXYBN" localSheetId="20" hidden="1">#REF!</definedName>
    <definedName name="BExEV7BIXY0PNBZD7CP4KPCKXYBN" localSheetId="7" hidden="1">#REF!</definedName>
    <definedName name="BExEV7BIXY0PNBZD7CP4KPCKXYBN" hidden="1">#REF!</definedName>
    <definedName name="BExEWAA7JPZT6S8NDDQAF91HY7P7" localSheetId="6" hidden="1">#REF!</definedName>
    <definedName name="BExEWAA7JPZT6S8NDDQAF91HY7P7" localSheetId="5" hidden="1">#REF!</definedName>
    <definedName name="BExEWAA7JPZT6S8NDDQAF91HY7P7" localSheetId="22" hidden="1">#REF!</definedName>
    <definedName name="BExEWAA7JPZT6S8NDDQAF91HY7P7" localSheetId="3" hidden="1">#REF!</definedName>
    <definedName name="BExEWAA7JPZT6S8NDDQAF91HY7P7" localSheetId="19" hidden="1">#REF!</definedName>
    <definedName name="BExEWAA7JPZT6S8NDDQAF91HY7P7" localSheetId="4" hidden="1">#REF!</definedName>
    <definedName name="BExEWAA7JPZT6S8NDDQAF91HY7P7" localSheetId="8" hidden="1">#REF!</definedName>
    <definedName name="BExEWAA7JPZT6S8NDDQAF91HY7P7" localSheetId="20" hidden="1">#REF!</definedName>
    <definedName name="BExEWAA7JPZT6S8NDDQAF91HY7P7" localSheetId="7" hidden="1">#REF!</definedName>
    <definedName name="BExEWAA7JPZT6S8NDDQAF91HY7P7" hidden="1">#REF!</definedName>
    <definedName name="BExEX25N6632Q2U1DH066VVMMAGN" localSheetId="6" hidden="1">#REF!</definedName>
    <definedName name="BExEX25N6632Q2U1DH066VVMMAGN" localSheetId="5" hidden="1">#REF!</definedName>
    <definedName name="BExEX25N6632Q2U1DH066VVMMAGN" localSheetId="22" hidden="1">#REF!</definedName>
    <definedName name="BExEX25N6632Q2U1DH066VVMMAGN" localSheetId="3" hidden="1">#REF!</definedName>
    <definedName name="BExEX25N6632Q2U1DH066VVMMAGN" localSheetId="19" hidden="1">#REF!</definedName>
    <definedName name="BExEX25N6632Q2U1DH066VVMMAGN" localSheetId="4" hidden="1">#REF!</definedName>
    <definedName name="BExEX25N6632Q2U1DH066VVMMAGN" localSheetId="8" hidden="1">#REF!</definedName>
    <definedName name="BExEX25N6632Q2U1DH066VVMMAGN" localSheetId="20" hidden="1">#REF!</definedName>
    <definedName name="BExEX25N6632Q2U1DH066VVMMAGN" localSheetId="7" hidden="1">#REF!</definedName>
    <definedName name="BExEX25N6632Q2U1DH066VVMMAGN" hidden="1">#REF!</definedName>
    <definedName name="BExEY7IFW8RTSNNV3FHHYEO5H0AE" localSheetId="6" hidden="1">#REF!</definedName>
    <definedName name="BExEY7IFW8RTSNNV3FHHYEO5H0AE" localSheetId="5" hidden="1">#REF!</definedName>
    <definedName name="BExEY7IFW8RTSNNV3FHHYEO5H0AE" localSheetId="22" hidden="1">#REF!</definedName>
    <definedName name="BExEY7IFW8RTSNNV3FHHYEO5H0AE" localSheetId="3" hidden="1">#REF!</definedName>
    <definedName name="BExEY7IFW8RTSNNV3FHHYEO5H0AE" localSheetId="19" hidden="1">#REF!</definedName>
    <definedName name="BExEY7IFW8RTSNNV3FHHYEO5H0AE" localSheetId="4" hidden="1">#REF!</definedName>
    <definedName name="BExEY7IFW8RTSNNV3FHHYEO5H0AE" localSheetId="8" hidden="1">#REF!</definedName>
    <definedName name="BExEY7IFW8RTSNNV3FHHYEO5H0AE" localSheetId="20" hidden="1">#REF!</definedName>
    <definedName name="BExEY7IFW8RTSNNV3FHHYEO5H0AE" localSheetId="7" hidden="1">#REF!</definedName>
    <definedName name="BExEY7IFW8RTSNNV3FHHYEO5H0AE" hidden="1">#REF!</definedName>
    <definedName name="BExF0MKRZGF4F706JCNS1KIYEVDX" localSheetId="6" hidden="1">#REF!</definedName>
    <definedName name="BExF0MKRZGF4F706JCNS1KIYEVDX" localSheetId="5" hidden="1">#REF!</definedName>
    <definedName name="BExF0MKRZGF4F706JCNS1KIYEVDX" localSheetId="22" hidden="1">#REF!</definedName>
    <definedName name="BExF0MKRZGF4F706JCNS1KIYEVDX" localSheetId="3" hidden="1">#REF!</definedName>
    <definedName name="BExF0MKRZGF4F706JCNS1KIYEVDX" localSheetId="19" hidden="1">#REF!</definedName>
    <definedName name="BExF0MKRZGF4F706JCNS1KIYEVDX" localSheetId="4" hidden="1">#REF!</definedName>
    <definedName name="BExF0MKRZGF4F706JCNS1KIYEVDX" localSheetId="8" hidden="1">#REF!</definedName>
    <definedName name="BExF0MKRZGF4F706JCNS1KIYEVDX" localSheetId="20" hidden="1">#REF!</definedName>
    <definedName name="BExF0MKRZGF4F706JCNS1KIYEVDX" localSheetId="7" hidden="1">#REF!</definedName>
    <definedName name="BExF0MKRZGF4F706JCNS1KIYEVDX" hidden="1">#REF!</definedName>
    <definedName name="BExF14K5R2H1H9JV0N6DBLHUIIKD" localSheetId="6" hidden="1">#REF!</definedName>
    <definedName name="BExF14K5R2H1H9JV0N6DBLHUIIKD" localSheetId="5" hidden="1">#REF!</definedName>
    <definedName name="BExF14K5R2H1H9JV0N6DBLHUIIKD" localSheetId="22" hidden="1">#REF!</definedName>
    <definedName name="BExF14K5R2H1H9JV0N6DBLHUIIKD" localSheetId="3" hidden="1">#REF!</definedName>
    <definedName name="BExF14K5R2H1H9JV0N6DBLHUIIKD" localSheetId="19" hidden="1">#REF!</definedName>
    <definedName name="BExF14K5R2H1H9JV0N6DBLHUIIKD" localSheetId="4" hidden="1">#REF!</definedName>
    <definedName name="BExF14K5R2H1H9JV0N6DBLHUIIKD" localSheetId="8" hidden="1">#REF!</definedName>
    <definedName name="BExF14K5R2H1H9JV0N6DBLHUIIKD" localSheetId="20" hidden="1">#REF!</definedName>
    <definedName name="BExF14K5R2H1H9JV0N6DBLHUIIKD" localSheetId="7" hidden="1">#REF!</definedName>
    <definedName name="BExF14K5R2H1H9JV0N6DBLHUIIKD" hidden="1">#REF!</definedName>
    <definedName name="BExF1TVSQQHB0Z0I0TL2ZLVCDE50" localSheetId="6" hidden="1">#REF!</definedName>
    <definedName name="BExF1TVSQQHB0Z0I0TL2ZLVCDE50" localSheetId="5" hidden="1">#REF!</definedName>
    <definedName name="BExF1TVSQQHB0Z0I0TL2ZLVCDE50" localSheetId="22" hidden="1">#REF!</definedName>
    <definedName name="BExF1TVSQQHB0Z0I0TL2ZLVCDE50" localSheetId="3" hidden="1">#REF!</definedName>
    <definedName name="BExF1TVSQQHB0Z0I0TL2ZLVCDE50" localSheetId="19" hidden="1">#REF!</definedName>
    <definedName name="BExF1TVSQQHB0Z0I0TL2ZLVCDE50" localSheetId="4" hidden="1">#REF!</definedName>
    <definedName name="BExF1TVSQQHB0Z0I0TL2ZLVCDE50" localSheetId="8" hidden="1">#REF!</definedName>
    <definedName name="BExF1TVSQQHB0Z0I0TL2ZLVCDE50" localSheetId="20" hidden="1">#REF!</definedName>
    <definedName name="BExF1TVSQQHB0Z0I0TL2ZLVCDE50" localSheetId="7" hidden="1">#REF!</definedName>
    <definedName name="BExF1TVSQQHB0Z0I0TL2ZLVCDE50" hidden="1">#REF!</definedName>
    <definedName name="BExF3LPZ4VPJKH07FJC9FE74ZN6K" localSheetId="6" hidden="1">#REF!</definedName>
    <definedName name="BExF3LPZ4VPJKH07FJC9FE74ZN6K" localSheetId="5" hidden="1">#REF!</definedName>
    <definedName name="BExF3LPZ4VPJKH07FJC9FE74ZN6K" localSheetId="22" hidden="1">#REF!</definedName>
    <definedName name="BExF3LPZ4VPJKH07FJC9FE74ZN6K" localSheetId="3" hidden="1">#REF!</definedName>
    <definedName name="BExF3LPZ4VPJKH07FJC9FE74ZN6K" localSheetId="19" hidden="1">#REF!</definedName>
    <definedName name="BExF3LPZ4VPJKH07FJC9FE74ZN6K" localSheetId="4" hidden="1">#REF!</definedName>
    <definedName name="BExF3LPZ4VPJKH07FJC9FE74ZN6K" localSheetId="8" hidden="1">#REF!</definedName>
    <definedName name="BExF3LPZ4VPJKH07FJC9FE74ZN6K" localSheetId="20" hidden="1">#REF!</definedName>
    <definedName name="BExF3LPZ4VPJKH07FJC9FE74ZN6K" localSheetId="7" hidden="1">#REF!</definedName>
    <definedName name="BExF3LPZ4VPJKH07FJC9FE74ZN6K" hidden="1">#REF!</definedName>
    <definedName name="BExF4C3AU5TU7WPX9SVGYD0WUAI2" localSheetId="6" hidden="1">#REF!</definedName>
    <definedName name="BExF4C3AU5TU7WPX9SVGYD0WUAI2" localSheetId="5" hidden="1">#REF!</definedName>
    <definedName name="BExF4C3AU5TU7WPX9SVGYD0WUAI2" localSheetId="22" hidden="1">#REF!</definedName>
    <definedName name="BExF4C3AU5TU7WPX9SVGYD0WUAI2" localSheetId="3" hidden="1">#REF!</definedName>
    <definedName name="BExF4C3AU5TU7WPX9SVGYD0WUAI2" localSheetId="19" hidden="1">#REF!</definedName>
    <definedName name="BExF4C3AU5TU7WPX9SVGYD0WUAI2" localSheetId="4" hidden="1">#REF!</definedName>
    <definedName name="BExF4C3AU5TU7WPX9SVGYD0WUAI2" localSheetId="8" hidden="1">#REF!</definedName>
    <definedName name="BExF4C3AU5TU7WPX9SVGYD0WUAI2" localSheetId="20" hidden="1">#REF!</definedName>
    <definedName name="BExF4C3AU5TU7WPX9SVGYD0WUAI2" localSheetId="7" hidden="1">#REF!</definedName>
    <definedName name="BExF4C3AU5TU7WPX9SVGYD0WUAI2" hidden="1">#REF!</definedName>
    <definedName name="BExF4MVQLYANEICBT7GH7RGV15G6" localSheetId="6" hidden="1">#REF!</definedName>
    <definedName name="BExF4MVQLYANEICBT7GH7RGV15G6" localSheetId="5" hidden="1">#REF!</definedName>
    <definedName name="BExF4MVQLYANEICBT7GH7RGV15G6" localSheetId="22" hidden="1">#REF!</definedName>
    <definedName name="BExF4MVQLYANEICBT7GH7RGV15G6" localSheetId="3" hidden="1">#REF!</definedName>
    <definedName name="BExF4MVQLYANEICBT7GH7RGV15G6" localSheetId="19" hidden="1">#REF!</definedName>
    <definedName name="BExF4MVQLYANEICBT7GH7RGV15G6" localSheetId="4" hidden="1">#REF!</definedName>
    <definedName name="BExF4MVQLYANEICBT7GH7RGV15G6" localSheetId="8" hidden="1">#REF!</definedName>
    <definedName name="BExF4MVQLYANEICBT7GH7RGV15G6" localSheetId="20" hidden="1">#REF!</definedName>
    <definedName name="BExF4MVQLYANEICBT7GH7RGV15G6" localSheetId="7" hidden="1">#REF!</definedName>
    <definedName name="BExF4MVQLYANEICBT7GH7RGV15G6" hidden="1">#REF!</definedName>
    <definedName name="BExF54EZT3FMJ79XYOCGA3DVLRAP" localSheetId="6" hidden="1">#REF!</definedName>
    <definedName name="BExF54EZT3FMJ79XYOCGA3DVLRAP" localSheetId="5" hidden="1">#REF!</definedName>
    <definedName name="BExF54EZT3FMJ79XYOCGA3DVLRAP" localSheetId="22" hidden="1">#REF!</definedName>
    <definedName name="BExF54EZT3FMJ79XYOCGA3DVLRAP" localSheetId="3" hidden="1">#REF!</definedName>
    <definedName name="BExF54EZT3FMJ79XYOCGA3DVLRAP" localSheetId="19" hidden="1">#REF!</definedName>
    <definedName name="BExF54EZT3FMJ79XYOCGA3DVLRAP" localSheetId="4" hidden="1">#REF!</definedName>
    <definedName name="BExF54EZT3FMJ79XYOCGA3DVLRAP" localSheetId="8" hidden="1">#REF!</definedName>
    <definedName name="BExF54EZT3FMJ79XYOCGA3DVLRAP" localSheetId="20" hidden="1">#REF!</definedName>
    <definedName name="BExF54EZT3FMJ79XYOCGA3DVLRAP" localSheetId="7" hidden="1">#REF!</definedName>
    <definedName name="BExF54EZT3FMJ79XYOCGA3DVLRAP" hidden="1">#REF!</definedName>
    <definedName name="BExF5OSJPJUHOBH5UO519MS5FV6M" localSheetId="6" hidden="1">#REF!</definedName>
    <definedName name="BExF5OSJPJUHOBH5UO519MS5FV6M" localSheetId="5" hidden="1">#REF!</definedName>
    <definedName name="BExF5OSJPJUHOBH5UO519MS5FV6M" localSheetId="22" hidden="1">#REF!</definedName>
    <definedName name="BExF5OSJPJUHOBH5UO519MS5FV6M" localSheetId="3" hidden="1">#REF!</definedName>
    <definedName name="BExF5OSJPJUHOBH5UO519MS5FV6M" localSheetId="19" hidden="1">#REF!</definedName>
    <definedName name="BExF5OSJPJUHOBH5UO519MS5FV6M" localSheetId="4" hidden="1">#REF!</definedName>
    <definedName name="BExF5OSJPJUHOBH5UO519MS5FV6M" localSheetId="8" hidden="1">#REF!</definedName>
    <definedName name="BExF5OSJPJUHOBH5UO519MS5FV6M" localSheetId="20" hidden="1">#REF!</definedName>
    <definedName name="BExF5OSJPJUHOBH5UO519MS5FV6M" localSheetId="7" hidden="1">#REF!</definedName>
    <definedName name="BExF5OSJPJUHOBH5UO519MS5FV6M" hidden="1">#REF!</definedName>
    <definedName name="BExF6N3V8FNSQJC6A6MCF03ZAA5W" localSheetId="6" hidden="1">#REF!</definedName>
    <definedName name="BExF6N3V8FNSQJC6A6MCF03ZAA5W" localSheetId="5" hidden="1">#REF!</definedName>
    <definedName name="BExF6N3V8FNSQJC6A6MCF03ZAA5W" localSheetId="22" hidden="1">#REF!</definedName>
    <definedName name="BExF6N3V8FNSQJC6A6MCF03ZAA5W" localSheetId="3" hidden="1">#REF!</definedName>
    <definedName name="BExF6N3V8FNSQJC6A6MCF03ZAA5W" localSheetId="19" hidden="1">#REF!</definedName>
    <definedName name="BExF6N3V8FNSQJC6A6MCF03ZAA5W" localSheetId="4" hidden="1">#REF!</definedName>
    <definedName name="BExF6N3V8FNSQJC6A6MCF03ZAA5W" localSheetId="8" hidden="1">#REF!</definedName>
    <definedName name="BExF6N3V8FNSQJC6A6MCF03ZAA5W" localSheetId="20" hidden="1">#REF!</definedName>
    <definedName name="BExF6N3V8FNSQJC6A6MCF03ZAA5W" localSheetId="7" hidden="1">#REF!</definedName>
    <definedName name="BExF6N3V8FNSQJC6A6MCF03ZAA5W" hidden="1">#REF!</definedName>
    <definedName name="BExF78ORD51H2LCFAQWCLGK8FBM1" localSheetId="6" hidden="1">#REF!</definedName>
    <definedName name="BExF78ORD51H2LCFAQWCLGK8FBM1" localSheetId="5" hidden="1">#REF!</definedName>
    <definedName name="BExF78ORD51H2LCFAQWCLGK8FBM1" localSheetId="22" hidden="1">#REF!</definedName>
    <definedName name="BExF78ORD51H2LCFAQWCLGK8FBM1" localSheetId="3" hidden="1">#REF!</definedName>
    <definedName name="BExF78ORD51H2LCFAQWCLGK8FBM1" localSheetId="19" hidden="1">#REF!</definedName>
    <definedName name="BExF78ORD51H2LCFAQWCLGK8FBM1" localSheetId="4" hidden="1">#REF!</definedName>
    <definedName name="BExF78ORD51H2LCFAQWCLGK8FBM1" localSheetId="8" hidden="1">#REF!</definedName>
    <definedName name="BExF78ORD51H2LCFAQWCLGK8FBM1" localSheetId="20" hidden="1">#REF!</definedName>
    <definedName name="BExF78ORD51H2LCFAQWCLGK8FBM1" localSheetId="7" hidden="1">#REF!</definedName>
    <definedName name="BExF78ORD51H2LCFAQWCLGK8FBM1" hidden="1">#REF!</definedName>
    <definedName name="BExF8C8YV94YAIMXCKIUOWNQNRBC" localSheetId="6" hidden="1">#REF!</definedName>
    <definedName name="BExF8C8YV94YAIMXCKIUOWNQNRBC" localSheetId="5" hidden="1">#REF!</definedName>
    <definedName name="BExF8C8YV94YAIMXCKIUOWNQNRBC" localSheetId="22" hidden="1">#REF!</definedName>
    <definedName name="BExF8C8YV94YAIMXCKIUOWNQNRBC" localSheetId="3" hidden="1">#REF!</definedName>
    <definedName name="BExF8C8YV94YAIMXCKIUOWNQNRBC" localSheetId="19" hidden="1">#REF!</definedName>
    <definedName name="BExF8C8YV94YAIMXCKIUOWNQNRBC" localSheetId="4" hidden="1">#REF!</definedName>
    <definedName name="BExF8C8YV94YAIMXCKIUOWNQNRBC" localSheetId="8" hidden="1">#REF!</definedName>
    <definedName name="BExF8C8YV94YAIMXCKIUOWNQNRBC" localSheetId="20" hidden="1">#REF!</definedName>
    <definedName name="BExF8C8YV94YAIMXCKIUOWNQNRBC" localSheetId="7" hidden="1">#REF!</definedName>
    <definedName name="BExF8C8YV94YAIMXCKIUOWNQNRBC" hidden="1">#REF!</definedName>
    <definedName name="BExGL6IPXDOHQ1LB2D3GZXKLLB4P" localSheetId="6" hidden="1">#REF!</definedName>
    <definedName name="BExGL6IPXDOHQ1LB2D3GZXKLLB4P" localSheetId="5" hidden="1">#REF!</definedName>
    <definedName name="BExGL6IPXDOHQ1LB2D3GZXKLLB4P" localSheetId="22" hidden="1">#REF!</definedName>
    <definedName name="BExGL6IPXDOHQ1LB2D3GZXKLLB4P" localSheetId="3" hidden="1">#REF!</definedName>
    <definedName name="BExGL6IPXDOHQ1LB2D3GZXKLLB4P" localSheetId="19" hidden="1">#REF!</definedName>
    <definedName name="BExGL6IPXDOHQ1LB2D3GZXKLLB4P" localSheetId="4" hidden="1">#REF!</definedName>
    <definedName name="BExGL6IPXDOHQ1LB2D3GZXKLLB4P" localSheetId="8" hidden="1">#REF!</definedName>
    <definedName name="BExGL6IPXDOHQ1LB2D3GZXKLLB4P" localSheetId="20" hidden="1">#REF!</definedName>
    <definedName name="BExGL6IPXDOHQ1LB2D3GZXKLLB4P" localSheetId="7" hidden="1">#REF!</definedName>
    <definedName name="BExGL6IPXDOHQ1LB2D3GZXKLLB4P" hidden="1">#REF!</definedName>
    <definedName name="BExGMC6GO2W9TXUG7N8LXR0L17CZ" localSheetId="6" hidden="1">#REF!</definedName>
    <definedName name="BExGMC6GO2W9TXUG7N8LXR0L17CZ" localSheetId="5" hidden="1">#REF!</definedName>
    <definedName name="BExGMC6GO2W9TXUG7N8LXR0L17CZ" localSheetId="22" hidden="1">#REF!</definedName>
    <definedName name="BExGMC6GO2W9TXUG7N8LXR0L17CZ" localSheetId="3" hidden="1">#REF!</definedName>
    <definedName name="BExGMC6GO2W9TXUG7N8LXR0L17CZ" localSheetId="19" hidden="1">#REF!</definedName>
    <definedName name="BExGMC6GO2W9TXUG7N8LXR0L17CZ" localSheetId="4" hidden="1">#REF!</definedName>
    <definedName name="BExGMC6GO2W9TXUG7N8LXR0L17CZ" localSheetId="8" hidden="1">#REF!</definedName>
    <definedName name="BExGMC6GO2W9TXUG7N8LXR0L17CZ" localSheetId="20" hidden="1">#REF!</definedName>
    <definedName name="BExGMC6GO2W9TXUG7N8LXR0L17CZ" localSheetId="7" hidden="1">#REF!</definedName>
    <definedName name="BExGMC6GO2W9TXUG7N8LXR0L17CZ" hidden="1">#REF!</definedName>
    <definedName name="BExGMP2FJRFW3IHF713S83MUNO63" localSheetId="6" hidden="1">#REF!</definedName>
    <definedName name="BExGMP2FJRFW3IHF713S83MUNO63" localSheetId="5" hidden="1">#REF!</definedName>
    <definedName name="BExGMP2FJRFW3IHF713S83MUNO63" localSheetId="22" hidden="1">#REF!</definedName>
    <definedName name="BExGMP2FJRFW3IHF713S83MUNO63" localSheetId="3" hidden="1">#REF!</definedName>
    <definedName name="BExGMP2FJRFW3IHF713S83MUNO63" localSheetId="19" hidden="1">#REF!</definedName>
    <definedName name="BExGMP2FJRFW3IHF713S83MUNO63" localSheetId="4" hidden="1">#REF!</definedName>
    <definedName name="BExGMP2FJRFW3IHF713S83MUNO63" localSheetId="8" hidden="1">#REF!</definedName>
    <definedName name="BExGMP2FJRFW3IHF713S83MUNO63" localSheetId="20" hidden="1">#REF!</definedName>
    <definedName name="BExGMP2FJRFW3IHF713S83MUNO63" localSheetId="7" hidden="1">#REF!</definedName>
    <definedName name="BExGMP2FJRFW3IHF713S83MUNO63" hidden="1">#REF!</definedName>
    <definedName name="BExGPTLP106PIE3TKA2163916WPX" localSheetId="6" hidden="1">#REF!</definedName>
    <definedName name="BExGPTLP106PIE3TKA2163916WPX" localSheetId="5" hidden="1">#REF!</definedName>
    <definedName name="BExGPTLP106PIE3TKA2163916WPX" localSheetId="22" hidden="1">#REF!</definedName>
    <definedName name="BExGPTLP106PIE3TKA2163916WPX" localSheetId="3" hidden="1">#REF!</definedName>
    <definedName name="BExGPTLP106PIE3TKA2163916WPX" localSheetId="19" hidden="1">#REF!</definedName>
    <definedName name="BExGPTLP106PIE3TKA2163916WPX" localSheetId="4" hidden="1">#REF!</definedName>
    <definedName name="BExGPTLP106PIE3TKA2163916WPX" localSheetId="8" hidden="1">#REF!</definedName>
    <definedName name="BExGPTLP106PIE3TKA2163916WPX" localSheetId="20" hidden="1">#REF!</definedName>
    <definedName name="BExGPTLP106PIE3TKA2163916WPX" localSheetId="7" hidden="1">#REF!</definedName>
    <definedName name="BExGPTLP106PIE3TKA2163916WPX" hidden="1">#REF!</definedName>
    <definedName name="BExGQ9SCA2OJYNB1N6WEQ2UEK5TX" localSheetId="6" hidden="1">#REF!</definedName>
    <definedName name="BExGQ9SCA2OJYNB1N6WEQ2UEK5TX" localSheetId="5" hidden="1">#REF!</definedName>
    <definedName name="BExGQ9SCA2OJYNB1N6WEQ2UEK5TX" localSheetId="22" hidden="1">#REF!</definedName>
    <definedName name="BExGQ9SCA2OJYNB1N6WEQ2UEK5TX" localSheetId="3" hidden="1">#REF!</definedName>
    <definedName name="BExGQ9SCA2OJYNB1N6WEQ2UEK5TX" localSheetId="19" hidden="1">#REF!</definedName>
    <definedName name="BExGQ9SCA2OJYNB1N6WEQ2UEK5TX" localSheetId="4" hidden="1">#REF!</definedName>
    <definedName name="BExGQ9SCA2OJYNB1N6WEQ2UEK5TX" localSheetId="8" hidden="1">#REF!</definedName>
    <definedName name="BExGQ9SCA2OJYNB1N6WEQ2UEK5TX" localSheetId="20" hidden="1">#REF!</definedName>
    <definedName name="BExGQ9SCA2OJYNB1N6WEQ2UEK5TX" localSheetId="7" hidden="1">#REF!</definedName>
    <definedName name="BExGQ9SCA2OJYNB1N6WEQ2UEK5TX" hidden="1">#REF!</definedName>
    <definedName name="BExGQJTX2KEG6KNLHJUI6XXVYUAP" localSheetId="6" hidden="1">#REF!</definedName>
    <definedName name="BExGQJTX2KEG6KNLHJUI6XXVYUAP" localSheetId="5" hidden="1">#REF!</definedName>
    <definedName name="BExGQJTX2KEG6KNLHJUI6XXVYUAP" localSheetId="22" hidden="1">#REF!</definedName>
    <definedName name="BExGQJTX2KEG6KNLHJUI6XXVYUAP" localSheetId="3" hidden="1">#REF!</definedName>
    <definedName name="BExGQJTX2KEG6KNLHJUI6XXVYUAP" localSheetId="19" hidden="1">#REF!</definedName>
    <definedName name="BExGQJTX2KEG6KNLHJUI6XXVYUAP" localSheetId="4" hidden="1">#REF!</definedName>
    <definedName name="BExGQJTX2KEG6KNLHJUI6XXVYUAP" localSheetId="8" hidden="1">#REF!</definedName>
    <definedName name="BExGQJTX2KEG6KNLHJUI6XXVYUAP" localSheetId="20" hidden="1">#REF!</definedName>
    <definedName name="BExGQJTX2KEG6KNLHJUI6XXVYUAP" localSheetId="7" hidden="1">#REF!</definedName>
    <definedName name="BExGQJTX2KEG6KNLHJUI6XXVYUAP" hidden="1">#REF!</definedName>
    <definedName name="BExGR9WETFADNTMJ20GHNAJ1F7GF" localSheetId="6" hidden="1">#REF!</definedName>
    <definedName name="BExGR9WETFADNTMJ20GHNAJ1F7GF" localSheetId="5" hidden="1">#REF!</definedName>
    <definedName name="BExGR9WETFADNTMJ20GHNAJ1F7GF" localSheetId="22" hidden="1">#REF!</definedName>
    <definedName name="BExGR9WETFADNTMJ20GHNAJ1F7GF" localSheetId="3" hidden="1">#REF!</definedName>
    <definedName name="BExGR9WETFADNTMJ20GHNAJ1F7GF" localSheetId="19" hidden="1">#REF!</definedName>
    <definedName name="BExGR9WETFADNTMJ20GHNAJ1F7GF" localSheetId="4" hidden="1">#REF!</definedName>
    <definedName name="BExGR9WETFADNTMJ20GHNAJ1F7GF" localSheetId="8" hidden="1">#REF!</definedName>
    <definedName name="BExGR9WETFADNTMJ20GHNAJ1F7GF" localSheetId="20" hidden="1">#REF!</definedName>
    <definedName name="BExGR9WETFADNTMJ20GHNAJ1F7GF" localSheetId="7" hidden="1">#REF!</definedName>
    <definedName name="BExGR9WETFADNTMJ20GHNAJ1F7GF" hidden="1">#REF!</definedName>
    <definedName name="BExGRTOI9X3XYYD89XDEAVZ9OJYR" localSheetId="6" hidden="1">#REF!</definedName>
    <definedName name="BExGRTOI9X3XYYD89XDEAVZ9OJYR" localSheetId="5" hidden="1">#REF!</definedName>
    <definedName name="BExGRTOI9X3XYYD89XDEAVZ9OJYR" localSheetId="22" hidden="1">#REF!</definedName>
    <definedName name="BExGRTOI9X3XYYD89XDEAVZ9OJYR" localSheetId="3" hidden="1">#REF!</definedName>
    <definedName name="BExGRTOI9X3XYYD89XDEAVZ9OJYR" localSheetId="19" hidden="1">#REF!</definedName>
    <definedName name="BExGRTOI9X3XYYD89XDEAVZ9OJYR" localSheetId="4" hidden="1">#REF!</definedName>
    <definedName name="BExGRTOI9X3XYYD89XDEAVZ9OJYR" localSheetId="8" hidden="1">#REF!</definedName>
    <definedName name="BExGRTOI9X3XYYD89XDEAVZ9OJYR" localSheetId="20" hidden="1">#REF!</definedName>
    <definedName name="BExGRTOI9X3XYYD89XDEAVZ9OJYR" localSheetId="7" hidden="1">#REF!</definedName>
    <definedName name="BExGRTOI9X3XYYD89XDEAVZ9OJYR" hidden="1">#REF!</definedName>
    <definedName name="BExGTEMEB67U5UI9VJ04JZCOEFXF" localSheetId="6" hidden="1">#REF!</definedName>
    <definedName name="BExGTEMEB67U5UI9VJ04JZCOEFXF" localSheetId="5" hidden="1">#REF!</definedName>
    <definedName name="BExGTEMEB67U5UI9VJ04JZCOEFXF" localSheetId="22" hidden="1">#REF!</definedName>
    <definedName name="BExGTEMEB67U5UI9VJ04JZCOEFXF" localSheetId="3" hidden="1">#REF!</definedName>
    <definedName name="BExGTEMEB67U5UI9VJ04JZCOEFXF" localSheetId="19" hidden="1">#REF!</definedName>
    <definedName name="BExGTEMEB67U5UI9VJ04JZCOEFXF" localSheetId="4" hidden="1">#REF!</definedName>
    <definedName name="BExGTEMEB67U5UI9VJ04JZCOEFXF" localSheetId="8" hidden="1">#REF!</definedName>
    <definedName name="BExGTEMEB67U5UI9VJ04JZCOEFXF" localSheetId="20" hidden="1">#REF!</definedName>
    <definedName name="BExGTEMEB67U5UI9VJ04JZCOEFXF" localSheetId="7" hidden="1">#REF!</definedName>
    <definedName name="BExGTEMEB67U5UI9VJ04JZCOEFXF" hidden="1">#REF!</definedName>
    <definedName name="BExGU4ZW66RINTPSA4PIO5Q6IMM1" localSheetId="6" hidden="1">#REF!</definedName>
    <definedName name="BExGU4ZW66RINTPSA4PIO5Q6IMM1" localSheetId="5" hidden="1">#REF!</definedName>
    <definedName name="BExGU4ZW66RINTPSA4PIO5Q6IMM1" localSheetId="22" hidden="1">#REF!</definedName>
    <definedName name="BExGU4ZW66RINTPSA4PIO5Q6IMM1" localSheetId="3" hidden="1">#REF!</definedName>
    <definedName name="BExGU4ZW66RINTPSA4PIO5Q6IMM1" localSheetId="19" hidden="1">#REF!</definedName>
    <definedName name="BExGU4ZW66RINTPSA4PIO5Q6IMM1" localSheetId="4" hidden="1">#REF!</definedName>
    <definedName name="BExGU4ZW66RINTPSA4PIO5Q6IMM1" localSheetId="8" hidden="1">#REF!</definedName>
    <definedName name="BExGU4ZW66RINTPSA4PIO5Q6IMM1" localSheetId="20" hidden="1">#REF!</definedName>
    <definedName name="BExGU4ZW66RINTPSA4PIO5Q6IMM1" localSheetId="7" hidden="1">#REF!</definedName>
    <definedName name="BExGU4ZW66RINTPSA4PIO5Q6IMM1" hidden="1">#REF!</definedName>
    <definedName name="BExGUGU5SMJJAKC62NZE6ZCQR2QY" localSheetId="6" hidden="1">#REF!</definedName>
    <definedName name="BExGUGU5SMJJAKC62NZE6ZCQR2QY" localSheetId="5" hidden="1">#REF!</definedName>
    <definedName name="BExGUGU5SMJJAKC62NZE6ZCQR2QY" localSheetId="22" hidden="1">#REF!</definedName>
    <definedName name="BExGUGU5SMJJAKC62NZE6ZCQR2QY" localSheetId="3" hidden="1">#REF!</definedName>
    <definedName name="BExGUGU5SMJJAKC62NZE6ZCQR2QY" localSheetId="19" hidden="1">#REF!</definedName>
    <definedName name="BExGUGU5SMJJAKC62NZE6ZCQR2QY" localSheetId="4" hidden="1">#REF!</definedName>
    <definedName name="BExGUGU5SMJJAKC62NZE6ZCQR2QY" localSheetId="8" hidden="1">#REF!</definedName>
    <definedName name="BExGUGU5SMJJAKC62NZE6ZCQR2QY" localSheetId="20" hidden="1">#REF!</definedName>
    <definedName name="BExGUGU5SMJJAKC62NZE6ZCQR2QY" localSheetId="7" hidden="1">#REF!</definedName>
    <definedName name="BExGUGU5SMJJAKC62NZE6ZCQR2QY" hidden="1">#REF!</definedName>
    <definedName name="BExGUWKJTWHS9JHS0RAHKQWTOS1H" localSheetId="6" hidden="1">#REF!</definedName>
    <definedName name="BExGUWKJTWHS9JHS0RAHKQWTOS1H" localSheetId="5" hidden="1">#REF!</definedName>
    <definedName name="BExGUWKJTWHS9JHS0RAHKQWTOS1H" localSheetId="22" hidden="1">#REF!</definedName>
    <definedName name="BExGUWKJTWHS9JHS0RAHKQWTOS1H" localSheetId="3" hidden="1">#REF!</definedName>
    <definedName name="BExGUWKJTWHS9JHS0RAHKQWTOS1H" localSheetId="4" hidden="1">#REF!</definedName>
    <definedName name="BExGUWKJTWHS9JHS0RAHKQWTOS1H" localSheetId="8" hidden="1">#REF!</definedName>
    <definedName name="BExGUWKJTWHS9JHS0RAHKQWTOS1H" localSheetId="20" hidden="1">#REF!</definedName>
    <definedName name="BExGUWKJTWHS9JHS0RAHKQWTOS1H" localSheetId="7" hidden="1">#REF!</definedName>
    <definedName name="BExGUWKJTWHS9JHS0RAHKQWTOS1H" hidden="1">#REF!</definedName>
    <definedName name="BExGV7NSHPKQEYFH3A6ADICPV7J3" localSheetId="6" hidden="1">#REF!</definedName>
    <definedName name="BExGV7NSHPKQEYFH3A6ADICPV7J3" localSheetId="5" hidden="1">#REF!</definedName>
    <definedName name="BExGV7NSHPKQEYFH3A6ADICPV7J3" localSheetId="22" hidden="1">#REF!</definedName>
    <definedName name="BExGV7NSHPKQEYFH3A6ADICPV7J3" localSheetId="3" hidden="1">#REF!</definedName>
    <definedName name="BExGV7NSHPKQEYFH3A6ADICPV7J3" localSheetId="19" hidden="1">#REF!</definedName>
    <definedName name="BExGV7NSHPKQEYFH3A6ADICPV7J3" localSheetId="4" hidden="1">#REF!</definedName>
    <definedName name="BExGV7NSHPKQEYFH3A6ADICPV7J3" localSheetId="8" hidden="1">#REF!</definedName>
    <definedName name="BExGV7NSHPKQEYFH3A6ADICPV7J3" localSheetId="20" hidden="1">#REF!</definedName>
    <definedName name="BExGV7NSHPKQEYFH3A6ADICPV7J3" localSheetId="7" hidden="1">#REF!</definedName>
    <definedName name="BExGV7NSHPKQEYFH3A6ADICPV7J3" hidden="1">#REF!</definedName>
    <definedName name="BExGX750HSKAL5M99Y0IC32NWEH5" localSheetId="6" hidden="1">#REF!</definedName>
    <definedName name="BExGX750HSKAL5M99Y0IC32NWEH5" localSheetId="5" hidden="1">#REF!</definedName>
    <definedName name="BExGX750HSKAL5M99Y0IC32NWEH5" localSheetId="22" hidden="1">#REF!</definedName>
    <definedName name="BExGX750HSKAL5M99Y0IC32NWEH5" localSheetId="3" hidden="1">#REF!</definedName>
    <definedName name="BExGX750HSKAL5M99Y0IC32NWEH5" localSheetId="19" hidden="1">#REF!</definedName>
    <definedName name="BExGX750HSKAL5M99Y0IC32NWEH5" localSheetId="4" hidden="1">#REF!</definedName>
    <definedName name="BExGX750HSKAL5M99Y0IC32NWEH5" localSheetId="8" hidden="1">#REF!</definedName>
    <definedName name="BExGX750HSKAL5M99Y0IC32NWEH5" localSheetId="20" hidden="1">#REF!</definedName>
    <definedName name="BExGX750HSKAL5M99Y0IC32NWEH5" localSheetId="7" hidden="1">#REF!</definedName>
    <definedName name="BExGX750HSKAL5M99Y0IC32NWEH5" hidden="1">#REF!</definedName>
    <definedName name="BExGYY2ONE6WQ2Y2VQKX8XVVYJ6Y" localSheetId="6" hidden="1">#REF!</definedName>
    <definedName name="BExGYY2ONE6WQ2Y2VQKX8XVVYJ6Y" localSheetId="5" hidden="1">#REF!</definedName>
    <definedName name="BExGYY2ONE6WQ2Y2VQKX8XVVYJ6Y" localSheetId="22" hidden="1">#REF!</definedName>
    <definedName name="BExGYY2ONE6WQ2Y2VQKX8XVVYJ6Y" localSheetId="3" hidden="1">#REF!</definedName>
    <definedName name="BExGYY2ONE6WQ2Y2VQKX8XVVYJ6Y" localSheetId="19" hidden="1">#REF!</definedName>
    <definedName name="BExGYY2ONE6WQ2Y2VQKX8XVVYJ6Y" localSheetId="4" hidden="1">#REF!</definedName>
    <definedName name="BExGYY2ONE6WQ2Y2VQKX8XVVYJ6Y" localSheetId="8" hidden="1">#REF!</definedName>
    <definedName name="BExGYY2ONE6WQ2Y2VQKX8XVVYJ6Y" localSheetId="20" hidden="1">#REF!</definedName>
    <definedName name="BExGYY2ONE6WQ2Y2VQKX8XVVYJ6Y" localSheetId="7" hidden="1">#REF!</definedName>
    <definedName name="BExGYY2ONE6WQ2Y2VQKX8XVVYJ6Y" hidden="1">#REF!</definedName>
    <definedName name="BExGZ2KIBCFCQQM8SVEARX84ALTB" localSheetId="6" hidden="1">#REF!</definedName>
    <definedName name="BExGZ2KIBCFCQQM8SVEARX84ALTB" localSheetId="5" hidden="1">#REF!</definedName>
    <definedName name="BExGZ2KIBCFCQQM8SVEARX84ALTB" localSheetId="22" hidden="1">#REF!</definedName>
    <definedName name="BExGZ2KIBCFCQQM8SVEARX84ALTB" localSheetId="3" hidden="1">#REF!</definedName>
    <definedName name="BExGZ2KIBCFCQQM8SVEARX84ALTB" localSheetId="19" hidden="1">#REF!</definedName>
    <definedName name="BExGZ2KIBCFCQQM8SVEARX84ALTB" localSheetId="4" hidden="1">#REF!</definedName>
    <definedName name="BExGZ2KIBCFCQQM8SVEARX84ALTB" localSheetId="8" hidden="1">#REF!</definedName>
    <definedName name="BExGZ2KIBCFCQQM8SVEARX84ALTB" localSheetId="20" hidden="1">#REF!</definedName>
    <definedName name="BExGZ2KIBCFCQQM8SVEARX84ALTB" localSheetId="7" hidden="1">#REF!</definedName>
    <definedName name="BExGZ2KIBCFCQQM8SVEARX84ALTB" hidden="1">#REF!</definedName>
    <definedName name="BExH05ZAO58KEEBYEVQXU5JLP0LH" localSheetId="6" hidden="1">#REF!</definedName>
    <definedName name="BExH05ZAO58KEEBYEVQXU5JLP0LH" localSheetId="5" hidden="1">#REF!</definedName>
    <definedName name="BExH05ZAO58KEEBYEVQXU5JLP0LH" localSheetId="22" hidden="1">#REF!</definedName>
    <definedName name="BExH05ZAO58KEEBYEVQXU5JLP0LH" localSheetId="3" hidden="1">#REF!</definedName>
    <definedName name="BExH05ZAO58KEEBYEVQXU5JLP0LH" localSheetId="19" hidden="1">#REF!</definedName>
    <definedName name="BExH05ZAO58KEEBYEVQXU5JLP0LH" localSheetId="4" hidden="1">#REF!</definedName>
    <definedName name="BExH05ZAO58KEEBYEVQXU5JLP0LH" localSheetId="8" hidden="1">#REF!</definedName>
    <definedName name="BExH05ZAO58KEEBYEVQXU5JLP0LH" localSheetId="20" hidden="1">#REF!</definedName>
    <definedName name="BExH05ZAO58KEEBYEVQXU5JLP0LH" localSheetId="7" hidden="1">#REF!</definedName>
    <definedName name="BExH05ZAO58KEEBYEVQXU5JLP0LH" hidden="1">#REF!</definedName>
    <definedName name="BExH0ETHUGLBXBWZPRRWL8IVCYIJ" localSheetId="6" hidden="1">#REF!</definedName>
    <definedName name="BExH0ETHUGLBXBWZPRRWL8IVCYIJ" localSheetId="5" hidden="1">#REF!</definedName>
    <definedName name="BExH0ETHUGLBXBWZPRRWL8IVCYIJ" localSheetId="22" hidden="1">#REF!</definedName>
    <definedName name="BExH0ETHUGLBXBWZPRRWL8IVCYIJ" localSheetId="3" hidden="1">#REF!</definedName>
    <definedName name="BExH0ETHUGLBXBWZPRRWL8IVCYIJ" localSheetId="19" hidden="1">#REF!</definedName>
    <definedName name="BExH0ETHUGLBXBWZPRRWL8IVCYIJ" localSheetId="4" hidden="1">#REF!</definedName>
    <definedName name="BExH0ETHUGLBXBWZPRRWL8IVCYIJ" localSheetId="8" hidden="1">#REF!</definedName>
    <definedName name="BExH0ETHUGLBXBWZPRRWL8IVCYIJ" localSheetId="20" hidden="1">#REF!</definedName>
    <definedName name="BExH0ETHUGLBXBWZPRRWL8IVCYIJ" localSheetId="7" hidden="1">#REF!</definedName>
    <definedName name="BExH0ETHUGLBXBWZPRRWL8IVCYIJ" hidden="1">#REF!</definedName>
    <definedName name="BExH1JKW7W9AQEV1383HV6JKL8VK" localSheetId="6" hidden="1">#REF!</definedName>
    <definedName name="BExH1JKW7W9AQEV1383HV6JKL8VK" localSheetId="5" hidden="1">#REF!</definedName>
    <definedName name="BExH1JKW7W9AQEV1383HV6JKL8VK" localSheetId="22" hidden="1">#REF!</definedName>
    <definedName name="BExH1JKW7W9AQEV1383HV6JKL8VK" localSheetId="3" hidden="1">#REF!</definedName>
    <definedName name="BExH1JKW7W9AQEV1383HV6JKL8VK" localSheetId="19" hidden="1">#REF!</definedName>
    <definedName name="BExH1JKW7W9AQEV1383HV6JKL8VK" localSheetId="4" hidden="1">#REF!</definedName>
    <definedName name="BExH1JKW7W9AQEV1383HV6JKL8VK" localSheetId="8" hidden="1">#REF!</definedName>
    <definedName name="BExH1JKW7W9AQEV1383HV6JKL8VK" localSheetId="20" hidden="1">#REF!</definedName>
    <definedName name="BExH1JKW7W9AQEV1383HV6JKL8VK" localSheetId="7" hidden="1">#REF!</definedName>
    <definedName name="BExH1JKW7W9AQEV1383HV6JKL8VK" hidden="1">#REF!</definedName>
    <definedName name="BExH1OIU3XT4H0UBC9WIAPBQ4Z2L" localSheetId="6" hidden="1">#REF!</definedName>
    <definedName name="BExH1OIU3XT4H0UBC9WIAPBQ4Z2L" localSheetId="5" hidden="1">#REF!</definedName>
    <definedName name="BExH1OIU3XT4H0UBC9WIAPBQ4Z2L" localSheetId="22" hidden="1">#REF!</definedName>
    <definedName name="BExH1OIU3XT4H0UBC9WIAPBQ4Z2L" localSheetId="3" hidden="1">#REF!</definedName>
    <definedName name="BExH1OIU3XT4H0UBC9WIAPBQ4Z2L" localSheetId="19" hidden="1">#REF!</definedName>
    <definedName name="BExH1OIU3XT4H0UBC9WIAPBQ4Z2L" localSheetId="4" hidden="1">#REF!</definedName>
    <definedName name="BExH1OIU3XT4H0UBC9WIAPBQ4Z2L" localSheetId="8" hidden="1">#REF!</definedName>
    <definedName name="BExH1OIU3XT4H0UBC9WIAPBQ4Z2L" localSheetId="20" hidden="1">#REF!</definedName>
    <definedName name="BExH1OIU3XT4H0UBC9WIAPBQ4Z2L" localSheetId="7" hidden="1">#REF!</definedName>
    <definedName name="BExH1OIU3XT4H0UBC9WIAPBQ4Z2L" hidden="1">#REF!</definedName>
    <definedName name="BExH2SU3WWM0HRFZNQFCAR46PYGF" localSheetId="6" hidden="1">#REF!</definedName>
    <definedName name="BExH2SU3WWM0HRFZNQFCAR46PYGF" localSheetId="5" hidden="1">#REF!</definedName>
    <definedName name="BExH2SU3WWM0HRFZNQFCAR46PYGF" localSheetId="22" hidden="1">#REF!</definedName>
    <definedName name="BExH2SU3WWM0HRFZNQFCAR46PYGF" localSheetId="3" hidden="1">#REF!</definedName>
    <definedName name="BExH2SU3WWM0HRFZNQFCAR46PYGF" localSheetId="19" hidden="1">#REF!</definedName>
    <definedName name="BExH2SU3WWM0HRFZNQFCAR46PYGF" localSheetId="4" hidden="1">#REF!</definedName>
    <definedName name="BExH2SU3WWM0HRFZNQFCAR46PYGF" localSheetId="8" hidden="1">#REF!</definedName>
    <definedName name="BExH2SU3WWM0HRFZNQFCAR46PYGF" localSheetId="20" hidden="1">#REF!</definedName>
    <definedName name="BExH2SU3WWM0HRFZNQFCAR46PYGF" localSheetId="7" hidden="1">#REF!</definedName>
    <definedName name="BExH2SU3WWM0HRFZNQFCAR46PYGF" hidden="1">#REF!</definedName>
    <definedName name="BExH372KPBADCDAILORTD8CH2MPU" localSheetId="6" hidden="1">#REF!</definedName>
    <definedName name="BExH372KPBADCDAILORTD8CH2MPU" localSheetId="5" hidden="1">#REF!</definedName>
    <definedName name="BExH372KPBADCDAILORTD8CH2MPU" localSheetId="22" hidden="1">#REF!</definedName>
    <definedName name="BExH372KPBADCDAILORTD8CH2MPU" localSheetId="3" hidden="1">#REF!</definedName>
    <definedName name="BExH372KPBADCDAILORTD8CH2MPU" localSheetId="19" hidden="1">#REF!</definedName>
    <definedName name="BExH372KPBADCDAILORTD8CH2MPU" localSheetId="4" hidden="1">#REF!</definedName>
    <definedName name="BExH372KPBADCDAILORTD8CH2MPU" localSheetId="8" hidden="1">#REF!</definedName>
    <definedName name="BExH372KPBADCDAILORTD8CH2MPU" localSheetId="20" hidden="1">#REF!</definedName>
    <definedName name="BExH372KPBADCDAILORTD8CH2MPU" localSheetId="7" hidden="1">#REF!</definedName>
    <definedName name="BExH372KPBADCDAILORTD8CH2MPU" hidden="1">#REF!</definedName>
    <definedName name="BExIGAXL27FGCA1ZIATR39XQ7AR3" localSheetId="6" hidden="1">#REF!</definedName>
    <definedName name="BExIGAXL27FGCA1ZIATR39XQ7AR3" localSheetId="5" hidden="1">#REF!</definedName>
    <definedName name="BExIGAXL27FGCA1ZIATR39XQ7AR3" localSheetId="22" hidden="1">#REF!</definedName>
    <definedName name="BExIGAXL27FGCA1ZIATR39XQ7AR3" localSheetId="3" hidden="1">#REF!</definedName>
    <definedName name="BExIGAXL27FGCA1ZIATR39XQ7AR3" localSheetId="19" hidden="1">#REF!</definedName>
    <definedName name="BExIGAXL27FGCA1ZIATR39XQ7AR3" localSheetId="4" hidden="1">#REF!</definedName>
    <definedName name="BExIGAXL27FGCA1ZIATR39XQ7AR3" localSheetId="8" hidden="1">#REF!</definedName>
    <definedName name="BExIGAXL27FGCA1ZIATR39XQ7AR3" localSheetId="20" hidden="1">#REF!</definedName>
    <definedName name="BExIGAXL27FGCA1ZIATR39XQ7AR3" localSheetId="7" hidden="1">#REF!</definedName>
    <definedName name="BExIGAXL27FGCA1ZIATR39XQ7AR3" hidden="1">#REF!</definedName>
    <definedName name="BExIIM3MJCPGT5ISU0ROUP3XPNMV" localSheetId="6" hidden="1">#REF!</definedName>
    <definedName name="BExIIM3MJCPGT5ISU0ROUP3XPNMV" localSheetId="5" hidden="1">#REF!</definedName>
    <definedName name="BExIIM3MJCPGT5ISU0ROUP3XPNMV" localSheetId="22" hidden="1">#REF!</definedName>
    <definedName name="BExIIM3MJCPGT5ISU0ROUP3XPNMV" localSheetId="3" hidden="1">#REF!</definedName>
    <definedName name="BExIIM3MJCPGT5ISU0ROUP3XPNMV" localSheetId="19" hidden="1">#REF!</definedName>
    <definedName name="BExIIM3MJCPGT5ISU0ROUP3XPNMV" localSheetId="4" hidden="1">#REF!</definedName>
    <definedName name="BExIIM3MJCPGT5ISU0ROUP3XPNMV" localSheetId="8" hidden="1">#REF!</definedName>
    <definedName name="BExIIM3MJCPGT5ISU0ROUP3XPNMV" localSheetId="20" hidden="1">#REF!</definedName>
    <definedName name="BExIIM3MJCPGT5ISU0ROUP3XPNMV" localSheetId="7" hidden="1">#REF!</definedName>
    <definedName name="BExIIM3MJCPGT5ISU0ROUP3XPNMV" hidden="1">#REF!</definedName>
    <definedName name="BExIIMP742P7WFXRWEWWZZT657OF" localSheetId="6" hidden="1">#REF!</definedName>
    <definedName name="BExIIMP742P7WFXRWEWWZZT657OF" localSheetId="5" hidden="1">#REF!</definedName>
    <definedName name="BExIIMP742P7WFXRWEWWZZT657OF" localSheetId="22" hidden="1">#REF!</definedName>
    <definedName name="BExIIMP742P7WFXRWEWWZZT657OF" localSheetId="3" hidden="1">#REF!</definedName>
    <definedName name="BExIIMP742P7WFXRWEWWZZT657OF" localSheetId="19" hidden="1">#REF!</definedName>
    <definedName name="BExIIMP742P7WFXRWEWWZZT657OF" localSheetId="4" hidden="1">#REF!</definedName>
    <definedName name="BExIIMP742P7WFXRWEWWZZT657OF" localSheetId="8" hidden="1">#REF!</definedName>
    <definedName name="BExIIMP742P7WFXRWEWWZZT657OF" localSheetId="20" hidden="1">#REF!</definedName>
    <definedName name="BExIIMP742P7WFXRWEWWZZT657OF" localSheetId="7" hidden="1">#REF!</definedName>
    <definedName name="BExIIMP742P7WFXRWEWWZZT657OF" hidden="1">#REF!</definedName>
    <definedName name="BExIIR1QC64BTPROBS5UKJC9EPBW" localSheetId="6" hidden="1">#REF!</definedName>
    <definedName name="BExIIR1QC64BTPROBS5UKJC9EPBW" localSheetId="5" hidden="1">#REF!</definedName>
    <definedName name="BExIIR1QC64BTPROBS5UKJC9EPBW" localSheetId="22" hidden="1">#REF!</definedName>
    <definedName name="BExIIR1QC64BTPROBS5UKJC9EPBW" localSheetId="3" hidden="1">#REF!</definedName>
    <definedName name="BExIIR1QC64BTPROBS5UKJC9EPBW" localSheetId="19" hidden="1">#REF!</definedName>
    <definedName name="BExIIR1QC64BTPROBS5UKJC9EPBW" localSheetId="4" hidden="1">#REF!</definedName>
    <definedName name="BExIIR1QC64BTPROBS5UKJC9EPBW" localSheetId="8" hidden="1">#REF!</definedName>
    <definedName name="BExIIR1QC64BTPROBS5UKJC9EPBW" localSheetId="20" hidden="1">#REF!</definedName>
    <definedName name="BExIIR1QC64BTPROBS5UKJC9EPBW" localSheetId="7" hidden="1">#REF!</definedName>
    <definedName name="BExIIR1QC64BTPROBS5UKJC9EPBW" hidden="1">#REF!</definedName>
    <definedName name="BExIJ24Y767M0FBMK90JAK8JEAPN" localSheetId="6" hidden="1">#REF!</definedName>
    <definedName name="BExIJ24Y767M0FBMK90JAK8JEAPN" localSheetId="5" hidden="1">#REF!</definedName>
    <definedName name="BExIJ24Y767M0FBMK90JAK8JEAPN" localSheetId="22" hidden="1">#REF!</definedName>
    <definedName name="BExIJ24Y767M0FBMK90JAK8JEAPN" localSheetId="3" hidden="1">#REF!</definedName>
    <definedName name="BExIJ24Y767M0FBMK90JAK8JEAPN" localSheetId="19" hidden="1">#REF!</definedName>
    <definedName name="BExIJ24Y767M0FBMK90JAK8JEAPN" localSheetId="4" hidden="1">#REF!</definedName>
    <definedName name="BExIJ24Y767M0FBMK90JAK8JEAPN" localSheetId="8" hidden="1">#REF!</definedName>
    <definedName name="BExIJ24Y767M0FBMK90JAK8JEAPN" localSheetId="20" hidden="1">#REF!</definedName>
    <definedName name="BExIJ24Y767M0FBMK90JAK8JEAPN" localSheetId="7" hidden="1">#REF!</definedName>
    <definedName name="BExIJ24Y767M0FBMK90JAK8JEAPN" hidden="1">#REF!</definedName>
    <definedName name="BExIJF0Q8SOCLLWCS8V6CSQI370T" localSheetId="6" hidden="1">#REF!</definedName>
    <definedName name="BExIJF0Q8SOCLLWCS8V6CSQI370T" localSheetId="5" hidden="1">#REF!</definedName>
    <definedName name="BExIJF0Q8SOCLLWCS8V6CSQI370T" localSheetId="22" hidden="1">#REF!</definedName>
    <definedName name="BExIJF0Q8SOCLLWCS8V6CSQI370T" localSheetId="3" hidden="1">#REF!</definedName>
    <definedName name="BExIJF0Q8SOCLLWCS8V6CSQI370T" localSheetId="19" hidden="1">#REF!</definedName>
    <definedName name="BExIJF0Q8SOCLLWCS8V6CSQI370T" localSheetId="4" hidden="1">#REF!</definedName>
    <definedName name="BExIJF0Q8SOCLLWCS8V6CSQI370T" localSheetId="8" hidden="1">#REF!</definedName>
    <definedName name="BExIJF0Q8SOCLLWCS8V6CSQI370T" localSheetId="20" hidden="1">#REF!</definedName>
    <definedName name="BExIJF0Q8SOCLLWCS8V6CSQI370T" localSheetId="7" hidden="1">#REF!</definedName>
    <definedName name="BExIJF0Q8SOCLLWCS8V6CSQI370T" hidden="1">#REF!</definedName>
    <definedName name="BExIKJ12322HZC9UKYV08BRUJVMQ" localSheetId="6" hidden="1">#REF!</definedName>
    <definedName name="BExIKJ12322HZC9UKYV08BRUJVMQ" localSheetId="5" hidden="1">#REF!</definedName>
    <definedName name="BExIKJ12322HZC9UKYV08BRUJVMQ" localSheetId="22" hidden="1">#REF!</definedName>
    <definedName name="BExIKJ12322HZC9UKYV08BRUJVMQ" localSheetId="3" hidden="1">#REF!</definedName>
    <definedName name="BExIKJ12322HZC9UKYV08BRUJVMQ" localSheetId="19" hidden="1">#REF!</definedName>
    <definedName name="BExIKJ12322HZC9UKYV08BRUJVMQ" localSheetId="4" hidden="1">#REF!</definedName>
    <definedName name="BExIKJ12322HZC9UKYV08BRUJVMQ" localSheetId="8" hidden="1">#REF!</definedName>
    <definedName name="BExIKJ12322HZC9UKYV08BRUJVMQ" localSheetId="20" hidden="1">#REF!</definedName>
    <definedName name="BExIKJ12322HZC9UKYV08BRUJVMQ" localSheetId="7" hidden="1">#REF!</definedName>
    <definedName name="BExIKJ12322HZC9UKYV08BRUJVMQ" hidden="1">#REF!</definedName>
    <definedName name="BExILSQFQ1CHDGOZTB1FB8MG0U2S" localSheetId="6" hidden="1">#REF!</definedName>
    <definedName name="BExILSQFQ1CHDGOZTB1FB8MG0U2S" localSheetId="5" hidden="1">#REF!</definedName>
    <definedName name="BExILSQFQ1CHDGOZTB1FB8MG0U2S" localSheetId="22" hidden="1">#REF!</definedName>
    <definedName name="BExILSQFQ1CHDGOZTB1FB8MG0U2S" localSheetId="3" hidden="1">#REF!</definedName>
    <definedName name="BExILSQFQ1CHDGOZTB1FB8MG0U2S" localSheetId="19" hidden="1">#REF!</definedName>
    <definedName name="BExILSQFQ1CHDGOZTB1FB8MG0U2S" localSheetId="4" hidden="1">#REF!</definedName>
    <definedName name="BExILSQFQ1CHDGOZTB1FB8MG0U2S" localSheetId="8" hidden="1">#REF!</definedName>
    <definedName name="BExILSQFQ1CHDGOZTB1FB8MG0U2S" localSheetId="20" hidden="1">#REF!</definedName>
    <definedName name="BExILSQFQ1CHDGOZTB1FB8MG0U2S" localSheetId="7" hidden="1">#REF!</definedName>
    <definedName name="BExILSQFQ1CHDGOZTB1FB8MG0U2S" hidden="1">#REF!</definedName>
    <definedName name="BExILUOMF8FLBLG5RXQBHIEZ9C0E" localSheetId="6" hidden="1">#REF!</definedName>
    <definedName name="BExILUOMF8FLBLG5RXQBHIEZ9C0E" localSheetId="5" hidden="1">#REF!</definedName>
    <definedName name="BExILUOMF8FLBLG5RXQBHIEZ9C0E" localSheetId="22" hidden="1">#REF!</definedName>
    <definedName name="BExILUOMF8FLBLG5RXQBHIEZ9C0E" localSheetId="3" hidden="1">#REF!</definedName>
    <definedName name="BExILUOMF8FLBLG5RXQBHIEZ9C0E" localSheetId="19" hidden="1">#REF!</definedName>
    <definedName name="BExILUOMF8FLBLG5RXQBHIEZ9C0E" localSheetId="4" hidden="1">#REF!</definedName>
    <definedName name="BExILUOMF8FLBLG5RXQBHIEZ9C0E" localSheetId="8" hidden="1">#REF!</definedName>
    <definedName name="BExILUOMF8FLBLG5RXQBHIEZ9C0E" localSheetId="20" hidden="1">#REF!</definedName>
    <definedName name="BExILUOMF8FLBLG5RXQBHIEZ9C0E" localSheetId="7" hidden="1">#REF!</definedName>
    <definedName name="BExILUOMF8FLBLG5RXQBHIEZ9C0E" hidden="1">#REF!</definedName>
    <definedName name="BExIMEBBD14IYSW0X6M3CP1YG17P" localSheetId="6" hidden="1">#REF!</definedName>
    <definedName name="BExIMEBBD14IYSW0X6M3CP1YG17P" localSheetId="5" hidden="1">#REF!</definedName>
    <definedName name="BExIMEBBD14IYSW0X6M3CP1YG17P" localSheetId="22" hidden="1">#REF!</definedName>
    <definedName name="BExIMEBBD14IYSW0X6M3CP1YG17P" localSheetId="3" hidden="1">#REF!</definedName>
    <definedName name="BExIMEBBD14IYSW0X6M3CP1YG17P" localSheetId="19" hidden="1">#REF!</definedName>
    <definedName name="BExIMEBBD14IYSW0X6M3CP1YG17P" localSheetId="4" hidden="1">#REF!</definedName>
    <definedName name="BExIMEBBD14IYSW0X6M3CP1YG17P" localSheetId="8" hidden="1">#REF!</definedName>
    <definedName name="BExIMEBBD14IYSW0X6M3CP1YG17P" localSheetId="20" hidden="1">#REF!</definedName>
    <definedName name="BExIMEBBD14IYSW0X6M3CP1YG17P" localSheetId="7" hidden="1">#REF!</definedName>
    <definedName name="BExIMEBBD14IYSW0X6M3CP1YG17P" hidden="1">#REF!</definedName>
    <definedName name="BExIMRI188MAJJM4PQQ1UDGIFM99" localSheetId="6" hidden="1">#REF!</definedName>
    <definedName name="BExIMRI188MAJJM4PQQ1UDGIFM99" localSheetId="5" hidden="1">#REF!</definedName>
    <definedName name="BExIMRI188MAJJM4PQQ1UDGIFM99" localSheetId="22" hidden="1">#REF!</definedName>
    <definedName name="BExIMRI188MAJJM4PQQ1UDGIFM99" localSheetId="3" hidden="1">#REF!</definedName>
    <definedName name="BExIMRI188MAJJM4PQQ1UDGIFM99" localSheetId="19" hidden="1">#REF!</definedName>
    <definedName name="BExIMRI188MAJJM4PQQ1UDGIFM99" localSheetId="4" hidden="1">#REF!</definedName>
    <definedName name="BExIMRI188MAJJM4PQQ1UDGIFM99" localSheetId="8" hidden="1">#REF!</definedName>
    <definedName name="BExIMRI188MAJJM4PQQ1UDGIFM99" localSheetId="20" hidden="1">#REF!</definedName>
    <definedName name="BExIMRI188MAJJM4PQQ1UDGIFM99" localSheetId="7" hidden="1">#REF!</definedName>
    <definedName name="BExIMRI188MAJJM4PQQ1UDGIFM99" hidden="1">#REF!</definedName>
    <definedName name="BExINGIWJUD0MFKK34QQ3922PHUF" localSheetId="6" hidden="1">#REF!</definedName>
    <definedName name="BExINGIWJUD0MFKK34QQ3922PHUF" localSheetId="5" hidden="1">#REF!</definedName>
    <definedName name="BExINGIWJUD0MFKK34QQ3922PHUF" localSheetId="22" hidden="1">#REF!</definedName>
    <definedName name="BExINGIWJUD0MFKK34QQ3922PHUF" localSheetId="3" hidden="1">#REF!</definedName>
    <definedName name="BExINGIWJUD0MFKK34QQ3922PHUF" localSheetId="19" hidden="1">#REF!</definedName>
    <definedName name="BExINGIWJUD0MFKK34QQ3922PHUF" localSheetId="4" hidden="1">#REF!</definedName>
    <definedName name="BExINGIWJUD0MFKK34QQ3922PHUF" localSheetId="8" hidden="1">#REF!</definedName>
    <definedName name="BExINGIWJUD0MFKK34QQ3922PHUF" localSheetId="20" hidden="1">#REF!</definedName>
    <definedName name="BExINGIWJUD0MFKK34QQ3922PHUF" localSheetId="7" hidden="1">#REF!</definedName>
    <definedName name="BExINGIWJUD0MFKK34QQ3922PHUF" hidden="1">#REF!</definedName>
    <definedName name="BExIOCG31CW4YS7LAL2RP9VJ65FR" localSheetId="6" hidden="1">#REF!</definedName>
    <definedName name="BExIOCG31CW4YS7LAL2RP9VJ65FR" localSheetId="5" hidden="1">#REF!</definedName>
    <definedName name="BExIOCG31CW4YS7LAL2RP9VJ65FR" localSheetId="22" hidden="1">#REF!</definedName>
    <definedName name="BExIOCG31CW4YS7LAL2RP9VJ65FR" localSheetId="3" hidden="1">#REF!</definedName>
    <definedName name="BExIOCG31CW4YS7LAL2RP9VJ65FR" localSheetId="19" hidden="1">#REF!</definedName>
    <definedName name="BExIOCG31CW4YS7LAL2RP9VJ65FR" localSheetId="4" hidden="1">#REF!</definedName>
    <definedName name="BExIOCG31CW4YS7LAL2RP9VJ65FR" localSheetId="8" hidden="1">#REF!</definedName>
    <definedName name="BExIOCG31CW4YS7LAL2RP9VJ65FR" localSheetId="20" hidden="1">#REF!</definedName>
    <definedName name="BExIOCG31CW4YS7LAL2RP9VJ65FR" localSheetId="7" hidden="1">#REF!</definedName>
    <definedName name="BExIOCG31CW4YS7LAL2RP9VJ65FR" hidden="1">#REF!</definedName>
    <definedName name="BExIP0VAZJ2K3DG6TC8PMLLUMAEI" localSheetId="6" hidden="1">#REF!</definedName>
    <definedName name="BExIP0VAZJ2K3DG6TC8PMLLUMAEI" localSheetId="5" hidden="1">#REF!</definedName>
    <definedName name="BExIP0VAZJ2K3DG6TC8PMLLUMAEI" localSheetId="22" hidden="1">#REF!</definedName>
    <definedName name="BExIP0VAZJ2K3DG6TC8PMLLUMAEI" localSheetId="3" hidden="1">#REF!</definedName>
    <definedName name="BExIP0VAZJ2K3DG6TC8PMLLUMAEI" localSheetId="19" hidden="1">#REF!</definedName>
    <definedName name="BExIP0VAZJ2K3DG6TC8PMLLUMAEI" localSheetId="4" hidden="1">#REF!</definedName>
    <definedName name="BExIP0VAZJ2K3DG6TC8PMLLUMAEI" localSheetId="8" hidden="1">#REF!</definedName>
    <definedName name="BExIP0VAZJ2K3DG6TC8PMLLUMAEI" localSheetId="20" hidden="1">#REF!</definedName>
    <definedName name="BExIP0VAZJ2K3DG6TC8PMLLUMAEI" localSheetId="7" hidden="1">#REF!</definedName>
    <definedName name="BExIP0VAZJ2K3DG6TC8PMLLUMAEI" hidden="1">#REF!</definedName>
    <definedName name="BExIP643TMP1ZBG0SHCNS1R03PJK" localSheetId="6" hidden="1">#REF!</definedName>
    <definedName name="BExIP643TMP1ZBG0SHCNS1R03PJK" localSheetId="5" hidden="1">#REF!</definedName>
    <definedName name="BExIP643TMP1ZBG0SHCNS1R03PJK" localSheetId="22" hidden="1">#REF!</definedName>
    <definedName name="BExIP643TMP1ZBG0SHCNS1R03PJK" localSheetId="3" hidden="1">#REF!</definedName>
    <definedName name="BExIP643TMP1ZBG0SHCNS1R03PJK" localSheetId="19" hidden="1">#REF!</definedName>
    <definedName name="BExIP643TMP1ZBG0SHCNS1R03PJK" localSheetId="4" hidden="1">#REF!</definedName>
    <definedName name="BExIP643TMP1ZBG0SHCNS1R03PJK" localSheetId="8" hidden="1">#REF!</definedName>
    <definedName name="BExIP643TMP1ZBG0SHCNS1R03PJK" localSheetId="20" hidden="1">#REF!</definedName>
    <definedName name="BExIP643TMP1ZBG0SHCNS1R03PJK" localSheetId="7" hidden="1">#REF!</definedName>
    <definedName name="BExIP643TMP1ZBG0SHCNS1R03PJK" hidden="1">#REF!</definedName>
    <definedName name="BExIPE7DY6LFJKS1X0GZF9RL4H46" localSheetId="6" hidden="1">#REF!</definedName>
    <definedName name="BExIPE7DY6LFJKS1X0GZF9RL4H46" localSheetId="5" hidden="1">#REF!</definedName>
    <definedName name="BExIPE7DY6LFJKS1X0GZF9RL4H46" localSheetId="22" hidden="1">#REF!</definedName>
    <definedName name="BExIPE7DY6LFJKS1X0GZF9RL4H46" localSheetId="3" hidden="1">#REF!</definedName>
    <definedName name="BExIPE7DY6LFJKS1X0GZF9RL4H46" localSheetId="19" hidden="1">#REF!</definedName>
    <definedName name="BExIPE7DY6LFJKS1X0GZF9RL4H46" localSheetId="4" hidden="1">#REF!</definedName>
    <definedName name="BExIPE7DY6LFJKS1X0GZF9RL4H46" localSheetId="8" hidden="1">#REF!</definedName>
    <definedName name="BExIPE7DY6LFJKS1X0GZF9RL4H46" localSheetId="20" hidden="1">#REF!</definedName>
    <definedName name="BExIPE7DY6LFJKS1X0GZF9RL4H46" localSheetId="7" hidden="1">#REF!</definedName>
    <definedName name="BExIPE7DY6LFJKS1X0GZF9RL4H46" hidden="1">#REF!</definedName>
    <definedName name="BExIQ6OEUJ2DOYD770WM1TA78M20" localSheetId="6" hidden="1">#REF!</definedName>
    <definedName name="BExIQ6OEUJ2DOYD770WM1TA78M20" localSheetId="5" hidden="1">#REF!</definedName>
    <definedName name="BExIQ6OEUJ2DOYD770WM1TA78M20" localSheetId="22" hidden="1">#REF!</definedName>
    <definedName name="BExIQ6OEUJ2DOYD770WM1TA78M20" localSheetId="3" hidden="1">#REF!</definedName>
    <definedName name="BExIQ6OEUJ2DOYD770WM1TA78M20" localSheetId="19" hidden="1">#REF!</definedName>
    <definedName name="BExIQ6OEUJ2DOYD770WM1TA78M20" localSheetId="4" hidden="1">#REF!</definedName>
    <definedName name="BExIQ6OEUJ2DOYD770WM1TA78M20" localSheetId="8" hidden="1">#REF!</definedName>
    <definedName name="BExIQ6OEUJ2DOYD770WM1TA78M20" localSheetId="20" hidden="1">#REF!</definedName>
    <definedName name="BExIQ6OEUJ2DOYD770WM1TA78M20" localSheetId="7" hidden="1">#REF!</definedName>
    <definedName name="BExIQ6OEUJ2DOYD770WM1TA78M20" hidden="1">#REF!</definedName>
    <definedName name="BExIQINZ72CNY56V9O50HDTRAD8M" localSheetId="6" hidden="1">#REF!</definedName>
    <definedName name="BExIQINZ72CNY56V9O50HDTRAD8M" localSheetId="5" hidden="1">#REF!</definedName>
    <definedName name="BExIQINZ72CNY56V9O50HDTRAD8M" localSheetId="22" hidden="1">#REF!</definedName>
    <definedName name="BExIQINZ72CNY56V9O50HDTRAD8M" localSheetId="3" hidden="1">#REF!</definedName>
    <definedName name="BExIQINZ72CNY56V9O50HDTRAD8M" localSheetId="19" hidden="1">#REF!</definedName>
    <definedName name="BExIQINZ72CNY56V9O50HDTRAD8M" localSheetId="4" hidden="1">#REF!</definedName>
    <definedName name="BExIQINZ72CNY56V9O50HDTRAD8M" localSheetId="8" hidden="1">#REF!</definedName>
    <definedName name="BExIQINZ72CNY56V9O50HDTRAD8M" localSheetId="20" hidden="1">#REF!</definedName>
    <definedName name="BExIQINZ72CNY56V9O50HDTRAD8M" localSheetId="7" hidden="1">#REF!</definedName>
    <definedName name="BExIQINZ72CNY56V9O50HDTRAD8M" hidden="1">#REF!</definedName>
    <definedName name="BExIQLD3ROMGT3HSAEOSAZYFGZVK" localSheetId="6" hidden="1">#REF!</definedName>
    <definedName name="BExIQLD3ROMGT3HSAEOSAZYFGZVK" localSheetId="5" hidden="1">#REF!</definedName>
    <definedName name="BExIQLD3ROMGT3HSAEOSAZYFGZVK" localSheetId="22" hidden="1">#REF!</definedName>
    <definedName name="BExIQLD3ROMGT3HSAEOSAZYFGZVK" localSheetId="3" hidden="1">#REF!</definedName>
    <definedName name="BExIQLD3ROMGT3HSAEOSAZYFGZVK" localSheetId="19" hidden="1">#REF!</definedName>
    <definedName name="BExIQLD3ROMGT3HSAEOSAZYFGZVK" localSheetId="4" hidden="1">#REF!</definedName>
    <definedName name="BExIQLD3ROMGT3HSAEOSAZYFGZVK" localSheetId="8" hidden="1">#REF!</definedName>
    <definedName name="BExIQLD3ROMGT3HSAEOSAZYFGZVK" localSheetId="20" hidden="1">#REF!</definedName>
    <definedName name="BExIQLD3ROMGT3HSAEOSAZYFGZVK" localSheetId="7" hidden="1">#REF!</definedName>
    <definedName name="BExIQLD3ROMGT3HSAEOSAZYFGZVK" hidden="1">#REF!</definedName>
    <definedName name="BExIQN5P2F0WP5TNF00ZW9UP6BGL" localSheetId="6" hidden="1">#REF!</definedName>
    <definedName name="BExIQN5P2F0WP5TNF00ZW9UP6BGL" localSheetId="5" hidden="1">#REF!</definedName>
    <definedName name="BExIQN5P2F0WP5TNF00ZW9UP6BGL" localSheetId="22" hidden="1">#REF!</definedName>
    <definedName name="BExIQN5P2F0WP5TNF00ZW9UP6BGL" localSheetId="3" hidden="1">#REF!</definedName>
    <definedName name="BExIQN5P2F0WP5TNF00ZW9UP6BGL" localSheetId="19" hidden="1">#REF!</definedName>
    <definedName name="BExIQN5P2F0WP5TNF00ZW9UP6BGL" localSheetId="4" hidden="1">#REF!</definedName>
    <definedName name="BExIQN5P2F0WP5TNF00ZW9UP6BGL" localSheetId="8" hidden="1">#REF!</definedName>
    <definedName name="BExIQN5P2F0WP5TNF00ZW9UP6BGL" localSheetId="20" hidden="1">#REF!</definedName>
    <definedName name="BExIQN5P2F0WP5TNF00ZW9UP6BGL" localSheetId="7" hidden="1">#REF!</definedName>
    <definedName name="BExIQN5P2F0WP5TNF00ZW9UP6BGL" hidden="1">#REF!</definedName>
    <definedName name="BExIQOCZULQN5NV7QGN82B6Z1CFC" localSheetId="6" hidden="1">#REF!</definedName>
    <definedName name="BExIQOCZULQN5NV7QGN82B6Z1CFC" localSheetId="5" hidden="1">#REF!</definedName>
    <definedName name="BExIQOCZULQN5NV7QGN82B6Z1CFC" localSheetId="22" hidden="1">#REF!</definedName>
    <definedName name="BExIQOCZULQN5NV7QGN82B6Z1CFC" localSheetId="3" hidden="1">#REF!</definedName>
    <definedName name="BExIQOCZULQN5NV7QGN82B6Z1CFC" localSheetId="19" hidden="1">#REF!</definedName>
    <definedName name="BExIQOCZULQN5NV7QGN82B6Z1CFC" localSheetId="4" hidden="1">#REF!</definedName>
    <definedName name="BExIQOCZULQN5NV7QGN82B6Z1CFC" localSheetId="8" hidden="1">#REF!</definedName>
    <definedName name="BExIQOCZULQN5NV7QGN82B6Z1CFC" localSheetId="20" hidden="1">#REF!</definedName>
    <definedName name="BExIQOCZULQN5NV7QGN82B6Z1CFC" localSheetId="7" hidden="1">#REF!</definedName>
    <definedName name="BExIQOCZULQN5NV7QGN82B6Z1CFC" hidden="1">#REF!</definedName>
    <definedName name="BExIQTLR3QHV0I0NYWEJMMRU9S0A" localSheetId="6" hidden="1">#REF!</definedName>
    <definedName name="BExIQTLR3QHV0I0NYWEJMMRU9S0A" localSheetId="5" hidden="1">#REF!</definedName>
    <definedName name="BExIQTLR3QHV0I0NYWEJMMRU9S0A" localSheetId="22" hidden="1">#REF!</definedName>
    <definedName name="BExIQTLR3QHV0I0NYWEJMMRU9S0A" localSheetId="3" hidden="1">#REF!</definedName>
    <definedName name="BExIQTLR3QHV0I0NYWEJMMRU9S0A" localSheetId="19" hidden="1">#REF!</definedName>
    <definedName name="BExIQTLR3QHV0I0NYWEJMMRU9S0A" localSheetId="4" hidden="1">#REF!</definedName>
    <definedName name="BExIQTLR3QHV0I0NYWEJMMRU9S0A" localSheetId="8" hidden="1">#REF!</definedName>
    <definedName name="BExIQTLR3QHV0I0NYWEJMMRU9S0A" localSheetId="20" hidden="1">#REF!</definedName>
    <definedName name="BExIQTLR3QHV0I0NYWEJMMRU9S0A" localSheetId="7" hidden="1">#REF!</definedName>
    <definedName name="BExIQTLR3QHV0I0NYWEJMMRU9S0A" hidden="1">#REF!</definedName>
    <definedName name="BExIQYECFYOQTSZR9U5X5YRQUVBX" localSheetId="6" hidden="1">#REF!</definedName>
    <definedName name="BExIQYECFYOQTSZR9U5X5YRQUVBX" localSheetId="5" hidden="1">#REF!</definedName>
    <definedName name="BExIQYECFYOQTSZR9U5X5YRQUVBX" localSheetId="22" hidden="1">#REF!</definedName>
    <definedName name="BExIQYECFYOQTSZR9U5X5YRQUVBX" localSheetId="3" hidden="1">#REF!</definedName>
    <definedName name="BExIQYECFYOQTSZR9U5X5YRQUVBX" localSheetId="19" hidden="1">#REF!</definedName>
    <definedName name="BExIQYECFYOQTSZR9U5X5YRQUVBX" localSheetId="4" hidden="1">#REF!</definedName>
    <definedName name="BExIQYECFYOQTSZR9U5X5YRQUVBX" localSheetId="8" hidden="1">#REF!</definedName>
    <definedName name="BExIQYECFYOQTSZR9U5X5YRQUVBX" localSheetId="20" hidden="1">#REF!</definedName>
    <definedName name="BExIQYECFYOQTSZR9U5X5YRQUVBX" localSheetId="7" hidden="1">#REF!</definedName>
    <definedName name="BExIQYECFYOQTSZR9U5X5YRQUVBX" hidden="1">#REF!</definedName>
    <definedName name="BExIRI15PZOMCJQX4K5T6EL3A8H0" localSheetId="6" hidden="1">#REF!</definedName>
    <definedName name="BExIRI15PZOMCJQX4K5T6EL3A8H0" localSheetId="5" hidden="1">#REF!</definedName>
    <definedName name="BExIRI15PZOMCJQX4K5T6EL3A8H0" localSheetId="22" hidden="1">#REF!</definedName>
    <definedName name="BExIRI15PZOMCJQX4K5T6EL3A8H0" localSheetId="3" hidden="1">#REF!</definedName>
    <definedName name="BExIRI15PZOMCJQX4K5T6EL3A8H0" localSheetId="19" hidden="1">#REF!</definedName>
    <definedName name="BExIRI15PZOMCJQX4K5T6EL3A8H0" localSheetId="4" hidden="1">#REF!</definedName>
    <definedName name="BExIRI15PZOMCJQX4K5T6EL3A8H0" localSheetId="8" hidden="1">#REF!</definedName>
    <definedName name="BExIRI15PZOMCJQX4K5T6EL3A8H0" localSheetId="20" hidden="1">#REF!</definedName>
    <definedName name="BExIRI15PZOMCJQX4K5T6EL3A8H0" localSheetId="7" hidden="1">#REF!</definedName>
    <definedName name="BExIRI15PZOMCJQX4K5T6EL3A8H0" hidden="1">#REF!</definedName>
    <definedName name="BExIRRGYUYEWEZY2WOZ37HNWSK0N" localSheetId="6" hidden="1">#REF!</definedName>
    <definedName name="BExIRRGYUYEWEZY2WOZ37HNWSK0N" localSheetId="5" hidden="1">#REF!</definedName>
    <definedName name="BExIRRGYUYEWEZY2WOZ37HNWSK0N" localSheetId="22" hidden="1">#REF!</definedName>
    <definedName name="BExIRRGYUYEWEZY2WOZ37HNWSK0N" localSheetId="3" hidden="1">#REF!</definedName>
    <definedName name="BExIRRGYUYEWEZY2WOZ37HNWSK0N" localSheetId="19" hidden="1">#REF!</definedName>
    <definedName name="BExIRRGYUYEWEZY2WOZ37HNWSK0N" localSheetId="4" hidden="1">#REF!</definedName>
    <definedName name="BExIRRGYUYEWEZY2WOZ37HNWSK0N" localSheetId="8" hidden="1">#REF!</definedName>
    <definedName name="BExIRRGYUYEWEZY2WOZ37HNWSK0N" localSheetId="20" hidden="1">#REF!</definedName>
    <definedName name="BExIRRGYUYEWEZY2WOZ37HNWSK0N" localSheetId="7" hidden="1">#REF!</definedName>
    <definedName name="BExIRRGYUYEWEZY2WOZ37HNWSK0N" hidden="1">#REF!</definedName>
    <definedName name="BExIRVNZZ9L9LIBAEBPWRS1IHM4A" localSheetId="6" hidden="1">#REF!</definedName>
    <definedName name="BExIRVNZZ9L9LIBAEBPWRS1IHM4A" localSheetId="5" hidden="1">#REF!</definedName>
    <definedName name="BExIRVNZZ9L9LIBAEBPWRS1IHM4A" localSheetId="22" hidden="1">#REF!</definedName>
    <definedName name="BExIRVNZZ9L9LIBAEBPWRS1IHM4A" localSheetId="3" hidden="1">#REF!</definedName>
    <definedName name="BExIRVNZZ9L9LIBAEBPWRS1IHM4A" localSheetId="19" hidden="1">#REF!</definedName>
    <definedName name="BExIRVNZZ9L9LIBAEBPWRS1IHM4A" localSheetId="4" hidden="1">#REF!</definedName>
    <definedName name="BExIRVNZZ9L9LIBAEBPWRS1IHM4A" localSheetId="8" hidden="1">#REF!</definedName>
    <definedName name="BExIRVNZZ9L9LIBAEBPWRS1IHM4A" localSheetId="20" hidden="1">#REF!</definedName>
    <definedName name="BExIRVNZZ9L9LIBAEBPWRS1IHM4A" localSheetId="7" hidden="1">#REF!</definedName>
    <definedName name="BExIRVNZZ9L9LIBAEBPWRS1IHM4A" hidden="1">#REF!</definedName>
    <definedName name="BExISY6FNPDTPUQHQSH0BXRCIQRR" localSheetId="6" hidden="1">#REF!</definedName>
    <definedName name="BExISY6FNPDTPUQHQSH0BXRCIQRR" localSheetId="5" hidden="1">#REF!</definedName>
    <definedName name="BExISY6FNPDTPUQHQSH0BXRCIQRR" localSheetId="22" hidden="1">#REF!</definedName>
    <definedName name="BExISY6FNPDTPUQHQSH0BXRCIQRR" localSheetId="3" hidden="1">#REF!</definedName>
    <definedName name="BExISY6FNPDTPUQHQSH0BXRCIQRR" localSheetId="4" hidden="1">#REF!</definedName>
    <definedName name="BExISY6FNPDTPUQHQSH0BXRCIQRR" localSheetId="8" hidden="1">#REF!</definedName>
    <definedName name="BExISY6FNPDTPUQHQSH0BXRCIQRR" localSheetId="20" hidden="1">#REF!</definedName>
    <definedName name="BExISY6FNPDTPUQHQSH0BXRCIQRR" localSheetId="7" hidden="1">#REF!</definedName>
    <definedName name="BExISY6FNPDTPUQHQSH0BXRCIQRR" hidden="1">#REF!</definedName>
    <definedName name="BExISYS0B76N1U5ILES3FGOLC6FK" localSheetId="6" hidden="1">#REF!</definedName>
    <definedName name="BExISYS0B76N1U5ILES3FGOLC6FK" localSheetId="5" hidden="1">#REF!</definedName>
    <definedName name="BExISYS0B76N1U5ILES3FGOLC6FK" localSheetId="22" hidden="1">#REF!</definedName>
    <definedName name="BExISYS0B76N1U5ILES3FGOLC6FK" localSheetId="3" hidden="1">#REF!</definedName>
    <definedName name="BExISYS0B76N1U5ILES3FGOLC6FK" localSheetId="19" hidden="1">#REF!</definedName>
    <definedName name="BExISYS0B76N1U5ILES3FGOLC6FK" localSheetId="4" hidden="1">#REF!</definedName>
    <definedName name="BExISYS0B76N1U5ILES3FGOLC6FK" localSheetId="8" hidden="1">#REF!</definedName>
    <definedName name="BExISYS0B76N1U5ILES3FGOLC6FK" localSheetId="20" hidden="1">#REF!</definedName>
    <definedName name="BExISYS0B76N1U5ILES3FGOLC6FK" localSheetId="7" hidden="1">#REF!</definedName>
    <definedName name="BExISYS0B76N1U5ILES3FGOLC6FK" hidden="1">#REF!</definedName>
    <definedName name="BExITR8TRXQULDLPTACROH947Y33" localSheetId="6" hidden="1">#REF!</definedName>
    <definedName name="BExITR8TRXQULDLPTACROH947Y33" localSheetId="5" hidden="1">#REF!</definedName>
    <definedName name="BExITR8TRXQULDLPTACROH947Y33" localSheetId="22" hidden="1">#REF!</definedName>
    <definedName name="BExITR8TRXQULDLPTACROH947Y33" localSheetId="3" hidden="1">#REF!</definedName>
    <definedName name="BExITR8TRXQULDLPTACROH947Y33" localSheetId="19" hidden="1">#REF!</definedName>
    <definedName name="BExITR8TRXQULDLPTACROH947Y33" localSheetId="4" hidden="1">#REF!</definedName>
    <definedName name="BExITR8TRXQULDLPTACROH947Y33" localSheetId="8" hidden="1">#REF!</definedName>
    <definedName name="BExITR8TRXQULDLPTACROH947Y33" localSheetId="20" hidden="1">#REF!</definedName>
    <definedName name="BExITR8TRXQULDLPTACROH947Y33" localSheetId="7" hidden="1">#REF!</definedName>
    <definedName name="BExITR8TRXQULDLPTACROH947Y33" hidden="1">#REF!</definedName>
    <definedName name="BExIUQ5VSYENRLPNJTJAKPBBHISD" localSheetId="6" hidden="1">#REF!</definedName>
    <definedName name="BExIUQ5VSYENRLPNJTJAKPBBHISD" localSheetId="5" hidden="1">#REF!</definedName>
    <definedName name="BExIUQ5VSYENRLPNJTJAKPBBHISD" localSheetId="22" hidden="1">#REF!</definedName>
    <definedName name="BExIUQ5VSYENRLPNJTJAKPBBHISD" localSheetId="3" hidden="1">#REF!</definedName>
    <definedName name="BExIUQ5VSYENRLPNJTJAKPBBHISD" localSheetId="19" hidden="1">#REF!</definedName>
    <definedName name="BExIUQ5VSYENRLPNJTJAKPBBHISD" localSheetId="4" hidden="1">#REF!</definedName>
    <definedName name="BExIUQ5VSYENRLPNJTJAKPBBHISD" localSheetId="8" hidden="1">#REF!</definedName>
    <definedName name="BExIUQ5VSYENRLPNJTJAKPBBHISD" localSheetId="20" hidden="1">#REF!</definedName>
    <definedName name="BExIUQ5VSYENRLPNJTJAKPBBHISD" localSheetId="7" hidden="1">#REF!</definedName>
    <definedName name="BExIUQ5VSYENRLPNJTJAKPBBHISD" hidden="1">#REF!</definedName>
    <definedName name="BExIVLMNTSVCWMWYXMDSCEV4JBFR" localSheetId="6" hidden="1">#REF!</definedName>
    <definedName name="BExIVLMNTSVCWMWYXMDSCEV4JBFR" localSheetId="5" hidden="1">#REF!</definedName>
    <definedName name="BExIVLMNTSVCWMWYXMDSCEV4JBFR" localSheetId="22" hidden="1">#REF!</definedName>
    <definedName name="BExIVLMNTSVCWMWYXMDSCEV4JBFR" localSheetId="3" hidden="1">#REF!</definedName>
    <definedName name="BExIVLMNTSVCWMWYXMDSCEV4JBFR" localSheetId="19" hidden="1">#REF!</definedName>
    <definedName name="BExIVLMNTSVCWMWYXMDSCEV4JBFR" localSheetId="4" hidden="1">#REF!</definedName>
    <definedName name="BExIVLMNTSVCWMWYXMDSCEV4JBFR" localSheetId="8" hidden="1">#REF!</definedName>
    <definedName name="BExIVLMNTSVCWMWYXMDSCEV4JBFR" localSheetId="20" hidden="1">#REF!</definedName>
    <definedName name="BExIVLMNTSVCWMWYXMDSCEV4JBFR" localSheetId="7" hidden="1">#REF!</definedName>
    <definedName name="BExIVLMNTSVCWMWYXMDSCEV4JBFR" hidden="1">#REF!</definedName>
    <definedName name="BExIWTDXFUWVYBQESO5CWKRJER7E" localSheetId="6" hidden="1">#REF!</definedName>
    <definedName name="BExIWTDXFUWVYBQESO5CWKRJER7E" localSheetId="5" hidden="1">#REF!</definedName>
    <definedName name="BExIWTDXFUWVYBQESO5CWKRJER7E" localSheetId="22" hidden="1">#REF!</definedName>
    <definedName name="BExIWTDXFUWVYBQESO5CWKRJER7E" localSheetId="3" hidden="1">#REF!</definedName>
    <definedName name="BExIWTDXFUWVYBQESO5CWKRJER7E" localSheetId="19" hidden="1">#REF!</definedName>
    <definedName name="BExIWTDXFUWVYBQESO5CWKRJER7E" localSheetId="4" hidden="1">#REF!</definedName>
    <definedName name="BExIWTDXFUWVYBQESO5CWKRJER7E" localSheetId="8" hidden="1">#REF!</definedName>
    <definedName name="BExIWTDXFUWVYBQESO5CWKRJER7E" localSheetId="20" hidden="1">#REF!</definedName>
    <definedName name="BExIWTDXFUWVYBQESO5CWKRJER7E" localSheetId="7" hidden="1">#REF!</definedName>
    <definedName name="BExIWTDXFUWVYBQESO5CWKRJER7E" hidden="1">#REF!</definedName>
    <definedName name="BExIX76ANFIYB411PVORG0OVBF3C" localSheetId="6" hidden="1">#REF!</definedName>
    <definedName name="BExIX76ANFIYB411PVORG0OVBF3C" localSheetId="5" hidden="1">#REF!</definedName>
    <definedName name="BExIX76ANFIYB411PVORG0OVBF3C" localSheetId="22" hidden="1">#REF!</definedName>
    <definedName name="BExIX76ANFIYB411PVORG0OVBF3C" localSheetId="3" hidden="1">#REF!</definedName>
    <definedName name="BExIX76ANFIYB411PVORG0OVBF3C" localSheetId="19" hidden="1">#REF!</definedName>
    <definedName name="BExIX76ANFIYB411PVORG0OVBF3C" localSheetId="4" hidden="1">#REF!</definedName>
    <definedName name="BExIX76ANFIYB411PVORG0OVBF3C" localSheetId="8" hidden="1">#REF!</definedName>
    <definedName name="BExIX76ANFIYB411PVORG0OVBF3C" localSheetId="20" hidden="1">#REF!</definedName>
    <definedName name="BExIX76ANFIYB411PVORG0OVBF3C" localSheetId="7" hidden="1">#REF!</definedName>
    <definedName name="BExIX76ANFIYB411PVORG0OVBF3C" hidden="1">#REF!</definedName>
    <definedName name="BExIYF2VWNO8NBSIVR69ZH9LZF4W" localSheetId="6" hidden="1">#REF!</definedName>
    <definedName name="BExIYF2VWNO8NBSIVR69ZH9LZF4W" localSheetId="5" hidden="1">#REF!</definedName>
    <definedName name="BExIYF2VWNO8NBSIVR69ZH9LZF4W" localSheetId="22" hidden="1">#REF!</definedName>
    <definedName name="BExIYF2VWNO8NBSIVR69ZH9LZF4W" localSheetId="3" hidden="1">#REF!</definedName>
    <definedName name="BExIYF2VWNO8NBSIVR69ZH9LZF4W" localSheetId="19" hidden="1">#REF!</definedName>
    <definedName name="BExIYF2VWNO8NBSIVR69ZH9LZF4W" localSheetId="4" hidden="1">#REF!</definedName>
    <definedName name="BExIYF2VWNO8NBSIVR69ZH9LZF4W" localSheetId="8" hidden="1">#REF!</definedName>
    <definedName name="BExIYF2VWNO8NBSIVR69ZH9LZF4W" localSheetId="20" hidden="1">#REF!</definedName>
    <definedName name="BExIYF2VWNO8NBSIVR69ZH9LZF4W" localSheetId="7" hidden="1">#REF!</definedName>
    <definedName name="BExIYF2VWNO8NBSIVR69ZH9LZF4W" hidden="1">#REF!</definedName>
    <definedName name="BExIYL2OUVLJZVI6HDEXM1IEJT9R" localSheetId="6" hidden="1">#REF!</definedName>
    <definedName name="BExIYL2OUVLJZVI6HDEXM1IEJT9R" localSheetId="5" hidden="1">#REF!</definedName>
    <definedName name="BExIYL2OUVLJZVI6HDEXM1IEJT9R" localSheetId="22" hidden="1">#REF!</definedName>
    <definedName name="BExIYL2OUVLJZVI6HDEXM1IEJT9R" localSheetId="3" hidden="1">#REF!</definedName>
    <definedName name="BExIYL2OUVLJZVI6HDEXM1IEJT9R" localSheetId="19" hidden="1">#REF!</definedName>
    <definedName name="BExIYL2OUVLJZVI6HDEXM1IEJT9R" localSheetId="4" hidden="1">#REF!</definedName>
    <definedName name="BExIYL2OUVLJZVI6HDEXM1IEJT9R" localSheetId="8" hidden="1">#REF!</definedName>
    <definedName name="BExIYL2OUVLJZVI6HDEXM1IEJT9R" localSheetId="20" hidden="1">#REF!</definedName>
    <definedName name="BExIYL2OUVLJZVI6HDEXM1IEJT9R" localSheetId="7" hidden="1">#REF!</definedName>
    <definedName name="BExIYL2OUVLJZVI6HDEXM1IEJT9R" hidden="1">#REF!</definedName>
    <definedName name="BExIZLHJQM4IHHTD3UEY6TRLSCPU" localSheetId="6" hidden="1">#REF!</definedName>
    <definedName name="BExIZLHJQM4IHHTD3UEY6TRLSCPU" localSheetId="5" hidden="1">#REF!</definedName>
    <definedName name="BExIZLHJQM4IHHTD3UEY6TRLSCPU" localSheetId="22" hidden="1">#REF!</definedName>
    <definedName name="BExIZLHJQM4IHHTD3UEY6TRLSCPU" localSheetId="3" hidden="1">#REF!</definedName>
    <definedName name="BExIZLHJQM4IHHTD3UEY6TRLSCPU" localSheetId="19" hidden="1">#REF!</definedName>
    <definedName name="BExIZLHJQM4IHHTD3UEY6TRLSCPU" localSheetId="4" hidden="1">#REF!</definedName>
    <definedName name="BExIZLHJQM4IHHTD3UEY6TRLSCPU" localSheetId="8" hidden="1">#REF!</definedName>
    <definedName name="BExIZLHJQM4IHHTD3UEY6TRLSCPU" localSheetId="20" hidden="1">#REF!</definedName>
    <definedName name="BExIZLHJQM4IHHTD3UEY6TRLSCPU" localSheetId="7" hidden="1">#REF!</definedName>
    <definedName name="BExIZLHJQM4IHHTD3UEY6TRLSCPU" hidden="1">#REF!</definedName>
    <definedName name="BExIZLXSRKW3L5QVJ61B21FNSLV8" localSheetId="6" hidden="1">#REF!</definedName>
    <definedName name="BExIZLXSRKW3L5QVJ61B21FNSLV8" localSheetId="5" hidden="1">#REF!</definedName>
    <definedName name="BExIZLXSRKW3L5QVJ61B21FNSLV8" localSheetId="22" hidden="1">#REF!</definedName>
    <definedName name="BExIZLXSRKW3L5QVJ61B21FNSLV8" localSheetId="3" hidden="1">#REF!</definedName>
    <definedName name="BExIZLXSRKW3L5QVJ61B21FNSLV8" localSheetId="19" hidden="1">#REF!</definedName>
    <definedName name="BExIZLXSRKW3L5QVJ61B21FNSLV8" localSheetId="4" hidden="1">#REF!</definedName>
    <definedName name="BExIZLXSRKW3L5QVJ61B21FNSLV8" localSheetId="8" hidden="1">#REF!</definedName>
    <definedName name="BExIZLXSRKW3L5QVJ61B21FNSLV8" localSheetId="20" hidden="1">#REF!</definedName>
    <definedName name="BExIZLXSRKW3L5QVJ61B21FNSLV8" localSheetId="7" hidden="1">#REF!</definedName>
    <definedName name="BExIZLXSRKW3L5QVJ61B21FNSLV8" hidden="1">#REF!</definedName>
    <definedName name="BExIZM34IL9I3T662RCBZYUZ9OPX" localSheetId="6" hidden="1">#REF!</definedName>
    <definedName name="BExIZM34IL9I3T662RCBZYUZ9OPX" localSheetId="5" hidden="1">#REF!</definedName>
    <definedName name="BExIZM34IL9I3T662RCBZYUZ9OPX" localSheetId="22" hidden="1">#REF!</definedName>
    <definedName name="BExIZM34IL9I3T662RCBZYUZ9OPX" localSheetId="3" hidden="1">#REF!</definedName>
    <definedName name="BExIZM34IL9I3T662RCBZYUZ9OPX" localSheetId="19" hidden="1">#REF!</definedName>
    <definedName name="BExIZM34IL9I3T662RCBZYUZ9OPX" localSheetId="4" hidden="1">#REF!</definedName>
    <definedName name="BExIZM34IL9I3T662RCBZYUZ9OPX" localSheetId="8" hidden="1">#REF!</definedName>
    <definedName name="BExIZM34IL9I3T662RCBZYUZ9OPX" localSheetId="20" hidden="1">#REF!</definedName>
    <definedName name="BExIZM34IL9I3T662RCBZYUZ9OPX" localSheetId="7" hidden="1">#REF!</definedName>
    <definedName name="BExIZM34IL9I3T662RCBZYUZ9OPX" hidden="1">#REF!</definedName>
    <definedName name="BExJ08KB1IAN6JNARQ00WCSHAPF0" localSheetId="6" hidden="1">#REF!</definedName>
    <definedName name="BExJ08KB1IAN6JNARQ00WCSHAPF0" localSheetId="5" hidden="1">#REF!</definedName>
    <definedName name="BExJ08KB1IAN6JNARQ00WCSHAPF0" localSheetId="22" hidden="1">#REF!</definedName>
    <definedName name="BExJ08KB1IAN6JNARQ00WCSHAPF0" localSheetId="3" hidden="1">#REF!</definedName>
    <definedName name="BExJ08KB1IAN6JNARQ00WCSHAPF0" localSheetId="19" hidden="1">#REF!</definedName>
    <definedName name="BExJ08KB1IAN6JNARQ00WCSHAPF0" localSheetId="4" hidden="1">#REF!</definedName>
    <definedName name="BExJ08KB1IAN6JNARQ00WCSHAPF0" localSheetId="8" hidden="1">#REF!</definedName>
    <definedName name="BExJ08KB1IAN6JNARQ00WCSHAPF0" localSheetId="20" hidden="1">#REF!</definedName>
    <definedName name="BExJ08KB1IAN6JNARQ00WCSHAPF0" localSheetId="7" hidden="1">#REF!</definedName>
    <definedName name="BExJ08KB1IAN6JNARQ00WCSHAPF0" hidden="1">#REF!</definedName>
    <definedName name="BExJ0RQUMO8XC8F9KBEUCYPP77WI" localSheetId="6" hidden="1">#REF!</definedName>
    <definedName name="BExJ0RQUMO8XC8F9KBEUCYPP77WI" localSheetId="5" hidden="1">#REF!</definedName>
    <definedName name="BExJ0RQUMO8XC8F9KBEUCYPP77WI" localSheetId="22" hidden="1">#REF!</definedName>
    <definedName name="BExJ0RQUMO8XC8F9KBEUCYPP77WI" localSheetId="3" hidden="1">#REF!</definedName>
    <definedName name="BExJ0RQUMO8XC8F9KBEUCYPP77WI" localSheetId="19" hidden="1">#REF!</definedName>
    <definedName name="BExJ0RQUMO8XC8F9KBEUCYPP77WI" localSheetId="4" hidden="1">#REF!</definedName>
    <definedName name="BExJ0RQUMO8XC8F9KBEUCYPP77WI" localSheetId="8" hidden="1">#REF!</definedName>
    <definedName name="BExJ0RQUMO8XC8F9KBEUCYPP77WI" localSheetId="20" hidden="1">#REF!</definedName>
    <definedName name="BExJ0RQUMO8XC8F9KBEUCYPP77WI" localSheetId="7" hidden="1">#REF!</definedName>
    <definedName name="BExJ0RQUMO8XC8F9KBEUCYPP77WI" hidden="1">#REF!</definedName>
    <definedName name="BExJ18TUXRCLPD89DQ2AY2YBC6TU" localSheetId="6" hidden="1">#REF!</definedName>
    <definedName name="BExJ18TUXRCLPD89DQ2AY2YBC6TU" localSheetId="5" hidden="1">#REF!</definedName>
    <definedName name="BExJ18TUXRCLPD89DQ2AY2YBC6TU" localSheetId="22" hidden="1">#REF!</definedName>
    <definedName name="BExJ18TUXRCLPD89DQ2AY2YBC6TU" localSheetId="3" hidden="1">#REF!</definedName>
    <definedName name="BExJ18TUXRCLPD89DQ2AY2YBC6TU" localSheetId="19" hidden="1">#REF!</definedName>
    <definedName name="BExJ18TUXRCLPD89DQ2AY2YBC6TU" localSheetId="4" hidden="1">#REF!</definedName>
    <definedName name="BExJ18TUXRCLPD89DQ2AY2YBC6TU" localSheetId="8" hidden="1">#REF!</definedName>
    <definedName name="BExJ18TUXRCLPD89DQ2AY2YBC6TU" localSheetId="20" hidden="1">#REF!</definedName>
    <definedName name="BExJ18TUXRCLPD89DQ2AY2YBC6TU" localSheetId="7" hidden="1">#REF!</definedName>
    <definedName name="BExJ18TUXRCLPD89DQ2AY2YBC6TU" hidden="1">#REF!</definedName>
    <definedName name="BExKCDYJ50O8B2OSSXLQ4A1K0812" localSheetId="6" hidden="1">#REF!</definedName>
    <definedName name="BExKCDYJ50O8B2OSSXLQ4A1K0812" localSheetId="5" hidden="1">#REF!</definedName>
    <definedName name="BExKCDYJ50O8B2OSSXLQ4A1K0812" localSheetId="22" hidden="1">#REF!</definedName>
    <definedName name="BExKCDYJ50O8B2OSSXLQ4A1K0812" localSheetId="3" hidden="1">#REF!</definedName>
    <definedName name="BExKCDYJ50O8B2OSSXLQ4A1K0812" localSheetId="19" hidden="1">#REF!</definedName>
    <definedName name="BExKCDYJ50O8B2OSSXLQ4A1K0812" localSheetId="4" hidden="1">#REF!</definedName>
    <definedName name="BExKCDYJ50O8B2OSSXLQ4A1K0812" localSheetId="8" hidden="1">#REF!</definedName>
    <definedName name="BExKCDYJ50O8B2OSSXLQ4A1K0812" localSheetId="20" hidden="1">#REF!</definedName>
    <definedName name="BExKCDYJ50O8B2OSSXLQ4A1K0812" localSheetId="7" hidden="1">#REF!</definedName>
    <definedName name="BExKCDYJ50O8B2OSSXLQ4A1K0812" hidden="1">#REF!</definedName>
    <definedName name="BExKER2TTEJ75PW11WCEFJN8TWZ0" localSheetId="6" hidden="1">#REF!</definedName>
    <definedName name="BExKER2TTEJ75PW11WCEFJN8TWZ0" localSheetId="5" hidden="1">#REF!</definedName>
    <definedName name="BExKER2TTEJ75PW11WCEFJN8TWZ0" localSheetId="22" hidden="1">#REF!</definedName>
    <definedName name="BExKER2TTEJ75PW11WCEFJN8TWZ0" localSheetId="3" hidden="1">#REF!</definedName>
    <definedName name="BExKER2TTEJ75PW11WCEFJN8TWZ0" localSheetId="19" hidden="1">#REF!</definedName>
    <definedName name="BExKER2TTEJ75PW11WCEFJN8TWZ0" localSheetId="4" hidden="1">#REF!</definedName>
    <definedName name="BExKER2TTEJ75PW11WCEFJN8TWZ0" localSheetId="8" hidden="1">#REF!</definedName>
    <definedName name="BExKER2TTEJ75PW11WCEFJN8TWZ0" localSheetId="20" hidden="1">#REF!</definedName>
    <definedName name="BExKER2TTEJ75PW11WCEFJN8TWZ0" localSheetId="7" hidden="1">#REF!</definedName>
    <definedName name="BExKER2TTEJ75PW11WCEFJN8TWZ0" hidden="1">#REF!</definedName>
    <definedName name="BExKF0O2XK0JHGNOK7YRFP9SBOHH" localSheetId="6" hidden="1">#REF!</definedName>
    <definedName name="BExKF0O2XK0JHGNOK7YRFP9SBOHH" localSheetId="5" hidden="1">#REF!</definedName>
    <definedName name="BExKF0O2XK0JHGNOK7YRFP9SBOHH" localSheetId="22" hidden="1">#REF!</definedName>
    <definedName name="BExKF0O2XK0JHGNOK7YRFP9SBOHH" localSheetId="3" hidden="1">#REF!</definedName>
    <definedName name="BExKF0O2XK0JHGNOK7YRFP9SBOHH" localSheetId="19" hidden="1">#REF!</definedName>
    <definedName name="BExKF0O2XK0JHGNOK7YRFP9SBOHH" localSheetId="4" hidden="1">#REF!</definedName>
    <definedName name="BExKF0O2XK0JHGNOK7YRFP9SBOHH" localSheetId="8" hidden="1">#REF!</definedName>
    <definedName name="BExKF0O2XK0JHGNOK7YRFP9SBOHH" localSheetId="20" hidden="1">#REF!</definedName>
    <definedName name="BExKF0O2XK0JHGNOK7YRFP9SBOHH" localSheetId="7" hidden="1">#REF!</definedName>
    <definedName name="BExKF0O2XK0JHGNOK7YRFP9SBOHH" hidden="1">#REF!</definedName>
    <definedName name="BExKFCSZWOIJFD4WW4948OB5R4K9" localSheetId="6" hidden="1">#REF!</definedName>
    <definedName name="BExKFCSZWOIJFD4WW4948OB5R4K9" localSheetId="5" hidden="1">#REF!</definedName>
    <definedName name="BExKFCSZWOIJFD4WW4948OB5R4K9" localSheetId="22" hidden="1">#REF!</definedName>
    <definedName name="BExKFCSZWOIJFD4WW4948OB5R4K9" localSheetId="3" hidden="1">#REF!</definedName>
    <definedName name="BExKFCSZWOIJFD4WW4948OB5R4K9" localSheetId="19" hidden="1">#REF!</definedName>
    <definedName name="BExKFCSZWOIJFD4WW4948OB5R4K9" localSheetId="4" hidden="1">#REF!</definedName>
    <definedName name="BExKFCSZWOIJFD4WW4948OB5R4K9" localSheetId="8" hidden="1">#REF!</definedName>
    <definedName name="BExKFCSZWOIJFD4WW4948OB5R4K9" localSheetId="20" hidden="1">#REF!</definedName>
    <definedName name="BExKFCSZWOIJFD4WW4948OB5R4K9" localSheetId="7" hidden="1">#REF!</definedName>
    <definedName name="BExKFCSZWOIJFD4WW4948OB5R4K9" hidden="1">#REF!</definedName>
    <definedName name="BExKFMJQHSDU04MON4WU9XM9FD0B" localSheetId="6" hidden="1">#REF!</definedName>
    <definedName name="BExKFMJQHSDU04MON4WU9XM9FD0B" localSheetId="5" hidden="1">#REF!</definedName>
    <definedName name="BExKFMJQHSDU04MON4WU9XM9FD0B" localSheetId="22" hidden="1">#REF!</definedName>
    <definedName name="BExKFMJQHSDU04MON4WU9XM9FD0B" localSheetId="3" hidden="1">#REF!</definedName>
    <definedName name="BExKFMJQHSDU04MON4WU9XM9FD0B" localSheetId="19" hidden="1">#REF!</definedName>
    <definedName name="BExKFMJQHSDU04MON4WU9XM9FD0B" localSheetId="4" hidden="1">#REF!</definedName>
    <definedName name="BExKFMJQHSDU04MON4WU9XM9FD0B" localSheetId="8" hidden="1">#REF!</definedName>
    <definedName name="BExKFMJQHSDU04MON4WU9XM9FD0B" localSheetId="20" hidden="1">#REF!</definedName>
    <definedName name="BExKFMJQHSDU04MON4WU9XM9FD0B" localSheetId="7" hidden="1">#REF!</definedName>
    <definedName name="BExKFMJQHSDU04MON4WU9XM9FD0B" hidden="1">#REF!</definedName>
    <definedName name="BExKG5KSNA0HLNSB38O534SVSW3L" localSheetId="6" hidden="1">#REF!</definedName>
    <definedName name="BExKG5KSNA0HLNSB38O534SVSW3L" localSheetId="5" hidden="1">#REF!</definedName>
    <definedName name="BExKG5KSNA0HLNSB38O534SVSW3L" localSheetId="22" hidden="1">#REF!</definedName>
    <definedName name="BExKG5KSNA0HLNSB38O534SVSW3L" localSheetId="3" hidden="1">#REF!</definedName>
    <definedName name="BExKG5KSNA0HLNSB38O534SVSW3L" localSheetId="19" hidden="1">#REF!</definedName>
    <definedName name="BExKG5KSNA0HLNSB38O534SVSW3L" localSheetId="4" hidden="1">#REF!</definedName>
    <definedName name="BExKG5KSNA0HLNSB38O534SVSW3L" localSheetId="8" hidden="1">#REF!</definedName>
    <definedName name="BExKG5KSNA0HLNSB38O534SVSW3L" localSheetId="20" hidden="1">#REF!</definedName>
    <definedName name="BExKG5KSNA0HLNSB38O534SVSW3L" localSheetId="7" hidden="1">#REF!</definedName>
    <definedName name="BExKG5KSNA0HLNSB38O534SVSW3L" hidden="1">#REF!</definedName>
    <definedName name="BExKHJRZPOAAYWTXC8WANK0L3XCO" localSheetId="6" hidden="1">#REF!</definedName>
    <definedName name="BExKHJRZPOAAYWTXC8WANK0L3XCO" localSheetId="5" hidden="1">#REF!</definedName>
    <definedName name="BExKHJRZPOAAYWTXC8WANK0L3XCO" localSheetId="22" hidden="1">#REF!</definedName>
    <definedName name="BExKHJRZPOAAYWTXC8WANK0L3XCO" localSheetId="3" hidden="1">#REF!</definedName>
    <definedName name="BExKHJRZPOAAYWTXC8WANK0L3XCO" localSheetId="19" hidden="1">#REF!</definedName>
    <definedName name="BExKHJRZPOAAYWTXC8WANK0L3XCO" localSheetId="4" hidden="1">#REF!</definedName>
    <definedName name="BExKHJRZPOAAYWTXC8WANK0L3XCO" localSheetId="8" hidden="1">#REF!</definedName>
    <definedName name="BExKHJRZPOAAYWTXC8WANK0L3XCO" localSheetId="20" hidden="1">#REF!</definedName>
    <definedName name="BExKHJRZPOAAYWTXC8WANK0L3XCO" localSheetId="7" hidden="1">#REF!</definedName>
    <definedName name="BExKHJRZPOAAYWTXC8WANK0L3XCO" hidden="1">#REF!</definedName>
    <definedName name="BExKHMH2B8OT8TU7L1QE26IBQ8FS" localSheetId="6" hidden="1">#REF!</definedName>
    <definedName name="BExKHMH2B8OT8TU7L1QE26IBQ8FS" localSheetId="5" hidden="1">#REF!</definedName>
    <definedName name="BExKHMH2B8OT8TU7L1QE26IBQ8FS" localSheetId="22" hidden="1">#REF!</definedName>
    <definedName name="BExKHMH2B8OT8TU7L1QE26IBQ8FS" localSheetId="3" hidden="1">#REF!</definedName>
    <definedName name="BExKHMH2B8OT8TU7L1QE26IBQ8FS" localSheetId="19" hidden="1">#REF!</definedName>
    <definedName name="BExKHMH2B8OT8TU7L1QE26IBQ8FS" localSheetId="4" hidden="1">#REF!</definedName>
    <definedName name="BExKHMH2B8OT8TU7L1QE26IBQ8FS" localSheetId="8" hidden="1">#REF!</definedName>
    <definedName name="BExKHMH2B8OT8TU7L1QE26IBQ8FS" localSheetId="20" hidden="1">#REF!</definedName>
    <definedName name="BExKHMH2B8OT8TU7L1QE26IBQ8FS" localSheetId="7" hidden="1">#REF!</definedName>
    <definedName name="BExKHMH2B8OT8TU7L1QE26IBQ8FS" hidden="1">#REF!</definedName>
    <definedName name="BExKHU455ZH5GKG6E2QGSHXSSD09" localSheetId="6" hidden="1">#REF!</definedName>
    <definedName name="BExKHU455ZH5GKG6E2QGSHXSSD09" localSheetId="5" hidden="1">#REF!</definedName>
    <definedName name="BExKHU455ZH5GKG6E2QGSHXSSD09" localSheetId="22" hidden="1">#REF!</definedName>
    <definedName name="BExKHU455ZH5GKG6E2QGSHXSSD09" localSheetId="3" hidden="1">#REF!</definedName>
    <definedName name="BExKHU455ZH5GKG6E2QGSHXSSD09" localSheetId="19" hidden="1">#REF!</definedName>
    <definedName name="BExKHU455ZH5GKG6E2QGSHXSSD09" localSheetId="4" hidden="1">#REF!</definedName>
    <definedName name="BExKHU455ZH5GKG6E2QGSHXSSD09" localSheetId="8" hidden="1">#REF!</definedName>
    <definedName name="BExKHU455ZH5GKG6E2QGSHXSSD09" localSheetId="20" hidden="1">#REF!</definedName>
    <definedName name="BExKHU455ZH5GKG6E2QGSHXSSD09" localSheetId="7" hidden="1">#REF!</definedName>
    <definedName name="BExKHU455ZH5GKG6E2QGSHXSSD09" hidden="1">#REF!</definedName>
    <definedName name="BExKIWXB61X2ZFKEM516HYN09OMX" localSheetId="6" hidden="1">#REF!</definedName>
    <definedName name="BExKIWXB61X2ZFKEM516HYN09OMX" localSheetId="5" hidden="1">#REF!</definedName>
    <definedName name="BExKIWXB61X2ZFKEM516HYN09OMX" localSheetId="22" hidden="1">#REF!</definedName>
    <definedName name="BExKIWXB61X2ZFKEM516HYN09OMX" localSheetId="3" hidden="1">#REF!</definedName>
    <definedName name="BExKIWXB61X2ZFKEM516HYN09OMX" localSheetId="19" hidden="1">#REF!</definedName>
    <definedName name="BExKIWXB61X2ZFKEM516HYN09OMX" localSheetId="4" hidden="1">#REF!</definedName>
    <definedName name="BExKIWXB61X2ZFKEM516HYN09OMX" localSheetId="8" hidden="1">#REF!</definedName>
    <definedName name="BExKIWXB61X2ZFKEM516HYN09OMX" localSheetId="20" hidden="1">#REF!</definedName>
    <definedName name="BExKIWXB61X2ZFKEM516HYN09OMX" localSheetId="7" hidden="1">#REF!</definedName>
    <definedName name="BExKIWXB61X2ZFKEM516HYN09OMX" hidden="1">#REF!</definedName>
    <definedName name="BExKK0C1XGFVNDIKCWYAR98RG9OK" localSheetId="6" hidden="1">#REF!</definedName>
    <definedName name="BExKK0C1XGFVNDIKCWYAR98RG9OK" localSheetId="5" hidden="1">#REF!</definedName>
    <definedName name="BExKK0C1XGFVNDIKCWYAR98RG9OK" localSheetId="22" hidden="1">#REF!</definedName>
    <definedName name="BExKK0C1XGFVNDIKCWYAR98RG9OK" localSheetId="3" hidden="1">#REF!</definedName>
    <definedName name="BExKK0C1XGFVNDIKCWYAR98RG9OK" localSheetId="19" hidden="1">#REF!</definedName>
    <definedName name="BExKK0C1XGFVNDIKCWYAR98RG9OK" localSheetId="4" hidden="1">#REF!</definedName>
    <definedName name="BExKK0C1XGFVNDIKCWYAR98RG9OK" localSheetId="8" hidden="1">#REF!</definedName>
    <definedName name="BExKK0C1XGFVNDIKCWYAR98RG9OK" localSheetId="20" hidden="1">#REF!</definedName>
    <definedName name="BExKK0C1XGFVNDIKCWYAR98RG9OK" localSheetId="7" hidden="1">#REF!</definedName>
    <definedName name="BExKK0C1XGFVNDIKCWYAR98RG9OK" hidden="1">#REF!</definedName>
    <definedName name="BExKLLA4GE53GR94DWBMDFMYAB05" localSheetId="6" hidden="1">#REF!</definedName>
    <definedName name="BExKLLA4GE53GR94DWBMDFMYAB05" localSheetId="5" hidden="1">#REF!</definedName>
    <definedName name="BExKLLA4GE53GR94DWBMDFMYAB05" localSheetId="22" hidden="1">#REF!</definedName>
    <definedName name="BExKLLA4GE53GR94DWBMDFMYAB05" localSheetId="3" hidden="1">#REF!</definedName>
    <definedName name="BExKLLA4GE53GR94DWBMDFMYAB05" localSheetId="19" hidden="1">#REF!</definedName>
    <definedName name="BExKLLA4GE53GR94DWBMDFMYAB05" localSheetId="4" hidden="1">#REF!</definedName>
    <definedName name="BExKLLA4GE53GR94DWBMDFMYAB05" localSheetId="8" hidden="1">#REF!</definedName>
    <definedName name="BExKLLA4GE53GR94DWBMDFMYAB05" localSheetId="20" hidden="1">#REF!</definedName>
    <definedName name="BExKLLA4GE53GR94DWBMDFMYAB05" localSheetId="7" hidden="1">#REF!</definedName>
    <definedName name="BExKLLA4GE53GR94DWBMDFMYAB05" hidden="1">#REF!</definedName>
    <definedName name="BExKM87GLBXV13KUPDU4NIA7Y5NQ" localSheetId="6" hidden="1">#REF!</definedName>
    <definedName name="BExKM87GLBXV13KUPDU4NIA7Y5NQ" localSheetId="5" hidden="1">#REF!</definedName>
    <definedName name="BExKM87GLBXV13KUPDU4NIA7Y5NQ" localSheetId="22" hidden="1">#REF!</definedName>
    <definedName name="BExKM87GLBXV13KUPDU4NIA7Y5NQ" localSheetId="3" hidden="1">#REF!</definedName>
    <definedName name="BExKM87GLBXV13KUPDU4NIA7Y5NQ" localSheetId="19" hidden="1">#REF!</definedName>
    <definedName name="BExKM87GLBXV13KUPDU4NIA7Y5NQ" localSheetId="4" hidden="1">#REF!</definedName>
    <definedName name="BExKM87GLBXV13KUPDU4NIA7Y5NQ" localSheetId="8" hidden="1">#REF!</definedName>
    <definedName name="BExKM87GLBXV13KUPDU4NIA7Y5NQ" localSheetId="20" hidden="1">#REF!</definedName>
    <definedName name="BExKM87GLBXV13KUPDU4NIA7Y5NQ" localSheetId="7" hidden="1">#REF!</definedName>
    <definedName name="BExKM87GLBXV13KUPDU4NIA7Y5NQ" hidden="1">#REF!</definedName>
    <definedName name="BExKMG5F5P8TUG5A0TI9SI8E5JLV" localSheetId="6" hidden="1">#REF!</definedName>
    <definedName name="BExKMG5F5P8TUG5A0TI9SI8E5JLV" localSheetId="5" hidden="1">#REF!</definedName>
    <definedName name="BExKMG5F5P8TUG5A0TI9SI8E5JLV" localSheetId="22" hidden="1">#REF!</definedName>
    <definedName name="BExKMG5F5P8TUG5A0TI9SI8E5JLV" localSheetId="3" hidden="1">#REF!</definedName>
    <definedName name="BExKMG5F5P8TUG5A0TI9SI8E5JLV" localSheetId="19" hidden="1">#REF!</definedName>
    <definedName name="BExKMG5F5P8TUG5A0TI9SI8E5JLV" localSheetId="4" hidden="1">#REF!</definedName>
    <definedName name="BExKMG5F5P8TUG5A0TI9SI8E5JLV" localSheetId="8" hidden="1">#REF!</definedName>
    <definedName name="BExKMG5F5P8TUG5A0TI9SI8E5JLV" localSheetId="20" hidden="1">#REF!</definedName>
    <definedName name="BExKMG5F5P8TUG5A0TI9SI8E5JLV" localSheetId="7" hidden="1">#REF!</definedName>
    <definedName name="BExKMG5F5P8TUG5A0TI9SI8E5JLV" hidden="1">#REF!</definedName>
    <definedName name="BExKOLH0512OR3NJN08UMM9EAM0W" localSheetId="6" hidden="1">#REF!</definedName>
    <definedName name="BExKOLH0512OR3NJN08UMM9EAM0W" localSheetId="5" hidden="1">#REF!</definedName>
    <definedName name="BExKOLH0512OR3NJN08UMM9EAM0W" localSheetId="22" hidden="1">#REF!</definedName>
    <definedName name="BExKOLH0512OR3NJN08UMM9EAM0W" localSheetId="3" hidden="1">#REF!</definedName>
    <definedName name="BExKOLH0512OR3NJN08UMM9EAM0W" localSheetId="19" hidden="1">#REF!</definedName>
    <definedName name="BExKOLH0512OR3NJN08UMM9EAM0W" localSheetId="4" hidden="1">#REF!</definedName>
    <definedName name="BExKOLH0512OR3NJN08UMM9EAM0W" localSheetId="8" hidden="1">#REF!</definedName>
    <definedName name="BExKOLH0512OR3NJN08UMM9EAM0W" localSheetId="20" hidden="1">#REF!</definedName>
    <definedName name="BExKOLH0512OR3NJN08UMM9EAM0W" localSheetId="7" hidden="1">#REF!</definedName>
    <definedName name="BExKOLH0512OR3NJN08UMM9EAM0W" hidden="1">#REF!</definedName>
    <definedName name="BExKOR0J3AHVLAIKDV88C0WQFNRO" localSheetId="6" hidden="1">#REF!</definedName>
    <definedName name="BExKOR0J3AHVLAIKDV88C0WQFNRO" localSheetId="5" hidden="1">#REF!</definedName>
    <definedName name="BExKOR0J3AHVLAIKDV88C0WQFNRO" localSheetId="22" hidden="1">#REF!</definedName>
    <definedName name="BExKOR0J3AHVLAIKDV88C0WQFNRO" localSheetId="3" hidden="1">#REF!</definedName>
    <definedName name="BExKOR0J3AHVLAIKDV88C0WQFNRO" localSheetId="19" hidden="1">#REF!</definedName>
    <definedName name="BExKOR0J3AHVLAIKDV88C0WQFNRO" localSheetId="4" hidden="1">#REF!</definedName>
    <definedName name="BExKOR0J3AHVLAIKDV88C0WQFNRO" localSheetId="8" hidden="1">#REF!</definedName>
    <definedName name="BExKOR0J3AHVLAIKDV88C0WQFNRO" localSheetId="20" hidden="1">#REF!</definedName>
    <definedName name="BExKOR0J3AHVLAIKDV88C0WQFNRO" localSheetId="7" hidden="1">#REF!</definedName>
    <definedName name="BExKOR0J3AHVLAIKDV88C0WQFNRO" hidden="1">#REF!</definedName>
    <definedName name="BExKPASNFSJMGKE8NVFL5X8LR6X1" localSheetId="6" hidden="1">#REF!</definedName>
    <definedName name="BExKPASNFSJMGKE8NVFL5X8LR6X1" localSheetId="5" hidden="1">#REF!</definedName>
    <definedName name="BExKPASNFSJMGKE8NVFL5X8LR6X1" localSheetId="22" hidden="1">#REF!</definedName>
    <definedName name="BExKPASNFSJMGKE8NVFL5X8LR6X1" localSheetId="3" hidden="1">#REF!</definedName>
    <definedName name="BExKPASNFSJMGKE8NVFL5X8LR6X1" localSheetId="19" hidden="1">#REF!</definedName>
    <definedName name="BExKPASNFSJMGKE8NVFL5X8LR6X1" localSheetId="4" hidden="1">#REF!</definedName>
    <definedName name="BExKPASNFSJMGKE8NVFL5X8LR6X1" localSheetId="8" hidden="1">#REF!</definedName>
    <definedName name="BExKPASNFSJMGKE8NVFL5X8LR6X1" localSheetId="20" hidden="1">#REF!</definedName>
    <definedName name="BExKPASNFSJMGKE8NVFL5X8LR6X1" localSheetId="7" hidden="1">#REF!</definedName>
    <definedName name="BExKPASNFSJMGKE8NVFL5X8LR6X1" hidden="1">#REF!</definedName>
    <definedName name="BExKPKZHYYPCAGJ5HQ0DW3TH7SAT" localSheetId="6" hidden="1">#REF!</definedName>
    <definedName name="BExKPKZHYYPCAGJ5HQ0DW3TH7SAT" localSheetId="5" hidden="1">#REF!</definedName>
    <definedName name="BExKPKZHYYPCAGJ5HQ0DW3TH7SAT" localSheetId="22" hidden="1">#REF!</definedName>
    <definedName name="BExKPKZHYYPCAGJ5HQ0DW3TH7SAT" localSheetId="3" hidden="1">#REF!</definedName>
    <definedName name="BExKPKZHYYPCAGJ5HQ0DW3TH7SAT" localSheetId="19" hidden="1">#REF!</definedName>
    <definedName name="BExKPKZHYYPCAGJ5HQ0DW3TH7SAT" localSheetId="4" hidden="1">#REF!</definedName>
    <definedName name="BExKPKZHYYPCAGJ5HQ0DW3TH7SAT" localSheetId="8" hidden="1">#REF!</definedName>
    <definedName name="BExKPKZHYYPCAGJ5HQ0DW3TH7SAT" localSheetId="20" hidden="1">#REF!</definedName>
    <definedName name="BExKPKZHYYPCAGJ5HQ0DW3TH7SAT" localSheetId="7" hidden="1">#REF!</definedName>
    <definedName name="BExKPKZHYYPCAGJ5HQ0DW3TH7SAT" hidden="1">#REF!</definedName>
    <definedName name="BExKQUOUJJD11PRIRWBWSYL57F0B" localSheetId="6" hidden="1">#REF!</definedName>
    <definedName name="BExKQUOUJJD11PRIRWBWSYL57F0B" localSheetId="5" hidden="1">#REF!</definedName>
    <definedName name="BExKQUOUJJD11PRIRWBWSYL57F0B" localSheetId="22" hidden="1">#REF!</definedName>
    <definedName name="BExKQUOUJJD11PRIRWBWSYL57F0B" localSheetId="3" hidden="1">#REF!</definedName>
    <definedName name="BExKQUOUJJD11PRIRWBWSYL57F0B" localSheetId="19" hidden="1">#REF!</definedName>
    <definedName name="BExKQUOUJJD11PRIRWBWSYL57F0B" localSheetId="4" hidden="1">#REF!</definedName>
    <definedName name="BExKQUOUJJD11PRIRWBWSYL57F0B" localSheetId="8" hidden="1">#REF!</definedName>
    <definedName name="BExKQUOUJJD11PRIRWBWSYL57F0B" localSheetId="20" hidden="1">#REF!</definedName>
    <definedName name="BExKQUOUJJD11PRIRWBWSYL57F0B" localSheetId="7" hidden="1">#REF!</definedName>
    <definedName name="BExKQUOUJJD11PRIRWBWSYL57F0B" hidden="1">#REF!</definedName>
    <definedName name="BExKQUU5QA10KXLVN9WW0YRWN457" localSheetId="6" hidden="1">#REF!</definedName>
    <definedName name="BExKQUU5QA10KXLVN9WW0YRWN457" localSheetId="5" hidden="1">#REF!</definedName>
    <definedName name="BExKQUU5QA10KXLVN9WW0YRWN457" localSheetId="22" hidden="1">#REF!</definedName>
    <definedName name="BExKQUU5QA10KXLVN9WW0YRWN457" localSheetId="3" hidden="1">#REF!</definedName>
    <definedName name="BExKQUU5QA10KXLVN9WW0YRWN457" localSheetId="19" hidden="1">#REF!</definedName>
    <definedName name="BExKQUU5QA10KXLVN9WW0YRWN457" localSheetId="4" hidden="1">#REF!</definedName>
    <definedName name="BExKQUU5QA10KXLVN9WW0YRWN457" localSheetId="8" hidden="1">#REF!</definedName>
    <definedName name="BExKQUU5QA10KXLVN9WW0YRWN457" localSheetId="20" hidden="1">#REF!</definedName>
    <definedName name="BExKQUU5QA10KXLVN9WW0YRWN457" localSheetId="7" hidden="1">#REF!</definedName>
    <definedName name="BExKQUU5QA10KXLVN9WW0YRWN457" hidden="1">#REF!</definedName>
    <definedName name="BExKR26LEB6FSIZVDUIG998JIFAA" localSheetId="6" hidden="1">#REF!</definedName>
    <definedName name="BExKR26LEB6FSIZVDUIG998JIFAA" localSheetId="5" hidden="1">#REF!</definedName>
    <definedName name="BExKR26LEB6FSIZVDUIG998JIFAA" localSheetId="22" hidden="1">#REF!</definedName>
    <definedName name="BExKR26LEB6FSIZVDUIG998JIFAA" localSheetId="3" hidden="1">#REF!</definedName>
    <definedName name="BExKR26LEB6FSIZVDUIG998JIFAA" localSheetId="19" hidden="1">#REF!</definedName>
    <definedName name="BExKR26LEB6FSIZVDUIG998JIFAA" localSheetId="4" hidden="1">#REF!</definedName>
    <definedName name="BExKR26LEB6FSIZVDUIG998JIFAA" localSheetId="8" hidden="1">#REF!</definedName>
    <definedName name="BExKR26LEB6FSIZVDUIG998JIFAA" localSheetId="20" hidden="1">#REF!</definedName>
    <definedName name="BExKR26LEB6FSIZVDUIG998JIFAA" localSheetId="7" hidden="1">#REF!</definedName>
    <definedName name="BExKR26LEB6FSIZVDUIG998JIFAA" hidden="1">#REF!</definedName>
    <definedName name="BExKSG8FV6NDQ12FX8MPCQLA3PBG" localSheetId="6" hidden="1">#REF!</definedName>
    <definedName name="BExKSG8FV6NDQ12FX8MPCQLA3PBG" localSheetId="5" hidden="1">#REF!</definedName>
    <definedName name="BExKSG8FV6NDQ12FX8MPCQLA3PBG" localSheetId="22" hidden="1">#REF!</definedName>
    <definedName name="BExKSG8FV6NDQ12FX8MPCQLA3PBG" localSheetId="3" hidden="1">#REF!</definedName>
    <definedName name="BExKSG8FV6NDQ12FX8MPCQLA3PBG" localSheetId="19" hidden="1">#REF!</definedName>
    <definedName name="BExKSG8FV6NDQ12FX8MPCQLA3PBG" localSheetId="4" hidden="1">#REF!</definedName>
    <definedName name="BExKSG8FV6NDQ12FX8MPCQLA3PBG" localSheetId="8" hidden="1">#REF!</definedName>
    <definedName name="BExKSG8FV6NDQ12FX8MPCQLA3PBG" localSheetId="20" hidden="1">#REF!</definedName>
    <definedName name="BExKSG8FV6NDQ12FX8MPCQLA3PBG" localSheetId="7" hidden="1">#REF!</definedName>
    <definedName name="BExKSG8FV6NDQ12FX8MPCQLA3PBG" hidden="1">#REF!</definedName>
    <definedName name="BExKSNVJDEDLE2Q90VVIDP2677MI" localSheetId="6" hidden="1">#REF!</definedName>
    <definedName name="BExKSNVJDEDLE2Q90VVIDP2677MI" localSheetId="5" hidden="1">#REF!</definedName>
    <definedName name="BExKSNVJDEDLE2Q90VVIDP2677MI" localSheetId="22" hidden="1">#REF!</definedName>
    <definedName name="BExKSNVJDEDLE2Q90VVIDP2677MI" localSheetId="3" hidden="1">#REF!</definedName>
    <definedName name="BExKSNVJDEDLE2Q90VVIDP2677MI" localSheetId="19" hidden="1">#REF!</definedName>
    <definedName name="BExKSNVJDEDLE2Q90VVIDP2677MI" localSheetId="4" hidden="1">#REF!</definedName>
    <definedName name="BExKSNVJDEDLE2Q90VVIDP2677MI" localSheetId="8" hidden="1">#REF!</definedName>
    <definedName name="BExKSNVJDEDLE2Q90VVIDP2677MI" localSheetId="20" hidden="1">#REF!</definedName>
    <definedName name="BExKSNVJDEDLE2Q90VVIDP2677MI" localSheetId="7" hidden="1">#REF!</definedName>
    <definedName name="BExKSNVJDEDLE2Q90VVIDP2677MI" hidden="1">#REF!</definedName>
    <definedName name="BExKSXM32YE7WZK4GITMNNVQYK3J" localSheetId="6" hidden="1">#REF!</definedName>
    <definedName name="BExKSXM32YE7WZK4GITMNNVQYK3J" localSheetId="5" hidden="1">#REF!</definedName>
    <definedName name="BExKSXM32YE7WZK4GITMNNVQYK3J" localSheetId="22" hidden="1">#REF!</definedName>
    <definedName name="BExKSXM32YE7WZK4GITMNNVQYK3J" localSheetId="3" hidden="1">#REF!</definedName>
    <definedName name="BExKSXM32YE7WZK4GITMNNVQYK3J" localSheetId="19" hidden="1">#REF!</definedName>
    <definedName name="BExKSXM32YE7WZK4GITMNNVQYK3J" localSheetId="4" hidden="1">#REF!</definedName>
    <definedName name="BExKSXM32YE7WZK4GITMNNVQYK3J" localSheetId="8" hidden="1">#REF!</definedName>
    <definedName name="BExKSXM32YE7WZK4GITMNNVQYK3J" localSheetId="20" hidden="1">#REF!</definedName>
    <definedName name="BExKSXM32YE7WZK4GITMNNVQYK3J" localSheetId="7" hidden="1">#REF!</definedName>
    <definedName name="BExKSXM32YE7WZK4GITMNNVQYK3J" hidden="1">#REF!</definedName>
    <definedName name="BExKV56NZ8EC9WR0KVHOW1TV9N6M" localSheetId="6" hidden="1">#REF!</definedName>
    <definedName name="BExKV56NZ8EC9WR0KVHOW1TV9N6M" localSheetId="5" hidden="1">#REF!</definedName>
    <definedName name="BExKV56NZ8EC9WR0KVHOW1TV9N6M" localSheetId="22" hidden="1">#REF!</definedName>
    <definedName name="BExKV56NZ8EC9WR0KVHOW1TV9N6M" localSheetId="3" hidden="1">#REF!</definedName>
    <definedName name="BExKV56NZ8EC9WR0KVHOW1TV9N6M" localSheetId="19" hidden="1">#REF!</definedName>
    <definedName name="BExKV56NZ8EC9WR0KVHOW1TV9N6M" localSheetId="4" hidden="1">#REF!</definedName>
    <definedName name="BExKV56NZ8EC9WR0KVHOW1TV9N6M" localSheetId="8" hidden="1">#REF!</definedName>
    <definedName name="BExKV56NZ8EC9WR0KVHOW1TV9N6M" localSheetId="20" hidden="1">#REF!</definedName>
    <definedName name="BExKV56NZ8EC9WR0KVHOW1TV9N6M" localSheetId="7" hidden="1">#REF!</definedName>
    <definedName name="BExKV56NZ8EC9WR0KVHOW1TV9N6M" hidden="1">#REF!</definedName>
    <definedName name="BExKVK65NA9FIMJY42CZTL6KPB1U" localSheetId="6" hidden="1">#REF!</definedName>
    <definedName name="BExKVK65NA9FIMJY42CZTL6KPB1U" localSheetId="5" hidden="1">#REF!</definedName>
    <definedName name="BExKVK65NA9FIMJY42CZTL6KPB1U" localSheetId="22" hidden="1">#REF!</definedName>
    <definedName name="BExKVK65NA9FIMJY42CZTL6KPB1U" localSheetId="3" hidden="1">#REF!</definedName>
    <definedName name="BExKVK65NA9FIMJY42CZTL6KPB1U" localSheetId="19" hidden="1">#REF!</definedName>
    <definedName name="BExKVK65NA9FIMJY42CZTL6KPB1U" localSheetId="4" hidden="1">#REF!</definedName>
    <definedName name="BExKVK65NA9FIMJY42CZTL6KPB1U" localSheetId="8" hidden="1">#REF!</definedName>
    <definedName name="BExKVK65NA9FIMJY42CZTL6KPB1U" localSheetId="20" hidden="1">#REF!</definedName>
    <definedName name="BExKVK65NA9FIMJY42CZTL6KPB1U" localSheetId="7" hidden="1">#REF!</definedName>
    <definedName name="BExKVK65NA9FIMJY42CZTL6KPB1U" hidden="1">#REF!</definedName>
    <definedName name="BExKVMV9AEIU94QDY3F6PRZJNG39" localSheetId="6" hidden="1">#REF!</definedName>
    <definedName name="BExKVMV9AEIU94QDY3F6PRZJNG39" localSheetId="5" hidden="1">#REF!</definedName>
    <definedName name="BExKVMV9AEIU94QDY3F6PRZJNG39" localSheetId="22" hidden="1">#REF!</definedName>
    <definedName name="BExKVMV9AEIU94QDY3F6PRZJNG39" localSheetId="3" hidden="1">#REF!</definedName>
    <definedName name="BExKVMV9AEIU94QDY3F6PRZJNG39" localSheetId="19" hidden="1">#REF!</definedName>
    <definedName name="BExKVMV9AEIU94QDY3F6PRZJNG39" localSheetId="4" hidden="1">#REF!</definedName>
    <definedName name="BExKVMV9AEIU94QDY3F6PRZJNG39" localSheetId="8" hidden="1">#REF!</definedName>
    <definedName name="BExKVMV9AEIU94QDY3F6PRZJNG39" localSheetId="20" hidden="1">#REF!</definedName>
    <definedName name="BExKVMV9AEIU94QDY3F6PRZJNG39" localSheetId="7" hidden="1">#REF!</definedName>
    <definedName name="BExKVMV9AEIU94QDY3F6PRZJNG39" hidden="1">#REF!</definedName>
    <definedName name="BExKW3Y92HZEVAZWX06TJ9355384" localSheetId="6" hidden="1">#REF!</definedName>
    <definedName name="BExKW3Y92HZEVAZWX06TJ9355384" localSheetId="5" hidden="1">#REF!</definedName>
    <definedName name="BExKW3Y92HZEVAZWX06TJ9355384" localSheetId="22" hidden="1">#REF!</definedName>
    <definedName name="BExKW3Y92HZEVAZWX06TJ9355384" localSheetId="3" hidden="1">#REF!</definedName>
    <definedName name="BExKW3Y92HZEVAZWX06TJ9355384" localSheetId="19" hidden="1">#REF!</definedName>
    <definedName name="BExKW3Y92HZEVAZWX06TJ9355384" localSheetId="4" hidden="1">#REF!</definedName>
    <definedName name="BExKW3Y92HZEVAZWX06TJ9355384" localSheetId="8" hidden="1">#REF!</definedName>
    <definedName name="BExKW3Y92HZEVAZWX06TJ9355384" localSheetId="20" hidden="1">#REF!</definedName>
    <definedName name="BExKW3Y92HZEVAZWX06TJ9355384" localSheetId="7" hidden="1">#REF!</definedName>
    <definedName name="BExKW3Y92HZEVAZWX06TJ9355384" hidden="1">#REF!</definedName>
    <definedName name="BExM995RT6RGZQ9UK3AJ9LM2BCZX" localSheetId="6" hidden="1">#REF!</definedName>
    <definedName name="BExM995RT6RGZQ9UK3AJ9LM2BCZX" localSheetId="5" hidden="1">#REF!</definedName>
    <definedName name="BExM995RT6RGZQ9UK3AJ9LM2BCZX" localSheetId="22" hidden="1">#REF!</definedName>
    <definedName name="BExM995RT6RGZQ9UK3AJ9LM2BCZX" localSheetId="3" hidden="1">#REF!</definedName>
    <definedName name="BExM995RT6RGZQ9UK3AJ9LM2BCZX" localSheetId="19" hidden="1">#REF!</definedName>
    <definedName name="BExM995RT6RGZQ9UK3AJ9LM2BCZX" localSheetId="4" hidden="1">#REF!</definedName>
    <definedName name="BExM995RT6RGZQ9UK3AJ9LM2BCZX" localSheetId="8" hidden="1">#REF!</definedName>
    <definedName name="BExM995RT6RGZQ9UK3AJ9LM2BCZX" localSheetId="20" hidden="1">#REF!</definedName>
    <definedName name="BExM995RT6RGZQ9UK3AJ9LM2BCZX" localSheetId="7" hidden="1">#REF!</definedName>
    <definedName name="BExM995RT6RGZQ9UK3AJ9LM2BCZX" hidden="1">#REF!</definedName>
    <definedName name="BExMBJQ8ICWUWKP68CPPYASWUN4E" localSheetId="6" hidden="1">#REF!</definedName>
    <definedName name="BExMBJQ8ICWUWKP68CPPYASWUN4E" localSheetId="5" hidden="1">#REF!</definedName>
    <definedName name="BExMBJQ8ICWUWKP68CPPYASWUN4E" localSheetId="22" hidden="1">#REF!</definedName>
    <definedName name="BExMBJQ8ICWUWKP68CPPYASWUN4E" localSheetId="3" hidden="1">#REF!</definedName>
    <definedName name="BExMBJQ8ICWUWKP68CPPYASWUN4E" localSheetId="19" hidden="1">#REF!</definedName>
    <definedName name="BExMBJQ8ICWUWKP68CPPYASWUN4E" localSheetId="4" hidden="1">#REF!</definedName>
    <definedName name="BExMBJQ8ICWUWKP68CPPYASWUN4E" localSheetId="8" hidden="1">#REF!</definedName>
    <definedName name="BExMBJQ8ICWUWKP68CPPYASWUN4E" localSheetId="20" hidden="1">#REF!</definedName>
    <definedName name="BExMBJQ8ICWUWKP68CPPYASWUN4E" localSheetId="7" hidden="1">#REF!</definedName>
    <definedName name="BExMBJQ8ICWUWKP68CPPYASWUN4E" hidden="1">#REF!</definedName>
    <definedName name="BExMC1PMJS9R7QEPMHKS0NIDNOFY" localSheetId="6" hidden="1">#REF!</definedName>
    <definedName name="BExMC1PMJS9R7QEPMHKS0NIDNOFY" localSheetId="5" hidden="1">#REF!</definedName>
    <definedName name="BExMC1PMJS9R7QEPMHKS0NIDNOFY" localSheetId="22" hidden="1">#REF!</definedName>
    <definedName name="BExMC1PMJS9R7QEPMHKS0NIDNOFY" localSheetId="3" hidden="1">#REF!</definedName>
    <definedName name="BExMC1PMJS9R7QEPMHKS0NIDNOFY" localSheetId="19" hidden="1">#REF!</definedName>
    <definedName name="BExMC1PMJS9R7QEPMHKS0NIDNOFY" localSheetId="4" hidden="1">#REF!</definedName>
    <definedName name="BExMC1PMJS9R7QEPMHKS0NIDNOFY" localSheetId="8" hidden="1">#REF!</definedName>
    <definedName name="BExMC1PMJS9R7QEPMHKS0NIDNOFY" localSheetId="20" hidden="1">#REF!</definedName>
    <definedName name="BExMC1PMJS9R7QEPMHKS0NIDNOFY" localSheetId="7" hidden="1">#REF!</definedName>
    <definedName name="BExMC1PMJS9R7QEPMHKS0NIDNOFY" hidden="1">#REF!</definedName>
    <definedName name="BExMD89QIOU6JY2D1UKA7M26M80B" localSheetId="6" hidden="1">#REF!</definedName>
    <definedName name="BExMD89QIOU6JY2D1UKA7M26M80B" localSheetId="5" hidden="1">#REF!</definedName>
    <definedName name="BExMD89QIOU6JY2D1UKA7M26M80B" localSheetId="22" hidden="1">#REF!</definedName>
    <definedName name="BExMD89QIOU6JY2D1UKA7M26M80B" localSheetId="3" hidden="1">#REF!</definedName>
    <definedName name="BExMD89QIOU6JY2D1UKA7M26M80B" localSheetId="19" hidden="1">#REF!</definedName>
    <definedName name="BExMD89QIOU6JY2D1UKA7M26M80B" localSheetId="4" hidden="1">#REF!</definedName>
    <definedName name="BExMD89QIOU6JY2D1UKA7M26M80B" localSheetId="8" hidden="1">#REF!</definedName>
    <definedName name="BExMD89QIOU6JY2D1UKA7M26M80B" localSheetId="20" hidden="1">#REF!</definedName>
    <definedName name="BExMD89QIOU6JY2D1UKA7M26M80B" localSheetId="7" hidden="1">#REF!</definedName>
    <definedName name="BExMD89QIOU6JY2D1UKA7M26M80B" hidden="1">#REF!</definedName>
    <definedName name="BExMDFM170RLAP1NOWSXEMXARNZ0" localSheetId="6" hidden="1">#REF!</definedName>
    <definedName name="BExMDFM170RLAP1NOWSXEMXARNZ0" localSheetId="5" hidden="1">#REF!</definedName>
    <definedName name="BExMDFM170RLAP1NOWSXEMXARNZ0" localSheetId="22" hidden="1">#REF!</definedName>
    <definedName name="BExMDFM170RLAP1NOWSXEMXARNZ0" localSheetId="3" hidden="1">#REF!</definedName>
    <definedName name="BExMDFM170RLAP1NOWSXEMXARNZ0" localSheetId="19" hidden="1">#REF!</definedName>
    <definedName name="BExMDFM170RLAP1NOWSXEMXARNZ0" localSheetId="4" hidden="1">#REF!</definedName>
    <definedName name="BExMDFM170RLAP1NOWSXEMXARNZ0" localSheetId="8" hidden="1">#REF!</definedName>
    <definedName name="BExMDFM170RLAP1NOWSXEMXARNZ0" localSheetId="20" hidden="1">#REF!</definedName>
    <definedName name="BExMDFM170RLAP1NOWSXEMXARNZ0" localSheetId="7" hidden="1">#REF!</definedName>
    <definedName name="BExMDFM170RLAP1NOWSXEMXARNZ0" hidden="1">#REF!</definedName>
    <definedName name="BExMDH3YAZD1RLELE7M26FTF7SV5" localSheetId="6" hidden="1">#REF!</definedName>
    <definedName name="BExMDH3YAZD1RLELE7M26FTF7SV5" localSheetId="5" hidden="1">#REF!</definedName>
    <definedName name="BExMDH3YAZD1RLELE7M26FTF7SV5" localSheetId="22" hidden="1">#REF!</definedName>
    <definedName name="BExMDH3YAZD1RLELE7M26FTF7SV5" localSheetId="3" hidden="1">#REF!</definedName>
    <definedName name="BExMDH3YAZD1RLELE7M26FTF7SV5" localSheetId="19" hidden="1">#REF!</definedName>
    <definedName name="BExMDH3YAZD1RLELE7M26FTF7SV5" localSheetId="4" hidden="1">#REF!</definedName>
    <definedName name="BExMDH3YAZD1RLELE7M26FTF7SV5" localSheetId="8" hidden="1">#REF!</definedName>
    <definedName name="BExMDH3YAZD1RLELE7M26FTF7SV5" localSheetId="20" hidden="1">#REF!</definedName>
    <definedName name="BExMDH3YAZD1RLELE7M26FTF7SV5" localSheetId="7" hidden="1">#REF!</definedName>
    <definedName name="BExMDH3YAZD1RLELE7M26FTF7SV5" hidden="1">#REF!</definedName>
    <definedName name="BExMDUFZSAL97ZXAJXGOSGNMZQ41" localSheetId="6" hidden="1">#REF!</definedName>
    <definedName name="BExMDUFZSAL97ZXAJXGOSGNMZQ41" localSheetId="5" hidden="1">#REF!</definedName>
    <definedName name="BExMDUFZSAL97ZXAJXGOSGNMZQ41" localSheetId="22" hidden="1">#REF!</definedName>
    <definedName name="BExMDUFZSAL97ZXAJXGOSGNMZQ41" localSheetId="3" hidden="1">#REF!</definedName>
    <definedName name="BExMDUFZSAL97ZXAJXGOSGNMZQ41" localSheetId="19" hidden="1">#REF!</definedName>
    <definedName name="BExMDUFZSAL97ZXAJXGOSGNMZQ41" localSheetId="4" hidden="1">#REF!</definedName>
    <definedName name="BExMDUFZSAL97ZXAJXGOSGNMZQ41" localSheetId="8" hidden="1">#REF!</definedName>
    <definedName name="BExMDUFZSAL97ZXAJXGOSGNMZQ41" localSheetId="20" hidden="1">#REF!</definedName>
    <definedName name="BExMDUFZSAL97ZXAJXGOSGNMZQ41" localSheetId="7" hidden="1">#REF!</definedName>
    <definedName name="BExMDUFZSAL97ZXAJXGOSGNMZQ41" hidden="1">#REF!</definedName>
    <definedName name="BExMDZJF18LY2AEKGFXH01R80UWK" localSheetId="6" hidden="1">#REF!</definedName>
    <definedName name="BExMDZJF18LY2AEKGFXH01R80UWK" localSheetId="5" hidden="1">#REF!</definedName>
    <definedName name="BExMDZJF18LY2AEKGFXH01R80UWK" localSheetId="22" hidden="1">#REF!</definedName>
    <definedName name="BExMDZJF18LY2AEKGFXH01R80UWK" localSheetId="3" hidden="1">#REF!</definedName>
    <definedName name="BExMDZJF18LY2AEKGFXH01R80UWK" localSheetId="4" hidden="1">#REF!</definedName>
    <definedName name="BExMDZJF18LY2AEKGFXH01R80UWK" localSheetId="8" hidden="1">#REF!</definedName>
    <definedName name="BExMDZJF18LY2AEKGFXH01R80UWK" localSheetId="20" hidden="1">#REF!</definedName>
    <definedName name="BExMDZJF18LY2AEKGFXH01R80UWK" localSheetId="7" hidden="1">#REF!</definedName>
    <definedName name="BExMDZJF18LY2AEKGFXH01R80UWK" hidden="1">#REF!</definedName>
    <definedName name="BExME9A6MTZX1393DHZYMZQQSIUZ" localSheetId="6" hidden="1">#REF!</definedName>
    <definedName name="BExME9A6MTZX1393DHZYMZQQSIUZ" localSheetId="5" hidden="1">#REF!</definedName>
    <definedName name="BExME9A6MTZX1393DHZYMZQQSIUZ" localSheetId="22" hidden="1">#REF!</definedName>
    <definedName name="BExME9A6MTZX1393DHZYMZQQSIUZ" localSheetId="3" hidden="1">#REF!</definedName>
    <definedName name="BExME9A6MTZX1393DHZYMZQQSIUZ" localSheetId="19" hidden="1">#REF!</definedName>
    <definedName name="BExME9A6MTZX1393DHZYMZQQSIUZ" localSheetId="4" hidden="1">#REF!</definedName>
    <definedName name="BExME9A6MTZX1393DHZYMZQQSIUZ" localSheetId="8" hidden="1">#REF!</definedName>
    <definedName name="BExME9A6MTZX1393DHZYMZQQSIUZ" localSheetId="20" hidden="1">#REF!</definedName>
    <definedName name="BExME9A6MTZX1393DHZYMZQQSIUZ" localSheetId="7" hidden="1">#REF!</definedName>
    <definedName name="BExME9A6MTZX1393DHZYMZQQSIUZ" hidden="1">#REF!</definedName>
    <definedName name="BExME9KY0V8VJS19ZKMR22YVGZUX" localSheetId="6" hidden="1">#REF!</definedName>
    <definedName name="BExME9KY0V8VJS19ZKMR22YVGZUX" localSheetId="5" hidden="1">#REF!</definedName>
    <definedName name="BExME9KY0V8VJS19ZKMR22YVGZUX" localSheetId="22" hidden="1">#REF!</definedName>
    <definedName name="BExME9KY0V8VJS19ZKMR22YVGZUX" localSheetId="3" hidden="1">#REF!</definedName>
    <definedName name="BExME9KY0V8VJS19ZKMR22YVGZUX" localSheetId="19" hidden="1">#REF!</definedName>
    <definedName name="BExME9KY0V8VJS19ZKMR22YVGZUX" localSheetId="4" hidden="1">#REF!</definedName>
    <definedName name="BExME9KY0V8VJS19ZKMR22YVGZUX" localSheetId="8" hidden="1">#REF!</definedName>
    <definedName name="BExME9KY0V8VJS19ZKMR22YVGZUX" localSheetId="20" hidden="1">#REF!</definedName>
    <definedName name="BExME9KY0V8VJS19ZKMR22YVGZUX" localSheetId="7" hidden="1">#REF!</definedName>
    <definedName name="BExME9KY0V8VJS19ZKMR22YVGZUX" hidden="1">#REF!</definedName>
    <definedName name="BExMEMGXPZSX6ZTYL39EP1MYZEWK" localSheetId="6" hidden="1">#REF!</definedName>
    <definedName name="BExMEMGXPZSX6ZTYL39EP1MYZEWK" localSheetId="5" hidden="1">#REF!</definedName>
    <definedName name="BExMEMGXPZSX6ZTYL39EP1MYZEWK" localSheetId="22" hidden="1">#REF!</definedName>
    <definedName name="BExMEMGXPZSX6ZTYL39EP1MYZEWK" localSheetId="3" hidden="1">#REF!</definedName>
    <definedName name="BExMEMGXPZSX6ZTYL39EP1MYZEWK" localSheetId="19" hidden="1">#REF!</definedName>
    <definedName name="BExMEMGXPZSX6ZTYL39EP1MYZEWK" localSheetId="4" hidden="1">#REF!</definedName>
    <definedName name="BExMEMGXPZSX6ZTYL39EP1MYZEWK" localSheetId="8" hidden="1">#REF!</definedName>
    <definedName name="BExMEMGXPZSX6ZTYL39EP1MYZEWK" localSheetId="20" hidden="1">#REF!</definedName>
    <definedName name="BExMEMGXPZSX6ZTYL39EP1MYZEWK" localSheetId="7" hidden="1">#REF!</definedName>
    <definedName name="BExMEMGXPZSX6ZTYL39EP1MYZEWK" hidden="1">#REF!</definedName>
    <definedName name="BExMEYLTMI0OCLSFH9PG9XZYJI0Y" localSheetId="6" hidden="1">#REF!</definedName>
    <definedName name="BExMEYLTMI0OCLSFH9PG9XZYJI0Y" localSheetId="5" hidden="1">#REF!</definedName>
    <definedName name="BExMEYLTMI0OCLSFH9PG9XZYJI0Y" localSheetId="22" hidden="1">#REF!</definedName>
    <definedName name="BExMEYLTMI0OCLSFH9PG9XZYJI0Y" localSheetId="3" hidden="1">#REF!</definedName>
    <definedName name="BExMEYLTMI0OCLSFH9PG9XZYJI0Y" localSheetId="19" hidden="1">#REF!</definedName>
    <definedName name="BExMEYLTMI0OCLSFH9PG9XZYJI0Y" localSheetId="4" hidden="1">#REF!</definedName>
    <definedName name="BExMEYLTMI0OCLSFH9PG9XZYJI0Y" localSheetId="8" hidden="1">#REF!</definedName>
    <definedName name="BExMEYLTMI0OCLSFH9PG9XZYJI0Y" localSheetId="20" hidden="1">#REF!</definedName>
    <definedName name="BExMEYLTMI0OCLSFH9PG9XZYJI0Y" localSheetId="7" hidden="1">#REF!</definedName>
    <definedName name="BExMEYLTMI0OCLSFH9PG9XZYJI0Y" hidden="1">#REF!</definedName>
    <definedName name="BExMFTBORCDR83T5QYG04CHDA3E3" localSheetId="6" hidden="1">#REF!</definedName>
    <definedName name="BExMFTBORCDR83T5QYG04CHDA3E3" localSheetId="5" hidden="1">#REF!</definedName>
    <definedName name="BExMFTBORCDR83T5QYG04CHDA3E3" localSheetId="22" hidden="1">#REF!</definedName>
    <definedName name="BExMFTBORCDR83T5QYG04CHDA3E3" localSheetId="3" hidden="1">#REF!</definedName>
    <definedName name="BExMFTBORCDR83T5QYG04CHDA3E3" localSheetId="19" hidden="1">#REF!</definedName>
    <definedName name="BExMFTBORCDR83T5QYG04CHDA3E3" localSheetId="4" hidden="1">#REF!</definedName>
    <definedName name="BExMFTBORCDR83T5QYG04CHDA3E3" localSheetId="8" hidden="1">#REF!</definedName>
    <definedName name="BExMFTBORCDR83T5QYG04CHDA3E3" localSheetId="20" hidden="1">#REF!</definedName>
    <definedName name="BExMFTBORCDR83T5QYG04CHDA3E3" localSheetId="7" hidden="1">#REF!</definedName>
    <definedName name="BExMFTBORCDR83T5QYG04CHDA3E3" hidden="1">#REF!</definedName>
    <definedName name="BExMFW6A041ITRTYGVLWTC1EYHTU" localSheetId="6" hidden="1">#REF!</definedName>
    <definedName name="BExMFW6A041ITRTYGVLWTC1EYHTU" localSheetId="5" hidden="1">#REF!</definedName>
    <definedName name="BExMFW6A041ITRTYGVLWTC1EYHTU" localSheetId="22" hidden="1">#REF!</definedName>
    <definedName name="BExMFW6A041ITRTYGVLWTC1EYHTU" localSheetId="3" hidden="1">#REF!</definedName>
    <definedName name="BExMFW6A041ITRTYGVLWTC1EYHTU" localSheetId="19" hidden="1">#REF!</definedName>
    <definedName name="BExMFW6A041ITRTYGVLWTC1EYHTU" localSheetId="4" hidden="1">#REF!</definedName>
    <definedName name="BExMFW6A041ITRTYGVLWTC1EYHTU" localSheetId="8" hidden="1">#REF!</definedName>
    <definedName name="BExMFW6A041ITRTYGVLWTC1EYHTU" localSheetId="20" hidden="1">#REF!</definedName>
    <definedName name="BExMFW6A041ITRTYGVLWTC1EYHTU" localSheetId="7" hidden="1">#REF!</definedName>
    <definedName name="BExMFW6A041ITRTYGVLWTC1EYHTU" hidden="1">#REF!</definedName>
    <definedName name="BExMGFCMMQLDT07FIN1OYG7U8N1T" localSheetId="6" hidden="1">#REF!</definedName>
    <definedName name="BExMGFCMMQLDT07FIN1OYG7U8N1T" localSheetId="5" hidden="1">#REF!</definedName>
    <definedName name="BExMGFCMMQLDT07FIN1OYG7U8N1T" localSheetId="22" hidden="1">#REF!</definedName>
    <definedName name="BExMGFCMMQLDT07FIN1OYG7U8N1T" localSheetId="3" hidden="1">#REF!</definedName>
    <definedName name="BExMGFCMMQLDT07FIN1OYG7U8N1T" localSheetId="19" hidden="1">#REF!</definedName>
    <definedName name="BExMGFCMMQLDT07FIN1OYG7U8N1T" localSheetId="4" hidden="1">#REF!</definedName>
    <definedName name="BExMGFCMMQLDT07FIN1OYG7U8N1T" localSheetId="8" hidden="1">#REF!</definedName>
    <definedName name="BExMGFCMMQLDT07FIN1OYG7U8N1T" localSheetId="20" hidden="1">#REF!</definedName>
    <definedName name="BExMGFCMMQLDT07FIN1OYG7U8N1T" localSheetId="7" hidden="1">#REF!</definedName>
    <definedName name="BExMGFCMMQLDT07FIN1OYG7U8N1T" hidden="1">#REF!</definedName>
    <definedName name="BExMH317MZHXQF08DPNEV321PI0M" localSheetId="6" hidden="1">#REF!</definedName>
    <definedName name="BExMH317MZHXQF08DPNEV321PI0M" localSheetId="5" hidden="1">#REF!</definedName>
    <definedName name="BExMH317MZHXQF08DPNEV321PI0M" localSheetId="22" hidden="1">#REF!</definedName>
    <definedName name="BExMH317MZHXQF08DPNEV321PI0M" localSheetId="3" hidden="1">#REF!</definedName>
    <definedName name="BExMH317MZHXQF08DPNEV321PI0M" localSheetId="19" hidden="1">#REF!</definedName>
    <definedName name="BExMH317MZHXQF08DPNEV321PI0M" localSheetId="4" hidden="1">#REF!</definedName>
    <definedName name="BExMH317MZHXQF08DPNEV321PI0M" localSheetId="8" hidden="1">#REF!</definedName>
    <definedName name="BExMH317MZHXQF08DPNEV321PI0M" localSheetId="20" hidden="1">#REF!</definedName>
    <definedName name="BExMH317MZHXQF08DPNEV321PI0M" localSheetId="7" hidden="1">#REF!</definedName>
    <definedName name="BExMH317MZHXQF08DPNEV321PI0M" hidden="1">#REF!</definedName>
    <definedName name="BExMH3XEHZLKC3266GTFKG5WKM0L" localSheetId="6" hidden="1">#REF!</definedName>
    <definedName name="BExMH3XEHZLKC3266GTFKG5WKM0L" localSheetId="5" hidden="1">#REF!</definedName>
    <definedName name="BExMH3XEHZLKC3266GTFKG5WKM0L" localSheetId="22" hidden="1">#REF!</definedName>
    <definedName name="BExMH3XEHZLKC3266GTFKG5WKM0L" localSheetId="3" hidden="1">#REF!</definedName>
    <definedName name="BExMH3XEHZLKC3266GTFKG5WKM0L" localSheetId="19" hidden="1">#REF!</definedName>
    <definedName name="BExMH3XEHZLKC3266GTFKG5WKM0L" localSheetId="4" hidden="1">#REF!</definedName>
    <definedName name="BExMH3XEHZLKC3266GTFKG5WKM0L" localSheetId="8" hidden="1">#REF!</definedName>
    <definedName name="BExMH3XEHZLKC3266GTFKG5WKM0L" localSheetId="20" hidden="1">#REF!</definedName>
    <definedName name="BExMH3XEHZLKC3266GTFKG5WKM0L" localSheetId="7" hidden="1">#REF!</definedName>
    <definedName name="BExMH3XEHZLKC3266GTFKG5WKM0L" hidden="1">#REF!</definedName>
    <definedName name="BExMJO34421LXZGXGRD4011OQZ4K" localSheetId="6" hidden="1">#REF!</definedName>
    <definedName name="BExMJO34421LXZGXGRD4011OQZ4K" localSheetId="5" hidden="1">#REF!</definedName>
    <definedName name="BExMJO34421LXZGXGRD4011OQZ4K" localSheetId="22" hidden="1">#REF!</definedName>
    <definedName name="BExMJO34421LXZGXGRD4011OQZ4K" localSheetId="3" hidden="1">#REF!</definedName>
    <definedName name="BExMJO34421LXZGXGRD4011OQZ4K" localSheetId="4" hidden="1">#REF!</definedName>
    <definedName name="BExMJO34421LXZGXGRD4011OQZ4K" localSheetId="8" hidden="1">#REF!</definedName>
    <definedName name="BExMJO34421LXZGXGRD4011OQZ4K" localSheetId="20" hidden="1">#REF!</definedName>
    <definedName name="BExMJO34421LXZGXGRD4011OQZ4K" localSheetId="7" hidden="1">#REF!</definedName>
    <definedName name="BExMJO34421LXZGXGRD4011OQZ4K" hidden="1">#REF!</definedName>
    <definedName name="BExMKDV2AKHPQECHKDHPABXDEQV5" localSheetId="6" hidden="1">#REF!</definedName>
    <definedName name="BExMKDV2AKHPQECHKDHPABXDEQV5" localSheetId="5" hidden="1">#REF!</definedName>
    <definedName name="BExMKDV2AKHPQECHKDHPABXDEQV5" localSheetId="22" hidden="1">#REF!</definedName>
    <definedName name="BExMKDV2AKHPQECHKDHPABXDEQV5" localSheetId="3" hidden="1">#REF!</definedName>
    <definedName name="BExMKDV2AKHPQECHKDHPABXDEQV5" localSheetId="19" hidden="1">#REF!</definedName>
    <definedName name="BExMKDV2AKHPQECHKDHPABXDEQV5" localSheetId="4" hidden="1">#REF!</definedName>
    <definedName name="BExMKDV2AKHPQECHKDHPABXDEQV5" localSheetId="8" hidden="1">#REF!</definedName>
    <definedName name="BExMKDV2AKHPQECHKDHPABXDEQV5" localSheetId="20" hidden="1">#REF!</definedName>
    <definedName name="BExMKDV2AKHPQECHKDHPABXDEQV5" localSheetId="7" hidden="1">#REF!</definedName>
    <definedName name="BExMKDV2AKHPQECHKDHPABXDEQV5" hidden="1">#REF!</definedName>
    <definedName name="BExMLI0NYX7946LFCDG136PHZCVH" localSheetId="6" hidden="1">#REF!</definedName>
    <definedName name="BExMLI0NYX7946LFCDG136PHZCVH" localSheetId="5" hidden="1">#REF!</definedName>
    <definedName name="BExMLI0NYX7946LFCDG136PHZCVH" localSheetId="22" hidden="1">#REF!</definedName>
    <definedName name="BExMLI0NYX7946LFCDG136PHZCVH" localSheetId="3" hidden="1">#REF!</definedName>
    <definedName name="BExMLI0NYX7946LFCDG136PHZCVH" localSheetId="19" hidden="1">#REF!</definedName>
    <definedName name="BExMLI0NYX7946LFCDG136PHZCVH" localSheetId="4" hidden="1">#REF!</definedName>
    <definedName name="BExMLI0NYX7946LFCDG136PHZCVH" localSheetId="8" hidden="1">#REF!</definedName>
    <definedName name="BExMLI0NYX7946LFCDG136PHZCVH" localSheetId="20" hidden="1">#REF!</definedName>
    <definedName name="BExMLI0NYX7946LFCDG136PHZCVH" localSheetId="7" hidden="1">#REF!</definedName>
    <definedName name="BExMLI0NYX7946LFCDG136PHZCVH" hidden="1">#REF!</definedName>
    <definedName name="BExMLTPGZCDCEXCV9I173UCVJXSW" localSheetId="6" hidden="1">#REF!</definedName>
    <definedName name="BExMLTPGZCDCEXCV9I173UCVJXSW" localSheetId="5" hidden="1">#REF!</definedName>
    <definedName name="BExMLTPGZCDCEXCV9I173UCVJXSW" localSheetId="22" hidden="1">#REF!</definedName>
    <definedName name="BExMLTPGZCDCEXCV9I173UCVJXSW" localSheetId="3" hidden="1">#REF!</definedName>
    <definedName name="BExMLTPGZCDCEXCV9I173UCVJXSW" localSheetId="19" hidden="1">#REF!</definedName>
    <definedName name="BExMLTPGZCDCEXCV9I173UCVJXSW" localSheetId="4" hidden="1">#REF!</definedName>
    <definedName name="BExMLTPGZCDCEXCV9I173UCVJXSW" localSheetId="8" hidden="1">#REF!</definedName>
    <definedName name="BExMLTPGZCDCEXCV9I173UCVJXSW" localSheetId="20" hidden="1">#REF!</definedName>
    <definedName name="BExMLTPGZCDCEXCV9I173UCVJXSW" localSheetId="7" hidden="1">#REF!</definedName>
    <definedName name="BExMLTPGZCDCEXCV9I173UCVJXSW" hidden="1">#REF!</definedName>
    <definedName name="BExMMT801NP1I1628IFWJDTTLXY2" localSheetId="6" hidden="1">#REF!</definedName>
    <definedName name="BExMMT801NP1I1628IFWJDTTLXY2" localSheetId="5" hidden="1">#REF!</definedName>
    <definedName name="BExMMT801NP1I1628IFWJDTTLXY2" localSheetId="22" hidden="1">#REF!</definedName>
    <definedName name="BExMMT801NP1I1628IFWJDTTLXY2" localSheetId="3" hidden="1">#REF!</definedName>
    <definedName name="BExMMT801NP1I1628IFWJDTTLXY2" localSheetId="19" hidden="1">#REF!</definedName>
    <definedName name="BExMMT801NP1I1628IFWJDTTLXY2" localSheetId="4" hidden="1">#REF!</definedName>
    <definedName name="BExMMT801NP1I1628IFWJDTTLXY2" localSheetId="8" hidden="1">#REF!</definedName>
    <definedName name="BExMMT801NP1I1628IFWJDTTLXY2" localSheetId="20" hidden="1">#REF!</definedName>
    <definedName name="BExMMT801NP1I1628IFWJDTTLXY2" localSheetId="7" hidden="1">#REF!</definedName>
    <definedName name="BExMMT801NP1I1628IFWJDTTLXY2" hidden="1">#REF!</definedName>
    <definedName name="BExMOYUBIL8WGYY0EMIMB3J05GVI" localSheetId="6" hidden="1">#REF!</definedName>
    <definedName name="BExMOYUBIL8WGYY0EMIMB3J05GVI" localSheetId="5" hidden="1">#REF!</definedName>
    <definedName name="BExMOYUBIL8WGYY0EMIMB3J05GVI" localSheetId="22" hidden="1">#REF!</definedName>
    <definedName name="BExMOYUBIL8WGYY0EMIMB3J05GVI" localSheetId="3" hidden="1">#REF!</definedName>
    <definedName name="BExMOYUBIL8WGYY0EMIMB3J05GVI" localSheetId="19" hidden="1">#REF!</definedName>
    <definedName name="BExMOYUBIL8WGYY0EMIMB3J05GVI" localSheetId="4" hidden="1">#REF!</definedName>
    <definedName name="BExMOYUBIL8WGYY0EMIMB3J05GVI" localSheetId="8" hidden="1">#REF!</definedName>
    <definedName name="BExMOYUBIL8WGYY0EMIMB3J05GVI" localSheetId="20" hidden="1">#REF!</definedName>
    <definedName name="BExMOYUBIL8WGYY0EMIMB3J05GVI" localSheetId="7" hidden="1">#REF!</definedName>
    <definedName name="BExMOYUBIL8WGYY0EMIMB3J05GVI" hidden="1">#REF!</definedName>
    <definedName name="BExMP7OQLL0R8VO1CGH6H677G4ZU" localSheetId="6" hidden="1">[1]HEADER!#REF!</definedName>
    <definedName name="BExMP7OQLL0R8VO1CGH6H677G4ZU" localSheetId="5" hidden="1">[1]HEADER!#REF!</definedName>
    <definedName name="BExMP7OQLL0R8VO1CGH6H677G4ZU" localSheetId="22" hidden="1">[1]HEADER!#REF!</definedName>
    <definedName name="BExMP7OQLL0R8VO1CGH6H677G4ZU" localSheetId="3" hidden="1">[1]HEADER!#REF!</definedName>
    <definedName name="BExMP7OQLL0R8VO1CGH6H677G4ZU" localSheetId="19" hidden="1">[1]HEADER!#REF!</definedName>
    <definedName name="BExMP7OQLL0R8VO1CGH6H677G4ZU" localSheetId="4" hidden="1">[1]HEADER!#REF!</definedName>
    <definedName name="BExMP7OQLL0R8VO1CGH6H677G4ZU" localSheetId="8" hidden="1">[1]HEADER!#REF!</definedName>
    <definedName name="BExMP7OQLL0R8VO1CGH6H677G4ZU" localSheetId="20" hidden="1">[1]HEADER!#REF!</definedName>
    <definedName name="BExMP7OQLL0R8VO1CGH6H677G4ZU" localSheetId="7" hidden="1">[1]HEADER!#REF!</definedName>
    <definedName name="BExMP7OQLL0R8VO1CGH6H677G4ZU" hidden="1">[1]HEADER!#REF!</definedName>
    <definedName name="BExMPDZ9DAO9PPXPLKS8XWZBSO4F" localSheetId="6" hidden="1">#REF!</definedName>
    <definedName name="BExMPDZ9DAO9PPXPLKS8XWZBSO4F" localSheetId="5" hidden="1">#REF!</definedName>
    <definedName name="BExMPDZ9DAO9PPXPLKS8XWZBSO4F" localSheetId="17" hidden="1">#REF!</definedName>
    <definedName name="BExMPDZ9DAO9PPXPLKS8XWZBSO4F" localSheetId="22" hidden="1">#REF!</definedName>
    <definedName name="BExMPDZ9DAO9PPXPLKS8XWZBSO4F" localSheetId="3" hidden="1">#REF!</definedName>
    <definedName name="BExMPDZ9DAO9PPXPLKS8XWZBSO4F" localSheetId="19" hidden="1">#REF!</definedName>
    <definedName name="BExMPDZ9DAO9PPXPLKS8XWZBSO4F" localSheetId="15" hidden="1">#REF!</definedName>
    <definedName name="BExMPDZ9DAO9PPXPLKS8XWZBSO4F" localSheetId="4" hidden="1">#REF!</definedName>
    <definedName name="BExMPDZ9DAO9PPXPLKS8XWZBSO4F" localSheetId="8" hidden="1">#REF!</definedName>
    <definedName name="BExMPDZ9DAO9PPXPLKS8XWZBSO4F" localSheetId="20" hidden="1">#REF!</definedName>
    <definedName name="BExMPDZ9DAO9PPXPLKS8XWZBSO4F" localSheetId="7" hidden="1">#REF!</definedName>
    <definedName name="BExMPDZ9DAO9PPXPLKS8XWZBSO4F" hidden="1">#REF!</definedName>
    <definedName name="BExMQB3G76098LOWKE1MHMYROQTC" localSheetId="6" hidden="1">#REF!</definedName>
    <definedName name="BExMQB3G76098LOWKE1MHMYROQTC" localSheetId="5" hidden="1">#REF!</definedName>
    <definedName name="BExMQB3G76098LOWKE1MHMYROQTC" localSheetId="22" hidden="1">#REF!</definedName>
    <definedName name="BExMQB3G76098LOWKE1MHMYROQTC" localSheetId="3" hidden="1">#REF!</definedName>
    <definedName name="BExMQB3G76098LOWKE1MHMYROQTC" localSheetId="19" hidden="1">#REF!</definedName>
    <definedName name="BExMQB3G76098LOWKE1MHMYROQTC" localSheetId="4" hidden="1">#REF!</definedName>
    <definedName name="BExMQB3G76098LOWKE1MHMYROQTC" localSheetId="8" hidden="1">#REF!</definedName>
    <definedName name="BExMQB3G76098LOWKE1MHMYROQTC" localSheetId="20" hidden="1">#REF!</definedName>
    <definedName name="BExMQB3G76098LOWKE1MHMYROQTC" localSheetId="7" hidden="1">#REF!</definedName>
    <definedName name="BExMQB3G76098LOWKE1MHMYROQTC" hidden="1">#REF!</definedName>
    <definedName name="BExMQKOPY5D0ZT7356ITA0B8OH68" localSheetId="6" hidden="1">#REF!</definedName>
    <definedName name="BExMQKOPY5D0ZT7356ITA0B8OH68" localSheetId="5" hidden="1">#REF!</definedName>
    <definedName name="BExMQKOPY5D0ZT7356ITA0B8OH68" localSheetId="22" hidden="1">#REF!</definedName>
    <definedName name="BExMQKOPY5D0ZT7356ITA0B8OH68" localSheetId="3" hidden="1">#REF!</definedName>
    <definedName name="BExMQKOPY5D0ZT7356ITA0B8OH68" localSheetId="4" hidden="1">#REF!</definedName>
    <definedName name="BExMQKOPY5D0ZT7356ITA0B8OH68" localSheetId="8" hidden="1">#REF!</definedName>
    <definedName name="BExMQKOPY5D0ZT7356ITA0B8OH68" localSheetId="20" hidden="1">#REF!</definedName>
    <definedName name="BExMQKOPY5D0ZT7356ITA0B8OH68" localSheetId="7" hidden="1">#REF!</definedName>
    <definedName name="BExMQKOPY5D0ZT7356ITA0B8OH68" hidden="1">#REF!</definedName>
    <definedName name="BExO50CMJCMLOGHRH7OH9FMGVTSS" localSheetId="6" hidden="1">[1]HEADER!#REF!</definedName>
    <definedName name="BExO50CMJCMLOGHRH7OH9FMGVTSS" localSheetId="5" hidden="1">[1]HEADER!#REF!</definedName>
    <definedName name="BExO50CMJCMLOGHRH7OH9FMGVTSS" localSheetId="22" hidden="1">[1]HEADER!#REF!</definedName>
    <definedName name="BExO50CMJCMLOGHRH7OH9FMGVTSS" localSheetId="3" hidden="1">[1]HEADER!#REF!</definedName>
    <definedName name="BExO50CMJCMLOGHRH7OH9FMGVTSS" localSheetId="19" hidden="1">[1]HEADER!#REF!</definedName>
    <definedName name="BExO50CMJCMLOGHRH7OH9FMGVTSS" localSheetId="4" hidden="1">[1]HEADER!#REF!</definedName>
    <definedName name="BExO50CMJCMLOGHRH7OH9FMGVTSS" localSheetId="8" hidden="1">[1]HEADER!#REF!</definedName>
    <definedName name="BExO50CMJCMLOGHRH7OH9FMGVTSS" localSheetId="20" hidden="1">[1]HEADER!#REF!</definedName>
    <definedName name="BExO50CMJCMLOGHRH7OH9FMGVTSS" localSheetId="7" hidden="1">[1]HEADER!#REF!</definedName>
    <definedName name="BExO50CMJCMLOGHRH7OH9FMGVTSS" hidden="1">[1]HEADER!#REF!</definedName>
    <definedName name="BExO52QY0WRQ2VKQQ980SF8S62Y1" localSheetId="6" hidden="1">#REF!</definedName>
    <definedName name="BExO52QY0WRQ2VKQQ980SF8S62Y1" localSheetId="5" hidden="1">#REF!</definedName>
    <definedName name="BExO52QY0WRQ2VKQQ980SF8S62Y1" localSheetId="17" hidden="1">#REF!</definedName>
    <definedName name="BExO52QY0WRQ2VKQQ980SF8S62Y1" localSheetId="22" hidden="1">#REF!</definedName>
    <definedName name="BExO52QY0WRQ2VKQQ980SF8S62Y1" localSheetId="3" hidden="1">#REF!</definedName>
    <definedName name="BExO52QY0WRQ2VKQQ980SF8S62Y1" localSheetId="19" hidden="1">#REF!</definedName>
    <definedName name="BExO52QY0WRQ2VKQQ980SF8S62Y1" localSheetId="15" hidden="1">#REF!</definedName>
    <definedName name="BExO52QY0WRQ2VKQQ980SF8S62Y1" localSheetId="4" hidden="1">#REF!</definedName>
    <definedName name="BExO52QY0WRQ2VKQQ980SF8S62Y1" localSheetId="8" hidden="1">#REF!</definedName>
    <definedName name="BExO52QY0WRQ2VKQQ980SF8S62Y1" localSheetId="20" hidden="1">#REF!</definedName>
    <definedName name="BExO52QY0WRQ2VKQQ980SF8S62Y1" localSheetId="7" hidden="1">#REF!</definedName>
    <definedName name="BExO52QY0WRQ2VKQQ980SF8S62Y1" hidden="1">#REF!</definedName>
    <definedName name="BExO7R3R22P95JHI70DMJ1ZILP3F" localSheetId="6" hidden="1">#REF!</definedName>
    <definedName name="BExO7R3R22P95JHI70DMJ1ZILP3F" localSheetId="5" hidden="1">#REF!</definedName>
    <definedName name="BExO7R3R22P95JHI70DMJ1ZILP3F" localSheetId="22" hidden="1">#REF!</definedName>
    <definedName name="BExO7R3R22P95JHI70DMJ1ZILP3F" localSheetId="3" hidden="1">#REF!</definedName>
    <definedName name="BExO7R3R22P95JHI70DMJ1ZILP3F" localSheetId="19" hidden="1">#REF!</definedName>
    <definedName name="BExO7R3R22P95JHI70DMJ1ZILP3F" localSheetId="4" hidden="1">#REF!</definedName>
    <definedName name="BExO7R3R22P95JHI70DMJ1ZILP3F" localSheetId="8" hidden="1">#REF!</definedName>
    <definedName name="BExO7R3R22P95JHI70DMJ1ZILP3F" localSheetId="20" hidden="1">#REF!</definedName>
    <definedName name="BExO7R3R22P95JHI70DMJ1ZILP3F" localSheetId="7" hidden="1">#REF!</definedName>
    <definedName name="BExO7R3R22P95JHI70DMJ1ZILP3F" hidden="1">#REF!</definedName>
    <definedName name="BExO7V5IPY2ZZ3LYUVBLG9XC82SQ" localSheetId="6" hidden="1">#REF!</definedName>
    <definedName name="BExO7V5IPY2ZZ3LYUVBLG9XC82SQ" localSheetId="5" hidden="1">#REF!</definedName>
    <definedName name="BExO7V5IPY2ZZ3LYUVBLG9XC82SQ" localSheetId="22" hidden="1">#REF!</definedName>
    <definedName name="BExO7V5IPY2ZZ3LYUVBLG9XC82SQ" localSheetId="3" hidden="1">#REF!</definedName>
    <definedName name="BExO7V5IPY2ZZ3LYUVBLG9XC82SQ" localSheetId="4" hidden="1">#REF!</definedName>
    <definedName name="BExO7V5IPY2ZZ3LYUVBLG9XC82SQ" localSheetId="8" hidden="1">#REF!</definedName>
    <definedName name="BExO7V5IPY2ZZ3LYUVBLG9XC82SQ" localSheetId="20" hidden="1">#REF!</definedName>
    <definedName name="BExO7V5IPY2ZZ3LYUVBLG9XC82SQ" localSheetId="7" hidden="1">#REF!</definedName>
    <definedName name="BExO7V5IPY2ZZ3LYUVBLG9XC82SQ" hidden="1">#REF!</definedName>
    <definedName name="BExO8TBCKMDSPONJIBH8YZ1L224J" localSheetId="6" hidden="1">#REF!</definedName>
    <definedName name="BExO8TBCKMDSPONJIBH8YZ1L224J" localSheetId="5" hidden="1">#REF!</definedName>
    <definedName name="BExO8TBCKMDSPONJIBH8YZ1L224J" localSheetId="22" hidden="1">#REF!</definedName>
    <definedName name="BExO8TBCKMDSPONJIBH8YZ1L224J" localSheetId="3" hidden="1">#REF!</definedName>
    <definedName name="BExO8TBCKMDSPONJIBH8YZ1L224J" localSheetId="19" hidden="1">#REF!</definedName>
    <definedName name="BExO8TBCKMDSPONJIBH8YZ1L224J" localSheetId="4" hidden="1">#REF!</definedName>
    <definedName name="BExO8TBCKMDSPONJIBH8YZ1L224J" localSheetId="8" hidden="1">#REF!</definedName>
    <definedName name="BExO8TBCKMDSPONJIBH8YZ1L224J" localSheetId="20" hidden="1">#REF!</definedName>
    <definedName name="BExO8TBCKMDSPONJIBH8YZ1L224J" localSheetId="7" hidden="1">#REF!</definedName>
    <definedName name="BExO8TBCKMDSPONJIBH8YZ1L224J" hidden="1">#REF!</definedName>
    <definedName name="BExO93SZ82LERATPWVTA62BAQQYF" localSheetId="6" hidden="1">#REF!</definedName>
    <definedName name="BExO93SZ82LERATPWVTA62BAQQYF" localSheetId="5" hidden="1">#REF!</definedName>
    <definedName name="BExO93SZ82LERATPWVTA62BAQQYF" localSheetId="22" hidden="1">#REF!</definedName>
    <definedName name="BExO93SZ82LERATPWVTA62BAQQYF" localSheetId="3" hidden="1">#REF!</definedName>
    <definedName name="BExO93SZ82LERATPWVTA62BAQQYF" localSheetId="19" hidden="1">#REF!</definedName>
    <definedName name="BExO93SZ82LERATPWVTA62BAQQYF" localSheetId="4" hidden="1">#REF!</definedName>
    <definedName name="BExO93SZ82LERATPWVTA62BAQQYF" localSheetId="8" hidden="1">#REF!</definedName>
    <definedName name="BExO93SZ82LERATPWVTA62BAQQYF" localSheetId="20" hidden="1">#REF!</definedName>
    <definedName name="BExO93SZ82LERATPWVTA62BAQQYF" localSheetId="7" hidden="1">#REF!</definedName>
    <definedName name="BExO93SZ82LERATPWVTA62BAQQYF" hidden="1">#REF!</definedName>
    <definedName name="BExOA3RQ9DFFMJC5QYZ23ZT9RUN8" localSheetId="6" hidden="1">[1]HEADER!#REF!</definedName>
    <definedName name="BExOA3RQ9DFFMJC5QYZ23ZT9RUN8" localSheetId="5" hidden="1">[1]HEADER!#REF!</definedName>
    <definedName name="BExOA3RQ9DFFMJC5QYZ23ZT9RUN8" localSheetId="22" hidden="1">[1]HEADER!#REF!</definedName>
    <definedName name="BExOA3RQ9DFFMJC5QYZ23ZT9RUN8" localSheetId="3" hidden="1">[1]HEADER!#REF!</definedName>
    <definedName name="BExOA3RQ9DFFMJC5QYZ23ZT9RUN8" localSheetId="19" hidden="1">[1]HEADER!#REF!</definedName>
    <definedName name="BExOA3RQ9DFFMJC5QYZ23ZT9RUN8" localSheetId="4" hidden="1">[1]HEADER!#REF!</definedName>
    <definedName name="BExOA3RQ9DFFMJC5QYZ23ZT9RUN8" localSheetId="8" hidden="1">[1]HEADER!#REF!</definedName>
    <definedName name="BExOA3RQ9DFFMJC5QYZ23ZT9RUN8" localSheetId="20" hidden="1">[1]HEADER!#REF!</definedName>
    <definedName name="BExOA3RQ9DFFMJC5QYZ23ZT9RUN8" localSheetId="7" hidden="1">[1]HEADER!#REF!</definedName>
    <definedName name="BExOA3RQ9DFFMJC5QYZ23ZT9RUN8" hidden="1">[1]HEADER!#REF!</definedName>
    <definedName name="BExOBBTOD2ZW5HUVUK0ZJHN21OK0" localSheetId="6" hidden="1">#REF!</definedName>
    <definedName name="BExOBBTOD2ZW5HUVUK0ZJHN21OK0" localSheetId="5" hidden="1">#REF!</definedName>
    <definedName name="BExOBBTOD2ZW5HUVUK0ZJHN21OK0" localSheetId="17" hidden="1">#REF!</definedName>
    <definedName name="BExOBBTOD2ZW5HUVUK0ZJHN21OK0" localSheetId="22" hidden="1">#REF!</definedName>
    <definedName name="BExOBBTOD2ZW5HUVUK0ZJHN21OK0" localSheetId="3" hidden="1">#REF!</definedName>
    <definedName name="BExOBBTOD2ZW5HUVUK0ZJHN21OK0" localSheetId="19" hidden="1">#REF!</definedName>
    <definedName name="BExOBBTOD2ZW5HUVUK0ZJHN21OK0" localSheetId="15" hidden="1">#REF!</definedName>
    <definedName name="BExOBBTOD2ZW5HUVUK0ZJHN21OK0" localSheetId="4" hidden="1">#REF!</definedName>
    <definedName name="BExOBBTOD2ZW5HUVUK0ZJHN21OK0" localSheetId="8" hidden="1">#REF!</definedName>
    <definedName name="BExOBBTOD2ZW5HUVUK0ZJHN21OK0" localSheetId="20" hidden="1">#REF!</definedName>
    <definedName name="BExOBBTOD2ZW5HUVUK0ZJHN21OK0" localSheetId="7" hidden="1">#REF!</definedName>
    <definedName name="BExOBBTOD2ZW5HUVUK0ZJHN21OK0" hidden="1">#REF!</definedName>
    <definedName name="BExOC0P6VWRPK33VR3X86F7MV8S0" localSheetId="6" hidden="1">#REF!</definedName>
    <definedName name="BExOC0P6VWRPK33VR3X86F7MV8S0" localSheetId="5" hidden="1">#REF!</definedName>
    <definedName name="BExOC0P6VWRPK33VR3X86F7MV8S0" localSheetId="22" hidden="1">#REF!</definedName>
    <definedName name="BExOC0P6VWRPK33VR3X86F7MV8S0" localSheetId="3" hidden="1">#REF!</definedName>
    <definedName name="BExOC0P6VWRPK33VR3X86F7MV8S0" localSheetId="19" hidden="1">#REF!</definedName>
    <definedName name="BExOC0P6VWRPK33VR3X86F7MV8S0" localSheetId="4" hidden="1">#REF!</definedName>
    <definedName name="BExOC0P6VWRPK33VR3X86F7MV8S0" localSheetId="8" hidden="1">#REF!</definedName>
    <definedName name="BExOC0P6VWRPK33VR3X86F7MV8S0" localSheetId="20" hidden="1">#REF!</definedName>
    <definedName name="BExOC0P6VWRPK33VR3X86F7MV8S0" localSheetId="7" hidden="1">#REF!</definedName>
    <definedName name="BExOC0P6VWRPK33VR3X86F7MV8S0" hidden="1">#REF!</definedName>
    <definedName name="BExOD8WLOETWE7NEBBTM1S2VZFK6" localSheetId="6" hidden="1">#REF!</definedName>
    <definedName name="BExOD8WLOETWE7NEBBTM1S2VZFK6" localSheetId="5" hidden="1">#REF!</definedName>
    <definedName name="BExOD8WLOETWE7NEBBTM1S2VZFK6" localSheetId="22" hidden="1">#REF!</definedName>
    <definedName name="BExOD8WLOETWE7NEBBTM1S2VZFK6" localSheetId="3" hidden="1">#REF!</definedName>
    <definedName name="BExOD8WLOETWE7NEBBTM1S2VZFK6" localSheetId="19" hidden="1">#REF!</definedName>
    <definedName name="BExOD8WLOETWE7NEBBTM1S2VZFK6" localSheetId="4" hidden="1">#REF!</definedName>
    <definedName name="BExOD8WLOETWE7NEBBTM1S2VZFK6" localSheetId="8" hidden="1">#REF!</definedName>
    <definedName name="BExOD8WLOETWE7NEBBTM1S2VZFK6" localSheetId="20" hidden="1">#REF!</definedName>
    <definedName name="BExOD8WLOETWE7NEBBTM1S2VZFK6" localSheetId="7" hidden="1">#REF!</definedName>
    <definedName name="BExOD8WLOETWE7NEBBTM1S2VZFK6" hidden="1">#REF!</definedName>
    <definedName name="BExODAEJJGZDHRQOC05X43TZH630" localSheetId="6" hidden="1">#REF!</definedName>
    <definedName name="BExODAEJJGZDHRQOC05X43TZH630" localSheetId="5" hidden="1">#REF!</definedName>
    <definedName name="BExODAEJJGZDHRQOC05X43TZH630" localSheetId="22" hidden="1">#REF!</definedName>
    <definedName name="BExODAEJJGZDHRQOC05X43TZH630" localSheetId="3" hidden="1">#REF!</definedName>
    <definedName name="BExODAEJJGZDHRQOC05X43TZH630" localSheetId="19" hidden="1">#REF!</definedName>
    <definedName name="BExODAEJJGZDHRQOC05X43TZH630" localSheetId="4" hidden="1">#REF!</definedName>
    <definedName name="BExODAEJJGZDHRQOC05X43TZH630" localSheetId="8" hidden="1">#REF!</definedName>
    <definedName name="BExODAEJJGZDHRQOC05X43TZH630" localSheetId="20" hidden="1">#REF!</definedName>
    <definedName name="BExODAEJJGZDHRQOC05X43TZH630" localSheetId="7" hidden="1">#REF!</definedName>
    <definedName name="BExODAEJJGZDHRQOC05X43TZH630" hidden="1">#REF!</definedName>
    <definedName name="BExODBAW59S6T7KPEMO7F4EYC5F1" localSheetId="6" hidden="1">#REF!</definedName>
    <definedName name="BExODBAW59S6T7KPEMO7F4EYC5F1" localSheetId="5" hidden="1">#REF!</definedName>
    <definedName name="BExODBAW59S6T7KPEMO7F4EYC5F1" localSheetId="22" hidden="1">#REF!</definedName>
    <definedName name="BExODBAW59S6T7KPEMO7F4EYC5F1" localSheetId="3" hidden="1">#REF!</definedName>
    <definedName name="BExODBAW59S6T7KPEMO7F4EYC5F1" localSheetId="19" hidden="1">#REF!</definedName>
    <definedName name="BExODBAW59S6T7KPEMO7F4EYC5F1" localSheetId="4" hidden="1">#REF!</definedName>
    <definedName name="BExODBAW59S6T7KPEMO7F4EYC5F1" localSheetId="8" hidden="1">#REF!</definedName>
    <definedName name="BExODBAW59S6T7KPEMO7F4EYC5F1" localSheetId="20" hidden="1">#REF!</definedName>
    <definedName name="BExODBAW59S6T7KPEMO7F4EYC5F1" localSheetId="7" hidden="1">#REF!</definedName>
    <definedName name="BExODBAW59S6T7KPEMO7F4EYC5F1" hidden="1">#REF!</definedName>
    <definedName name="BExOEYCAL8KM3VDG4H21LLPCXJGM" localSheetId="6" hidden="1">#REF!</definedName>
    <definedName name="BExOEYCAL8KM3VDG4H21LLPCXJGM" localSheetId="5" hidden="1">#REF!</definedName>
    <definedName name="BExOEYCAL8KM3VDG4H21LLPCXJGM" localSheetId="22" hidden="1">#REF!</definedName>
    <definedName name="BExOEYCAL8KM3VDG4H21LLPCXJGM" localSheetId="3" hidden="1">#REF!</definedName>
    <definedName name="BExOEYCAL8KM3VDG4H21LLPCXJGM" localSheetId="19" hidden="1">#REF!</definedName>
    <definedName name="BExOEYCAL8KM3VDG4H21LLPCXJGM" localSheetId="4" hidden="1">#REF!</definedName>
    <definedName name="BExOEYCAL8KM3VDG4H21LLPCXJGM" localSheetId="8" hidden="1">#REF!</definedName>
    <definedName name="BExOEYCAL8KM3VDG4H21LLPCXJGM" localSheetId="20" hidden="1">#REF!</definedName>
    <definedName name="BExOEYCAL8KM3VDG4H21LLPCXJGM" localSheetId="7" hidden="1">#REF!</definedName>
    <definedName name="BExOEYCAL8KM3VDG4H21LLPCXJGM" hidden="1">#REF!</definedName>
    <definedName name="BExOGEN0C5WQZXVJJVASPCKTFDVF" localSheetId="6" hidden="1">#REF!</definedName>
    <definedName name="BExOGEN0C5WQZXVJJVASPCKTFDVF" localSheetId="5" hidden="1">#REF!</definedName>
    <definedName name="BExOGEN0C5WQZXVJJVASPCKTFDVF" localSheetId="22" hidden="1">#REF!</definedName>
    <definedName name="BExOGEN0C5WQZXVJJVASPCKTFDVF" localSheetId="3" hidden="1">#REF!</definedName>
    <definedName name="BExOGEN0C5WQZXVJJVASPCKTFDVF" localSheetId="19" hidden="1">#REF!</definedName>
    <definedName name="BExOGEN0C5WQZXVJJVASPCKTFDVF" localSheetId="4" hidden="1">#REF!</definedName>
    <definedName name="BExOGEN0C5WQZXVJJVASPCKTFDVF" localSheetId="8" hidden="1">#REF!</definedName>
    <definedName name="BExOGEN0C5WQZXVJJVASPCKTFDVF" localSheetId="20" hidden="1">#REF!</definedName>
    <definedName name="BExOGEN0C5WQZXVJJVASPCKTFDVF" localSheetId="7" hidden="1">#REF!</definedName>
    <definedName name="BExOGEN0C5WQZXVJJVASPCKTFDVF" hidden="1">#REF!</definedName>
    <definedName name="BExOGMVUNE8SNQO9YK1T1K1FG1X3" localSheetId="6" hidden="1">#REF!</definedName>
    <definedName name="BExOGMVUNE8SNQO9YK1T1K1FG1X3" localSheetId="5" hidden="1">#REF!</definedName>
    <definedName name="BExOGMVUNE8SNQO9YK1T1K1FG1X3" localSheetId="22" hidden="1">#REF!</definedName>
    <definedName name="BExOGMVUNE8SNQO9YK1T1K1FG1X3" localSheetId="3" hidden="1">#REF!</definedName>
    <definedName name="BExOGMVUNE8SNQO9YK1T1K1FG1X3" localSheetId="19" hidden="1">#REF!</definedName>
    <definedName name="BExOGMVUNE8SNQO9YK1T1K1FG1X3" localSheetId="4" hidden="1">#REF!</definedName>
    <definedName name="BExOGMVUNE8SNQO9YK1T1K1FG1X3" localSheetId="8" hidden="1">#REF!</definedName>
    <definedName name="BExOGMVUNE8SNQO9YK1T1K1FG1X3" localSheetId="20" hidden="1">#REF!</definedName>
    <definedName name="BExOGMVUNE8SNQO9YK1T1K1FG1X3" localSheetId="7" hidden="1">#REF!</definedName>
    <definedName name="BExOGMVUNE8SNQO9YK1T1K1FG1X3" hidden="1">#REF!</definedName>
    <definedName name="BExOGSVM0FKAK4Z4EV2ELSSOGT9K" localSheetId="6" hidden="1">#REF!</definedName>
    <definedName name="BExOGSVM0FKAK4Z4EV2ELSSOGT9K" localSheetId="5" hidden="1">#REF!</definedName>
    <definedName name="BExOGSVM0FKAK4Z4EV2ELSSOGT9K" localSheetId="22" hidden="1">#REF!</definedName>
    <definedName name="BExOGSVM0FKAK4Z4EV2ELSSOGT9K" localSheetId="3" hidden="1">#REF!</definedName>
    <definedName name="BExOGSVM0FKAK4Z4EV2ELSSOGT9K" localSheetId="19" hidden="1">#REF!</definedName>
    <definedName name="BExOGSVM0FKAK4Z4EV2ELSSOGT9K" localSheetId="4" hidden="1">#REF!</definedName>
    <definedName name="BExOGSVM0FKAK4Z4EV2ELSSOGT9K" localSheetId="8" hidden="1">#REF!</definedName>
    <definedName name="BExOGSVM0FKAK4Z4EV2ELSSOGT9K" localSheetId="20" hidden="1">#REF!</definedName>
    <definedName name="BExOGSVM0FKAK4Z4EV2ELSSOGT9K" localSheetId="7" hidden="1">#REF!</definedName>
    <definedName name="BExOGSVM0FKAK4Z4EV2ELSSOGT9K" hidden="1">#REF!</definedName>
    <definedName name="BExOHDK1WJFHNJBRDFZSSCCCXQJB" localSheetId="6" hidden="1">#REF!</definedName>
    <definedName name="BExOHDK1WJFHNJBRDFZSSCCCXQJB" localSheetId="5" hidden="1">#REF!</definedName>
    <definedName name="BExOHDK1WJFHNJBRDFZSSCCCXQJB" localSheetId="22" hidden="1">#REF!</definedName>
    <definedName name="BExOHDK1WJFHNJBRDFZSSCCCXQJB" localSheetId="3" hidden="1">#REF!</definedName>
    <definedName name="BExOHDK1WJFHNJBRDFZSSCCCXQJB" localSheetId="19" hidden="1">#REF!</definedName>
    <definedName name="BExOHDK1WJFHNJBRDFZSSCCCXQJB" localSheetId="4" hidden="1">#REF!</definedName>
    <definedName name="BExOHDK1WJFHNJBRDFZSSCCCXQJB" localSheetId="8" hidden="1">#REF!</definedName>
    <definedName name="BExOHDK1WJFHNJBRDFZSSCCCXQJB" localSheetId="20" hidden="1">#REF!</definedName>
    <definedName name="BExOHDK1WJFHNJBRDFZSSCCCXQJB" localSheetId="7" hidden="1">#REF!</definedName>
    <definedName name="BExOHDK1WJFHNJBRDFZSSCCCXQJB" hidden="1">#REF!</definedName>
    <definedName name="BExOIHPRIZWRO9M5UR06YCG1187S" localSheetId="6" hidden="1">#REF!</definedName>
    <definedName name="BExOIHPRIZWRO9M5UR06YCG1187S" localSheetId="5" hidden="1">#REF!</definedName>
    <definedName name="BExOIHPRIZWRO9M5UR06YCG1187S" localSheetId="22" hidden="1">#REF!</definedName>
    <definedName name="BExOIHPRIZWRO9M5UR06YCG1187S" localSheetId="3" hidden="1">#REF!</definedName>
    <definedName name="BExOIHPRIZWRO9M5UR06YCG1187S" localSheetId="19" hidden="1">#REF!</definedName>
    <definedName name="BExOIHPRIZWRO9M5UR06YCG1187S" localSheetId="4" hidden="1">#REF!</definedName>
    <definedName name="BExOIHPRIZWRO9M5UR06YCG1187S" localSheetId="8" hidden="1">#REF!</definedName>
    <definedName name="BExOIHPRIZWRO9M5UR06YCG1187S" localSheetId="20" hidden="1">#REF!</definedName>
    <definedName name="BExOIHPRIZWRO9M5UR06YCG1187S" localSheetId="7" hidden="1">#REF!</definedName>
    <definedName name="BExOIHPRIZWRO9M5UR06YCG1187S" hidden="1">#REF!</definedName>
    <definedName name="BExOJA6SFCC5BE1YHLWLT3MHAXFW" localSheetId="6" hidden="1">#REF!</definedName>
    <definedName name="BExOJA6SFCC5BE1YHLWLT3MHAXFW" localSheetId="5" hidden="1">#REF!</definedName>
    <definedName name="BExOJA6SFCC5BE1YHLWLT3MHAXFW" localSheetId="22" hidden="1">#REF!</definedName>
    <definedName name="BExOJA6SFCC5BE1YHLWLT3MHAXFW" localSheetId="3" hidden="1">#REF!</definedName>
    <definedName name="BExOJA6SFCC5BE1YHLWLT3MHAXFW" localSheetId="19" hidden="1">#REF!</definedName>
    <definedName name="BExOJA6SFCC5BE1YHLWLT3MHAXFW" localSheetId="4" hidden="1">#REF!</definedName>
    <definedName name="BExOJA6SFCC5BE1YHLWLT3MHAXFW" localSheetId="8" hidden="1">#REF!</definedName>
    <definedName name="BExOJA6SFCC5BE1YHLWLT3MHAXFW" localSheetId="20" hidden="1">#REF!</definedName>
    <definedName name="BExOJA6SFCC5BE1YHLWLT3MHAXFW" localSheetId="7" hidden="1">#REF!</definedName>
    <definedName name="BExOJA6SFCC5BE1YHLWLT3MHAXFW" hidden="1">#REF!</definedName>
    <definedName name="BExOKXDNJ8W1WVKP54HLQD3FEIHV" localSheetId="6" hidden="1">#REF!</definedName>
    <definedName name="BExOKXDNJ8W1WVKP54HLQD3FEIHV" localSheetId="5" hidden="1">#REF!</definedName>
    <definedName name="BExOKXDNJ8W1WVKP54HLQD3FEIHV" localSheetId="22" hidden="1">#REF!</definedName>
    <definedName name="BExOKXDNJ8W1WVKP54HLQD3FEIHV" localSheetId="3" hidden="1">#REF!</definedName>
    <definedName name="BExOKXDNJ8W1WVKP54HLQD3FEIHV" localSheetId="19" hidden="1">#REF!</definedName>
    <definedName name="BExOKXDNJ8W1WVKP54HLQD3FEIHV" localSheetId="4" hidden="1">#REF!</definedName>
    <definedName name="BExOKXDNJ8W1WVKP54HLQD3FEIHV" localSheetId="8" hidden="1">#REF!</definedName>
    <definedName name="BExOKXDNJ8W1WVKP54HLQD3FEIHV" localSheetId="20" hidden="1">#REF!</definedName>
    <definedName name="BExOKXDNJ8W1WVKP54HLQD3FEIHV" localSheetId="7" hidden="1">#REF!</definedName>
    <definedName name="BExOKXDNJ8W1WVKP54HLQD3FEIHV" hidden="1">#REF!</definedName>
    <definedName name="BExOL32MM12201L2PNM4MHC0GIAR" localSheetId="6" hidden="1">#REF!</definedName>
    <definedName name="BExOL32MM12201L2PNM4MHC0GIAR" localSheetId="5" hidden="1">#REF!</definedName>
    <definedName name="BExOL32MM12201L2PNM4MHC0GIAR" localSheetId="22" hidden="1">#REF!</definedName>
    <definedName name="BExOL32MM12201L2PNM4MHC0GIAR" localSheetId="3" hidden="1">#REF!</definedName>
    <definedName name="BExOL32MM12201L2PNM4MHC0GIAR" localSheetId="19" hidden="1">#REF!</definedName>
    <definedName name="BExOL32MM12201L2PNM4MHC0GIAR" localSheetId="4" hidden="1">#REF!</definedName>
    <definedName name="BExOL32MM12201L2PNM4MHC0GIAR" localSheetId="8" hidden="1">#REF!</definedName>
    <definedName name="BExOL32MM12201L2PNM4MHC0GIAR" localSheetId="20" hidden="1">#REF!</definedName>
    <definedName name="BExOL32MM12201L2PNM4MHC0GIAR" localSheetId="7" hidden="1">#REF!</definedName>
    <definedName name="BExOL32MM12201L2PNM4MHC0GIAR" hidden="1">#REF!</definedName>
    <definedName name="BExOLKR2377X900V4JGUMD9SZK37" localSheetId="6" hidden="1">#REF!</definedName>
    <definedName name="BExOLKR2377X900V4JGUMD9SZK37" localSheetId="5" hidden="1">#REF!</definedName>
    <definedName name="BExOLKR2377X900V4JGUMD9SZK37" localSheetId="22" hidden="1">#REF!</definedName>
    <definedName name="BExOLKR2377X900V4JGUMD9SZK37" localSheetId="3" hidden="1">#REF!</definedName>
    <definedName name="BExOLKR2377X900V4JGUMD9SZK37" localSheetId="19" hidden="1">#REF!</definedName>
    <definedName name="BExOLKR2377X900V4JGUMD9SZK37" localSheetId="4" hidden="1">#REF!</definedName>
    <definedName name="BExOLKR2377X900V4JGUMD9SZK37" localSheetId="8" hidden="1">#REF!</definedName>
    <definedName name="BExOLKR2377X900V4JGUMD9SZK37" localSheetId="20" hidden="1">#REF!</definedName>
    <definedName name="BExOLKR2377X900V4JGUMD9SZK37" localSheetId="7" hidden="1">#REF!</definedName>
    <definedName name="BExOLKR2377X900V4JGUMD9SZK37" hidden="1">#REF!</definedName>
    <definedName name="BExOM31EZJWCWR2G3KFDUC0QLMR3" localSheetId="6" hidden="1">#REF!</definedName>
    <definedName name="BExOM31EZJWCWR2G3KFDUC0QLMR3" localSheetId="5" hidden="1">#REF!</definedName>
    <definedName name="BExOM31EZJWCWR2G3KFDUC0QLMR3" localSheetId="22" hidden="1">#REF!</definedName>
    <definedName name="BExOM31EZJWCWR2G3KFDUC0QLMR3" localSheetId="3" hidden="1">#REF!</definedName>
    <definedName name="BExOM31EZJWCWR2G3KFDUC0QLMR3" localSheetId="19" hidden="1">#REF!</definedName>
    <definedName name="BExOM31EZJWCWR2G3KFDUC0QLMR3" localSheetId="4" hidden="1">#REF!</definedName>
    <definedName name="BExOM31EZJWCWR2G3KFDUC0QLMR3" localSheetId="8" hidden="1">#REF!</definedName>
    <definedName name="BExOM31EZJWCWR2G3KFDUC0QLMR3" localSheetId="20" hidden="1">#REF!</definedName>
    <definedName name="BExOM31EZJWCWR2G3KFDUC0QLMR3" localSheetId="7" hidden="1">#REF!</definedName>
    <definedName name="BExOM31EZJWCWR2G3KFDUC0QLMR3" hidden="1">#REF!</definedName>
    <definedName name="BExOM7ZC3N7KPGK2UEA488HGQ1XV" localSheetId="6" hidden="1">#REF!</definedName>
    <definedName name="BExOM7ZC3N7KPGK2UEA488HGQ1XV" localSheetId="5" hidden="1">#REF!</definedName>
    <definedName name="BExOM7ZC3N7KPGK2UEA488HGQ1XV" localSheetId="22" hidden="1">#REF!</definedName>
    <definedName name="BExOM7ZC3N7KPGK2UEA488HGQ1XV" localSheetId="3" hidden="1">#REF!</definedName>
    <definedName name="BExOM7ZC3N7KPGK2UEA488HGQ1XV" localSheetId="19" hidden="1">#REF!</definedName>
    <definedName name="BExOM7ZC3N7KPGK2UEA488HGQ1XV" localSheetId="4" hidden="1">#REF!</definedName>
    <definedName name="BExOM7ZC3N7KPGK2UEA488HGQ1XV" localSheetId="8" hidden="1">#REF!</definedName>
    <definedName name="BExOM7ZC3N7KPGK2UEA488HGQ1XV" localSheetId="20" hidden="1">#REF!</definedName>
    <definedName name="BExOM7ZC3N7KPGK2UEA488HGQ1XV" localSheetId="7" hidden="1">#REF!</definedName>
    <definedName name="BExOM7ZC3N7KPGK2UEA488HGQ1XV" hidden="1">#REF!</definedName>
    <definedName name="BExON53JIUPI2N5KYKX07OE9XVSS" localSheetId="6" hidden="1">#REF!</definedName>
    <definedName name="BExON53JIUPI2N5KYKX07OE9XVSS" localSheetId="5" hidden="1">#REF!</definedName>
    <definedName name="BExON53JIUPI2N5KYKX07OE9XVSS" localSheetId="22" hidden="1">#REF!</definedName>
    <definedName name="BExON53JIUPI2N5KYKX07OE9XVSS" localSheetId="3" hidden="1">#REF!</definedName>
    <definedName name="BExON53JIUPI2N5KYKX07OE9XVSS" localSheetId="19" hidden="1">#REF!</definedName>
    <definedName name="BExON53JIUPI2N5KYKX07OE9XVSS" localSheetId="4" hidden="1">#REF!</definedName>
    <definedName name="BExON53JIUPI2N5KYKX07OE9XVSS" localSheetId="8" hidden="1">#REF!</definedName>
    <definedName name="BExON53JIUPI2N5KYKX07OE9XVSS" localSheetId="20" hidden="1">#REF!</definedName>
    <definedName name="BExON53JIUPI2N5KYKX07OE9XVSS" localSheetId="7" hidden="1">#REF!</definedName>
    <definedName name="BExON53JIUPI2N5KYKX07OE9XVSS" hidden="1">#REF!</definedName>
    <definedName name="BExOO1M407DVW7MB37GQT8LYHFW9" localSheetId="6" hidden="1">#REF!</definedName>
    <definedName name="BExOO1M407DVW7MB37GQT8LYHFW9" localSheetId="5" hidden="1">#REF!</definedName>
    <definedName name="BExOO1M407DVW7MB37GQT8LYHFW9" localSheetId="22" hidden="1">#REF!</definedName>
    <definedName name="BExOO1M407DVW7MB37GQT8LYHFW9" localSheetId="3" hidden="1">#REF!</definedName>
    <definedName name="BExOO1M407DVW7MB37GQT8LYHFW9" localSheetId="19" hidden="1">#REF!</definedName>
    <definedName name="BExOO1M407DVW7MB37GQT8LYHFW9" localSheetId="4" hidden="1">#REF!</definedName>
    <definedName name="BExOO1M407DVW7MB37GQT8LYHFW9" localSheetId="8" hidden="1">#REF!</definedName>
    <definedName name="BExOO1M407DVW7MB37GQT8LYHFW9" localSheetId="20" hidden="1">#REF!</definedName>
    <definedName name="BExOO1M407DVW7MB37GQT8LYHFW9" localSheetId="7" hidden="1">#REF!</definedName>
    <definedName name="BExOO1M407DVW7MB37GQT8LYHFW9" hidden="1">#REF!</definedName>
    <definedName name="BExOOJQYX1D3FC6CCT9KHKL8L3DZ" localSheetId="6" hidden="1">#REF!</definedName>
    <definedName name="BExOOJQYX1D3FC6CCT9KHKL8L3DZ" localSheetId="5" hidden="1">#REF!</definedName>
    <definedName name="BExOOJQYX1D3FC6CCT9KHKL8L3DZ" localSheetId="22" hidden="1">#REF!</definedName>
    <definedName name="BExOOJQYX1D3FC6CCT9KHKL8L3DZ" localSheetId="3" hidden="1">#REF!</definedName>
    <definedName name="BExOOJQYX1D3FC6CCT9KHKL8L3DZ" localSheetId="19" hidden="1">#REF!</definedName>
    <definedName name="BExOOJQYX1D3FC6CCT9KHKL8L3DZ" localSheetId="4" hidden="1">#REF!</definedName>
    <definedName name="BExOOJQYX1D3FC6CCT9KHKL8L3DZ" localSheetId="8" hidden="1">#REF!</definedName>
    <definedName name="BExOOJQYX1D3FC6CCT9KHKL8L3DZ" localSheetId="20" hidden="1">#REF!</definedName>
    <definedName name="BExOOJQYX1D3FC6CCT9KHKL8L3DZ" localSheetId="7" hidden="1">#REF!</definedName>
    <definedName name="BExOOJQYX1D3FC6CCT9KHKL8L3DZ" hidden="1">#REF!</definedName>
    <definedName name="BExQ3EUGIDKON27CD7VAGPO38OG1" localSheetId="6" hidden="1">#REF!</definedName>
    <definedName name="BExQ3EUGIDKON27CD7VAGPO38OG1" localSheetId="5" hidden="1">#REF!</definedName>
    <definedName name="BExQ3EUGIDKON27CD7VAGPO38OG1" localSheetId="22" hidden="1">#REF!</definedName>
    <definedName name="BExQ3EUGIDKON27CD7VAGPO38OG1" localSheetId="3" hidden="1">#REF!</definedName>
    <definedName name="BExQ3EUGIDKON27CD7VAGPO38OG1" localSheetId="19" hidden="1">#REF!</definedName>
    <definedName name="BExQ3EUGIDKON27CD7VAGPO38OG1" localSheetId="4" hidden="1">#REF!</definedName>
    <definedName name="BExQ3EUGIDKON27CD7VAGPO38OG1" localSheetId="8" hidden="1">#REF!</definedName>
    <definedName name="BExQ3EUGIDKON27CD7VAGPO38OG1" localSheetId="20" hidden="1">#REF!</definedName>
    <definedName name="BExQ3EUGIDKON27CD7VAGPO38OG1" localSheetId="7" hidden="1">#REF!</definedName>
    <definedName name="BExQ3EUGIDKON27CD7VAGPO38OG1" hidden="1">#REF!</definedName>
    <definedName name="BExQ404I92WBL186FTDW6HW6MPES" localSheetId="6" hidden="1">#REF!</definedName>
    <definedName name="BExQ404I92WBL186FTDW6HW6MPES" localSheetId="5" hidden="1">#REF!</definedName>
    <definedName name="BExQ404I92WBL186FTDW6HW6MPES" localSheetId="22" hidden="1">#REF!</definedName>
    <definedName name="BExQ404I92WBL186FTDW6HW6MPES" localSheetId="3" hidden="1">#REF!</definedName>
    <definedName name="BExQ404I92WBL186FTDW6HW6MPES" localSheetId="19" hidden="1">#REF!</definedName>
    <definedName name="BExQ404I92WBL186FTDW6HW6MPES" localSheetId="4" hidden="1">#REF!</definedName>
    <definedName name="BExQ404I92WBL186FTDW6HW6MPES" localSheetId="8" hidden="1">#REF!</definedName>
    <definedName name="BExQ404I92WBL186FTDW6HW6MPES" localSheetId="20" hidden="1">#REF!</definedName>
    <definedName name="BExQ404I92WBL186FTDW6HW6MPES" localSheetId="7" hidden="1">#REF!</definedName>
    <definedName name="BExQ404I92WBL186FTDW6HW6MPES" hidden="1">#REF!</definedName>
    <definedName name="BExQ7ZTWMSXIKEBDGN5PNKYBPPH1" localSheetId="6" hidden="1">#REF!</definedName>
    <definedName name="BExQ7ZTWMSXIKEBDGN5PNKYBPPH1" localSheetId="5" hidden="1">#REF!</definedName>
    <definedName name="BExQ7ZTWMSXIKEBDGN5PNKYBPPH1" localSheetId="22" hidden="1">#REF!</definedName>
    <definedName name="BExQ7ZTWMSXIKEBDGN5PNKYBPPH1" localSheetId="3" hidden="1">#REF!</definedName>
    <definedName name="BExQ7ZTWMSXIKEBDGN5PNKYBPPH1" localSheetId="19" hidden="1">#REF!</definedName>
    <definedName name="BExQ7ZTWMSXIKEBDGN5PNKYBPPH1" localSheetId="4" hidden="1">#REF!</definedName>
    <definedName name="BExQ7ZTWMSXIKEBDGN5PNKYBPPH1" localSheetId="8" hidden="1">#REF!</definedName>
    <definedName name="BExQ7ZTWMSXIKEBDGN5PNKYBPPH1" localSheetId="20" hidden="1">#REF!</definedName>
    <definedName name="BExQ7ZTWMSXIKEBDGN5PNKYBPPH1" localSheetId="7" hidden="1">#REF!</definedName>
    <definedName name="BExQ7ZTWMSXIKEBDGN5PNKYBPPH1" hidden="1">#REF!</definedName>
    <definedName name="BExQ8CPTYSNF5F0A55M3GDLS8LWX" localSheetId="6" hidden="1">#REF!</definedName>
    <definedName name="BExQ8CPTYSNF5F0A55M3GDLS8LWX" localSheetId="5" hidden="1">#REF!</definedName>
    <definedName name="BExQ8CPTYSNF5F0A55M3GDLS8LWX" localSheetId="22" hidden="1">#REF!</definedName>
    <definedName name="BExQ8CPTYSNF5F0A55M3GDLS8LWX" localSheetId="3" hidden="1">#REF!</definedName>
    <definedName name="BExQ8CPTYSNF5F0A55M3GDLS8LWX" localSheetId="19" hidden="1">#REF!</definedName>
    <definedName name="BExQ8CPTYSNF5F0A55M3GDLS8LWX" localSheetId="4" hidden="1">#REF!</definedName>
    <definedName name="BExQ8CPTYSNF5F0A55M3GDLS8LWX" localSheetId="8" hidden="1">#REF!</definedName>
    <definedName name="BExQ8CPTYSNF5F0A55M3GDLS8LWX" localSheetId="20" hidden="1">#REF!</definedName>
    <definedName name="BExQ8CPTYSNF5F0A55M3GDLS8LWX" localSheetId="7" hidden="1">#REF!</definedName>
    <definedName name="BExQ8CPTYSNF5F0A55M3GDLS8LWX" hidden="1">#REF!</definedName>
    <definedName name="BExQ8IPNSLEL9FQC5K9LOTP55NS7" localSheetId="6" hidden="1">#REF!</definedName>
    <definedName name="BExQ8IPNSLEL9FQC5K9LOTP55NS7" localSheetId="5" hidden="1">#REF!</definedName>
    <definedName name="BExQ8IPNSLEL9FQC5K9LOTP55NS7" localSheetId="22" hidden="1">#REF!</definedName>
    <definedName name="BExQ8IPNSLEL9FQC5K9LOTP55NS7" localSheetId="3" hidden="1">#REF!</definedName>
    <definedName name="BExQ8IPNSLEL9FQC5K9LOTP55NS7" localSheetId="19" hidden="1">#REF!</definedName>
    <definedName name="BExQ8IPNSLEL9FQC5K9LOTP55NS7" localSheetId="4" hidden="1">#REF!</definedName>
    <definedName name="BExQ8IPNSLEL9FQC5K9LOTP55NS7" localSheetId="8" hidden="1">#REF!</definedName>
    <definedName name="BExQ8IPNSLEL9FQC5K9LOTP55NS7" localSheetId="20" hidden="1">#REF!</definedName>
    <definedName name="BExQ8IPNSLEL9FQC5K9LOTP55NS7" localSheetId="7" hidden="1">#REF!</definedName>
    <definedName name="BExQ8IPNSLEL9FQC5K9LOTP55NS7" hidden="1">#REF!</definedName>
    <definedName name="BExQ9KRZE9W48183D72QWGUOGF4Y" localSheetId="6" hidden="1">#REF!</definedName>
    <definedName name="BExQ9KRZE9W48183D72QWGUOGF4Y" localSheetId="5" hidden="1">#REF!</definedName>
    <definedName name="BExQ9KRZE9W48183D72QWGUOGF4Y" localSheetId="22" hidden="1">#REF!</definedName>
    <definedName name="BExQ9KRZE9W48183D72QWGUOGF4Y" localSheetId="3" hidden="1">#REF!</definedName>
    <definedName name="BExQ9KRZE9W48183D72QWGUOGF4Y" localSheetId="19" hidden="1">#REF!</definedName>
    <definedName name="BExQ9KRZE9W48183D72QWGUOGF4Y" localSheetId="4" hidden="1">#REF!</definedName>
    <definedName name="BExQ9KRZE9W48183D72QWGUOGF4Y" localSheetId="8" hidden="1">#REF!</definedName>
    <definedName name="BExQ9KRZE9W48183D72QWGUOGF4Y" localSheetId="20" hidden="1">#REF!</definedName>
    <definedName name="BExQ9KRZE9W48183D72QWGUOGF4Y" localSheetId="7" hidden="1">#REF!</definedName>
    <definedName name="BExQ9KRZE9W48183D72QWGUOGF4Y" hidden="1">#REF!</definedName>
    <definedName name="BExQA197RL9XYVPZ67SZC57SC2R4" localSheetId="6" hidden="1">#REF!</definedName>
    <definedName name="BExQA197RL9XYVPZ67SZC57SC2R4" localSheetId="5" hidden="1">#REF!</definedName>
    <definedName name="BExQA197RL9XYVPZ67SZC57SC2R4" localSheetId="22" hidden="1">#REF!</definedName>
    <definedName name="BExQA197RL9XYVPZ67SZC57SC2R4" localSheetId="3" hidden="1">#REF!</definedName>
    <definedName name="BExQA197RL9XYVPZ67SZC57SC2R4" localSheetId="19" hidden="1">#REF!</definedName>
    <definedName name="BExQA197RL9XYVPZ67SZC57SC2R4" localSheetId="4" hidden="1">#REF!</definedName>
    <definedName name="BExQA197RL9XYVPZ67SZC57SC2R4" localSheetId="8" hidden="1">#REF!</definedName>
    <definedName name="BExQA197RL9XYVPZ67SZC57SC2R4" localSheetId="20" hidden="1">#REF!</definedName>
    <definedName name="BExQA197RL9XYVPZ67SZC57SC2R4" localSheetId="7" hidden="1">#REF!</definedName>
    <definedName name="BExQA197RL9XYVPZ67SZC57SC2R4" hidden="1">#REF!</definedName>
    <definedName name="BExQBJ7C4PP6SGCK3VOF59QI33XO" localSheetId="6" hidden="1">#REF!</definedName>
    <definedName name="BExQBJ7C4PP6SGCK3VOF59QI33XO" localSheetId="5" hidden="1">#REF!</definedName>
    <definedName name="BExQBJ7C4PP6SGCK3VOF59QI33XO" localSheetId="22" hidden="1">#REF!</definedName>
    <definedName name="BExQBJ7C4PP6SGCK3VOF59QI33XO" localSheetId="3" hidden="1">#REF!</definedName>
    <definedName name="BExQBJ7C4PP6SGCK3VOF59QI33XO" localSheetId="19" hidden="1">#REF!</definedName>
    <definedName name="BExQBJ7C4PP6SGCK3VOF59QI33XO" localSheetId="4" hidden="1">#REF!</definedName>
    <definedName name="BExQBJ7C4PP6SGCK3VOF59QI33XO" localSheetId="8" hidden="1">#REF!</definedName>
    <definedName name="BExQBJ7C4PP6SGCK3VOF59QI33XO" localSheetId="20" hidden="1">#REF!</definedName>
    <definedName name="BExQBJ7C4PP6SGCK3VOF59QI33XO" localSheetId="7" hidden="1">#REF!</definedName>
    <definedName name="BExQBJ7C4PP6SGCK3VOF59QI33XO" hidden="1">#REF!</definedName>
    <definedName name="BExQBZZKCSU0GDBO84689SF629S8" localSheetId="6" hidden="1">#REF!</definedName>
    <definedName name="BExQBZZKCSU0GDBO84689SF629S8" localSheetId="5" hidden="1">#REF!</definedName>
    <definedName name="BExQBZZKCSU0GDBO84689SF629S8" localSheetId="22" hidden="1">#REF!</definedName>
    <definedName name="BExQBZZKCSU0GDBO84689SF629S8" localSheetId="3" hidden="1">#REF!</definedName>
    <definedName name="BExQBZZKCSU0GDBO84689SF629S8" localSheetId="19" hidden="1">#REF!</definedName>
    <definedName name="BExQBZZKCSU0GDBO84689SF629S8" localSheetId="4" hidden="1">#REF!</definedName>
    <definedName name="BExQBZZKCSU0GDBO84689SF629S8" localSheetId="8" hidden="1">#REF!</definedName>
    <definedName name="BExQBZZKCSU0GDBO84689SF629S8" localSheetId="20" hidden="1">#REF!</definedName>
    <definedName name="BExQBZZKCSU0GDBO84689SF629S8" localSheetId="7" hidden="1">#REF!</definedName>
    <definedName name="BExQBZZKCSU0GDBO84689SF629S8" hidden="1">#REF!</definedName>
    <definedName name="BExQCT25M6PSWWZ80RDSR8KRTFWR" localSheetId="6" hidden="1">#REF!</definedName>
    <definedName name="BExQCT25M6PSWWZ80RDSR8KRTFWR" localSheetId="5" hidden="1">#REF!</definedName>
    <definedName name="BExQCT25M6PSWWZ80RDSR8KRTFWR" localSheetId="22" hidden="1">#REF!</definedName>
    <definedName name="BExQCT25M6PSWWZ80RDSR8KRTFWR" localSheetId="3" hidden="1">#REF!</definedName>
    <definedName name="BExQCT25M6PSWWZ80RDSR8KRTFWR" localSheetId="19" hidden="1">#REF!</definedName>
    <definedName name="BExQCT25M6PSWWZ80RDSR8KRTFWR" localSheetId="4" hidden="1">#REF!</definedName>
    <definedName name="BExQCT25M6PSWWZ80RDSR8KRTFWR" localSheetId="8" hidden="1">#REF!</definedName>
    <definedName name="BExQCT25M6PSWWZ80RDSR8KRTFWR" localSheetId="20" hidden="1">#REF!</definedName>
    <definedName name="BExQCT25M6PSWWZ80RDSR8KRTFWR" localSheetId="7" hidden="1">#REF!</definedName>
    <definedName name="BExQCT25M6PSWWZ80RDSR8KRTFWR" hidden="1">#REF!</definedName>
    <definedName name="BExQD7LDQ2HK3AB2LIRP4VKT2TR5" localSheetId="6" hidden="1">#REF!</definedName>
    <definedName name="BExQD7LDQ2HK3AB2LIRP4VKT2TR5" localSheetId="5" hidden="1">#REF!</definedName>
    <definedName name="BExQD7LDQ2HK3AB2LIRP4VKT2TR5" localSheetId="22" hidden="1">#REF!</definedName>
    <definedName name="BExQD7LDQ2HK3AB2LIRP4VKT2TR5" localSheetId="3" hidden="1">#REF!</definedName>
    <definedName name="BExQD7LDQ2HK3AB2LIRP4VKT2TR5" localSheetId="19" hidden="1">#REF!</definedName>
    <definedName name="BExQD7LDQ2HK3AB2LIRP4VKT2TR5" localSheetId="4" hidden="1">#REF!</definedName>
    <definedName name="BExQD7LDQ2HK3AB2LIRP4VKT2TR5" localSheetId="8" hidden="1">#REF!</definedName>
    <definedName name="BExQD7LDQ2HK3AB2LIRP4VKT2TR5" localSheetId="20" hidden="1">#REF!</definedName>
    <definedName name="BExQD7LDQ2HK3AB2LIRP4VKT2TR5" localSheetId="7" hidden="1">#REF!</definedName>
    <definedName name="BExQD7LDQ2HK3AB2LIRP4VKT2TR5" hidden="1">#REF!</definedName>
    <definedName name="BExQDF358QKYC5GN5UM4H9QMRO57" localSheetId="6" hidden="1">#REF!</definedName>
    <definedName name="BExQDF358QKYC5GN5UM4H9QMRO57" localSheetId="5" hidden="1">#REF!</definedName>
    <definedName name="BExQDF358QKYC5GN5UM4H9QMRO57" localSheetId="22" hidden="1">#REF!</definedName>
    <definedName name="BExQDF358QKYC5GN5UM4H9QMRO57" localSheetId="3" hidden="1">#REF!</definedName>
    <definedName name="BExQDF358QKYC5GN5UM4H9QMRO57" localSheetId="19" hidden="1">#REF!</definedName>
    <definedName name="BExQDF358QKYC5GN5UM4H9QMRO57" localSheetId="4" hidden="1">#REF!</definedName>
    <definedName name="BExQDF358QKYC5GN5UM4H9QMRO57" localSheetId="8" hidden="1">#REF!</definedName>
    <definedName name="BExQDF358QKYC5GN5UM4H9QMRO57" localSheetId="20" hidden="1">#REF!</definedName>
    <definedName name="BExQDF358QKYC5GN5UM4H9QMRO57" localSheetId="7" hidden="1">#REF!</definedName>
    <definedName name="BExQDF358QKYC5GN5UM4H9QMRO57" hidden="1">#REF!</definedName>
    <definedName name="BExQEVDUAWWC17V6YEJNU4PZV7TI" localSheetId="6" hidden="1">#REF!</definedName>
    <definedName name="BExQEVDUAWWC17V6YEJNU4PZV7TI" localSheetId="5" hidden="1">#REF!</definedName>
    <definedName name="BExQEVDUAWWC17V6YEJNU4PZV7TI" localSheetId="22" hidden="1">#REF!</definedName>
    <definedName name="BExQEVDUAWWC17V6YEJNU4PZV7TI" localSheetId="3" hidden="1">#REF!</definedName>
    <definedName name="BExQEVDUAWWC17V6YEJNU4PZV7TI" localSheetId="19" hidden="1">#REF!</definedName>
    <definedName name="BExQEVDUAWWC17V6YEJNU4PZV7TI" localSheetId="4" hidden="1">#REF!</definedName>
    <definedName name="BExQEVDUAWWC17V6YEJNU4PZV7TI" localSheetId="8" hidden="1">#REF!</definedName>
    <definedName name="BExQEVDUAWWC17V6YEJNU4PZV7TI" localSheetId="20" hidden="1">#REF!</definedName>
    <definedName name="BExQEVDUAWWC17V6YEJNU4PZV7TI" localSheetId="7" hidden="1">#REF!</definedName>
    <definedName name="BExQEVDUAWWC17V6YEJNU4PZV7TI" hidden="1">#REF!</definedName>
    <definedName name="BExQFDD8AMSM81VJ7C5J1PL081ZA" localSheetId="6" hidden="1">#REF!</definedName>
    <definedName name="BExQFDD8AMSM81VJ7C5J1PL081ZA" localSheetId="5" hidden="1">#REF!</definedName>
    <definedName name="BExQFDD8AMSM81VJ7C5J1PL081ZA" localSheetId="22" hidden="1">#REF!</definedName>
    <definedName name="BExQFDD8AMSM81VJ7C5J1PL081ZA" localSheetId="3" hidden="1">#REF!</definedName>
    <definedName name="BExQFDD8AMSM81VJ7C5J1PL081ZA" localSheetId="19" hidden="1">#REF!</definedName>
    <definedName name="BExQFDD8AMSM81VJ7C5J1PL081ZA" localSheetId="4" hidden="1">#REF!</definedName>
    <definedName name="BExQFDD8AMSM81VJ7C5J1PL081ZA" localSheetId="8" hidden="1">#REF!</definedName>
    <definedName name="BExQFDD8AMSM81VJ7C5J1PL081ZA" localSheetId="20" hidden="1">#REF!</definedName>
    <definedName name="BExQFDD8AMSM81VJ7C5J1PL081ZA" localSheetId="7" hidden="1">#REF!</definedName>
    <definedName name="BExQFDD8AMSM81VJ7C5J1PL081ZA" hidden="1">#REF!</definedName>
    <definedName name="BExQG9A8FDEJT47C3G2G4X9H3HJ3" localSheetId="6" hidden="1">#REF!</definedName>
    <definedName name="BExQG9A8FDEJT47C3G2G4X9H3HJ3" localSheetId="5" hidden="1">#REF!</definedName>
    <definedName name="BExQG9A8FDEJT47C3G2G4X9H3HJ3" localSheetId="22" hidden="1">#REF!</definedName>
    <definedName name="BExQG9A8FDEJT47C3G2G4X9H3HJ3" localSheetId="3" hidden="1">#REF!</definedName>
    <definedName name="BExQG9A8FDEJT47C3G2G4X9H3HJ3" localSheetId="19" hidden="1">#REF!</definedName>
    <definedName name="BExQG9A8FDEJT47C3G2G4X9H3HJ3" localSheetId="4" hidden="1">#REF!</definedName>
    <definedName name="BExQG9A8FDEJT47C3G2G4X9H3HJ3" localSheetId="8" hidden="1">#REF!</definedName>
    <definedName name="BExQG9A8FDEJT47C3G2G4X9H3HJ3" localSheetId="20" hidden="1">#REF!</definedName>
    <definedName name="BExQG9A8FDEJT47C3G2G4X9H3HJ3" localSheetId="7" hidden="1">#REF!</definedName>
    <definedName name="BExQG9A8FDEJT47C3G2G4X9H3HJ3" hidden="1">#REF!</definedName>
    <definedName name="BExQGGRZ9PU4DLCW6LIRFFW7K8SB" localSheetId="6" hidden="1">#REF!</definedName>
    <definedName name="BExQGGRZ9PU4DLCW6LIRFFW7K8SB" localSheetId="5" hidden="1">#REF!</definedName>
    <definedName name="BExQGGRZ9PU4DLCW6LIRFFW7K8SB" localSheetId="22" hidden="1">#REF!</definedName>
    <definedName name="BExQGGRZ9PU4DLCW6LIRFFW7K8SB" localSheetId="3" hidden="1">#REF!</definedName>
    <definedName name="BExQGGRZ9PU4DLCW6LIRFFW7K8SB" localSheetId="19" hidden="1">#REF!</definedName>
    <definedName name="BExQGGRZ9PU4DLCW6LIRFFW7K8SB" localSheetId="4" hidden="1">#REF!</definedName>
    <definedName name="BExQGGRZ9PU4DLCW6LIRFFW7K8SB" localSheetId="8" hidden="1">#REF!</definedName>
    <definedName name="BExQGGRZ9PU4DLCW6LIRFFW7K8SB" localSheetId="20" hidden="1">#REF!</definedName>
    <definedName name="BExQGGRZ9PU4DLCW6LIRFFW7K8SB" localSheetId="7" hidden="1">#REF!</definedName>
    <definedName name="BExQGGRZ9PU4DLCW6LIRFFW7K8SB" hidden="1">#REF!</definedName>
    <definedName name="BExQGNIMU06R7XOZP0G4A4JF3PQU" localSheetId="6" hidden="1">#REF!</definedName>
    <definedName name="BExQGNIMU06R7XOZP0G4A4JF3PQU" localSheetId="5" hidden="1">#REF!</definedName>
    <definedName name="BExQGNIMU06R7XOZP0G4A4JF3PQU" localSheetId="22" hidden="1">#REF!</definedName>
    <definedName name="BExQGNIMU06R7XOZP0G4A4JF3PQU" localSheetId="3" hidden="1">#REF!</definedName>
    <definedName name="BExQGNIMU06R7XOZP0G4A4JF3PQU" localSheetId="19" hidden="1">#REF!</definedName>
    <definedName name="BExQGNIMU06R7XOZP0G4A4JF3PQU" localSheetId="4" hidden="1">#REF!</definedName>
    <definedName name="BExQGNIMU06R7XOZP0G4A4JF3PQU" localSheetId="8" hidden="1">#REF!</definedName>
    <definedName name="BExQGNIMU06R7XOZP0G4A4JF3PQU" localSheetId="20" hidden="1">#REF!</definedName>
    <definedName name="BExQGNIMU06R7XOZP0G4A4JF3PQU" localSheetId="7" hidden="1">#REF!</definedName>
    <definedName name="BExQGNIMU06R7XOZP0G4A4JF3PQU" hidden="1">#REF!</definedName>
    <definedName name="BExQHAW8VHKS49T51EGMDEFC81DR" localSheetId="6" hidden="1">#REF!</definedName>
    <definedName name="BExQHAW8VHKS49T51EGMDEFC81DR" localSheetId="5" hidden="1">#REF!</definedName>
    <definedName name="BExQHAW8VHKS49T51EGMDEFC81DR" localSheetId="22" hidden="1">#REF!</definedName>
    <definedName name="BExQHAW8VHKS49T51EGMDEFC81DR" localSheetId="3" hidden="1">#REF!</definedName>
    <definedName name="BExQHAW8VHKS49T51EGMDEFC81DR" localSheetId="19" hidden="1">#REF!</definedName>
    <definedName name="BExQHAW8VHKS49T51EGMDEFC81DR" localSheetId="4" hidden="1">#REF!</definedName>
    <definedName name="BExQHAW8VHKS49T51EGMDEFC81DR" localSheetId="8" hidden="1">#REF!</definedName>
    <definedName name="BExQHAW8VHKS49T51EGMDEFC81DR" localSheetId="20" hidden="1">#REF!</definedName>
    <definedName name="BExQHAW8VHKS49T51EGMDEFC81DR" localSheetId="7" hidden="1">#REF!</definedName>
    <definedName name="BExQHAW8VHKS49T51EGMDEFC81DR" hidden="1">#REF!</definedName>
    <definedName name="BExQKLA0B915G11EYP0LGKQB8ODL" localSheetId="6" hidden="1">#REF!</definedName>
    <definedName name="BExQKLA0B915G11EYP0LGKQB8ODL" localSheetId="5" hidden="1">#REF!</definedName>
    <definedName name="BExQKLA0B915G11EYP0LGKQB8ODL" localSheetId="22" hidden="1">#REF!</definedName>
    <definedName name="BExQKLA0B915G11EYP0LGKQB8ODL" localSheetId="3" hidden="1">#REF!</definedName>
    <definedName name="BExQKLA0B915G11EYP0LGKQB8ODL" localSheetId="19" hidden="1">#REF!</definedName>
    <definedName name="BExQKLA0B915G11EYP0LGKQB8ODL" localSheetId="4" hidden="1">#REF!</definedName>
    <definedName name="BExQKLA0B915G11EYP0LGKQB8ODL" localSheetId="8" hidden="1">#REF!</definedName>
    <definedName name="BExQKLA0B915G11EYP0LGKQB8ODL" localSheetId="20" hidden="1">#REF!</definedName>
    <definedName name="BExQKLA0B915G11EYP0LGKQB8ODL" localSheetId="7" hidden="1">#REF!</definedName>
    <definedName name="BExQKLA0B915G11EYP0LGKQB8ODL" hidden="1">#REF!</definedName>
    <definedName name="BExQLG5AXCWH6GNFB7S4E9NC0XD8" localSheetId="6" hidden="1">#REF!</definedName>
    <definedName name="BExQLG5AXCWH6GNFB7S4E9NC0XD8" localSheetId="5" hidden="1">#REF!</definedName>
    <definedName name="BExQLG5AXCWH6GNFB7S4E9NC0XD8" localSheetId="22" hidden="1">#REF!</definedName>
    <definedName name="BExQLG5AXCWH6GNFB7S4E9NC0XD8" localSheetId="3" hidden="1">#REF!</definedName>
    <definedName name="BExQLG5AXCWH6GNFB7S4E9NC0XD8" localSheetId="19" hidden="1">#REF!</definedName>
    <definedName name="BExQLG5AXCWH6GNFB7S4E9NC0XD8" localSheetId="4" hidden="1">#REF!</definedName>
    <definedName name="BExQLG5AXCWH6GNFB7S4E9NC0XD8" localSheetId="8" hidden="1">#REF!</definedName>
    <definedName name="BExQLG5AXCWH6GNFB7S4E9NC0XD8" localSheetId="20" hidden="1">#REF!</definedName>
    <definedName name="BExQLG5AXCWH6GNFB7S4E9NC0XD8" localSheetId="7" hidden="1">#REF!</definedName>
    <definedName name="BExQLG5AXCWH6GNFB7S4E9NC0XD8" hidden="1">#REF!</definedName>
    <definedName name="BExRYKGHJYFMG3OBTPAS9UNL5J15" localSheetId="6" hidden="1">#REF!</definedName>
    <definedName name="BExRYKGHJYFMG3OBTPAS9UNL5J15" localSheetId="5" hidden="1">#REF!</definedName>
    <definedName name="BExRYKGHJYFMG3OBTPAS9UNL5J15" localSheetId="22" hidden="1">#REF!</definedName>
    <definedName name="BExRYKGHJYFMG3OBTPAS9UNL5J15" localSheetId="3" hidden="1">#REF!</definedName>
    <definedName name="BExRYKGHJYFMG3OBTPAS9UNL5J15" localSheetId="19" hidden="1">#REF!</definedName>
    <definedName name="BExRYKGHJYFMG3OBTPAS9UNL5J15" localSheetId="4" hidden="1">#REF!</definedName>
    <definedName name="BExRYKGHJYFMG3OBTPAS9UNL5J15" localSheetId="8" hidden="1">#REF!</definedName>
    <definedName name="BExRYKGHJYFMG3OBTPAS9UNL5J15" localSheetId="20" hidden="1">#REF!</definedName>
    <definedName name="BExRYKGHJYFMG3OBTPAS9UNL5J15" localSheetId="7" hidden="1">#REF!</definedName>
    <definedName name="BExRYKGHJYFMG3OBTPAS9UNL5J15" hidden="1">#REF!</definedName>
    <definedName name="BExRZ0CBUNTQNDTMSP8907Z8IF0K" localSheetId="6" hidden="1">#REF!</definedName>
    <definedName name="BExRZ0CBUNTQNDTMSP8907Z8IF0K" localSheetId="5" hidden="1">#REF!</definedName>
    <definedName name="BExRZ0CBUNTQNDTMSP8907Z8IF0K" localSheetId="22" hidden="1">#REF!</definedName>
    <definedName name="BExRZ0CBUNTQNDTMSP8907Z8IF0K" localSheetId="3" hidden="1">#REF!</definedName>
    <definedName name="BExRZ0CBUNTQNDTMSP8907Z8IF0K" localSheetId="19" hidden="1">#REF!</definedName>
    <definedName name="BExRZ0CBUNTQNDTMSP8907Z8IF0K" localSheetId="4" hidden="1">#REF!</definedName>
    <definedName name="BExRZ0CBUNTQNDTMSP8907Z8IF0K" localSheetId="8" hidden="1">#REF!</definedName>
    <definedName name="BExRZ0CBUNTQNDTMSP8907Z8IF0K" localSheetId="20" hidden="1">#REF!</definedName>
    <definedName name="BExRZ0CBUNTQNDTMSP8907Z8IF0K" localSheetId="7" hidden="1">#REF!</definedName>
    <definedName name="BExRZ0CBUNTQNDTMSP8907Z8IF0K" hidden="1">#REF!</definedName>
    <definedName name="BExRZ0N3FY8C4LE3YPIZQIR4508K" localSheetId="6" hidden="1">#REF!</definedName>
    <definedName name="BExRZ0N3FY8C4LE3YPIZQIR4508K" localSheetId="5" hidden="1">#REF!</definedName>
    <definedName name="BExRZ0N3FY8C4LE3YPIZQIR4508K" localSheetId="22" hidden="1">#REF!</definedName>
    <definedName name="BExRZ0N3FY8C4LE3YPIZQIR4508K" localSheetId="3" hidden="1">#REF!</definedName>
    <definedName name="BExRZ0N3FY8C4LE3YPIZQIR4508K" localSheetId="19" hidden="1">#REF!</definedName>
    <definedName name="BExRZ0N3FY8C4LE3YPIZQIR4508K" localSheetId="4" hidden="1">#REF!</definedName>
    <definedName name="BExRZ0N3FY8C4LE3YPIZQIR4508K" localSheetId="8" hidden="1">#REF!</definedName>
    <definedName name="BExRZ0N3FY8C4LE3YPIZQIR4508K" localSheetId="20" hidden="1">#REF!</definedName>
    <definedName name="BExRZ0N3FY8C4LE3YPIZQIR4508K" localSheetId="7" hidden="1">#REF!</definedName>
    <definedName name="BExRZ0N3FY8C4LE3YPIZQIR4508K" hidden="1">#REF!</definedName>
    <definedName name="BExRZSIJUZLUM5HUXHG88BHOLJ7H" localSheetId="6" hidden="1">#REF!</definedName>
    <definedName name="BExRZSIJUZLUM5HUXHG88BHOLJ7H" localSheetId="5" hidden="1">#REF!</definedName>
    <definedName name="BExRZSIJUZLUM5HUXHG88BHOLJ7H" localSheetId="22" hidden="1">#REF!</definedName>
    <definedName name="BExRZSIJUZLUM5HUXHG88BHOLJ7H" localSheetId="3" hidden="1">#REF!</definedName>
    <definedName name="BExRZSIJUZLUM5HUXHG88BHOLJ7H" localSheetId="19" hidden="1">#REF!</definedName>
    <definedName name="BExRZSIJUZLUM5HUXHG88BHOLJ7H" localSheetId="4" hidden="1">#REF!</definedName>
    <definedName name="BExRZSIJUZLUM5HUXHG88BHOLJ7H" localSheetId="8" hidden="1">#REF!</definedName>
    <definedName name="BExRZSIJUZLUM5HUXHG88BHOLJ7H" localSheetId="20" hidden="1">#REF!</definedName>
    <definedName name="BExRZSIJUZLUM5HUXHG88BHOLJ7H" localSheetId="7" hidden="1">#REF!</definedName>
    <definedName name="BExRZSIJUZLUM5HUXHG88BHOLJ7H" hidden="1">#REF!</definedName>
    <definedName name="BExS00WO0YBHHO9HE5UL1UQVAUO1" localSheetId="6" hidden="1">#REF!</definedName>
    <definedName name="BExS00WO0YBHHO9HE5UL1UQVAUO1" localSheetId="5" hidden="1">#REF!</definedName>
    <definedName name="BExS00WO0YBHHO9HE5UL1UQVAUO1" localSheetId="22" hidden="1">#REF!</definedName>
    <definedName name="BExS00WO0YBHHO9HE5UL1UQVAUO1" localSheetId="3" hidden="1">#REF!</definedName>
    <definedName name="BExS00WO0YBHHO9HE5UL1UQVAUO1" localSheetId="19" hidden="1">#REF!</definedName>
    <definedName name="BExS00WO0YBHHO9HE5UL1UQVAUO1" localSheetId="4" hidden="1">#REF!</definedName>
    <definedName name="BExS00WO0YBHHO9HE5UL1UQVAUO1" localSheetId="8" hidden="1">#REF!</definedName>
    <definedName name="BExS00WO0YBHHO9HE5UL1UQVAUO1" localSheetId="20" hidden="1">#REF!</definedName>
    <definedName name="BExS00WO0YBHHO9HE5UL1UQVAUO1" localSheetId="7" hidden="1">#REF!</definedName>
    <definedName name="BExS00WO0YBHHO9HE5UL1UQVAUO1" hidden="1">#REF!</definedName>
    <definedName name="BExS1UZKA34PAKDSTYYUBNIR4MXF" localSheetId="6" hidden="1">#REF!</definedName>
    <definedName name="BExS1UZKA34PAKDSTYYUBNIR4MXF" localSheetId="5" hidden="1">#REF!</definedName>
    <definedName name="BExS1UZKA34PAKDSTYYUBNIR4MXF" localSheetId="22" hidden="1">#REF!</definedName>
    <definedName name="BExS1UZKA34PAKDSTYYUBNIR4MXF" localSheetId="3" hidden="1">#REF!</definedName>
    <definedName name="BExS1UZKA34PAKDSTYYUBNIR4MXF" localSheetId="19" hidden="1">#REF!</definedName>
    <definedName name="BExS1UZKA34PAKDSTYYUBNIR4MXF" localSheetId="4" hidden="1">#REF!</definedName>
    <definedName name="BExS1UZKA34PAKDSTYYUBNIR4MXF" localSheetId="8" hidden="1">#REF!</definedName>
    <definedName name="BExS1UZKA34PAKDSTYYUBNIR4MXF" localSheetId="20" hidden="1">#REF!</definedName>
    <definedName name="BExS1UZKA34PAKDSTYYUBNIR4MXF" localSheetId="7" hidden="1">#REF!</definedName>
    <definedName name="BExS1UZKA34PAKDSTYYUBNIR4MXF" hidden="1">#REF!</definedName>
    <definedName name="BExS2IILHQJOER4TPQKFM1V75VCM" localSheetId="6" hidden="1">#REF!</definedName>
    <definedName name="BExS2IILHQJOER4TPQKFM1V75VCM" localSheetId="5" hidden="1">#REF!</definedName>
    <definedName name="BExS2IILHQJOER4TPQKFM1V75VCM" localSheetId="22" hidden="1">#REF!</definedName>
    <definedName name="BExS2IILHQJOER4TPQKFM1V75VCM" localSheetId="3" hidden="1">#REF!</definedName>
    <definedName name="BExS2IILHQJOER4TPQKFM1V75VCM" localSheetId="19" hidden="1">#REF!</definedName>
    <definedName name="BExS2IILHQJOER4TPQKFM1V75VCM" localSheetId="4" hidden="1">#REF!</definedName>
    <definedName name="BExS2IILHQJOER4TPQKFM1V75VCM" localSheetId="8" hidden="1">#REF!</definedName>
    <definedName name="BExS2IILHQJOER4TPQKFM1V75VCM" localSheetId="20" hidden="1">#REF!</definedName>
    <definedName name="BExS2IILHQJOER4TPQKFM1V75VCM" localSheetId="7" hidden="1">#REF!</definedName>
    <definedName name="BExS2IILHQJOER4TPQKFM1V75VCM" hidden="1">#REF!</definedName>
    <definedName name="BExS3KFF56GPO2J7TIZ6M5SFJEOG" localSheetId="6" hidden="1">#REF!</definedName>
    <definedName name="BExS3KFF56GPO2J7TIZ6M5SFJEOG" localSheetId="5" hidden="1">#REF!</definedName>
    <definedName name="BExS3KFF56GPO2J7TIZ6M5SFJEOG" localSheetId="22" hidden="1">#REF!</definedName>
    <definedName name="BExS3KFF56GPO2J7TIZ6M5SFJEOG" localSheetId="3" hidden="1">#REF!</definedName>
    <definedName name="BExS3KFF56GPO2J7TIZ6M5SFJEOG" localSheetId="19" hidden="1">#REF!</definedName>
    <definedName name="BExS3KFF56GPO2J7TIZ6M5SFJEOG" localSheetId="4" hidden="1">#REF!</definedName>
    <definedName name="BExS3KFF56GPO2J7TIZ6M5SFJEOG" localSheetId="8" hidden="1">#REF!</definedName>
    <definedName name="BExS3KFF56GPO2J7TIZ6M5SFJEOG" localSheetId="20" hidden="1">#REF!</definedName>
    <definedName name="BExS3KFF56GPO2J7TIZ6M5SFJEOG" localSheetId="7" hidden="1">#REF!</definedName>
    <definedName name="BExS3KFF56GPO2J7TIZ6M5SFJEOG" hidden="1">#REF!</definedName>
    <definedName name="BExS3MTPQB1ASW6W43WV8A1SO24G" localSheetId="6" hidden="1">#REF!</definedName>
    <definedName name="BExS3MTPQB1ASW6W43WV8A1SO24G" localSheetId="5" hidden="1">#REF!</definedName>
    <definedName name="BExS3MTPQB1ASW6W43WV8A1SO24G" localSheetId="22" hidden="1">#REF!</definedName>
    <definedName name="BExS3MTPQB1ASW6W43WV8A1SO24G" localSheetId="3" hidden="1">#REF!</definedName>
    <definedName name="BExS3MTPQB1ASW6W43WV8A1SO24G" localSheetId="19" hidden="1">#REF!</definedName>
    <definedName name="BExS3MTPQB1ASW6W43WV8A1SO24G" localSheetId="4" hidden="1">#REF!</definedName>
    <definedName name="BExS3MTPQB1ASW6W43WV8A1SO24G" localSheetId="8" hidden="1">#REF!</definedName>
    <definedName name="BExS3MTPQB1ASW6W43WV8A1SO24G" localSheetId="20" hidden="1">#REF!</definedName>
    <definedName name="BExS3MTPQB1ASW6W43WV8A1SO24G" localSheetId="7" hidden="1">#REF!</definedName>
    <definedName name="BExS3MTPQB1ASW6W43WV8A1SO24G" hidden="1">#REF!</definedName>
    <definedName name="BExS5ECY78OQP7LJF2PSKE3N2FZO" localSheetId="6" hidden="1">#REF!</definedName>
    <definedName name="BExS5ECY78OQP7LJF2PSKE3N2FZO" localSheetId="5" hidden="1">#REF!</definedName>
    <definedName name="BExS5ECY78OQP7LJF2PSKE3N2FZO" localSheetId="22" hidden="1">#REF!</definedName>
    <definedName name="BExS5ECY78OQP7LJF2PSKE3N2FZO" localSheetId="3" hidden="1">#REF!</definedName>
    <definedName name="BExS5ECY78OQP7LJF2PSKE3N2FZO" localSheetId="19" hidden="1">#REF!</definedName>
    <definedName name="BExS5ECY78OQP7LJF2PSKE3N2FZO" localSheetId="4" hidden="1">#REF!</definedName>
    <definedName name="BExS5ECY78OQP7LJF2PSKE3N2FZO" localSheetId="8" hidden="1">#REF!</definedName>
    <definedName name="BExS5ECY78OQP7LJF2PSKE3N2FZO" localSheetId="20" hidden="1">#REF!</definedName>
    <definedName name="BExS5ECY78OQP7LJF2PSKE3N2FZO" localSheetId="7" hidden="1">#REF!</definedName>
    <definedName name="BExS5ECY78OQP7LJF2PSKE3N2FZO" hidden="1">#REF!</definedName>
    <definedName name="BExS5O3P3VBTXVHEQLBJJTZ44X5E" localSheetId="6" hidden="1">#REF!</definedName>
    <definedName name="BExS5O3P3VBTXVHEQLBJJTZ44X5E" localSheetId="5" hidden="1">#REF!</definedName>
    <definedName name="BExS5O3P3VBTXVHEQLBJJTZ44X5E" localSheetId="22" hidden="1">#REF!</definedName>
    <definedName name="BExS5O3P3VBTXVHEQLBJJTZ44X5E" localSheetId="3" hidden="1">#REF!</definedName>
    <definedName name="BExS5O3P3VBTXVHEQLBJJTZ44X5E" localSheetId="19" hidden="1">#REF!</definedName>
    <definedName name="BExS5O3P3VBTXVHEQLBJJTZ44X5E" localSheetId="4" hidden="1">#REF!</definedName>
    <definedName name="BExS5O3P3VBTXVHEQLBJJTZ44X5E" localSheetId="8" hidden="1">#REF!</definedName>
    <definedName name="BExS5O3P3VBTXVHEQLBJJTZ44X5E" localSheetId="20" hidden="1">#REF!</definedName>
    <definedName name="BExS5O3P3VBTXVHEQLBJJTZ44X5E" localSheetId="7" hidden="1">#REF!</definedName>
    <definedName name="BExS5O3P3VBTXVHEQLBJJTZ44X5E" hidden="1">#REF!</definedName>
    <definedName name="BExS6N5XZTR2P0ABPVQHL0D4FBLS" localSheetId="6" hidden="1">#REF!</definedName>
    <definedName name="BExS6N5XZTR2P0ABPVQHL0D4FBLS" localSheetId="5" hidden="1">#REF!</definedName>
    <definedName name="BExS6N5XZTR2P0ABPVQHL0D4FBLS" localSheetId="22" hidden="1">#REF!</definedName>
    <definedName name="BExS6N5XZTR2P0ABPVQHL0D4FBLS" localSheetId="3" hidden="1">#REF!</definedName>
    <definedName name="BExS6N5XZTR2P0ABPVQHL0D4FBLS" localSheetId="19" hidden="1">#REF!</definedName>
    <definedName name="BExS6N5XZTR2P0ABPVQHL0D4FBLS" localSheetId="4" hidden="1">#REF!</definedName>
    <definedName name="BExS6N5XZTR2P0ABPVQHL0D4FBLS" localSheetId="8" hidden="1">#REF!</definedName>
    <definedName name="BExS6N5XZTR2P0ABPVQHL0D4FBLS" localSheetId="20" hidden="1">#REF!</definedName>
    <definedName name="BExS6N5XZTR2P0ABPVQHL0D4FBLS" localSheetId="7" hidden="1">#REF!</definedName>
    <definedName name="BExS6N5XZTR2P0ABPVQHL0D4FBLS" hidden="1">#REF!</definedName>
    <definedName name="BExS6S40JMF44ZTMXW3UE4WW9B54" localSheetId="6" hidden="1">[1]HEADER!#REF!</definedName>
    <definedName name="BExS6S40JMF44ZTMXW3UE4WW9B54" localSheetId="5" hidden="1">[1]HEADER!#REF!</definedName>
    <definedName name="BExS6S40JMF44ZTMXW3UE4WW9B54" localSheetId="22" hidden="1">[1]HEADER!#REF!</definedName>
    <definedName name="BExS6S40JMF44ZTMXW3UE4WW9B54" localSheetId="3" hidden="1">[1]HEADER!#REF!</definedName>
    <definedName name="BExS6S40JMF44ZTMXW3UE4WW9B54" localSheetId="19" hidden="1">[1]HEADER!#REF!</definedName>
    <definedName name="BExS6S40JMF44ZTMXW3UE4WW9B54" localSheetId="4" hidden="1">[1]HEADER!#REF!</definedName>
    <definedName name="BExS6S40JMF44ZTMXW3UE4WW9B54" localSheetId="8" hidden="1">[1]HEADER!#REF!</definedName>
    <definedName name="BExS6S40JMF44ZTMXW3UE4WW9B54" localSheetId="20" hidden="1">[1]HEADER!#REF!</definedName>
    <definedName name="BExS6S40JMF44ZTMXW3UE4WW9B54" localSheetId="7" hidden="1">[1]HEADER!#REF!</definedName>
    <definedName name="BExS6S40JMF44ZTMXW3UE4WW9B54" hidden="1">[1]HEADER!#REF!</definedName>
    <definedName name="BExS87YIXR3FSLSC8E4XR6RYTRUN" localSheetId="6" hidden="1">#REF!</definedName>
    <definedName name="BExS87YIXR3FSLSC8E4XR6RYTRUN" localSheetId="5" hidden="1">#REF!</definedName>
    <definedName name="BExS87YIXR3FSLSC8E4XR6RYTRUN" localSheetId="17" hidden="1">#REF!</definedName>
    <definedName name="BExS87YIXR3FSLSC8E4XR6RYTRUN" localSheetId="22" hidden="1">#REF!</definedName>
    <definedName name="BExS87YIXR3FSLSC8E4XR6RYTRUN" localSheetId="3" hidden="1">#REF!</definedName>
    <definedName name="BExS87YIXR3FSLSC8E4XR6RYTRUN" localSheetId="19" hidden="1">#REF!</definedName>
    <definedName name="BExS87YIXR3FSLSC8E4XR6RYTRUN" localSheetId="15" hidden="1">#REF!</definedName>
    <definedName name="BExS87YIXR3FSLSC8E4XR6RYTRUN" localSheetId="4" hidden="1">#REF!</definedName>
    <definedName name="BExS87YIXR3FSLSC8E4XR6RYTRUN" localSheetId="8" hidden="1">#REF!</definedName>
    <definedName name="BExS87YIXR3FSLSC8E4XR6RYTRUN" localSheetId="20" hidden="1">#REF!</definedName>
    <definedName name="BExS87YIXR3FSLSC8E4XR6RYTRUN" localSheetId="7" hidden="1">#REF!</definedName>
    <definedName name="BExS87YIXR3FSLSC8E4XR6RYTRUN" hidden="1">#REF!</definedName>
    <definedName name="BExS8W34H5WAAGKWSE2I4C1I6104" localSheetId="6" hidden="1">#REF!</definedName>
    <definedName name="BExS8W34H5WAAGKWSE2I4C1I6104" localSheetId="5" hidden="1">#REF!</definedName>
    <definedName name="BExS8W34H5WAAGKWSE2I4C1I6104" localSheetId="22" hidden="1">#REF!</definedName>
    <definedName name="BExS8W34H5WAAGKWSE2I4C1I6104" localSheetId="3" hidden="1">#REF!</definedName>
    <definedName name="BExS8W34H5WAAGKWSE2I4C1I6104" localSheetId="19" hidden="1">#REF!</definedName>
    <definedName name="BExS8W34H5WAAGKWSE2I4C1I6104" localSheetId="4" hidden="1">#REF!</definedName>
    <definedName name="BExS8W34H5WAAGKWSE2I4C1I6104" localSheetId="8" hidden="1">#REF!</definedName>
    <definedName name="BExS8W34H5WAAGKWSE2I4C1I6104" localSheetId="20" hidden="1">#REF!</definedName>
    <definedName name="BExS8W34H5WAAGKWSE2I4C1I6104" localSheetId="7" hidden="1">#REF!</definedName>
    <definedName name="BExS8W34H5WAAGKWSE2I4C1I6104" hidden="1">#REF!</definedName>
    <definedName name="BExS9EILFQPGCOS09DV3TPIILJKO" localSheetId="6" hidden="1">#REF!</definedName>
    <definedName name="BExS9EILFQPGCOS09DV3TPIILJKO" localSheetId="5" hidden="1">#REF!</definedName>
    <definedName name="BExS9EILFQPGCOS09DV3TPIILJKO" localSheetId="22" hidden="1">#REF!</definedName>
    <definedName name="BExS9EILFQPGCOS09DV3TPIILJKO" localSheetId="3" hidden="1">#REF!</definedName>
    <definedName name="BExS9EILFQPGCOS09DV3TPIILJKO" localSheetId="19" hidden="1">#REF!</definedName>
    <definedName name="BExS9EILFQPGCOS09DV3TPIILJKO" localSheetId="4" hidden="1">#REF!</definedName>
    <definedName name="BExS9EILFQPGCOS09DV3TPIILJKO" localSheetId="8" hidden="1">#REF!</definedName>
    <definedName name="BExS9EILFQPGCOS09DV3TPIILJKO" localSheetId="20" hidden="1">#REF!</definedName>
    <definedName name="BExS9EILFQPGCOS09DV3TPIILJKO" localSheetId="7" hidden="1">#REF!</definedName>
    <definedName name="BExS9EILFQPGCOS09DV3TPIILJKO" hidden="1">#REF!</definedName>
    <definedName name="BExS9EILXG8QHHMVBQ51THPGVRC9" localSheetId="6" hidden="1">#REF!</definedName>
    <definedName name="BExS9EILXG8QHHMVBQ51THPGVRC9" localSheetId="5" hidden="1">#REF!</definedName>
    <definedName name="BExS9EILXG8QHHMVBQ51THPGVRC9" localSheetId="22" hidden="1">#REF!</definedName>
    <definedName name="BExS9EILXG8QHHMVBQ51THPGVRC9" localSheetId="3" hidden="1">#REF!</definedName>
    <definedName name="BExS9EILXG8QHHMVBQ51THPGVRC9" localSheetId="19" hidden="1">#REF!</definedName>
    <definedName name="BExS9EILXG8QHHMVBQ51THPGVRC9" localSheetId="4" hidden="1">#REF!</definedName>
    <definedName name="BExS9EILXG8QHHMVBQ51THPGVRC9" localSheetId="8" hidden="1">#REF!</definedName>
    <definedName name="BExS9EILXG8QHHMVBQ51THPGVRC9" localSheetId="20" hidden="1">#REF!</definedName>
    <definedName name="BExS9EILXG8QHHMVBQ51THPGVRC9" localSheetId="7" hidden="1">#REF!</definedName>
    <definedName name="BExS9EILXG8QHHMVBQ51THPGVRC9" hidden="1">#REF!</definedName>
    <definedName name="BExS9Y5A923VPLNU383NPTZCMFLK" localSheetId="6" hidden="1">#REF!</definedName>
    <definedName name="BExS9Y5A923VPLNU383NPTZCMFLK" localSheetId="5" hidden="1">#REF!</definedName>
    <definedName name="BExS9Y5A923VPLNU383NPTZCMFLK" localSheetId="22" hidden="1">#REF!</definedName>
    <definedName name="BExS9Y5A923VPLNU383NPTZCMFLK" localSheetId="3" hidden="1">#REF!</definedName>
    <definedName name="BExS9Y5A923VPLNU383NPTZCMFLK" localSheetId="19" hidden="1">#REF!</definedName>
    <definedName name="BExS9Y5A923VPLNU383NPTZCMFLK" localSheetId="4" hidden="1">#REF!</definedName>
    <definedName name="BExS9Y5A923VPLNU383NPTZCMFLK" localSheetId="8" hidden="1">#REF!</definedName>
    <definedName name="BExS9Y5A923VPLNU383NPTZCMFLK" localSheetId="20" hidden="1">#REF!</definedName>
    <definedName name="BExS9Y5A923VPLNU383NPTZCMFLK" localSheetId="7" hidden="1">#REF!</definedName>
    <definedName name="BExS9Y5A923VPLNU383NPTZCMFLK" hidden="1">#REF!</definedName>
    <definedName name="BExSA2SKTP0TBP4IZ9WSU8O9B6XG" localSheetId="6" hidden="1">#REF!</definedName>
    <definedName name="BExSA2SKTP0TBP4IZ9WSU8O9B6XG" localSheetId="5" hidden="1">#REF!</definedName>
    <definedName name="BExSA2SKTP0TBP4IZ9WSU8O9B6XG" localSheetId="22" hidden="1">#REF!</definedName>
    <definedName name="BExSA2SKTP0TBP4IZ9WSU8O9B6XG" localSheetId="3" hidden="1">#REF!</definedName>
    <definedName name="BExSA2SKTP0TBP4IZ9WSU8O9B6XG" localSheetId="19" hidden="1">#REF!</definedName>
    <definedName name="BExSA2SKTP0TBP4IZ9WSU8O9B6XG" localSheetId="4" hidden="1">#REF!</definedName>
    <definedName name="BExSA2SKTP0TBP4IZ9WSU8O9B6XG" localSheetId="8" hidden="1">#REF!</definedName>
    <definedName name="BExSA2SKTP0TBP4IZ9WSU8O9B6XG" localSheetId="20" hidden="1">#REF!</definedName>
    <definedName name="BExSA2SKTP0TBP4IZ9WSU8O9B6XG" localSheetId="7" hidden="1">#REF!</definedName>
    <definedName name="BExSA2SKTP0TBP4IZ9WSU8O9B6XG" hidden="1">#REF!</definedName>
    <definedName name="BExSAS49U4EAIIC6K381GNCFG2Q7" localSheetId="6" hidden="1">#REF!</definedName>
    <definedName name="BExSAS49U4EAIIC6K381GNCFG2Q7" localSheetId="5" hidden="1">#REF!</definedName>
    <definedName name="BExSAS49U4EAIIC6K381GNCFG2Q7" localSheetId="22" hidden="1">#REF!</definedName>
    <definedName name="BExSAS49U4EAIIC6K381GNCFG2Q7" localSheetId="3" hidden="1">#REF!</definedName>
    <definedName name="BExSAS49U4EAIIC6K381GNCFG2Q7" localSheetId="19" hidden="1">#REF!</definedName>
    <definedName name="BExSAS49U4EAIIC6K381GNCFG2Q7" localSheetId="4" hidden="1">#REF!</definedName>
    <definedName name="BExSAS49U4EAIIC6K381GNCFG2Q7" localSheetId="8" hidden="1">#REF!</definedName>
    <definedName name="BExSAS49U4EAIIC6K381GNCFG2Q7" localSheetId="20" hidden="1">#REF!</definedName>
    <definedName name="BExSAS49U4EAIIC6K381GNCFG2Q7" localSheetId="7" hidden="1">#REF!</definedName>
    <definedName name="BExSAS49U4EAIIC6K381GNCFG2Q7" hidden="1">#REF!</definedName>
    <definedName name="BExSAVKEF8BPDO60U394EW42ASGF" localSheetId="6" hidden="1">#REF!</definedName>
    <definedName name="BExSAVKEF8BPDO60U394EW42ASGF" localSheetId="5" hidden="1">#REF!</definedName>
    <definedName name="BExSAVKEF8BPDO60U394EW42ASGF" localSheetId="22" hidden="1">#REF!</definedName>
    <definedName name="BExSAVKEF8BPDO60U394EW42ASGF" localSheetId="3" hidden="1">#REF!</definedName>
    <definedName name="BExSAVKEF8BPDO60U394EW42ASGF" localSheetId="19" hidden="1">#REF!</definedName>
    <definedName name="BExSAVKEF8BPDO60U394EW42ASGF" localSheetId="4" hidden="1">#REF!</definedName>
    <definedName name="BExSAVKEF8BPDO60U394EW42ASGF" localSheetId="8" hidden="1">#REF!</definedName>
    <definedName name="BExSAVKEF8BPDO60U394EW42ASGF" localSheetId="20" hidden="1">#REF!</definedName>
    <definedName name="BExSAVKEF8BPDO60U394EW42ASGF" localSheetId="7" hidden="1">#REF!</definedName>
    <definedName name="BExSAVKEF8BPDO60U394EW42ASGF" hidden="1">#REF!</definedName>
    <definedName name="BExSAWGSD951UOU318AV5GGVWBAQ" localSheetId="6" hidden="1">#REF!</definedName>
    <definedName name="BExSAWGSD951UOU318AV5GGVWBAQ" localSheetId="5" hidden="1">#REF!</definedName>
    <definedName name="BExSAWGSD951UOU318AV5GGVWBAQ" localSheetId="22" hidden="1">#REF!</definedName>
    <definedName name="BExSAWGSD951UOU318AV5GGVWBAQ" localSheetId="3" hidden="1">#REF!</definedName>
    <definedName name="BExSAWGSD951UOU318AV5GGVWBAQ" localSheetId="4" hidden="1">#REF!</definedName>
    <definedName name="BExSAWGSD951UOU318AV5GGVWBAQ" localSheetId="8" hidden="1">#REF!</definedName>
    <definedName name="BExSAWGSD951UOU318AV5GGVWBAQ" localSheetId="20" hidden="1">#REF!</definedName>
    <definedName name="BExSAWGSD951UOU318AV5GGVWBAQ" localSheetId="7" hidden="1">#REF!</definedName>
    <definedName name="BExSAWGSD951UOU318AV5GGVWBAQ" hidden="1">#REF!</definedName>
    <definedName name="BExSBGE6R3N7T3CT30TA30O65RJY" localSheetId="6" hidden="1">#REF!</definedName>
    <definedName name="BExSBGE6R3N7T3CT30TA30O65RJY" localSheetId="5" hidden="1">#REF!</definedName>
    <definedName name="BExSBGE6R3N7T3CT30TA30O65RJY" localSheetId="22" hidden="1">#REF!</definedName>
    <definedName name="BExSBGE6R3N7T3CT30TA30O65RJY" localSheetId="3" hidden="1">#REF!</definedName>
    <definedName name="BExSBGE6R3N7T3CT30TA30O65RJY" localSheetId="19" hidden="1">#REF!</definedName>
    <definedName name="BExSBGE6R3N7T3CT30TA30O65RJY" localSheetId="4" hidden="1">#REF!</definedName>
    <definedName name="BExSBGE6R3N7T3CT30TA30O65RJY" localSheetId="8" hidden="1">#REF!</definedName>
    <definedName name="BExSBGE6R3N7T3CT30TA30O65RJY" localSheetId="20" hidden="1">#REF!</definedName>
    <definedName name="BExSBGE6R3N7T3CT30TA30O65RJY" localSheetId="7" hidden="1">#REF!</definedName>
    <definedName name="BExSBGE6R3N7T3CT30TA30O65RJY" hidden="1">#REF!</definedName>
    <definedName name="BExSDBTP6MPL3CYZZVG8A6AP47KH" localSheetId="6" hidden="1">#REF!</definedName>
    <definedName name="BExSDBTP6MPL3CYZZVG8A6AP47KH" localSheetId="5" hidden="1">#REF!</definedName>
    <definedName name="BExSDBTP6MPL3CYZZVG8A6AP47KH" localSheetId="22" hidden="1">#REF!</definedName>
    <definedName name="BExSDBTP6MPL3CYZZVG8A6AP47KH" localSheetId="3" hidden="1">#REF!</definedName>
    <definedName name="BExSDBTP6MPL3CYZZVG8A6AP47KH" localSheetId="19" hidden="1">#REF!</definedName>
    <definedName name="BExSDBTP6MPL3CYZZVG8A6AP47KH" localSheetId="4" hidden="1">#REF!</definedName>
    <definedName name="BExSDBTP6MPL3CYZZVG8A6AP47KH" localSheetId="8" hidden="1">#REF!</definedName>
    <definedName name="BExSDBTP6MPL3CYZZVG8A6AP47KH" localSheetId="20" hidden="1">#REF!</definedName>
    <definedName name="BExSDBTP6MPL3CYZZVG8A6AP47KH" localSheetId="7" hidden="1">#REF!</definedName>
    <definedName name="BExSDBTP6MPL3CYZZVG8A6AP47KH" hidden="1">#REF!</definedName>
    <definedName name="BExSH3L8ZU7A9TMERVFAUSWAI7HD" localSheetId="6" hidden="1">#REF!</definedName>
    <definedName name="BExSH3L8ZU7A9TMERVFAUSWAI7HD" localSheetId="5" hidden="1">#REF!</definedName>
    <definedName name="BExSH3L8ZU7A9TMERVFAUSWAI7HD" localSheetId="22" hidden="1">#REF!</definedName>
    <definedName name="BExSH3L8ZU7A9TMERVFAUSWAI7HD" localSheetId="3" hidden="1">#REF!</definedName>
    <definedName name="BExSH3L8ZU7A9TMERVFAUSWAI7HD" localSheetId="19" hidden="1">#REF!</definedName>
    <definedName name="BExSH3L8ZU7A9TMERVFAUSWAI7HD" localSheetId="4" hidden="1">#REF!</definedName>
    <definedName name="BExSH3L8ZU7A9TMERVFAUSWAI7HD" localSheetId="8" hidden="1">#REF!</definedName>
    <definedName name="BExSH3L8ZU7A9TMERVFAUSWAI7HD" localSheetId="20" hidden="1">#REF!</definedName>
    <definedName name="BExSH3L8ZU7A9TMERVFAUSWAI7HD" localSheetId="7" hidden="1">#REF!</definedName>
    <definedName name="BExSH3L8ZU7A9TMERVFAUSWAI7HD" hidden="1">#REF!</definedName>
    <definedName name="BExSH6VY0236P5YAREUQ5PG9MV6R" localSheetId="6" hidden="1">#REF!</definedName>
    <definedName name="BExSH6VY0236P5YAREUQ5PG9MV6R" localSheetId="5" hidden="1">#REF!</definedName>
    <definedName name="BExSH6VY0236P5YAREUQ5PG9MV6R" localSheetId="22" hidden="1">#REF!</definedName>
    <definedName name="BExSH6VY0236P5YAREUQ5PG9MV6R" localSheetId="3" hidden="1">#REF!</definedName>
    <definedName name="BExSH6VY0236P5YAREUQ5PG9MV6R" localSheetId="19" hidden="1">#REF!</definedName>
    <definedName name="BExSH6VY0236P5YAREUQ5PG9MV6R" localSheetId="4" hidden="1">#REF!</definedName>
    <definedName name="BExSH6VY0236P5YAREUQ5PG9MV6R" localSheetId="8" hidden="1">#REF!</definedName>
    <definedName name="BExSH6VY0236P5YAREUQ5PG9MV6R" localSheetId="20" hidden="1">#REF!</definedName>
    <definedName name="BExSH6VY0236P5YAREUQ5PG9MV6R" localSheetId="7" hidden="1">#REF!</definedName>
    <definedName name="BExSH6VY0236P5YAREUQ5PG9MV6R" hidden="1">#REF!</definedName>
    <definedName name="BExSH9A9LGHAMMVAUTWYJ7O4I5II" localSheetId="6" hidden="1">#REF!</definedName>
    <definedName name="BExSH9A9LGHAMMVAUTWYJ7O4I5II" localSheetId="5" hidden="1">#REF!</definedName>
    <definedName name="BExSH9A9LGHAMMVAUTWYJ7O4I5II" localSheetId="22" hidden="1">#REF!</definedName>
    <definedName name="BExSH9A9LGHAMMVAUTWYJ7O4I5II" localSheetId="3" hidden="1">#REF!</definedName>
    <definedName name="BExSH9A9LGHAMMVAUTWYJ7O4I5II" localSheetId="19" hidden="1">#REF!</definedName>
    <definedName name="BExSH9A9LGHAMMVAUTWYJ7O4I5II" localSheetId="4" hidden="1">#REF!</definedName>
    <definedName name="BExSH9A9LGHAMMVAUTWYJ7O4I5II" localSheetId="8" hidden="1">#REF!</definedName>
    <definedName name="BExSH9A9LGHAMMVAUTWYJ7O4I5II" localSheetId="20" hidden="1">#REF!</definedName>
    <definedName name="BExSH9A9LGHAMMVAUTWYJ7O4I5II" localSheetId="7" hidden="1">#REF!</definedName>
    <definedName name="BExSH9A9LGHAMMVAUTWYJ7O4I5II" hidden="1">#REF!</definedName>
    <definedName name="BExTU9JSAV2531V5PLTFMW5PLVMP" localSheetId="6" hidden="1">#REF!</definedName>
    <definedName name="BExTU9JSAV2531V5PLTFMW5PLVMP" localSheetId="5" hidden="1">#REF!</definedName>
    <definedName name="BExTU9JSAV2531V5PLTFMW5PLVMP" localSheetId="22" hidden="1">#REF!</definedName>
    <definedName name="BExTU9JSAV2531V5PLTFMW5PLVMP" localSheetId="3" hidden="1">#REF!</definedName>
    <definedName name="BExTU9JSAV2531V5PLTFMW5PLVMP" localSheetId="19" hidden="1">#REF!</definedName>
    <definedName name="BExTU9JSAV2531V5PLTFMW5PLVMP" localSheetId="4" hidden="1">#REF!</definedName>
    <definedName name="BExTU9JSAV2531V5PLTFMW5PLVMP" localSheetId="8" hidden="1">#REF!</definedName>
    <definedName name="BExTU9JSAV2531V5PLTFMW5PLVMP" localSheetId="20" hidden="1">#REF!</definedName>
    <definedName name="BExTU9JSAV2531V5PLTFMW5PLVMP" localSheetId="7" hidden="1">#REF!</definedName>
    <definedName name="BExTU9JSAV2531V5PLTFMW5PLVMP" hidden="1">#REF!</definedName>
    <definedName name="BExTW0C5M3IHIGFCS6DO31ROJDSV" localSheetId="6" hidden="1">#REF!</definedName>
    <definedName name="BExTW0C5M3IHIGFCS6DO31ROJDSV" localSheetId="5" hidden="1">#REF!</definedName>
    <definedName name="BExTW0C5M3IHIGFCS6DO31ROJDSV" localSheetId="22" hidden="1">#REF!</definedName>
    <definedName name="BExTW0C5M3IHIGFCS6DO31ROJDSV" localSheetId="3" hidden="1">#REF!</definedName>
    <definedName name="BExTW0C5M3IHIGFCS6DO31ROJDSV" localSheetId="19" hidden="1">#REF!</definedName>
    <definedName name="BExTW0C5M3IHIGFCS6DO31ROJDSV" localSheetId="4" hidden="1">#REF!</definedName>
    <definedName name="BExTW0C5M3IHIGFCS6DO31ROJDSV" localSheetId="8" hidden="1">#REF!</definedName>
    <definedName name="BExTW0C5M3IHIGFCS6DO31ROJDSV" localSheetId="20" hidden="1">#REF!</definedName>
    <definedName name="BExTW0C5M3IHIGFCS6DO31ROJDSV" localSheetId="7" hidden="1">#REF!</definedName>
    <definedName name="BExTW0C5M3IHIGFCS6DO31ROJDSV" hidden="1">#REF!</definedName>
    <definedName name="BExTXXF2E0CXNIMDX872LQ83S98O" localSheetId="6" hidden="1">#REF!</definedName>
    <definedName name="BExTXXF2E0CXNIMDX872LQ83S98O" localSheetId="5" hidden="1">#REF!</definedName>
    <definedName name="BExTXXF2E0CXNIMDX872LQ83S98O" localSheetId="22" hidden="1">#REF!</definedName>
    <definedName name="BExTXXF2E0CXNIMDX872LQ83S98O" localSheetId="3" hidden="1">#REF!</definedName>
    <definedName name="BExTXXF2E0CXNIMDX872LQ83S98O" localSheetId="19" hidden="1">#REF!</definedName>
    <definedName name="BExTXXF2E0CXNIMDX872LQ83S98O" localSheetId="4" hidden="1">#REF!</definedName>
    <definedName name="BExTXXF2E0CXNIMDX872LQ83S98O" localSheetId="8" hidden="1">#REF!</definedName>
    <definedName name="BExTXXF2E0CXNIMDX872LQ83S98O" localSheetId="20" hidden="1">#REF!</definedName>
    <definedName name="BExTXXF2E0CXNIMDX872LQ83S98O" localSheetId="7" hidden="1">#REF!</definedName>
    <definedName name="BExTXXF2E0CXNIMDX872LQ83S98O" hidden="1">#REF!</definedName>
    <definedName name="BExU0FBTXHHGM40O8TBAOH806RGX" localSheetId="6" hidden="1">#REF!</definedName>
    <definedName name="BExU0FBTXHHGM40O8TBAOH806RGX" localSheetId="5" hidden="1">#REF!</definedName>
    <definedName name="BExU0FBTXHHGM40O8TBAOH806RGX" localSheetId="22" hidden="1">#REF!</definedName>
    <definedName name="BExU0FBTXHHGM40O8TBAOH806RGX" localSheetId="3" hidden="1">#REF!</definedName>
    <definedName name="BExU0FBTXHHGM40O8TBAOH806RGX" localSheetId="19" hidden="1">#REF!</definedName>
    <definedName name="BExU0FBTXHHGM40O8TBAOH806RGX" localSheetId="4" hidden="1">#REF!</definedName>
    <definedName name="BExU0FBTXHHGM40O8TBAOH806RGX" localSheetId="8" hidden="1">#REF!</definedName>
    <definedName name="BExU0FBTXHHGM40O8TBAOH806RGX" localSheetId="20" hidden="1">#REF!</definedName>
    <definedName name="BExU0FBTXHHGM40O8TBAOH806RGX" localSheetId="7" hidden="1">#REF!</definedName>
    <definedName name="BExU0FBTXHHGM40O8TBAOH806RGX" hidden="1">#REF!</definedName>
    <definedName name="BExU0PIOWVFSB05GOVM1N13YP4AV" localSheetId="6" hidden="1">#REF!</definedName>
    <definedName name="BExU0PIOWVFSB05GOVM1N13YP4AV" localSheetId="5" hidden="1">#REF!</definedName>
    <definedName name="BExU0PIOWVFSB05GOVM1N13YP4AV" localSheetId="22" hidden="1">#REF!</definedName>
    <definedName name="BExU0PIOWVFSB05GOVM1N13YP4AV" localSheetId="3" hidden="1">#REF!</definedName>
    <definedName name="BExU0PIOWVFSB05GOVM1N13YP4AV" localSheetId="19" hidden="1">#REF!</definedName>
    <definedName name="BExU0PIOWVFSB05GOVM1N13YP4AV" localSheetId="4" hidden="1">#REF!</definedName>
    <definedName name="BExU0PIOWVFSB05GOVM1N13YP4AV" localSheetId="8" hidden="1">#REF!</definedName>
    <definedName name="BExU0PIOWVFSB05GOVM1N13YP4AV" localSheetId="20" hidden="1">#REF!</definedName>
    <definedName name="BExU0PIOWVFSB05GOVM1N13YP4AV" localSheetId="7" hidden="1">#REF!</definedName>
    <definedName name="BExU0PIOWVFSB05GOVM1N13YP4AV" hidden="1">#REF!</definedName>
    <definedName name="BExU3DVHUU5IWSYXA8LYY9J6QOJB" localSheetId="6" hidden="1">#REF!</definedName>
    <definedName name="BExU3DVHUU5IWSYXA8LYY9J6QOJB" localSheetId="5" hidden="1">#REF!</definedName>
    <definedName name="BExU3DVHUU5IWSYXA8LYY9J6QOJB" localSheetId="22" hidden="1">#REF!</definedName>
    <definedName name="BExU3DVHUU5IWSYXA8LYY9J6QOJB" localSheetId="3" hidden="1">#REF!</definedName>
    <definedName name="BExU3DVHUU5IWSYXA8LYY9J6QOJB" localSheetId="19" hidden="1">#REF!</definedName>
    <definedName name="BExU3DVHUU5IWSYXA8LYY9J6QOJB" localSheetId="4" hidden="1">#REF!</definedName>
    <definedName name="BExU3DVHUU5IWSYXA8LYY9J6QOJB" localSheetId="8" hidden="1">#REF!</definedName>
    <definedName name="BExU3DVHUU5IWSYXA8LYY9J6QOJB" localSheetId="20" hidden="1">#REF!</definedName>
    <definedName name="BExU3DVHUU5IWSYXA8LYY9J6QOJB" localSheetId="7" hidden="1">#REF!</definedName>
    <definedName name="BExU3DVHUU5IWSYXA8LYY9J6QOJB" hidden="1">#REF!</definedName>
    <definedName name="BExU5B96IA3VVRLACDM35XFC0QYY" localSheetId="6" hidden="1">#REF!</definedName>
    <definedName name="BExU5B96IA3VVRLACDM35XFC0QYY" localSheetId="5" hidden="1">#REF!</definedName>
    <definedName name="BExU5B96IA3VVRLACDM35XFC0QYY" localSheetId="22" hidden="1">#REF!</definedName>
    <definedName name="BExU5B96IA3VVRLACDM35XFC0QYY" localSheetId="3" hidden="1">#REF!</definedName>
    <definedName name="BExU5B96IA3VVRLACDM35XFC0QYY" localSheetId="19" hidden="1">#REF!</definedName>
    <definedName name="BExU5B96IA3VVRLACDM35XFC0QYY" localSheetId="4" hidden="1">#REF!</definedName>
    <definedName name="BExU5B96IA3VVRLACDM35XFC0QYY" localSheetId="8" hidden="1">#REF!</definedName>
    <definedName name="BExU5B96IA3VVRLACDM35XFC0QYY" localSheetId="20" hidden="1">#REF!</definedName>
    <definedName name="BExU5B96IA3VVRLACDM35XFC0QYY" localSheetId="7" hidden="1">#REF!</definedName>
    <definedName name="BExU5B96IA3VVRLACDM35XFC0QYY" hidden="1">#REF!</definedName>
    <definedName name="BExU5I577AMALET6AIZ4P1LRV9CU" localSheetId="6" hidden="1">[1]ZQZBC_PLN__04_03_10!#REF!</definedName>
    <definedName name="BExU5I577AMALET6AIZ4P1LRV9CU" localSheetId="5" hidden="1">[1]ZQZBC_PLN__04_03_10!#REF!</definedName>
    <definedName name="BExU5I577AMALET6AIZ4P1LRV9CU" localSheetId="22" hidden="1">[1]ZQZBC_PLN__04_03_10!#REF!</definedName>
    <definedName name="BExU5I577AMALET6AIZ4P1LRV9CU" localSheetId="3" hidden="1">[1]ZQZBC_PLN__04_03_10!#REF!</definedName>
    <definedName name="BExU5I577AMALET6AIZ4P1LRV9CU" localSheetId="19" hidden="1">[1]ZQZBC_PLN__04_03_10!#REF!</definedName>
    <definedName name="BExU5I577AMALET6AIZ4P1LRV9CU" localSheetId="4" hidden="1">[1]ZQZBC_PLN__04_03_10!#REF!</definedName>
    <definedName name="BExU5I577AMALET6AIZ4P1LRV9CU" localSheetId="8" hidden="1">[1]ZQZBC_PLN__04_03_10!#REF!</definedName>
    <definedName name="BExU5I577AMALET6AIZ4P1LRV9CU" localSheetId="20" hidden="1">[1]ZQZBC_PLN__04_03_10!#REF!</definedName>
    <definedName name="BExU5I577AMALET6AIZ4P1LRV9CU" localSheetId="7" hidden="1">[1]ZQZBC_PLN__04_03_10!#REF!</definedName>
    <definedName name="BExU5I577AMALET6AIZ4P1LRV9CU" hidden="1">[1]ZQZBC_PLN__04_03_10!#REF!</definedName>
    <definedName name="BExU5T331OMXVAQHGORJ5T6ZXTYQ" localSheetId="6" hidden="1">#REF!</definedName>
    <definedName name="BExU5T331OMXVAQHGORJ5T6ZXTYQ" localSheetId="5" hidden="1">#REF!</definedName>
    <definedName name="BExU5T331OMXVAQHGORJ5T6ZXTYQ" localSheetId="17" hidden="1">#REF!</definedName>
    <definedName name="BExU5T331OMXVAQHGORJ5T6ZXTYQ" localSheetId="22" hidden="1">#REF!</definedName>
    <definedName name="BExU5T331OMXVAQHGORJ5T6ZXTYQ" localSheetId="3" hidden="1">#REF!</definedName>
    <definedName name="BExU5T331OMXVAQHGORJ5T6ZXTYQ" localSheetId="19" hidden="1">#REF!</definedName>
    <definedName name="BExU5T331OMXVAQHGORJ5T6ZXTYQ" localSheetId="15" hidden="1">#REF!</definedName>
    <definedName name="BExU5T331OMXVAQHGORJ5T6ZXTYQ" localSheetId="4" hidden="1">#REF!</definedName>
    <definedName name="BExU5T331OMXVAQHGORJ5T6ZXTYQ" localSheetId="8" hidden="1">#REF!</definedName>
    <definedName name="BExU5T331OMXVAQHGORJ5T6ZXTYQ" localSheetId="20" hidden="1">#REF!</definedName>
    <definedName name="BExU5T331OMXVAQHGORJ5T6ZXTYQ" localSheetId="7" hidden="1">#REF!</definedName>
    <definedName name="BExU5T331OMXVAQHGORJ5T6ZXTYQ" hidden="1">#REF!</definedName>
    <definedName name="BExU6KYDSWUK7MFMM5VJY631X45N" localSheetId="6" hidden="1">#REF!</definedName>
    <definedName name="BExU6KYDSWUK7MFMM5VJY631X45N" localSheetId="5" hidden="1">#REF!</definedName>
    <definedName name="BExU6KYDSWUK7MFMM5VJY631X45N" localSheetId="22" hidden="1">#REF!</definedName>
    <definedName name="BExU6KYDSWUK7MFMM5VJY631X45N" localSheetId="3" hidden="1">#REF!</definedName>
    <definedName name="BExU6KYDSWUK7MFMM5VJY631X45N" localSheetId="4" hidden="1">#REF!</definedName>
    <definedName name="BExU6KYDSWUK7MFMM5VJY631X45N" localSheetId="8" hidden="1">#REF!</definedName>
    <definedName name="BExU6KYDSWUK7MFMM5VJY631X45N" localSheetId="20" hidden="1">#REF!</definedName>
    <definedName name="BExU6KYDSWUK7MFMM5VJY631X45N" localSheetId="7" hidden="1">#REF!</definedName>
    <definedName name="BExU6KYDSWUK7MFMM5VJY631X45N" hidden="1">#REF!</definedName>
    <definedName name="BExU7EBQBMZVYUSS9YS0I4JESH9L" localSheetId="6" hidden="1">[1]HEADER!#REF!</definedName>
    <definedName name="BExU7EBQBMZVYUSS9YS0I4JESH9L" localSheetId="5" hidden="1">[1]HEADER!#REF!</definedName>
    <definedName name="BExU7EBQBMZVYUSS9YS0I4JESH9L" localSheetId="22" hidden="1">[1]HEADER!#REF!</definedName>
    <definedName name="BExU7EBQBMZVYUSS9YS0I4JESH9L" localSheetId="3" hidden="1">[1]HEADER!#REF!</definedName>
    <definedName name="BExU7EBQBMZVYUSS9YS0I4JESH9L" localSheetId="19" hidden="1">[1]HEADER!#REF!</definedName>
    <definedName name="BExU7EBQBMZVYUSS9YS0I4JESH9L" localSheetId="4" hidden="1">[1]HEADER!#REF!</definedName>
    <definedName name="BExU7EBQBMZVYUSS9YS0I4JESH9L" localSheetId="8" hidden="1">[1]HEADER!#REF!</definedName>
    <definedName name="BExU7EBQBMZVYUSS9YS0I4JESH9L" localSheetId="20" hidden="1">[1]HEADER!#REF!</definedName>
    <definedName name="BExU7EBQBMZVYUSS9YS0I4JESH9L" localSheetId="7" hidden="1">[1]HEADER!#REF!</definedName>
    <definedName name="BExU7EBQBMZVYUSS9YS0I4JESH9L" hidden="1">[1]HEADER!#REF!</definedName>
    <definedName name="BExU7OTEEIFPZNZ7G4E88SL0UMDX" localSheetId="6" hidden="1">#REF!</definedName>
    <definedName name="BExU7OTEEIFPZNZ7G4E88SL0UMDX" localSheetId="5" hidden="1">#REF!</definedName>
    <definedName name="BExU7OTEEIFPZNZ7G4E88SL0UMDX" localSheetId="17" hidden="1">#REF!</definedName>
    <definedName name="BExU7OTEEIFPZNZ7G4E88SL0UMDX" localSheetId="22" hidden="1">#REF!</definedName>
    <definedName name="BExU7OTEEIFPZNZ7G4E88SL0UMDX" localSheetId="3" hidden="1">#REF!</definedName>
    <definedName name="BExU7OTEEIFPZNZ7G4E88SL0UMDX" localSheetId="19" hidden="1">#REF!</definedName>
    <definedName name="BExU7OTEEIFPZNZ7G4E88SL0UMDX" localSheetId="15" hidden="1">#REF!</definedName>
    <definedName name="BExU7OTEEIFPZNZ7G4E88SL0UMDX" localSheetId="4" hidden="1">#REF!</definedName>
    <definedName name="BExU7OTEEIFPZNZ7G4E88SL0UMDX" localSheetId="8" hidden="1">#REF!</definedName>
    <definedName name="BExU7OTEEIFPZNZ7G4E88SL0UMDX" localSheetId="20" hidden="1">#REF!</definedName>
    <definedName name="BExU7OTEEIFPZNZ7G4E88SL0UMDX" localSheetId="7" hidden="1">#REF!</definedName>
    <definedName name="BExU7OTEEIFPZNZ7G4E88SL0UMDX" hidden="1">#REF!</definedName>
    <definedName name="BExU8K4TIBBKCG98MZWSMZ2YRLKZ" localSheetId="6" hidden="1">#REF!</definedName>
    <definedName name="BExU8K4TIBBKCG98MZWSMZ2YRLKZ" localSheetId="5" hidden="1">#REF!</definedName>
    <definedName name="BExU8K4TIBBKCG98MZWSMZ2YRLKZ" localSheetId="22" hidden="1">#REF!</definedName>
    <definedName name="BExU8K4TIBBKCG98MZWSMZ2YRLKZ" localSheetId="3" hidden="1">#REF!</definedName>
    <definedName name="BExU8K4TIBBKCG98MZWSMZ2YRLKZ" localSheetId="19" hidden="1">#REF!</definedName>
    <definedName name="BExU8K4TIBBKCG98MZWSMZ2YRLKZ" localSheetId="4" hidden="1">#REF!</definedName>
    <definedName name="BExU8K4TIBBKCG98MZWSMZ2YRLKZ" localSheetId="8" hidden="1">#REF!</definedName>
    <definedName name="BExU8K4TIBBKCG98MZWSMZ2YRLKZ" localSheetId="20" hidden="1">#REF!</definedName>
    <definedName name="BExU8K4TIBBKCG98MZWSMZ2YRLKZ" localSheetId="7" hidden="1">#REF!</definedName>
    <definedName name="BExU8K4TIBBKCG98MZWSMZ2YRLKZ" hidden="1">#REF!</definedName>
    <definedName name="BExU93WXV10E2NUUNA12YIITLX4W" localSheetId="6" hidden="1">#REF!</definedName>
    <definedName name="BExU93WXV10E2NUUNA12YIITLX4W" localSheetId="5" hidden="1">#REF!</definedName>
    <definedName name="BExU93WXV10E2NUUNA12YIITLX4W" localSheetId="22" hidden="1">#REF!</definedName>
    <definedName name="BExU93WXV10E2NUUNA12YIITLX4W" localSheetId="3" hidden="1">#REF!</definedName>
    <definedName name="BExU93WXV10E2NUUNA12YIITLX4W" localSheetId="19" hidden="1">#REF!</definedName>
    <definedName name="BExU93WXV10E2NUUNA12YIITLX4W" localSheetId="4" hidden="1">#REF!</definedName>
    <definedName name="BExU93WXV10E2NUUNA12YIITLX4W" localSheetId="8" hidden="1">#REF!</definedName>
    <definedName name="BExU93WXV10E2NUUNA12YIITLX4W" localSheetId="20" hidden="1">#REF!</definedName>
    <definedName name="BExU93WXV10E2NUUNA12YIITLX4W" localSheetId="7" hidden="1">#REF!</definedName>
    <definedName name="BExU93WXV10E2NUUNA12YIITLX4W" hidden="1">#REF!</definedName>
    <definedName name="BExUABIPZWYZ1QAOWL7313YI3GMH" localSheetId="6" hidden="1">#REF!</definedName>
    <definedName name="BExUABIPZWYZ1QAOWL7313YI3GMH" localSheetId="5" hidden="1">#REF!</definedName>
    <definedName name="BExUABIPZWYZ1QAOWL7313YI3GMH" localSheetId="22" hidden="1">#REF!</definedName>
    <definedName name="BExUABIPZWYZ1QAOWL7313YI3GMH" localSheetId="3" hidden="1">#REF!</definedName>
    <definedName name="BExUABIPZWYZ1QAOWL7313YI3GMH" localSheetId="19" hidden="1">#REF!</definedName>
    <definedName name="BExUABIPZWYZ1QAOWL7313YI3GMH" localSheetId="4" hidden="1">#REF!</definedName>
    <definedName name="BExUABIPZWYZ1QAOWL7313YI3GMH" localSheetId="8" hidden="1">#REF!</definedName>
    <definedName name="BExUABIPZWYZ1QAOWL7313YI3GMH" localSheetId="20" hidden="1">#REF!</definedName>
    <definedName name="BExUABIPZWYZ1QAOWL7313YI3GMH" localSheetId="7" hidden="1">#REF!</definedName>
    <definedName name="BExUABIPZWYZ1QAOWL7313YI3GMH" hidden="1">#REF!</definedName>
    <definedName name="BExUB33EBJ0X2C87S737A15786Y1" localSheetId="6" hidden="1">#REF!</definedName>
    <definedName name="BExUB33EBJ0X2C87S737A15786Y1" localSheetId="5" hidden="1">#REF!</definedName>
    <definedName name="BExUB33EBJ0X2C87S737A15786Y1" localSheetId="22" hidden="1">#REF!</definedName>
    <definedName name="BExUB33EBJ0X2C87S737A15786Y1" localSheetId="3" hidden="1">#REF!</definedName>
    <definedName name="BExUB33EBJ0X2C87S737A15786Y1" localSheetId="19" hidden="1">#REF!</definedName>
    <definedName name="BExUB33EBJ0X2C87S737A15786Y1" localSheetId="4" hidden="1">#REF!</definedName>
    <definedName name="BExUB33EBJ0X2C87S737A15786Y1" localSheetId="8" hidden="1">#REF!</definedName>
    <definedName name="BExUB33EBJ0X2C87S737A15786Y1" localSheetId="20" hidden="1">#REF!</definedName>
    <definedName name="BExUB33EBJ0X2C87S737A15786Y1" localSheetId="7" hidden="1">#REF!</definedName>
    <definedName name="BExUB33EBJ0X2C87S737A15786Y1" hidden="1">#REF!</definedName>
    <definedName name="BExUC9I2YXGSCVE8W0KZ56D3E9UX" localSheetId="6" hidden="1">[1]HEADER!#REF!</definedName>
    <definedName name="BExUC9I2YXGSCVE8W0KZ56D3E9UX" localSheetId="5" hidden="1">[1]HEADER!#REF!</definedName>
    <definedName name="BExUC9I2YXGSCVE8W0KZ56D3E9UX" localSheetId="22" hidden="1">[1]HEADER!#REF!</definedName>
    <definedName name="BExUC9I2YXGSCVE8W0KZ56D3E9UX" localSheetId="3" hidden="1">[1]HEADER!#REF!</definedName>
    <definedName name="BExUC9I2YXGSCVE8W0KZ56D3E9UX" localSheetId="19" hidden="1">[1]HEADER!#REF!</definedName>
    <definedName name="BExUC9I2YXGSCVE8W0KZ56D3E9UX" localSheetId="4" hidden="1">[1]HEADER!#REF!</definedName>
    <definedName name="BExUC9I2YXGSCVE8W0KZ56D3E9UX" localSheetId="8" hidden="1">[1]HEADER!#REF!</definedName>
    <definedName name="BExUC9I2YXGSCVE8W0KZ56D3E9UX" localSheetId="20" hidden="1">[1]HEADER!#REF!</definedName>
    <definedName name="BExUC9I2YXGSCVE8W0KZ56D3E9UX" localSheetId="7" hidden="1">[1]HEADER!#REF!</definedName>
    <definedName name="BExUC9I2YXGSCVE8W0KZ56D3E9UX" hidden="1">[1]HEADER!#REF!</definedName>
    <definedName name="BExUD7DAWRK4CCLXCS7NQUVKLC4S" localSheetId="6" hidden="1">#REF!</definedName>
    <definedName name="BExUD7DAWRK4CCLXCS7NQUVKLC4S" localSheetId="5" hidden="1">#REF!</definedName>
    <definedName name="BExUD7DAWRK4CCLXCS7NQUVKLC4S" localSheetId="17" hidden="1">#REF!</definedName>
    <definedName name="BExUD7DAWRK4CCLXCS7NQUVKLC4S" localSheetId="22" hidden="1">#REF!</definedName>
    <definedName name="BExUD7DAWRK4CCLXCS7NQUVKLC4S" localSheetId="3" hidden="1">#REF!</definedName>
    <definedName name="BExUD7DAWRK4CCLXCS7NQUVKLC4S" localSheetId="15" hidden="1">#REF!</definedName>
    <definedName name="BExUD7DAWRK4CCLXCS7NQUVKLC4S" localSheetId="4" hidden="1">#REF!</definedName>
    <definedName name="BExUD7DAWRK4CCLXCS7NQUVKLC4S" localSheetId="8" hidden="1">#REF!</definedName>
    <definedName name="BExUD7DAWRK4CCLXCS7NQUVKLC4S" localSheetId="20" hidden="1">#REF!</definedName>
    <definedName name="BExUD7DAWRK4CCLXCS7NQUVKLC4S" localSheetId="7" hidden="1">#REF!</definedName>
    <definedName name="BExUD7DAWRK4CCLXCS7NQUVKLC4S" hidden="1">#REF!</definedName>
    <definedName name="BExUF21WPW72ZWEVF6KS5K1TAPJV" localSheetId="6" hidden="1">#REF!</definedName>
    <definedName name="BExUF21WPW72ZWEVF6KS5K1TAPJV" localSheetId="5" hidden="1">#REF!</definedName>
    <definedName name="BExUF21WPW72ZWEVF6KS5K1TAPJV" localSheetId="22" hidden="1">#REF!</definedName>
    <definedName name="BExUF21WPW72ZWEVF6KS5K1TAPJV" localSheetId="3" hidden="1">#REF!</definedName>
    <definedName name="BExUF21WPW72ZWEVF6KS5K1TAPJV" localSheetId="19" hidden="1">#REF!</definedName>
    <definedName name="BExUF21WPW72ZWEVF6KS5K1TAPJV" localSheetId="4" hidden="1">#REF!</definedName>
    <definedName name="BExUF21WPW72ZWEVF6KS5K1TAPJV" localSheetId="8" hidden="1">#REF!</definedName>
    <definedName name="BExUF21WPW72ZWEVF6KS5K1TAPJV" localSheetId="20" hidden="1">#REF!</definedName>
    <definedName name="BExUF21WPW72ZWEVF6KS5K1TAPJV" localSheetId="7" hidden="1">#REF!</definedName>
    <definedName name="BExUF21WPW72ZWEVF6KS5K1TAPJV" hidden="1">#REF!</definedName>
    <definedName name="BExVQBDLSADDXHKCYZD30A70YYOV" localSheetId="6" hidden="1">#REF!</definedName>
    <definedName name="BExVQBDLSADDXHKCYZD30A70YYOV" localSheetId="5" hidden="1">#REF!</definedName>
    <definedName name="BExVQBDLSADDXHKCYZD30A70YYOV" localSheetId="22" hidden="1">#REF!</definedName>
    <definedName name="BExVQBDLSADDXHKCYZD30A70YYOV" localSheetId="3" hidden="1">#REF!</definedName>
    <definedName name="BExVQBDLSADDXHKCYZD30A70YYOV" localSheetId="19" hidden="1">#REF!</definedName>
    <definedName name="BExVQBDLSADDXHKCYZD30A70YYOV" localSheetId="4" hidden="1">#REF!</definedName>
    <definedName name="BExVQBDLSADDXHKCYZD30A70YYOV" localSheetId="8" hidden="1">#REF!</definedName>
    <definedName name="BExVQBDLSADDXHKCYZD30A70YYOV" localSheetId="20" hidden="1">#REF!</definedName>
    <definedName name="BExVQBDLSADDXHKCYZD30A70YYOV" localSheetId="7" hidden="1">#REF!</definedName>
    <definedName name="BExVQBDLSADDXHKCYZD30A70YYOV" hidden="1">#REF!</definedName>
    <definedName name="BExVRJA8N4HQXJOAGF74DJ6ID7C0" localSheetId="6" hidden="1">#REF!</definedName>
    <definedName name="BExVRJA8N4HQXJOAGF74DJ6ID7C0" localSheetId="5" hidden="1">#REF!</definedName>
    <definedName name="BExVRJA8N4HQXJOAGF74DJ6ID7C0" localSheetId="22" hidden="1">#REF!</definedName>
    <definedName name="BExVRJA8N4HQXJOAGF74DJ6ID7C0" localSheetId="3" hidden="1">#REF!</definedName>
    <definedName name="BExVRJA8N4HQXJOAGF74DJ6ID7C0" localSheetId="19" hidden="1">#REF!</definedName>
    <definedName name="BExVRJA8N4HQXJOAGF74DJ6ID7C0" localSheetId="4" hidden="1">#REF!</definedName>
    <definedName name="BExVRJA8N4HQXJOAGF74DJ6ID7C0" localSheetId="8" hidden="1">#REF!</definedName>
    <definedName name="BExVRJA8N4HQXJOAGF74DJ6ID7C0" localSheetId="20" hidden="1">#REF!</definedName>
    <definedName name="BExVRJA8N4HQXJOAGF74DJ6ID7C0" localSheetId="7" hidden="1">#REF!</definedName>
    <definedName name="BExVRJA8N4HQXJOAGF74DJ6ID7C0" hidden="1">#REF!</definedName>
    <definedName name="BExVRSFEVELSL81MBS07OHQFJGF3" localSheetId="6" hidden="1">#REF!</definedName>
    <definedName name="BExVRSFEVELSL81MBS07OHQFJGF3" localSheetId="5" hidden="1">#REF!</definedName>
    <definedName name="BExVRSFEVELSL81MBS07OHQFJGF3" localSheetId="22" hidden="1">#REF!</definedName>
    <definedName name="BExVRSFEVELSL81MBS07OHQFJGF3" localSheetId="3" hidden="1">#REF!</definedName>
    <definedName name="BExVRSFEVELSL81MBS07OHQFJGF3" localSheetId="19" hidden="1">#REF!</definedName>
    <definedName name="BExVRSFEVELSL81MBS07OHQFJGF3" localSheetId="4" hidden="1">#REF!</definedName>
    <definedName name="BExVRSFEVELSL81MBS07OHQFJGF3" localSheetId="8" hidden="1">#REF!</definedName>
    <definedName name="BExVRSFEVELSL81MBS07OHQFJGF3" localSheetId="20" hidden="1">#REF!</definedName>
    <definedName name="BExVRSFEVELSL81MBS07OHQFJGF3" localSheetId="7" hidden="1">#REF!</definedName>
    <definedName name="BExVRSFEVELSL81MBS07OHQFJGF3" hidden="1">#REF!</definedName>
    <definedName name="BExVRSVI383MR6YMJKZG6SJCCOR7" localSheetId="6" hidden="1">#REF!</definedName>
    <definedName name="BExVRSVI383MR6YMJKZG6SJCCOR7" localSheetId="5" hidden="1">#REF!</definedName>
    <definedName name="BExVRSVI383MR6YMJKZG6SJCCOR7" localSheetId="22" hidden="1">#REF!</definedName>
    <definedName name="BExVRSVI383MR6YMJKZG6SJCCOR7" localSheetId="3" hidden="1">#REF!</definedName>
    <definedName name="BExVRSVI383MR6YMJKZG6SJCCOR7" localSheetId="19" hidden="1">#REF!</definedName>
    <definedName name="BExVRSVI383MR6YMJKZG6SJCCOR7" localSheetId="4" hidden="1">#REF!</definedName>
    <definedName name="BExVRSVI383MR6YMJKZG6SJCCOR7" localSheetId="8" hidden="1">#REF!</definedName>
    <definedName name="BExVRSVI383MR6YMJKZG6SJCCOR7" localSheetId="20" hidden="1">#REF!</definedName>
    <definedName name="BExVRSVI383MR6YMJKZG6SJCCOR7" localSheetId="7" hidden="1">#REF!</definedName>
    <definedName name="BExVRSVI383MR6YMJKZG6SJCCOR7" hidden="1">#REF!</definedName>
    <definedName name="BExVSBWQZ595EUUKM647FCG81PNC" localSheetId="6" hidden="1">#REF!</definedName>
    <definedName name="BExVSBWQZ595EUUKM647FCG81PNC" localSheetId="5" hidden="1">#REF!</definedName>
    <definedName name="BExVSBWQZ595EUUKM647FCG81PNC" localSheetId="22" hidden="1">#REF!</definedName>
    <definedName name="BExVSBWQZ595EUUKM647FCG81PNC" localSheetId="3" hidden="1">#REF!</definedName>
    <definedName name="BExVSBWQZ595EUUKM647FCG81PNC" localSheetId="19" hidden="1">#REF!</definedName>
    <definedName name="BExVSBWQZ595EUUKM647FCG81PNC" localSheetId="4" hidden="1">#REF!</definedName>
    <definedName name="BExVSBWQZ595EUUKM647FCG81PNC" localSheetId="8" hidden="1">#REF!</definedName>
    <definedName name="BExVSBWQZ595EUUKM647FCG81PNC" localSheetId="20" hidden="1">#REF!</definedName>
    <definedName name="BExVSBWQZ595EUUKM647FCG81PNC" localSheetId="7" hidden="1">#REF!</definedName>
    <definedName name="BExVSBWQZ595EUUKM647FCG81PNC" hidden="1">#REF!</definedName>
    <definedName name="BExVSVU74D4UHM1EE8M7XKH475QK" localSheetId="6" hidden="1">#REF!</definedName>
    <definedName name="BExVSVU74D4UHM1EE8M7XKH475QK" localSheetId="5" hidden="1">#REF!</definedName>
    <definedName name="BExVSVU74D4UHM1EE8M7XKH475QK" localSheetId="22" hidden="1">#REF!</definedName>
    <definedName name="BExVSVU74D4UHM1EE8M7XKH475QK" localSheetId="3" hidden="1">#REF!</definedName>
    <definedName name="BExVSVU74D4UHM1EE8M7XKH475QK" localSheetId="19" hidden="1">#REF!</definedName>
    <definedName name="BExVSVU74D4UHM1EE8M7XKH475QK" localSheetId="4" hidden="1">#REF!</definedName>
    <definedName name="BExVSVU74D4UHM1EE8M7XKH475QK" localSheetId="8" hidden="1">#REF!</definedName>
    <definedName name="BExVSVU74D4UHM1EE8M7XKH475QK" localSheetId="20" hidden="1">#REF!</definedName>
    <definedName name="BExVSVU74D4UHM1EE8M7XKH475QK" localSheetId="7" hidden="1">#REF!</definedName>
    <definedName name="BExVSVU74D4UHM1EE8M7XKH475QK" hidden="1">#REF!</definedName>
    <definedName name="BExVTE9NXE7WTQ5M5U533PZQ8B72" localSheetId="6" hidden="1">#REF!</definedName>
    <definedName name="BExVTE9NXE7WTQ5M5U533PZQ8B72" localSheetId="5" hidden="1">#REF!</definedName>
    <definedName name="BExVTE9NXE7WTQ5M5U533PZQ8B72" localSheetId="22" hidden="1">#REF!</definedName>
    <definedName name="BExVTE9NXE7WTQ5M5U533PZQ8B72" localSheetId="3" hidden="1">#REF!</definedName>
    <definedName name="BExVTE9NXE7WTQ5M5U533PZQ8B72" localSheetId="19" hidden="1">#REF!</definedName>
    <definedName name="BExVTE9NXE7WTQ5M5U533PZQ8B72" localSheetId="4" hidden="1">#REF!</definedName>
    <definedName name="BExVTE9NXE7WTQ5M5U533PZQ8B72" localSheetId="8" hidden="1">#REF!</definedName>
    <definedName name="BExVTE9NXE7WTQ5M5U533PZQ8B72" localSheetId="20" hidden="1">#REF!</definedName>
    <definedName name="BExVTE9NXE7WTQ5M5U533PZQ8B72" localSheetId="7" hidden="1">#REF!</definedName>
    <definedName name="BExVTE9NXE7WTQ5M5U533PZQ8B72" hidden="1">#REF!</definedName>
    <definedName name="BExVUEDVBJDA9ZSRBB69T0Q1DAPC" localSheetId="6" hidden="1">#REF!</definedName>
    <definedName name="BExVUEDVBJDA9ZSRBB69T0Q1DAPC" localSheetId="5" hidden="1">#REF!</definedName>
    <definedName name="BExVUEDVBJDA9ZSRBB69T0Q1DAPC" localSheetId="22" hidden="1">#REF!</definedName>
    <definedName name="BExVUEDVBJDA9ZSRBB69T0Q1DAPC" localSheetId="3" hidden="1">#REF!</definedName>
    <definedName name="BExVUEDVBJDA9ZSRBB69T0Q1DAPC" localSheetId="19" hidden="1">#REF!</definedName>
    <definedName name="BExVUEDVBJDA9ZSRBB69T0Q1DAPC" localSheetId="4" hidden="1">#REF!</definedName>
    <definedName name="BExVUEDVBJDA9ZSRBB69T0Q1DAPC" localSheetId="8" hidden="1">#REF!</definedName>
    <definedName name="BExVUEDVBJDA9ZSRBB69T0Q1DAPC" localSheetId="20" hidden="1">#REF!</definedName>
    <definedName name="BExVUEDVBJDA9ZSRBB69T0Q1DAPC" localSheetId="7" hidden="1">#REF!</definedName>
    <definedName name="BExVUEDVBJDA9ZSRBB69T0Q1DAPC" hidden="1">#REF!</definedName>
    <definedName name="BExVV7R3Q55HP3I9G68BGJUKNWJJ" localSheetId="6" hidden="1">#REF!</definedName>
    <definedName name="BExVV7R3Q55HP3I9G68BGJUKNWJJ" localSheetId="5" hidden="1">#REF!</definedName>
    <definedName name="BExVV7R3Q55HP3I9G68BGJUKNWJJ" localSheetId="22" hidden="1">#REF!</definedName>
    <definedName name="BExVV7R3Q55HP3I9G68BGJUKNWJJ" localSheetId="3" hidden="1">#REF!</definedName>
    <definedName name="BExVV7R3Q55HP3I9G68BGJUKNWJJ" localSheetId="19" hidden="1">#REF!</definedName>
    <definedName name="BExVV7R3Q55HP3I9G68BGJUKNWJJ" localSheetId="4" hidden="1">#REF!</definedName>
    <definedName name="BExVV7R3Q55HP3I9G68BGJUKNWJJ" localSheetId="8" hidden="1">#REF!</definedName>
    <definedName name="BExVV7R3Q55HP3I9G68BGJUKNWJJ" localSheetId="20" hidden="1">#REF!</definedName>
    <definedName name="BExVV7R3Q55HP3I9G68BGJUKNWJJ" localSheetId="7" hidden="1">#REF!</definedName>
    <definedName name="BExVV7R3Q55HP3I9G68BGJUKNWJJ" hidden="1">#REF!</definedName>
    <definedName name="BExVVIJJ54QBOTP6Q5ACFTY4O2VE" localSheetId="6" hidden="1">#REF!</definedName>
    <definedName name="BExVVIJJ54QBOTP6Q5ACFTY4O2VE" localSheetId="5" hidden="1">#REF!</definedName>
    <definedName name="BExVVIJJ54QBOTP6Q5ACFTY4O2VE" localSheetId="22" hidden="1">#REF!</definedName>
    <definedName name="BExVVIJJ54QBOTP6Q5ACFTY4O2VE" localSheetId="3" hidden="1">#REF!</definedName>
    <definedName name="BExVVIJJ54QBOTP6Q5ACFTY4O2VE" localSheetId="19" hidden="1">#REF!</definedName>
    <definedName name="BExVVIJJ54QBOTP6Q5ACFTY4O2VE" localSheetId="4" hidden="1">#REF!</definedName>
    <definedName name="BExVVIJJ54QBOTP6Q5ACFTY4O2VE" localSheetId="8" hidden="1">#REF!</definedName>
    <definedName name="BExVVIJJ54QBOTP6Q5ACFTY4O2VE" localSheetId="20" hidden="1">#REF!</definedName>
    <definedName name="BExVVIJJ54QBOTP6Q5ACFTY4O2VE" localSheetId="7" hidden="1">#REF!</definedName>
    <definedName name="BExVVIJJ54QBOTP6Q5ACFTY4O2VE" hidden="1">#REF!</definedName>
    <definedName name="BExVVSA3NHNSPJCX2NHRAYFGVW6O" localSheetId="6" hidden="1">#REF!</definedName>
    <definedName name="BExVVSA3NHNSPJCX2NHRAYFGVW6O" localSheetId="5" hidden="1">#REF!</definedName>
    <definedName name="BExVVSA3NHNSPJCX2NHRAYFGVW6O" localSheetId="22" hidden="1">#REF!</definedName>
    <definedName name="BExVVSA3NHNSPJCX2NHRAYFGVW6O" localSheetId="3" hidden="1">#REF!</definedName>
    <definedName name="BExVVSA3NHNSPJCX2NHRAYFGVW6O" localSheetId="19" hidden="1">#REF!</definedName>
    <definedName name="BExVVSA3NHNSPJCX2NHRAYFGVW6O" localSheetId="4" hidden="1">#REF!</definedName>
    <definedName name="BExVVSA3NHNSPJCX2NHRAYFGVW6O" localSheetId="8" hidden="1">#REF!</definedName>
    <definedName name="BExVVSA3NHNSPJCX2NHRAYFGVW6O" localSheetId="20" hidden="1">#REF!</definedName>
    <definedName name="BExVVSA3NHNSPJCX2NHRAYFGVW6O" localSheetId="7" hidden="1">#REF!</definedName>
    <definedName name="BExVVSA3NHNSPJCX2NHRAYFGVW6O" hidden="1">#REF!</definedName>
    <definedName name="BExVX0MYY63UM714QLGCV0504A2Q" localSheetId="6" hidden="1">[2]ZQBC_REG_02_08!#REF!</definedName>
    <definedName name="BExVX0MYY63UM714QLGCV0504A2Q" localSheetId="5" hidden="1">[2]ZQBC_REG_02_08!#REF!</definedName>
    <definedName name="BExVX0MYY63UM714QLGCV0504A2Q" localSheetId="22" hidden="1">[2]ZQBC_REG_02_08!#REF!</definedName>
    <definedName name="BExVX0MYY63UM714QLGCV0504A2Q" localSheetId="3" hidden="1">[2]ZQBC_REG_02_08!#REF!</definedName>
    <definedName name="BExVX0MYY63UM714QLGCV0504A2Q" localSheetId="19" hidden="1">[2]ZQBC_REG_02_08!#REF!</definedName>
    <definedName name="BExVX0MYY63UM714QLGCV0504A2Q" localSheetId="4" hidden="1">[2]ZQBC_REG_02_08!#REF!</definedName>
    <definedName name="BExVX0MYY63UM714QLGCV0504A2Q" localSheetId="8" hidden="1">[2]ZQBC_REG_02_08!#REF!</definedName>
    <definedName name="BExVX0MYY63UM714QLGCV0504A2Q" localSheetId="20" hidden="1">[2]ZQBC_REG_02_08!#REF!</definedName>
    <definedName name="BExVX0MYY63UM714QLGCV0504A2Q" localSheetId="7" hidden="1">[2]ZQBC_REG_02_08!#REF!</definedName>
    <definedName name="BExVX0MYY63UM714QLGCV0504A2Q" hidden="1">[2]ZQBC_REG_02_08!#REF!</definedName>
    <definedName name="BExVXGDI0UOWJZ7LAFUH458STFOM" localSheetId="6" hidden="1">#REF!</definedName>
    <definedName name="BExVXGDI0UOWJZ7LAFUH458STFOM" localSheetId="5" hidden="1">#REF!</definedName>
    <definedName name="BExVXGDI0UOWJZ7LAFUH458STFOM" localSheetId="17" hidden="1">#REF!</definedName>
    <definedName name="BExVXGDI0UOWJZ7LAFUH458STFOM" localSheetId="22" hidden="1">#REF!</definedName>
    <definedName name="BExVXGDI0UOWJZ7LAFUH458STFOM" localSheetId="3" hidden="1">#REF!</definedName>
    <definedName name="BExVXGDI0UOWJZ7LAFUH458STFOM" localSheetId="19" hidden="1">#REF!</definedName>
    <definedName name="BExVXGDI0UOWJZ7LAFUH458STFOM" localSheetId="15" hidden="1">#REF!</definedName>
    <definedName name="BExVXGDI0UOWJZ7LAFUH458STFOM" localSheetId="4" hidden="1">#REF!</definedName>
    <definedName name="BExVXGDI0UOWJZ7LAFUH458STFOM" localSheetId="8" hidden="1">#REF!</definedName>
    <definedName name="BExVXGDI0UOWJZ7LAFUH458STFOM" localSheetId="20" hidden="1">#REF!</definedName>
    <definedName name="BExVXGDI0UOWJZ7LAFUH458STFOM" localSheetId="7" hidden="1">#REF!</definedName>
    <definedName name="BExVXGDI0UOWJZ7LAFUH458STFOM" hidden="1">#REF!</definedName>
    <definedName name="BExW09IRXJACALU2LJ4F1PP8FNGU" localSheetId="6" hidden="1">#REF!</definedName>
    <definedName name="BExW09IRXJACALU2LJ4F1PP8FNGU" localSheetId="5" hidden="1">#REF!</definedName>
    <definedName name="BExW09IRXJACALU2LJ4F1PP8FNGU" localSheetId="22" hidden="1">#REF!</definedName>
    <definedName name="BExW09IRXJACALU2LJ4F1PP8FNGU" localSheetId="3" hidden="1">#REF!</definedName>
    <definedName name="BExW09IRXJACALU2LJ4F1PP8FNGU" localSheetId="19" hidden="1">#REF!</definedName>
    <definedName name="BExW09IRXJACALU2LJ4F1PP8FNGU" localSheetId="4" hidden="1">#REF!</definedName>
    <definedName name="BExW09IRXJACALU2LJ4F1PP8FNGU" localSheetId="8" hidden="1">#REF!</definedName>
    <definedName name="BExW09IRXJACALU2LJ4F1PP8FNGU" localSheetId="20" hidden="1">#REF!</definedName>
    <definedName name="BExW09IRXJACALU2LJ4F1PP8FNGU" localSheetId="7" hidden="1">#REF!</definedName>
    <definedName name="BExW09IRXJACALU2LJ4F1PP8FNGU" hidden="1">#REF!</definedName>
    <definedName name="BExW0CYYGF0EIC4A3FJ80OX6GA1D" localSheetId="6" hidden="1">#REF!</definedName>
    <definedName name="BExW0CYYGF0EIC4A3FJ80OX6GA1D" localSheetId="5" hidden="1">#REF!</definedName>
    <definedName name="BExW0CYYGF0EIC4A3FJ80OX6GA1D" localSheetId="22" hidden="1">#REF!</definedName>
    <definedName name="BExW0CYYGF0EIC4A3FJ80OX6GA1D" localSheetId="3" hidden="1">#REF!</definedName>
    <definedName name="BExW0CYYGF0EIC4A3FJ80OX6GA1D" localSheetId="19" hidden="1">#REF!</definedName>
    <definedName name="BExW0CYYGF0EIC4A3FJ80OX6GA1D" localSheetId="4" hidden="1">#REF!</definedName>
    <definedName name="BExW0CYYGF0EIC4A3FJ80OX6GA1D" localSheetId="8" hidden="1">#REF!</definedName>
    <definedName name="BExW0CYYGF0EIC4A3FJ80OX6GA1D" localSheetId="20" hidden="1">#REF!</definedName>
    <definedName name="BExW0CYYGF0EIC4A3FJ80OX6GA1D" localSheetId="7" hidden="1">#REF!</definedName>
    <definedName name="BExW0CYYGF0EIC4A3FJ80OX6GA1D" hidden="1">#REF!</definedName>
    <definedName name="BExW0ERIW7MD891SN4ESTO8V7WND" localSheetId="6" hidden="1">#REF!</definedName>
    <definedName name="BExW0ERIW7MD891SN4ESTO8V7WND" localSheetId="5" hidden="1">#REF!</definedName>
    <definedName name="BExW0ERIW7MD891SN4ESTO8V7WND" localSheetId="22" hidden="1">#REF!</definedName>
    <definedName name="BExW0ERIW7MD891SN4ESTO8V7WND" localSheetId="3" hidden="1">#REF!</definedName>
    <definedName name="BExW0ERIW7MD891SN4ESTO8V7WND" localSheetId="19" hidden="1">#REF!</definedName>
    <definedName name="BExW0ERIW7MD891SN4ESTO8V7WND" localSheetId="4" hidden="1">#REF!</definedName>
    <definedName name="BExW0ERIW7MD891SN4ESTO8V7WND" localSheetId="8" hidden="1">#REF!</definedName>
    <definedName name="BExW0ERIW7MD891SN4ESTO8V7WND" localSheetId="20" hidden="1">#REF!</definedName>
    <definedName name="BExW0ERIW7MD891SN4ESTO8V7WND" localSheetId="7" hidden="1">#REF!</definedName>
    <definedName name="BExW0ERIW7MD891SN4ESTO8V7WND" hidden="1">#REF!</definedName>
    <definedName name="BExW0KLYZY3Q4XDYK76ZJ8T7T6A3" localSheetId="6" hidden="1">#REF!</definedName>
    <definedName name="BExW0KLYZY3Q4XDYK76ZJ8T7T6A3" localSheetId="5" hidden="1">#REF!</definedName>
    <definedName name="BExW0KLYZY3Q4XDYK76ZJ8T7T6A3" localSheetId="22" hidden="1">#REF!</definedName>
    <definedName name="BExW0KLYZY3Q4XDYK76ZJ8T7T6A3" localSheetId="3" hidden="1">#REF!</definedName>
    <definedName name="BExW0KLYZY3Q4XDYK76ZJ8T7T6A3" localSheetId="19" hidden="1">#REF!</definedName>
    <definedName name="BExW0KLYZY3Q4XDYK76ZJ8T7T6A3" localSheetId="4" hidden="1">#REF!</definedName>
    <definedName name="BExW0KLYZY3Q4XDYK76ZJ8T7T6A3" localSheetId="8" hidden="1">#REF!</definedName>
    <definedName name="BExW0KLYZY3Q4XDYK76ZJ8T7T6A3" localSheetId="20" hidden="1">#REF!</definedName>
    <definedName name="BExW0KLYZY3Q4XDYK76ZJ8T7T6A3" localSheetId="7" hidden="1">#REF!</definedName>
    <definedName name="BExW0KLYZY3Q4XDYK76ZJ8T7T6A3" hidden="1">#REF!</definedName>
    <definedName name="BExW1KKQQUOA71WIDBKWAHFJCH4E" localSheetId="6" hidden="1">#REF!</definedName>
    <definedName name="BExW1KKQQUOA71WIDBKWAHFJCH4E" localSheetId="5" hidden="1">#REF!</definedName>
    <definedName name="BExW1KKQQUOA71WIDBKWAHFJCH4E" localSheetId="22" hidden="1">#REF!</definedName>
    <definedName name="BExW1KKQQUOA71WIDBKWAHFJCH4E" localSheetId="3" hidden="1">#REF!</definedName>
    <definedName name="BExW1KKQQUOA71WIDBKWAHFJCH4E" localSheetId="19" hidden="1">#REF!</definedName>
    <definedName name="BExW1KKQQUOA71WIDBKWAHFJCH4E" localSheetId="4" hidden="1">#REF!</definedName>
    <definedName name="BExW1KKQQUOA71WIDBKWAHFJCH4E" localSheetId="8" hidden="1">#REF!</definedName>
    <definedName name="BExW1KKQQUOA71WIDBKWAHFJCH4E" localSheetId="20" hidden="1">#REF!</definedName>
    <definedName name="BExW1KKQQUOA71WIDBKWAHFJCH4E" localSheetId="7" hidden="1">#REF!</definedName>
    <definedName name="BExW1KKQQUOA71WIDBKWAHFJCH4E" hidden="1">#REF!</definedName>
    <definedName name="BExW3UOY6B5HLIX3ZQA7XCUJXH5C" localSheetId="6" hidden="1">#REF!</definedName>
    <definedName name="BExW3UOY6B5HLIX3ZQA7XCUJXH5C" localSheetId="5" hidden="1">#REF!</definedName>
    <definedName name="BExW3UOY6B5HLIX3ZQA7XCUJXH5C" localSheetId="22" hidden="1">#REF!</definedName>
    <definedName name="BExW3UOY6B5HLIX3ZQA7XCUJXH5C" localSheetId="3" hidden="1">#REF!</definedName>
    <definedName name="BExW3UOY6B5HLIX3ZQA7XCUJXH5C" localSheetId="19" hidden="1">#REF!</definedName>
    <definedName name="BExW3UOY6B5HLIX3ZQA7XCUJXH5C" localSheetId="4" hidden="1">#REF!</definedName>
    <definedName name="BExW3UOY6B5HLIX3ZQA7XCUJXH5C" localSheetId="8" hidden="1">#REF!</definedName>
    <definedName name="BExW3UOY6B5HLIX3ZQA7XCUJXH5C" localSheetId="20" hidden="1">#REF!</definedName>
    <definedName name="BExW3UOY6B5HLIX3ZQA7XCUJXH5C" localSheetId="7" hidden="1">#REF!</definedName>
    <definedName name="BExW3UOY6B5HLIX3ZQA7XCUJXH5C" hidden="1">#REF!</definedName>
    <definedName name="BExW5MZ9LCOOHDPGAP9C9PAFTZL4" localSheetId="6" hidden="1">#REF!</definedName>
    <definedName name="BExW5MZ9LCOOHDPGAP9C9PAFTZL4" localSheetId="5" hidden="1">#REF!</definedName>
    <definedName name="BExW5MZ9LCOOHDPGAP9C9PAFTZL4" localSheetId="22" hidden="1">#REF!</definedName>
    <definedName name="BExW5MZ9LCOOHDPGAP9C9PAFTZL4" localSheetId="3" hidden="1">#REF!</definedName>
    <definedName name="BExW5MZ9LCOOHDPGAP9C9PAFTZL4" localSheetId="19" hidden="1">#REF!</definedName>
    <definedName name="BExW5MZ9LCOOHDPGAP9C9PAFTZL4" localSheetId="4" hidden="1">#REF!</definedName>
    <definedName name="BExW5MZ9LCOOHDPGAP9C9PAFTZL4" localSheetId="8" hidden="1">#REF!</definedName>
    <definedName name="BExW5MZ9LCOOHDPGAP9C9PAFTZL4" localSheetId="20" hidden="1">#REF!</definedName>
    <definedName name="BExW5MZ9LCOOHDPGAP9C9PAFTZL4" localSheetId="7" hidden="1">#REF!</definedName>
    <definedName name="BExW5MZ9LCOOHDPGAP9C9PAFTZL4" hidden="1">#REF!</definedName>
    <definedName name="BExW6JN5IU0E7FU9O1KD1O9U6HO3" localSheetId="6" hidden="1">#REF!</definedName>
    <definedName name="BExW6JN5IU0E7FU9O1KD1O9U6HO3" localSheetId="5" hidden="1">#REF!</definedName>
    <definedName name="BExW6JN5IU0E7FU9O1KD1O9U6HO3" localSheetId="22" hidden="1">#REF!</definedName>
    <definedName name="BExW6JN5IU0E7FU9O1KD1O9U6HO3" localSheetId="3" hidden="1">#REF!</definedName>
    <definedName name="BExW6JN5IU0E7FU9O1KD1O9U6HO3" localSheetId="19" hidden="1">#REF!</definedName>
    <definedName name="BExW6JN5IU0E7FU9O1KD1O9U6HO3" localSheetId="4" hidden="1">#REF!</definedName>
    <definedName name="BExW6JN5IU0E7FU9O1KD1O9U6HO3" localSheetId="8" hidden="1">#REF!</definedName>
    <definedName name="BExW6JN5IU0E7FU9O1KD1O9U6HO3" localSheetId="20" hidden="1">#REF!</definedName>
    <definedName name="BExW6JN5IU0E7FU9O1KD1O9U6HO3" localSheetId="7" hidden="1">#REF!</definedName>
    <definedName name="BExW6JN5IU0E7FU9O1KD1O9U6HO3" hidden="1">#REF!</definedName>
    <definedName name="BExW6P1D4DP1W0DR7LN7CYMEE0L3" localSheetId="6" hidden="1">#REF!</definedName>
    <definedName name="BExW6P1D4DP1W0DR7LN7CYMEE0L3" localSheetId="5" hidden="1">#REF!</definedName>
    <definedName name="BExW6P1D4DP1W0DR7LN7CYMEE0L3" localSheetId="22" hidden="1">#REF!</definedName>
    <definedName name="BExW6P1D4DP1W0DR7LN7CYMEE0L3" localSheetId="3" hidden="1">#REF!</definedName>
    <definedName name="BExW6P1D4DP1W0DR7LN7CYMEE0L3" localSheetId="19" hidden="1">#REF!</definedName>
    <definedName name="BExW6P1D4DP1W0DR7LN7CYMEE0L3" localSheetId="4" hidden="1">#REF!</definedName>
    <definedName name="BExW6P1D4DP1W0DR7LN7CYMEE0L3" localSheetId="8" hidden="1">#REF!</definedName>
    <definedName name="BExW6P1D4DP1W0DR7LN7CYMEE0L3" localSheetId="20" hidden="1">#REF!</definedName>
    <definedName name="BExW6P1D4DP1W0DR7LN7CYMEE0L3" localSheetId="7" hidden="1">#REF!</definedName>
    <definedName name="BExW6P1D4DP1W0DR7LN7CYMEE0L3" hidden="1">#REF!</definedName>
    <definedName name="BExW6Q8IQOH4HISK9RWBFV69T8CM" localSheetId="6" hidden="1">#REF!</definedName>
    <definedName name="BExW6Q8IQOH4HISK9RWBFV69T8CM" localSheetId="5" hidden="1">#REF!</definedName>
    <definedName name="BExW6Q8IQOH4HISK9RWBFV69T8CM" localSheetId="22" hidden="1">#REF!</definedName>
    <definedName name="BExW6Q8IQOH4HISK9RWBFV69T8CM" localSheetId="3" hidden="1">#REF!</definedName>
    <definedName name="BExW6Q8IQOH4HISK9RWBFV69T8CM" localSheetId="19" hidden="1">#REF!</definedName>
    <definedName name="BExW6Q8IQOH4HISK9RWBFV69T8CM" localSheetId="4" hidden="1">#REF!</definedName>
    <definedName name="BExW6Q8IQOH4HISK9RWBFV69T8CM" localSheetId="8" hidden="1">#REF!</definedName>
    <definedName name="BExW6Q8IQOH4HISK9RWBFV69T8CM" localSheetId="20" hidden="1">#REF!</definedName>
    <definedName name="BExW6Q8IQOH4HISK9RWBFV69T8CM" localSheetId="7" hidden="1">#REF!</definedName>
    <definedName name="BExW6Q8IQOH4HISK9RWBFV69T8CM" hidden="1">#REF!</definedName>
    <definedName name="BExW740UQ31HQ06SPMCQUZNBOT6R" localSheetId="6" hidden="1">#REF!</definedName>
    <definedName name="BExW740UQ31HQ06SPMCQUZNBOT6R" localSheetId="5" hidden="1">#REF!</definedName>
    <definedName name="BExW740UQ31HQ06SPMCQUZNBOT6R" localSheetId="22" hidden="1">#REF!</definedName>
    <definedName name="BExW740UQ31HQ06SPMCQUZNBOT6R" localSheetId="3" hidden="1">#REF!</definedName>
    <definedName name="BExW740UQ31HQ06SPMCQUZNBOT6R" localSheetId="19" hidden="1">#REF!</definedName>
    <definedName name="BExW740UQ31HQ06SPMCQUZNBOT6R" localSheetId="4" hidden="1">#REF!</definedName>
    <definedName name="BExW740UQ31HQ06SPMCQUZNBOT6R" localSheetId="8" hidden="1">#REF!</definedName>
    <definedName name="BExW740UQ31HQ06SPMCQUZNBOT6R" localSheetId="20" hidden="1">#REF!</definedName>
    <definedName name="BExW740UQ31HQ06SPMCQUZNBOT6R" localSheetId="7" hidden="1">#REF!</definedName>
    <definedName name="BExW740UQ31HQ06SPMCQUZNBOT6R" hidden="1">#REF!</definedName>
    <definedName name="BExW740UYMAD6KONPKO9C54TNQ48" localSheetId="6" hidden="1">#REF!</definedName>
    <definedName name="BExW740UYMAD6KONPKO9C54TNQ48" localSheetId="5" hidden="1">#REF!</definedName>
    <definedName name="BExW740UYMAD6KONPKO9C54TNQ48" localSheetId="22" hidden="1">#REF!</definedName>
    <definedName name="BExW740UYMAD6KONPKO9C54TNQ48" localSheetId="3" hidden="1">#REF!</definedName>
    <definedName name="BExW740UYMAD6KONPKO9C54TNQ48" localSheetId="19" hidden="1">#REF!</definedName>
    <definedName name="BExW740UYMAD6KONPKO9C54TNQ48" localSheetId="4" hidden="1">#REF!</definedName>
    <definedName name="BExW740UYMAD6KONPKO9C54TNQ48" localSheetId="8" hidden="1">#REF!</definedName>
    <definedName name="BExW740UYMAD6KONPKO9C54TNQ48" localSheetId="20" hidden="1">#REF!</definedName>
    <definedName name="BExW740UYMAD6KONPKO9C54TNQ48" localSheetId="7" hidden="1">#REF!</definedName>
    <definedName name="BExW740UYMAD6KONPKO9C54TNQ48" hidden="1">#REF!</definedName>
    <definedName name="BExW77X54W95TY08XO8JZN3N4TA9" localSheetId="6" hidden="1">#REF!</definedName>
    <definedName name="BExW77X54W95TY08XO8JZN3N4TA9" localSheetId="5" hidden="1">#REF!</definedName>
    <definedName name="BExW77X54W95TY08XO8JZN3N4TA9" localSheetId="22" hidden="1">#REF!</definedName>
    <definedName name="BExW77X54W95TY08XO8JZN3N4TA9" localSheetId="3" hidden="1">#REF!</definedName>
    <definedName name="BExW77X54W95TY08XO8JZN3N4TA9" localSheetId="19" hidden="1">#REF!</definedName>
    <definedName name="BExW77X54W95TY08XO8JZN3N4TA9" localSheetId="4" hidden="1">#REF!</definedName>
    <definedName name="BExW77X54W95TY08XO8JZN3N4TA9" localSheetId="8" hidden="1">#REF!</definedName>
    <definedName name="BExW77X54W95TY08XO8JZN3N4TA9" localSheetId="20" hidden="1">#REF!</definedName>
    <definedName name="BExW77X54W95TY08XO8JZN3N4TA9" localSheetId="7" hidden="1">#REF!</definedName>
    <definedName name="BExW77X54W95TY08XO8JZN3N4TA9" hidden="1">#REF!</definedName>
    <definedName name="BExW7GRBCUY0T3PHXMG3WZWM6AH7" localSheetId="6" hidden="1">#REF!</definedName>
    <definedName name="BExW7GRBCUY0T3PHXMG3WZWM6AH7" localSheetId="5" hidden="1">#REF!</definedName>
    <definedName name="BExW7GRBCUY0T3PHXMG3WZWM6AH7" localSheetId="22" hidden="1">#REF!</definedName>
    <definedName name="BExW7GRBCUY0T3PHXMG3WZWM6AH7" localSheetId="3" hidden="1">#REF!</definedName>
    <definedName name="BExW7GRBCUY0T3PHXMG3WZWM6AH7" localSheetId="19" hidden="1">#REF!</definedName>
    <definedName name="BExW7GRBCUY0T3PHXMG3WZWM6AH7" localSheetId="4" hidden="1">#REF!</definedName>
    <definedName name="BExW7GRBCUY0T3PHXMG3WZWM6AH7" localSheetId="8" hidden="1">#REF!</definedName>
    <definedName name="BExW7GRBCUY0T3PHXMG3WZWM6AH7" localSheetId="20" hidden="1">#REF!</definedName>
    <definedName name="BExW7GRBCUY0T3PHXMG3WZWM6AH7" localSheetId="7" hidden="1">#REF!</definedName>
    <definedName name="BExW7GRBCUY0T3PHXMG3WZWM6AH7" hidden="1">#REF!</definedName>
    <definedName name="BExW7XE8YORV5U9YS6JJHXEK4EZL" localSheetId="6" hidden="1">[2]ZQBC_REG_02_08!#REF!</definedName>
    <definedName name="BExW7XE8YORV5U9YS6JJHXEK4EZL" localSheetId="5" hidden="1">[2]ZQBC_REG_02_08!#REF!</definedName>
    <definedName name="BExW7XE8YORV5U9YS6JJHXEK4EZL" localSheetId="22" hidden="1">[2]ZQBC_REG_02_08!#REF!</definedName>
    <definedName name="BExW7XE8YORV5U9YS6JJHXEK4EZL" localSheetId="3" hidden="1">[2]ZQBC_REG_02_08!#REF!</definedName>
    <definedName name="BExW7XE8YORV5U9YS6JJHXEK4EZL" localSheetId="19" hidden="1">[2]ZQBC_REG_02_08!#REF!</definedName>
    <definedName name="BExW7XE8YORV5U9YS6JJHXEK4EZL" localSheetId="4" hidden="1">[2]ZQBC_REG_02_08!#REF!</definedName>
    <definedName name="BExW7XE8YORV5U9YS6JJHXEK4EZL" localSheetId="8" hidden="1">[2]ZQBC_REG_02_08!#REF!</definedName>
    <definedName name="BExW7XE8YORV5U9YS6JJHXEK4EZL" localSheetId="20" hidden="1">[2]ZQBC_REG_02_08!#REF!</definedName>
    <definedName name="BExW7XE8YORV5U9YS6JJHXEK4EZL" localSheetId="7" hidden="1">[2]ZQBC_REG_02_08!#REF!</definedName>
    <definedName name="BExW7XE8YORV5U9YS6JJHXEK4EZL" hidden="1">[2]ZQBC_REG_02_08!#REF!</definedName>
    <definedName name="BExXMHURO2ILR6OSP9X9MTDZEJG3" localSheetId="6" hidden="1">#REF!</definedName>
    <definedName name="BExXMHURO2ILR6OSP9X9MTDZEJG3" localSheetId="5" hidden="1">#REF!</definedName>
    <definedName name="BExXMHURO2ILR6OSP9X9MTDZEJG3" localSheetId="17" hidden="1">#REF!</definedName>
    <definedName name="BExXMHURO2ILR6OSP9X9MTDZEJG3" localSheetId="22" hidden="1">#REF!</definedName>
    <definedName name="BExXMHURO2ILR6OSP9X9MTDZEJG3" localSheetId="3" hidden="1">#REF!</definedName>
    <definedName name="BExXMHURO2ILR6OSP9X9MTDZEJG3" localSheetId="19" hidden="1">#REF!</definedName>
    <definedName name="BExXMHURO2ILR6OSP9X9MTDZEJG3" localSheetId="15" hidden="1">#REF!</definedName>
    <definedName name="BExXMHURO2ILR6OSP9X9MTDZEJG3" localSheetId="4" hidden="1">#REF!</definedName>
    <definedName name="BExXMHURO2ILR6OSP9X9MTDZEJG3" localSheetId="8" hidden="1">#REF!</definedName>
    <definedName name="BExXMHURO2ILR6OSP9X9MTDZEJG3" localSheetId="20" hidden="1">#REF!</definedName>
    <definedName name="BExXMHURO2ILR6OSP9X9MTDZEJG3" localSheetId="7" hidden="1">#REF!</definedName>
    <definedName name="BExXMHURO2ILR6OSP9X9MTDZEJG3" hidden="1">#REF!</definedName>
    <definedName name="BExXO7W9I31XCAGOMJ78WY3VKB2L" localSheetId="6" hidden="1">#REF!</definedName>
    <definedName name="BExXO7W9I31XCAGOMJ78WY3VKB2L" localSheetId="5" hidden="1">#REF!</definedName>
    <definedName name="BExXO7W9I31XCAGOMJ78WY3VKB2L" localSheetId="22" hidden="1">#REF!</definedName>
    <definedName name="BExXO7W9I31XCAGOMJ78WY3VKB2L" localSheetId="3" hidden="1">#REF!</definedName>
    <definedName name="BExXO7W9I31XCAGOMJ78WY3VKB2L" localSheetId="19" hidden="1">#REF!</definedName>
    <definedName name="BExXO7W9I31XCAGOMJ78WY3VKB2L" localSheetId="4" hidden="1">#REF!</definedName>
    <definedName name="BExXO7W9I31XCAGOMJ78WY3VKB2L" localSheetId="8" hidden="1">#REF!</definedName>
    <definedName name="BExXO7W9I31XCAGOMJ78WY3VKB2L" localSheetId="20" hidden="1">#REF!</definedName>
    <definedName name="BExXO7W9I31XCAGOMJ78WY3VKB2L" localSheetId="7" hidden="1">#REF!</definedName>
    <definedName name="BExXO7W9I31XCAGOMJ78WY3VKB2L" hidden="1">#REF!</definedName>
    <definedName name="BExXQXLI8TDGP7JJ9TJL46VQN221" localSheetId="6" hidden="1">#REF!</definedName>
    <definedName name="BExXQXLI8TDGP7JJ9TJL46VQN221" localSheetId="5" hidden="1">#REF!</definedName>
    <definedName name="BExXQXLI8TDGP7JJ9TJL46VQN221" localSheetId="22" hidden="1">#REF!</definedName>
    <definedName name="BExXQXLI8TDGP7JJ9TJL46VQN221" localSheetId="3" hidden="1">#REF!</definedName>
    <definedName name="BExXQXLI8TDGP7JJ9TJL46VQN221" localSheetId="19" hidden="1">#REF!</definedName>
    <definedName name="BExXQXLI8TDGP7JJ9TJL46VQN221" localSheetId="4" hidden="1">#REF!</definedName>
    <definedName name="BExXQXLI8TDGP7JJ9TJL46VQN221" localSheetId="8" hidden="1">#REF!</definedName>
    <definedName name="BExXQXLI8TDGP7JJ9TJL46VQN221" localSheetId="20" hidden="1">#REF!</definedName>
    <definedName name="BExXQXLI8TDGP7JJ9TJL46VQN221" localSheetId="7" hidden="1">#REF!</definedName>
    <definedName name="BExXQXLI8TDGP7JJ9TJL46VQN221" hidden="1">#REF!</definedName>
    <definedName name="BExXRI4HWZLNIQL25XMAR3DJRSOR" localSheetId="6" hidden="1">#REF!</definedName>
    <definedName name="BExXRI4HWZLNIQL25XMAR3DJRSOR" localSheetId="5" hidden="1">#REF!</definedName>
    <definedName name="BExXRI4HWZLNIQL25XMAR3DJRSOR" localSheetId="22" hidden="1">#REF!</definedName>
    <definedName name="BExXRI4HWZLNIQL25XMAR3DJRSOR" localSheetId="3" hidden="1">#REF!</definedName>
    <definedName name="BExXRI4HWZLNIQL25XMAR3DJRSOR" localSheetId="19" hidden="1">#REF!</definedName>
    <definedName name="BExXRI4HWZLNIQL25XMAR3DJRSOR" localSheetId="4" hidden="1">#REF!</definedName>
    <definedName name="BExXRI4HWZLNIQL25XMAR3DJRSOR" localSheetId="8" hidden="1">#REF!</definedName>
    <definedName name="BExXRI4HWZLNIQL25XMAR3DJRSOR" localSheetId="20" hidden="1">#REF!</definedName>
    <definedName name="BExXRI4HWZLNIQL25XMAR3DJRSOR" localSheetId="7" hidden="1">#REF!</definedName>
    <definedName name="BExXRI4HWZLNIQL25XMAR3DJRSOR" hidden="1">#REF!</definedName>
    <definedName name="BExXS3JVBAGUVBOWZPVFU7H7AWWO" localSheetId="6" hidden="1">#REF!</definedName>
    <definedName name="BExXS3JVBAGUVBOWZPVFU7H7AWWO" localSheetId="5" hidden="1">#REF!</definedName>
    <definedName name="BExXS3JVBAGUVBOWZPVFU7H7AWWO" localSheetId="22" hidden="1">#REF!</definedName>
    <definedName name="BExXS3JVBAGUVBOWZPVFU7H7AWWO" localSheetId="3" hidden="1">#REF!</definedName>
    <definedName name="BExXS3JVBAGUVBOWZPVFU7H7AWWO" localSheetId="19" hidden="1">#REF!</definedName>
    <definedName name="BExXS3JVBAGUVBOWZPVFU7H7AWWO" localSheetId="4" hidden="1">#REF!</definedName>
    <definedName name="BExXS3JVBAGUVBOWZPVFU7H7AWWO" localSheetId="8" hidden="1">#REF!</definedName>
    <definedName name="BExXS3JVBAGUVBOWZPVFU7H7AWWO" localSheetId="20" hidden="1">#REF!</definedName>
    <definedName name="BExXS3JVBAGUVBOWZPVFU7H7AWWO" localSheetId="7" hidden="1">#REF!</definedName>
    <definedName name="BExXS3JVBAGUVBOWZPVFU7H7AWWO" hidden="1">#REF!</definedName>
    <definedName name="BExXTHGB6H9QEFOTMTUYBR92U97B" localSheetId="6" hidden="1">#REF!</definedName>
    <definedName name="BExXTHGB6H9QEFOTMTUYBR92U97B" localSheetId="5" hidden="1">#REF!</definedName>
    <definedName name="BExXTHGB6H9QEFOTMTUYBR92U97B" localSheetId="22" hidden="1">#REF!</definedName>
    <definedName name="BExXTHGB6H9QEFOTMTUYBR92U97B" localSheetId="3" hidden="1">#REF!</definedName>
    <definedName name="BExXTHGB6H9QEFOTMTUYBR92U97B" localSheetId="19" hidden="1">#REF!</definedName>
    <definedName name="BExXTHGB6H9QEFOTMTUYBR92U97B" localSheetId="4" hidden="1">#REF!</definedName>
    <definedName name="BExXTHGB6H9QEFOTMTUYBR92U97B" localSheetId="8" hidden="1">#REF!</definedName>
    <definedName name="BExXTHGB6H9QEFOTMTUYBR92U97B" localSheetId="20" hidden="1">#REF!</definedName>
    <definedName name="BExXTHGB6H9QEFOTMTUYBR92U97B" localSheetId="7" hidden="1">#REF!</definedName>
    <definedName name="BExXTHGB6H9QEFOTMTUYBR92U97B" hidden="1">#REF!</definedName>
    <definedName name="BExXTN5AQJNBGKA3WQUIU6YUEPV4" localSheetId="6" hidden="1">#REF!</definedName>
    <definedName name="BExXTN5AQJNBGKA3WQUIU6YUEPV4" localSheetId="5" hidden="1">#REF!</definedName>
    <definedName name="BExXTN5AQJNBGKA3WQUIU6YUEPV4" localSheetId="22" hidden="1">#REF!</definedName>
    <definedName name="BExXTN5AQJNBGKA3WQUIU6YUEPV4" localSheetId="3" hidden="1">#REF!</definedName>
    <definedName name="BExXTN5AQJNBGKA3WQUIU6YUEPV4" localSheetId="19" hidden="1">#REF!</definedName>
    <definedName name="BExXTN5AQJNBGKA3WQUIU6YUEPV4" localSheetId="4" hidden="1">#REF!</definedName>
    <definedName name="BExXTN5AQJNBGKA3WQUIU6YUEPV4" localSheetId="8" hidden="1">#REF!</definedName>
    <definedName name="BExXTN5AQJNBGKA3WQUIU6YUEPV4" localSheetId="20" hidden="1">#REF!</definedName>
    <definedName name="BExXTN5AQJNBGKA3WQUIU6YUEPV4" localSheetId="7" hidden="1">#REF!</definedName>
    <definedName name="BExXTN5AQJNBGKA3WQUIU6YUEPV4" hidden="1">#REF!</definedName>
    <definedName name="BExXTOSJ6KXI5G39YESWA22BMQ4W" localSheetId="6" hidden="1">#REF!</definedName>
    <definedName name="BExXTOSJ6KXI5G39YESWA22BMQ4W" localSheetId="5" hidden="1">#REF!</definedName>
    <definedName name="BExXTOSJ6KXI5G39YESWA22BMQ4W" localSheetId="22" hidden="1">#REF!</definedName>
    <definedName name="BExXTOSJ6KXI5G39YESWA22BMQ4W" localSheetId="3" hidden="1">#REF!</definedName>
    <definedName name="BExXTOSJ6KXI5G39YESWA22BMQ4W" localSheetId="19" hidden="1">#REF!</definedName>
    <definedName name="BExXTOSJ6KXI5G39YESWA22BMQ4W" localSheetId="4" hidden="1">#REF!</definedName>
    <definedName name="BExXTOSJ6KXI5G39YESWA22BMQ4W" localSheetId="8" hidden="1">#REF!</definedName>
    <definedName name="BExXTOSJ6KXI5G39YESWA22BMQ4W" localSheetId="20" hidden="1">#REF!</definedName>
    <definedName name="BExXTOSJ6KXI5G39YESWA22BMQ4W" localSheetId="7" hidden="1">#REF!</definedName>
    <definedName name="BExXTOSJ6KXI5G39YESWA22BMQ4W" hidden="1">#REF!</definedName>
    <definedName name="BExXUR0B78KK4A9EKD6J2EGZSLV5" localSheetId="6" hidden="1">#REF!</definedName>
    <definedName name="BExXUR0B78KK4A9EKD6J2EGZSLV5" localSheetId="5" hidden="1">#REF!</definedName>
    <definedName name="BExXUR0B78KK4A9EKD6J2EGZSLV5" localSheetId="22" hidden="1">#REF!</definedName>
    <definedName name="BExXUR0B78KK4A9EKD6J2EGZSLV5" localSheetId="3" hidden="1">#REF!</definedName>
    <definedName name="BExXUR0B78KK4A9EKD6J2EGZSLV5" localSheetId="19" hidden="1">#REF!</definedName>
    <definedName name="BExXUR0B78KK4A9EKD6J2EGZSLV5" localSheetId="4" hidden="1">#REF!</definedName>
    <definedName name="BExXUR0B78KK4A9EKD6J2EGZSLV5" localSheetId="8" hidden="1">#REF!</definedName>
    <definedName name="BExXUR0B78KK4A9EKD6J2EGZSLV5" localSheetId="20" hidden="1">#REF!</definedName>
    <definedName name="BExXUR0B78KK4A9EKD6J2EGZSLV5" localSheetId="7" hidden="1">#REF!</definedName>
    <definedName name="BExXUR0B78KK4A9EKD6J2EGZSLV5" hidden="1">#REF!</definedName>
    <definedName name="BExXV5P0F25GGHB05VV24CHATLO1" localSheetId="6" hidden="1">#REF!</definedName>
    <definedName name="BExXV5P0F25GGHB05VV24CHATLO1" localSheetId="5" hidden="1">#REF!</definedName>
    <definedName name="BExXV5P0F25GGHB05VV24CHATLO1" localSheetId="22" hidden="1">#REF!</definedName>
    <definedName name="BExXV5P0F25GGHB05VV24CHATLO1" localSheetId="3" hidden="1">#REF!</definedName>
    <definedName name="BExXV5P0F25GGHB05VV24CHATLO1" localSheetId="19" hidden="1">#REF!</definedName>
    <definedName name="BExXV5P0F25GGHB05VV24CHATLO1" localSheetId="4" hidden="1">#REF!</definedName>
    <definedName name="BExXV5P0F25GGHB05VV24CHATLO1" localSheetId="8" hidden="1">#REF!</definedName>
    <definedName name="BExXV5P0F25GGHB05VV24CHATLO1" localSheetId="20" hidden="1">#REF!</definedName>
    <definedName name="BExXV5P0F25GGHB05VV24CHATLO1" localSheetId="7" hidden="1">#REF!</definedName>
    <definedName name="BExXV5P0F25GGHB05VV24CHATLO1" hidden="1">#REF!</definedName>
    <definedName name="BExXVIVRDQP1TVL82ARPY8NU7L4D" localSheetId="6" hidden="1">#REF!</definedName>
    <definedName name="BExXVIVRDQP1TVL82ARPY8NU7L4D" localSheetId="5" hidden="1">#REF!</definedName>
    <definedName name="BExXVIVRDQP1TVL82ARPY8NU7L4D" localSheetId="22" hidden="1">#REF!</definedName>
    <definedName name="BExXVIVRDQP1TVL82ARPY8NU7L4D" localSheetId="3" hidden="1">#REF!</definedName>
    <definedName name="BExXVIVRDQP1TVL82ARPY8NU7L4D" localSheetId="19" hidden="1">#REF!</definedName>
    <definedName name="BExXVIVRDQP1TVL82ARPY8NU7L4D" localSheetId="4" hidden="1">#REF!</definedName>
    <definedName name="BExXVIVRDQP1TVL82ARPY8NU7L4D" localSheetId="8" hidden="1">#REF!</definedName>
    <definedName name="BExXVIVRDQP1TVL82ARPY8NU7L4D" localSheetId="20" hidden="1">#REF!</definedName>
    <definedName name="BExXVIVRDQP1TVL82ARPY8NU7L4D" localSheetId="7" hidden="1">#REF!</definedName>
    <definedName name="BExXVIVRDQP1TVL82ARPY8NU7L4D" hidden="1">#REF!</definedName>
    <definedName name="BExXWZH2WDU5PY25RYVE874AVWH4" localSheetId="6" hidden="1">#REF!</definedName>
    <definedName name="BExXWZH2WDU5PY25RYVE874AVWH4" localSheetId="5" hidden="1">#REF!</definedName>
    <definedName name="BExXWZH2WDU5PY25RYVE874AVWH4" localSheetId="22" hidden="1">#REF!</definedName>
    <definedName name="BExXWZH2WDU5PY25RYVE874AVWH4" localSheetId="3" hidden="1">#REF!</definedName>
    <definedName name="BExXWZH2WDU5PY25RYVE874AVWH4" localSheetId="19" hidden="1">#REF!</definedName>
    <definedName name="BExXWZH2WDU5PY25RYVE874AVWH4" localSheetId="4" hidden="1">#REF!</definedName>
    <definedName name="BExXWZH2WDU5PY25RYVE874AVWH4" localSheetId="8" hidden="1">#REF!</definedName>
    <definedName name="BExXWZH2WDU5PY25RYVE874AVWH4" localSheetId="20" hidden="1">#REF!</definedName>
    <definedName name="BExXWZH2WDU5PY25RYVE874AVWH4" localSheetId="7" hidden="1">#REF!</definedName>
    <definedName name="BExXWZH2WDU5PY25RYVE874AVWH4" hidden="1">#REF!</definedName>
    <definedName name="BExXX0Z6A4U6ZGZEFMMZ9J3AODHP" localSheetId="6" hidden="1">#REF!</definedName>
    <definedName name="BExXX0Z6A4U6ZGZEFMMZ9J3AODHP" localSheetId="5" hidden="1">#REF!</definedName>
    <definedName name="BExXX0Z6A4U6ZGZEFMMZ9J3AODHP" localSheetId="22" hidden="1">#REF!</definedName>
    <definedName name="BExXX0Z6A4U6ZGZEFMMZ9J3AODHP" localSheetId="3" hidden="1">#REF!</definedName>
    <definedName name="BExXX0Z6A4U6ZGZEFMMZ9J3AODHP" localSheetId="4" hidden="1">#REF!</definedName>
    <definedName name="BExXX0Z6A4U6ZGZEFMMZ9J3AODHP" localSheetId="8" hidden="1">#REF!</definedName>
    <definedName name="BExXX0Z6A4U6ZGZEFMMZ9J3AODHP" localSheetId="20" hidden="1">#REF!</definedName>
    <definedName name="BExXX0Z6A4U6ZGZEFMMZ9J3AODHP" localSheetId="7" hidden="1">#REF!</definedName>
    <definedName name="BExXX0Z6A4U6ZGZEFMMZ9J3AODHP" hidden="1">#REF!</definedName>
    <definedName name="BExXX67XRSSJPVXF6MQ2SFIGN4Y7" localSheetId="6" hidden="1">#REF!</definedName>
    <definedName name="BExXX67XRSSJPVXF6MQ2SFIGN4Y7" localSheetId="5" hidden="1">#REF!</definedName>
    <definedName name="BExXX67XRSSJPVXF6MQ2SFIGN4Y7" localSheetId="22" hidden="1">#REF!</definedName>
    <definedName name="BExXX67XRSSJPVXF6MQ2SFIGN4Y7" localSheetId="3" hidden="1">#REF!</definedName>
    <definedName name="BExXX67XRSSJPVXF6MQ2SFIGN4Y7" localSheetId="19" hidden="1">#REF!</definedName>
    <definedName name="BExXX67XRSSJPVXF6MQ2SFIGN4Y7" localSheetId="4" hidden="1">#REF!</definedName>
    <definedName name="BExXX67XRSSJPVXF6MQ2SFIGN4Y7" localSheetId="8" hidden="1">#REF!</definedName>
    <definedName name="BExXX67XRSSJPVXF6MQ2SFIGN4Y7" localSheetId="20" hidden="1">#REF!</definedName>
    <definedName name="BExXX67XRSSJPVXF6MQ2SFIGN4Y7" localSheetId="7" hidden="1">#REF!</definedName>
    <definedName name="BExXX67XRSSJPVXF6MQ2SFIGN4Y7" hidden="1">#REF!</definedName>
    <definedName name="BExXXG3ZOCBXIAAIZVCSP0WU65PV" localSheetId="6" hidden="1">#REF!</definedName>
    <definedName name="BExXXG3ZOCBXIAAIZVCSP0WU65PV" localSheetId="5" hidden="1">#REF!</definedName>
    <definedName name="BExXXG3ZOCBXIAAIZVCSP0WU65PV" localSheetId="22" hidden="1">#REF!</definedName>
    <definedName name="BExXXG3ZOCBXIAAIZVCSP0WU65PV" localSheetId="3" hidden="1">#REF!</definedName>
    <definedName name="BExXXG3ZOCBXIAAIZVCSP0WU65PV" localSheetId="19" hidden="1">#REF!</definedName>
    <definedName name="BExXXG3ZOCBXIAAIZVCSP0WU65PV" localSheetId="4" hidden="1">#REF!</definedName>
    <definedName name="BExXXG3ZOCBXIAAIZVCSP0WU65PV" localSheetId="8" hidden="1">#REF!</definedName>
    <definedName name="BExXXG3ZOCBXIAAIZVCSP0WU65PV" localSheetId="20" hidden="1">#REF!</definedName>
    <definedName name="BExXXG3ZOCBXIAAIZVCSP0WU65PV" localSheetId="7" hidden="1">#REF!</definedName>
    <definedName name="BExXXG3ZOCBXIAAIZVCSP0WU65PV" hidden="1">#REF!</definedName>
    <definedName name="BExXY913GRTBM5NJHI491SHLI4LP" localSheetId="6" hidden="1">#REF!</definedName>
    <definedName name="BExXY913GRTBM5NJHI491SHLI4LP" localSheetId="5" hidden="1">#REF!</definedName>
    <definedName name="BExXY913GRTBM5NJHI491SHLI4LP" localSheetId="22" hidden="1">#REF!</definedName>
    <definedName name="BExXY913GRTBM5NJHI491SHLI4LP" localSheetId="3" hidden="1">#REF!</definedName>
    <definedName name="BExXY913GRTBM5NJHI491SHLI4LP" localSheetId="19" hidden="1">#REF!</definedName>
    <definedName name="BExXY913GRTBM5NJHI491SHLI4LP" localSheetId="4" hidden="1">#REF!</definedName>
    <definedName name="BExXY913GRTBM5NJHI491SHLI4LP" localSheetId="8" hidden="1">#REF!</definedName>
    <definedName name="BExXY913GRTBM5NJHI491SHLI4LP" localSheetId="20" hidden="1">#REF!</definedName>
    <definedName name="BExXY913GRTBM5NJHI491SHLI4LP" localSheetId="7" hidden="1">#REF!</definedName>
    <definedName name="BExXY913GRTBM5NJHI491SHLI4LP" hidden="1">#REF!</definedName>
    <definedName name="BExXZBJH9CYZY77E6NI3P1XRC191" localSheetId="6" hidden="1">#REF!</definedName>
    <definedName name="BExXZBJH9CYZY77E6NI3P1XRC191" localSheetId="5" hidden="1">#REF!</definedName>
    <definedName name="BExXZBJH9CYZY77E6NI3P1XRC191" localSheetId="22" hidden="1">#REF!</definedName>
    <definedName name="BExXZBJH9CYZY77E6NI3P1XRC191" localSheetId="3" hidden="1">#REF!</definedName>
    <definedName name="BExXZBJH9CYZY77E6NI3P1XRC191" localSheetId="4" hidden="1">#REF!</definedName>
    <definedName name="BExXZBJH9CYZY77E6NI3P1XRC191" localSheetId="8" hidden="1">#REF!</definedName>
    <definedName name="BExXZBJH9CYZY77E6NI3P1XRC191" localSheetId="20" hidden="1">#REF!</definedName>
    <definedName name="BExXZBJH9CYZY77E6NI3P1XRC191" localSheetId="7" hidden="1">#REF!</definedName>
    <definedName name="BExXZBJH9CYZY77E6NI3P1XRC191" hidden="1">#REF!</definedName>
    <definedName name="BExXZNDLYG13GZI4BZC2R95WEK07" localSheetId="6" hidden="1">#REF!</definedName>
    <definedName name="BExXZNDLYG13GZI4BZC2R95WEK07" localSheetId="5" hidden="1">#REF!</definedName>
    <definedName name="BExXZNDLYG13GZI4BZC2R95WEK07" localSheetId="22" hidden="1">#REF!</definedName>
    <definedName name="BExXZNDLYG13GZI4BZC2R95WEK07" localSheetId="3" hidden="1">#REF!</definedName>
    <definedName name="BExXZNDLYG13GZI4BZC2R95WEK07" localSheetId="19" hidden="1">#REF!</definedName>
    <definedName name="BExXZNDLYG13GZI4BZC2R95WEK07" localSheetId="4" hidden="1">#REF!</definedName>
    <definedName name="BExXZNDLYG13GZI4BZC2R95WEK07" localSheetId="8" hidden="1">#REF!</definedName>
    <definedName name="BExXZNDLYG13GZI4BZC2R95WEK07" localSheetId="20" hidden="1">#REF!</definedName>
    <definedName name="BExXZNDLYG13GZI4BZC2R95WEK07" localSheetId="7" hidden="1">#REF!</definedName>
    <definedName name="BExXZNDLYG13GZI4BZC2R95WEK07" hidden="1">#REF!</definedName>
    <definedName name="BExXZRQ50KDKQHNGXAIRR8PF7G5Q" localSheetId="6" hidden="1">#REF!</definedName>
    <definedName name="BExXZRQ50KDKQHNGXAIRR8PF7G5Q" localSheetId="5" hidden="1">#REF!</definedName>
    <definedName name="BExXZRQ50KDKQHNGXAIRR8PF7G5Q" localSheetId="22" hidden="1">#REF!</definedName>
    <definedName name="BExXZRQ50KDKQHNGXAIRR8PF7G5Q" localSheetId="3" hidden="1">#REF!</definedName>
    <definedName name="BExXZRQ50KDKQHNGXAIRR8PF7G5Q" localSheetId="19" hidden="1">#REF!</definedName>
    <definedName name="BExXZRQ50KDKQHNGXAIRR8PF7G5Q" localSheetId="4" hidden="1">#REF!</definedName>
    <definedName name="BExXZRQ50KDKQHNGXAIRR8PF7G5Q" localSheetId="8" hidden="1">#REF!</definedName>
    <definedName name="BExXZRQ50KDKQHNGXAIRR8PF7G5Q" localSheetId="20" hidden="1">#REF!</definedName>
    <definedName name="BExXZRQ50KDKQHNGXAIRR8PF7G5Q" localSheetId="7" hidden="1">#REF!</definedName>
    <definedName name="BExXZRQ50KDKQHNGXAIRR8PF7G5Q" hidden="1">#REF!</definedName>
    <definedName name="BExY2N4EY1DZ4L35N43GM0IB2VPK" localSheetId="6" hidden="1">#REF!</definedName>
    <definedName name="BExY2N4EY1DZ4L35N43GM0IB2VPK" localSheetId="5" hidden="1">#REF!</definedName>
    <definedName name="BExY2N4EY1DZ4L35N43GM0IB2VPK" localSheetId="22" hidden="1">#REF!</definedName>
    <definedName name="BExY2N4EY1DZ4L35N43GM0IB2VPK" localSheetId="3" hidden="1">#REF!</definedName>
    <definedName name="BExY2N4EY1DZ4L35N43GM0IB2VPK" localSheetId="19" hidden="1">#REF!</definedName>
    <definedName name="BExY2N4EY1DZ4L35N43GM0IB2VPK" localSheetId="4" hidden="1">#REF!</definedName>
    <definedName name="BExY2N4EY1DZ4L35N43GM0IB2VPK" localSheetId="8" hidden="1">#REF!</definedName>
    <definedName name="BExY2N4EY1DZ4L35N43GM0IB2VPK" localSheetId="20" hidden="1">#REF!</definedName>
    <definedName name="BExY2N4EY1DZ4L35N43GM0IB2VPK" localSheetId="7" hidden="1">#REF!</definedName>
    <definedName name="BExY2N4EY1DZ4L35N43GM0IB2VPK" hidden="1">#REF!</definedName>
    <definedName name="BExY3MMWXIQSTJWDYYFN0TA1A1SH" localSheetId="6" hidden="1">#REF!</definedName>
    <definedName name="BExY3MMWXIQSTJWDYYFN0TA1A1SH" localSheetId="5" hidden="1">#REF!</definedName>
    <definedName name="BExY3MMWXIQSTJWDYYFN0TA1A1SH" localSheetId="22" hidden="1">#REF!</definedName>
    <definedName name="BExY3MMWXIQSTJWDYYFN0TA1A1SH" localSheetId="3" hidden="1">#REF!</definedName>
    <definedName name="BExY3MMWXIQSTJWDYYFN0TA1A1SH" localSheetId="19" hidden="1">#REF!</definedName>
    <definedName name="BExY3MMWXIQSTJWDYYFN0TA1A1SH" localSheetId="4" hidden="1">#REF!</definedName>
    <definedName name="BExY3MMWXIQSTJWDYYFN0TA1A1SH" localSheetId="8" hidden="1">#REF!</definedName>
    <definedName name="BExY3MMWXIQSTJWDYYFN0TA1A1SH" localSheetId="20" hidden="1">#REF!</definedName>
    <definedName name="BExY3MMWXIQSTJWDYYFN0TA1A1SH" localSheetId="7" hidden="1">#REF!</definedName>
    <definedName name="BExY3MMWXIQSTJWDYYFN0TA1A1SH" hidden="1">#REF!</definedName>
    <definedName name="BExY68W65TVGJYVP88U94OZJXW92" localSheetId="6" hidden="1">#REF!</definedName>
    <definedName name="BExY68W65TVGJYVP88U94OZJXW92" localSheetId="5" hidden="1">#REF!</definedName>
    <definedName name="BExY68W65TVGJYVP88U94OZJXW92" localSheetId="22" hidden="1">#REF!</definedName>
    <definedName name="BExY68W65TVGJYVP88U94OZJXW92" localSheetId="3" hidden="1">#REF!</definedName>
    <definedName name="BExY68W65TVGJYVP88U94OZJXW92" localSheetId="19" hidden="1">#REF!</definedName>
    <definedName name="BExY68W65TVGJYVP88U94OZJXW92" localSheetId="4" hidden="1">#REF!</definedName>
    <definedName name="BExY68W65TVGJYVP88U94OZJXW92" localSheetId="8" hidden="1">#REF!</definedName>
    <definedName name="BExY68W65TVGJYVP88U94OZJXW92" localSheetId="20" hidden="1">#REF!</definedName>
    <definedName name="BExY68W65TVGJYVP88U94OZJXW92" localSheetId="7" hidden="1">#REF!</definedName>
    <definedName name="BExY68W65TVGJYVP88U94OZJXW92" hidden="1">#REF!</definedName>
    <definedName name="BExZJQJI4H09EC94GXCLZDAB05VB" localSheetId="6" hidden="1">[1]HEADER!#REF!</definedName>
    <definedName name="BExZJQJI4H09EC94GXCLZDAB05VB" localSheetId="5" hidden="1">[1]HEADER!#REF!</definedName>
    <definedName name="BExZJQJI4H09EC94GXCLZDAB05VB" localSheetId="22" hidden="1">[1]HEADER!#REF!</definedName>
    <definedName name="BExZJQJI4H09EC94GXCLZDAB05VB" localSheetId="3" hidden="1">[1]HEADER!#REF!</definedName>
    <definedName name="BExZJQJI4H09EC94GXCLZDAB05VB" localSheetId="19" hidden="1">[1]HEADER!#REF!</definedName>
    <definedName name="BExZJQJI4H09EC94GXCLZDAB05VB" localSheetId="4" hidden="1">[1]HEADER!#REF!</definedName>
    <definedName name="BExZJQJI4H09EC94GXCLZDAB05VB" localSheetId="8" hidden="1">[1]HEADER!#REF!</definedName>
    <definedName name="BExZJQJI4H09EC94GXCLZDAB05VB" localSheetId="20" hidden="1">[1]HEADER!#REF!</definedName>
    <definedName name="BExZJQJI4H09EC94GXCLZDAB05VB" localSheetId="7" hidden="1">[1]HEADER!#REF!</definedName>
    <definedName name="BExZJQJI4H09EC94GXCLZDAB05VB" hidden="1">[1]HEADER!#REF!</definedName>
    <definedName name="BExZKR3VJ576YAUQN076B93KO59K" localSheetId="6" hidden="1">#REF!</definedName>
    <definedName name="BExZKR3VJ576YAUQN076B93KO59K" localSheetId="5" hidden="1">#REF!</definedName>
    <definedName name="BExZKR3VJ576YAUQN076B93KO59K" localSheetId="17" hidden="1">#REF!</definedName>
    <definedName name="BExZKR3VJ576YAUQN076B93KO59K" localSheetId="22" hidden="1">#REF!</definedName>
    <definedName name="BExZKR3VJ576YAUQN076B93KO59K" localSheetId="3" hidden="1">#REF!</definedName>
    <definedName name="BExZKR3VJ576YAUQN076B93KO59K" localSheetId="19" hidden="1">#REF!</definedName>
    <definedName name="BExZKR3VJ576YAUQN076B93KO59K" localSheetId="15" hidden="1">#REF!</definedName>
    <definedName name="BExZKR3VJ576YAUQN076B93KO59K" localSheetId="4" hidden="1">#REF!</definedName>
    <definedName name="BExZKR3VJ576YAUQN076B93KO59K" localSheetId="8" hidden="1">#REF!</definedName>
    <definedName name="BExZKR3VJ576YAUQN076B93KO59K" localSheetId="20" hidden="1">#REF!</definedName>
    <definedName name="BExZKR3VJ576YAUQN076B93KO59K" localSheetId="7" hidden="1">#REF!</definedName>
    <definedName name="BExZKR3VJ576YAUQN076B93KO59K" hidden="1">#REF!</definedName>
    <definedName name="BExZKU92AO3Y1O0ER3PXE4B2I6RI" localSheetId="6" hidden="1">#REF!</definedName>
    <definedName name="BExZKU92AO3Y1O0ER3PXE4B2I6RI" localSheetId="5" hidden="1">#REF!</definedName>
    <definedName name="BExZKU92AO3Y1O0ER3PXE4B2I6RI" localSheetId="22" hidden="1">#REF!</definedName>
    <definedName name="BExZKU92AO3Y1O0ER3PXE4B2I6RI" localSheetId="3" hidden="1">#REF!</definedName>
    <definedName name="BExZKU92AO3Y1O0ER3PXE4B2I6RI" localSheetId="19" hidden="1">#REF!</definedName>
    <definedName name="BExZKU92AO3Y1O0ER3PXE4B2I6RI" localSheetId="4" hidden="1">#REF!</definedName>
    <definedName name="BExZKU92AO3Y1O0ER3PXE4B2I6RI" localSheetId="8" hidden="1">#REF!</definedName>
    <definedName name="BExZKU92AO3Y1O0ER3PXE4B2I6RI" localSheetId="20" hidden="1">#REF!</definedName>
    <definedName name="BExZKU92AO3Y1O0ER3PXE4B2I6RI" localSheetId="7" hidden="1">#REF!</definedName>
    <definedName name="BExZKU92AO3Y1O0ER3PXE4B2I6RI" hidden="1">#REF!</definedName>
    <definedName name="BExZKUJTD6LL7UXH2TZWJEBIWBK9" localSheetId="6" hidden="1">#REF!</definedName>
    <definedName name="BExZKUJTD6LL7UXH2TZWJEBIWBK9" localSheetId="5" hidden="1">#REF!</definedName>
    <definedName name="BExZKUJTD6LL7UXH2TZWJEBIWBK9" localSheetId="22" hidden="1">#REF!</definedName>
    <definedName name="BExZKUJTD6LL7UXH2TZWJEBIWBK9" localSheetId="3" hidden="1">#REF!</definedName>
    <definedName name="BExZKUJTD6LL7UXH2TZWJEBIWBK9" localSheetId="19" hidden="1">#REF!</definedName>
    <definedName name="BExZKUJTD6LL7UXH2TZWJEBIWBK9" localSheetId="4" hidden="1">#REF!</definedName>
    <definedName name="BExZKUJTD6LL7UXH2TZWJEBIWBK9" localSheetId="8" hidden="1">#REF!</definedName>
    <definedName name="BExZKUJTD6LL7UXH2TZWJEBIWBK9" localSheetId="20" hidden="1">#REF!</definedName>
    <definedName name="BExZKUJTD6LL7UXH2TZWJEBIWBK9" localSheetId="7" hidden="1">#REF!</definedName>
    <definedName name="BExZKUJTD6LL7UXH2TZWJEBIWBK9" hidden="1">#REF!</definedName>
    <definedName name="BExZLPV9SS22Q89NOAAPH4KE2NCI" localSheetId="6" hidden="1">#REF!</definedName>
    <definedName name="BExZLPV9SS22Q89NOAAPH4KE2NCI" localSheetId="5" hidden="1">#REF!</definedName>
    <definedName name="BExZLPV9SS22Q89NOAAPH4KE2NCI" localSheetId="22" hidden="1">#REF!</definedName>
    <definedName name="BExZLPV9SS22Q89NOAAPH4KE2NCI" localSheetId="3" hidden="1">#REF!</definedName>
    <definedName name="BExZLPV9SS22Q89NOAAPH4KE2NCI" localSheetId="19" hidden="1">#REF!</definedName>
    <definedName name="BExZLPV9SS22Q89NOAAPH4KE2NCI" localSheetId="4" hidden="1">#REF!</definedName>
    <definedName name="BExZLPV9SS22Q89NOAAPH4KE2NCI" localSheetId="8" hidden="1">#REF!</definedName>
    <definedName name="BExZLPV9SS22Q89NOAAPH4KE2NCI" localSheetId="20" hidden="1">#REF!</definedName>
    <definedName name="BExZLPV9SS22Q89NOAAPH4KE2NCI" localSheetId="7" hidden="1">#REF!</definedName>
    <definedName name="BExZLPV9SS22Q89NOAAPH4KE2NCI" hidden="1">#REF!</definedName>
    <definedName name="BExZM4US2DP7QFX3MP7L50SP2XOL" localSheetId="6" hidden="1">#REF!</definedName>
    <definedName name="BExZM4US2DP7QFX3MP7L50SP2XOL" localSheetId="5" hidden="1">#REF!</definedName>
    <definedName name="BExZM4US2DP7QFX3MP7L50SP2XOL" localSheetId="22" hidden="1">#REF!</definedName>
    <definedName name="BExZM4US2DP7QFX3MP7L50SP2XOL" localSheetId="3" hidden="1">#REF!</definedName>
    <definedName name="BExZM4US2DP7QFX3MP7L50SP2XOL" localSheetId="19" hidden="1">#REF!</definedName>
    <definedName name="BExZM4US2DP7QFX3MP7L50SP2XOL" localSheetId="4" hidden="1">#REF!</definedName>
    <definedName name="BExZM4US2DP7QFX3MP7L50SP2XOL" localSheetId="8" hidden="1">#REF!</definedName>
    <definedName name="BExZM4US2DP7QFX3MP7L50SP2XOL" localSheetId="20" hidden="1">#REF!</definedName>
    <definedName name="BExZM4US2DP7QFX3MP7L50SP2XOL" localSheetId="7" hidden="1">#REF!</definedName>
    <definedName name="BExZM4US2DP7QFX3MP7L50SP2XOL" hidden="1">#REF!</definedName>
    <definedName name="BExZNQZT1LW9775RO9TLV3BRMJ10" localSheetId="6" hidden="1">#REF!</definedName>
    <definedName name="BExZNQZT1LW9775RO9TLV3BRMJ10" localSheetId="5" hidden="1">#REF!</definedName>
    <definedName name="BExZNQZT1LW9775RO9TLV3BRMJ10" localSheetId="22" hidden="1">#REF!</definedName>
    <definedName name="BExZNQZT1LW9775RO9TLV3BRMJ10" localSheetId="3" hidden="1">#REF!</definedName>
    <definedName name="BExZNQZT1LW9775RO9TLV3BRMJ10" localSheetId="19" hidden="1">#REF!</definedName>
    <definedName name="BExZNQZT1LW9775RO9TLV3BRMJ10" localSheetId="4" hidden="1">#REF!</definedName>
    <definedName name="BExZNQZT1LW9775RO9TLV3BRMJ10" localSheetId="8" hidden="1">#REF!</definedName>
    <definedName name="BExZNQZT1LW9775RO9TLV3BRMJ10" localSheetId="20" hidden="1">#REF!</definedName>
    <definedName name="BExZNQZT1LW9775RO9TLV3BRMJ10" localSheetId="7" hidden="1">#REF!</definedName>
    <definedName name="BExZNQZT1LW9775RO9TLV3BRMJ10" hidden="1">#REF!</definedName>
    <definedName name="BExZO1C4DMHFFBZNZODSP4ZX7HD7" localSheetId="6" hidden="1">#REF!</definedName>
    <definedName name="BExZO1C4DMHFFBZNZODSP4ZX7HD7" localSheetId="5" hidden="1">#REF!</definedName>
    <definedName name="BExZO1C4DMHFFBZNZODSP4ZX7HD7" localSheetId="22" hidden="1">#REF!</definedName>
    <definedName name="BExZO1C4DMHFFBZNZODSP4ZX7HD7" localSheetId="3" hidden="1">#REF!</definedName>
    <definedName name="BExZO1C4DMHFFBZNZODSP4ZX7HD7" localSheetId="19" hidden="1">#REF!</definedName>
    <definedName name="BExZO1C4DMHFFBZNZODSP4ZX7HD7" localSheetId="4" hidden="1">#REF!</definedName>
    <definedName name="BExZO1C4DMHFFBZNZODSP4ZX7HD7" localSheetId="8" hidden="1">#REF!</definedName>
    <definedName name="BExZO1C4DMHFFBZNZODSP4ZX7HD7" localSheetId="20" hidden="1">#REF!</definedName>
    <definedName name="BExZO1C4DMHFFBZNZODSP4ZX7HD7" localSheetId="7" hidden="1">#REF!</definedName>
    <definedName name="BExZO1C4DMHFFBZNZODSP4ZX7HD7" hidden="1">#REF!</definedName>
    <definedName name="BExZO99Z8LFFE2OU6KR3GU66ZU0M" localSheetId="6" hidden="1">#REF!</definedName>
    <definedName name="BExZO99Z8LFFE2OU6KR3GU66ZU0M" localSheetId="5" hidden="1">#REF!</definedName>
    <definedName name="BExZO99Z8LFFE2OU6KR3GU66ZU0M" localSheetId="22" hidden="1">#REF!</definedName>
    <definedName name="BExZO99Z8LFFE2OU6KR3GU66ZU0M" localSheetId="3" hidden="1">#REF!</definedName>
    <definedName name="BExZO99Z8LFFE2OU6KR3GU66ZU0M" localSheetId="19" hidden="1">#REF!</definedName>
    <definedName name="BExZO99Z8LFFE2OU6KR3GU66ZU0M" localSheetId="4" hidden="1">#REF!</definedName>
    <definedName name="BExZO99Z8LFFE2OU6KR3GU66ZU0M" localSheetId="8" hidden="1">#REF!</definedName>
    <definedName name="BExZO99Z8LFFE2OU6KR3GU66ZU0M" localSheetId="20" hidden="1">#REF!</definedName>
    <definedName name="BExZO99Z8LFFE2OU6KR3GU66ZU0M" localSheetId="7" hidden="1">#REF!</definedName>
    <definedName name="BExZO99Z8LFFE2OU6KR3GU66ZU0M" hidden="1">#REF!</definedName>
    <definedName name="BExZP1QYR0G4BE2GNX7T40PRUWTE" localSheetId="6" hidden="1">#REF!</definedName>
    <definedName name="BExZP1QYR0G4BE2GNX7T40PRUWTE" localSheetId="5" hidden="1">#REF!</definedName>
    <definedName name="BExZP1QYR0G4BE2GNX7T40PRUWTE" localSheetId="22" hidden="1">#REF!</definedName>
    <definedName name="BExZP1QYR0G4BE2GNX7T40PRUWTE" localSheetId="3" hidden="1">#REF!</definedName>
    <definedName name="BExZP1QYR0G4BE2GNX7T40PRUWTE" localSheetId="19" hidden="1">#REF!</definedName>
    <definedName name="BExZP1QYR0G4BE2GNX7T40PRUWTE" localSheetId="4" hidden="1">#REF!</definedName>
    <definedName name="BExZP1QYR0G4BE2GNX7T40PRUWTE" localSheetId="8" hidden="1">#REF!</definedName>
    <definedName name="BExZP1QYR0G4BE2GNX7T40PRUWTE" localSheetId="20" hidden="1">#REF!</definedName>
    <definedName name="BExZP1QYR0G4BE2GNX7T40PRUWTE" localSheetId="7" hidden="1">#REF!</definedName>
    <definedName name="BExZP1QYR0G4BE2GNX7T40PRUWTE" hidden="1">#REF!</definedName>
    <definedName name="BExZPIOHX3ABCG2YJAIMI6N5FSPL" localSheetId="6" hidden="1">#REF!</definedName>
    <definedName name="BExZPIOHX3ABCG2YJAIMI6N5FSPL" localSheetId="5" hidden="1">#REF!</definedName>
    <definedName name="BExZPIOHX3ABCG2YJAIMI6N5FSPL" localSheetId="22" hidden="1">#REF!</definedName>
    <definedName name="BExZPIOHX3ABCG2YJAIMI6N5FSPL" localSheetId="3" hidden="1">#REF!</definedName>
    <definedName name="BExZPIOHX3ABCG2YJAIMI6N5FSPL" localSheetId="19" hidden="1">#REF!</definedName>
    <definedName name="BExZPIOHX3ABCG2YJAIMI6N5FSPL" localSheetId="4" hidden="1">#REF!</definedName>
    <definedName name="BExZPIOHX3ABCG2YJAIMI6N5FSPL" localSheetId="8" hidden="1">#REF!</definedName>
    <definedName name="BExZPIOHX3ABCG2YJAIMI6N5FSPL" localSheetId="20" hidden="1">#REF!</definedName>
    <definedName name="BExZPIOHX3ABCG2YJAIMI6N5FSPL" localSheetId="7" hidden="1">#REF!</definedName>
    <definedName name="BExZPIOHX3ABCG2YJAIMI6N5FSPL" hidden="1">#REF!</definedName>
    <definedName name="BExZS23CUQRWA0VA8W5KO8T7HL49" localSheetId="6" hidden="1">#REF!</definedName>
    <definedName name="BExZS23CUQRWA0VA8W5KO8T7HL49" localSheetId="5" hidden="1">#REF!</definedName>
    <definedName name="BExZS23CUQRWA0VA8W5KO8T7HL49" localSheetId="22" hidden="1">#REF!</definedName>
    <definedName name="BExZS23CUQRWA0VA8W5KO8T7HL49" localSheetId="3" hidden="1">#REF!</definedName>
    <definedName name="BExZS23CUQRWA0VA8W5KO8T7HL49" localSheetId="4" hidden="1">#REF!</definedName>
    <definedName name="BExZS23CUQRWA0VA8W5KO8T7HL49" localSheetId="8" hidden="1">#REF!</definedName>
    <definedName name="BExZS23CUQRWA0VA8W5KO8T7HL49" localSheetId="20" hidden="1">#REF!</definedName>
    <definedName name="BExZS23CUQRWA0VA8W5KO8T7HL49" localSheetId="7" hidden="1">#REF!</definedName>
    <definedName name="BExZS23CUQRWA0VA8W5KO8T7HL49" hidden="1">#REF!</definedName>
    <definedName name="BExZSGRVHGXOEDFDQC17GK8OZV7P" localSheetId="6" hidden="1">#REF!</definedName>
    <definedName name="BExZSGRVHGXOEDFDQC17GK8OZV7P" localSheetId="5" hidden="1">#REF!</definedName>
    <definedName name="BExZSGRVHGXOEDFDQC17GK8OZV7P" localSheetId="22" hidden="1">#REF!</definedName>
    <definedName name="BExZSGRVHGXOEDFDQC17GK8OZV7P" localSheetId="3" hidden="1">#REF!</definedName>
    <definedName name="BExZSGRVHGXOEDFDQC17GK8OZV7P" localSheetId="19" hidden="1">#REF!</definedName>
    <definedName name="BExZSGRVHGXOEDFDQC17GK8OZV7P" localSheetId="4" hidden="1">#REF!</definedName>
    <definedName name="BExZSGRVHGXOEDFDQC17GK8OZV7P" localSheetId="8" hidden="1">#REF!</definedName>
    <definedName name="BExZSGRVHGXOEDFDQC17GK8OZV7P" localSheetId="20" hidden="1">#REF!</definedName>
    <definedName name="BExZSGRVHGXOEDFDQC17GK8OZV7P" localSheetId="7" hidden="1">#REF!</definedName>
    <definedName name="BExZSGRVHGXOEDFDQC17GK8OZV7P" hidden="1">#REF!</definedName>
    <definedName name="BExZTDQR50ZLG9SHW463LMV4I9EF" localSheetId="6" hidden="1">#REF!</definedName>
    <definedName name="BExZTDQR50ZLG9SHW463LMV4I9EF" localSheetId="5" hidden="1">#REF!</definedName>
    <definedName name="BExZTDQR50ZLG9SHW463LMV4I9EF" localSheetId="22" hidden="1">#REF!</definedName>
    <definedName name="BExZTDQR50ZLG9SHW463LMV4I9EF" localSheetId="3" hidden="1">#REF!</definedName>
    <definedName name="BExZTDQR50ZLG9SHW463LMV4I9EF" localSheetId="19" hidden="1">#REF!</definedName>
    <definedName name="BExZTDQR50ZLG9SHW463LMV4I9EF" localSheetId="4" hidden="1">#REF!</definedName>
    <definedName name="BExZTDQR50ZLG9SHW463LMV4I9EF" localSheetId="8" hidden="1">#REF!</definedName>
    <definedName name="BExZTDQR50ZLG9SHW463LMV4I9EF" localSheetId="20" hidden="1">#REF!</definedName>
    <definedName name="BExZTDQR50ZLG9SHW463LMV4I9EF" localSheetId="7" hidden="1">#REF!</definedName>
    <definedName name="BExZTDQR50ZLG9SHW463LMV4I9EF" hidden="1">#REF!</definedName>
    <definedName name="BExZTUZ96GGOOTAQJ1EXWAKRHOBY" localSheetId="6" hidden="1">#REF!</definedName>
    <definedName name="BExZTUZ96GGOOTAQJ1EXWAKRHOBY" localSheetId="5" hidden="1">#REF!</definedName>
    <definedName name="BExZTUZ96GGOOTAQJ1EXWAKRHOBY" localSheetId="22" hidden="1">#REF!</definedName>
    <definedName name="BExZTUZ96GGOOTAQJ1EXWAKRHOBY" localSheetId="3" hidden="1">#REF!</definedName>
    <definedName name="BExZTUZ96GGOOTAQJ1EXWAKRHOBY" localSheetId="19" hidden="1">#REF!</definedName>
    <definedName name="BExZTUZ96GGOOTAQJ1EXWAKRHOBY" localSheetId="4" hidden="1">#REF!</definedName>
    <definedName name="BExZTUZ96GGOOTAQJ1EXWAKRHOBY" localSheetId="8" hidden="1">#REF!</definedName>
    <definedName name="BExZTUZ96GGOOTAQJ1EXWAKRHOBY" localSheetId="20" hidden="1">#REF!</definedName>
    <definedName name="BExZTUZ96GGOOTAQJ1EXWAKRHOBY" localSheetId="7" hidden="1">#REF!</definedName>
    <definedName name="BExZTUZ96GGOOTAQJ1EXWAKRHOBY" hidden="1">#REF!</definedName>
    <definedName name="BExZWW2CJYV8V7QB41EBGP2YM5OG" localSheetId="6" hidden="1">#REF!</definedName>
    <definedName name="BExZWW2CJYV8V7QB41EBGP2YM5OG" localSheetId="5" hidden="1">#REF!</definedName>
    <definedName name="BExZWW2CJYV8V7QB41EBGP2YM5OG" localSheetId="22" hidden="1">#REF!</definedName>
    <definedName name="BExZWW2CJYV8V7QB41EBGP2YM5OG" localSheetId="3" hidden="1">#REF!</definedName>
    <definedName name="BExZWW2CJYV8V7QB41EBGP2YM5OG" localSheetId="19" hidden="1">#REF!</definedName>
    <definedName name="BExZWW2CJYV8V7QB41EBGP2YM5OG" localSheetId="4" hidden="1">#REF!</definedName>
    <definedName name="BExZWW2CJYV8V7QB41EBGP2YM5OG" localSheetId="8" hidden="1">#REF!</definedName>
    <definedName name="BExZWW2CJYV8V7QB41EBGP2YM5OG" localSheetId="20" hidden="1">#REF!</definedName>
    <definedName name="BExZWW2CJYV8V7QB41EBGP2YM5OG" localSheetId="7" hidden="1">#REF!</definedName>
    <definedName name="BExZWW2CJYV8V7QB41EBGP2YM5OG" hidden="1">#REF!</definedName>
    <definedName name="BExZXDLHT6EX4OUX2SOHWODQ9KYG" localSheetId="6" hidden="1">#REF!</definedName>
    <definedName name="BExZXDLHT6EX4OUX2SOHWODQ9KYG" localSheetId="5" hidden="1">#REF!</definedName>
    <definedName name="BExZXDLHT6EX4OUX2SOHWODQ9KYG" localSheetId="22" hidden="1">#REF!</definedName>
    <definedName name="BExZXDLHT6EX4OUX2SOHWODQ9KYG" localSheetId="3" hidden="1">#REF!</definedName>
    <definedName name="BExZXDLHT6EX4OUX2SOHWODQ9KYG" localSheetId="19" hidden="1">#REF!</definedName>
    <definedName name="BExZXDLHT6EX4OUX2SOHWODQ9KYG" localSheetId="4" hidden="1">#REF!</definedName>
    <definedName name="BExZXDLHT6EX4OUX2SOHWODQ9KYG" localSheetId="8" hidden="1">#REF!</definedName>
    <definedName name="BExZXDLHT6EX4OUX2SOHWODQ9KYG" localSheetId="20" hidden="1">#REF!</definedName>
    <definedName name="BExZXDLHT6EX4OUX2SOHWODQ9KYG" localSheetId="7" hidden="1">#REF!</definedName>
    <definedName name="BExZXDLHT6EX4OUX2SOHWODQ9KYG" hidden="1">#REF!</definedName>
    <definedName name="BExZXIP1B5HNFGA7PQFHUGX95789" localSheetId="6" hidden="1">#REF!</definedName>
    <definedName name="BExZXIP1B5HNFGA7PQFHUGX95789" localSheetId="5" hidden="1">#REF!</definedName>
    <definedName name="BExZXIP1B5HNFGA7PQFHUGX95789" localSheetId="22" hidden="1">#REF!</definedName>
    <definedName name="BExZXIP1B5HNFGA7PQFHUGX95789" localSheetId="3" hidden="1">#REF!</definedName>
    <definedName name="BExZXIP1B5HNFGA7PQFHUGX95789" localSheetId="19" hidden="1">#REF!</definedName>
    <definedName name="BExZXIP1B5HNFGA7PQFHUGX95789" localSheetId="4" hidden="1">#REF!</definedName>
    <definedName name="BExZXIP1B5HNFGA7PQFHUGX95789" localSheetId="8" hidden="1">#REF!</definedName>
    <definedName name="BExZXIP1B5HNFGA7PQFHUGX95789" localSheetId="20" hidden="1">#REF!</definedName>
    <definedName name="BExZXIP1B5HNFGA7PQFHUGX95789" localSheetId="7" hidden="1">#REF!</definedName>
    <definedName name="BExZXIP1B5HNFGA7PQFHUGX95789" hidden="1">#REF!</definedName>
    <definedName name="BExZXIZTS8GLF0ST0UI7OYJ03SUP" localSheetId="6" hidden="1">#REF!</definedName>
    <definedName name="BExZXIZTS8GLF0ST0UI7OYJ03SUP" localSheetId="5" hidden="1">#REF!</definedName>
    <definedName name="BExZXIZTS8GLF0ST0UI7OYJ03SUP" localSheetId="22" hidden="1">#REF!</definedName>
    <definedName name="BExZXIZTS8GLF0ST0UI7OYJ03SUP" localSheetId="3" hidden="1">#REF!</definedName>
    <definedName name="BExZXIZTS8GLF0ST0UI7OYJ03SUP" localSheetId="19" hidden="1">#REF!</definedName>
    <definedName name="BExZXIZTS8GLF0ST0UI7OYJ03SUP" localSheetId="4" hidden="1">#REF!</definedName>
    <definedName name="BExZXIZTS8GLF0ST0UI7OYJ03SUP" localSheetId="8" hidden="1">#REF!</definedName>
    <definedName name="BExZXIZTS8GLF0ST0UI7OYJ03SUP" localSheetId="20" hidden="1">#REF!</definedName>
    <definedName name="BExZXIZTS8GLF0ST0UI7OYJ03SUP" localSheetId="7" hidden="1">#REF!</definedName>
    <definedName name="BExZXIZTS8GLF0ST0UI7OYJ03SUP" hidden="1">#REF!</definedName>
    <definedName name="BExZYDPO844NEHFICNS2ASEB40T4" localSheetId="6" hidden="1">#REF!</definedName>
    <definedName name="BExZYDPO844NEHFICNS2ASEB40T4" localSheetId="5" hidden="1">#REF!</definedName>
    <definedName name="BExZYDPO844NEHFICNS2ASEB40T4" localSheetId="22" hidden="1">#REF!</definedName>
    <definedName name="BExZYDPO844NEHFICNS2ASEB40T4" localSheetId="3" hidden="1">#REF!</definedName>
    <definedName name="BExZYDPO844NEHFICNS2ASEB40T4" localSheetId="19" hidden="1">#REF!</definedName>
    <definedName name="BExZYDPO844NEHFICNS2ASEB40T4" localSheetId="4" hidden="1">#REF!</definedName>
    <definedName name="BExZYDPO844NEHFICNS2ASEB40T4" localSheetId="8" hidden="1">#REF!</definedName>
    <definedName name="BExZYDPO844NEHFICNS2ASEB40T4" localSheetId="20" hidden="1">#REF!</definedName>
    <definedName name="BExZYDPO844NEHFICNS2ASEB40T4" localSheetId="7" hidden="1">#REF!</definedName>
    <definedName name="BExZYDPO844NEHFICNS2ASEB40T4" hidden="1">#REF!</definedName>
    <definedName name="BExZZ3HGNEG3YX1H9M9DVR5C2JO2" localSheetId="6" hidden="1">#REF!</definedName>
    <definedName name="BExZZ3HGNEG3YX1H9M9DVR5C2JO2" localSheetId="5" hidden="1">#REF!</definedName>
    <definedName name="BExZZ3HGNEG3YX1H9M9DVR5C2JO2" localSheetId="22" hidden="1">#REF!</definedName>
    <definedName name="BExZZ3HGNEG3YX1H9M9DVR5C2JO2" localSheetId="3" hidden="1">#REF!</definedName>
    <definedName name="BExZZ3HGNEG3YX1H9M9DVR5C2JO2" localSheetId="19" hidden="1">#REF!</definedName>
    <definedName name="BExZZ3HGNEG3YX1H9M9DVR5C2JO2" localSheetId="4" hidden="1">#REF!</definedName>
    <definedName name="BExZZ3HGNEG3YX1H9M9DVR5C2JO2" localSheetId="8" hidden="1">#REF!</definedName>
    <definedName name="BExZZ3HGNEG3YX1H9M9DVR5C2JO2" localSheetId="20" hidden="1">#REF!</definedName>
    <definedName name="BExZZ3HGNEG3YX1H9M9DVR5C2JO2" localSheetId="7" hidden="1">#REF!</definedName>
    <definedName name="BExZZ3HGNEG3YX1H9M9DVR5C2JO2" hidden="1">#REF!</definedName>
    <definedName name="Country">[3]Setup!$C$11</definedName>
    <definedName name="Currency">[3]Setup!$C$15</definedName>
    <definedName name="pag01_as" localSheetId="19">[4]en!$A$1:$AG$131</definedName>
    <definedName name="pag01_as">[5]en!$A$1:$AG$131</definedName>
    <definedName name="pag01_en">[6]en!$A$1:$AG$131</definedName>
    <definedName name="pag01_fr" localSheetId="6">#REF!</definedName>
    <definedName name="pag01_fr" localSheetId="5">#REF!</definedName>
    <definedName name="pag01_fr" localSheetId="17">#REF!</definedName>
    <definedName name="pag01_fr" localSheetId="22">#REF!</definedName>
    <definedName name="pag01_fr" localSheetId="3">#REF!</definedName>
    <definedName name="pag01_fr" localSheetId="19">#REF!</definedName>
    <definedName name="pag01_fr" localSheetId="15">#REF!</definedName>
    <definedName name="pag01_fr" localSheetId="4">#REF!</definedName>
    <definedName name="pag01_fr" localSheetId="8">#REF!</definedName>
    <definedName name="pag01_fr" localSheetId="20">#REF!</definedName>
    <definedName name="pag01_fr" localSheetId="7">#REF!</definedName>
    <definedName name="pag01_fr">#REF!</definedName>
    <definedName name="pag01_ge">[7]de!$A$1:$AG$65</definedName>
    <definedName name="pag02_en" localSheetId="6">[6]en!#REF!</definedName>
    <definedName name="pag02_en" localSheetId="5">[6]en!#REF!</definedName>
    <definedName name="pag02_en" localSheetId="17">[6]en!#REF!</definedName>
    <definedName name="pag02_en" localSheetId="22">[6]en!#REF!</definedName>
    <definedName name="pag02_en" localSheetId="3">[6]en!#REF!</definedName>
    <definedName name="pag02_en" localSheetId="19">[6]en!#REF!</definedName>
    <definedName name="pag02_en" localSheetId="15">[6]en!#REF!</definedName>
    <definedName name="pag02_en" localSheetId="4">[6]en!#REF!</definedName>
    <definedName name="pag02_en" localSheetId="8">[6]en!#REF!</definedName>
    <definedName name="pag02_en" localSheetId="20">[6]en!#REF!</definedName>
    <definedName name="pag02_en" localSheetId="7">[6]en!#REF!</definedName>
    <definedName name="pag02_en">[6]en!#REF!</definedName>
    <definedName name="pag02_fr" localSheetId="6">#REF!</definedName>
    <definedName name="pag02_fr" localSheetId="5">#REF!</definedName>
    <definedName name="pag02_fr" localSheetId="17">#REF!</definedName>
    <definedName name="pag02_fr" localSheetId="22">#REF!</definedName>
    <definedName name="pag02_fr" localSheetId="3">#REF!</definedName>
    <definedName name="pag02_fr" localSheetId="19">#REF!</definedName>
    <definedName name="pag02_fr" localSheetId="15">#REF!</definedName>
    <definedName name="pag02_fr" localSheetId="4">#REF!</definedName>
    <definedName name="pag02_fr" localSheetId="8">#REF!</definedName>
    <definedName name="pag02_fr" localSheetId="20">#REF!</definedName>
    <definedName name="pag02_fr" localSheetId="7">#REF!</definedName>
    <definedName name="pag02_fr">#REF!</definedName>
    <definedName name="pag02_ge" localSheetId="6">[7]de!#REF!</definedName>
    <definedName name="pag02_ge" localSheetId="5">[7]de!#REF!</definedName>
    <definedName name="pag02_ge" localSheetId="17">[7]de!#REF!</definedName>
    <definedName name="pag02_ge" localSheetId="22">[7]de!#REF!</definedName>
    <definedName name="pag02_ge" localSheetId="3">[7]de!#REF!</definedName>
    <definedName name="pag02_ge" localSheetId="19">[7]de!#REF!</definedName>
    <definedName name="pag02_ge" localSheetId="15">[7]de!#REF!</definedName>
    <definedName name="pag02_ge" localSheetId="4">[7]de!#REF!</definedName>
    <definedName name="pag02_ge" localSheetId="8">[7]de!#REF!</definedName>
    <definedName name="pag02_ge" localSheetId="20">[7]de!#REF!</definedName>
    <definedName name="pag02_ge" localSheetId="7">[7]de!#REF!</definedName>
    <definedName name="pag02_ge">[7]de!#REF!</definedName>
    <definedName name="pag03_en" localSheetId="6">[6]en!#REF!</definedName>
    <definedName name="pag03_en" localSheetId="5">[6]en!#REF!</definedName>
    <definedName name="pag03_en" localSheetId="22">[6]en!#REF!</definedName>
    <definedName name="pag03_en" localSheetId="3">[6]en!#REF!</definedName>
    <definedName name="pag03_en" localSheetId="19">[6]en!#REF!</definedName>
    <definedName name="pag03_en" localSheetId="4">[6]en!#REF!</definedName>
    <definedName name="pag03_en" localSheetId="8">[6]en!#REF!</definedName>
    <definedName name="pag03_en" localSheetId="20">[6]en!#REF!</definedName>
    <definedName name="pag03_en" localSheetId="7">[6]en!#REF!</definedName>
    <definedName name="pag03_en">[6]en!#REF!</definedName>
    <definedName name="pag03_fr">[7]fr!$A$66:$AG$130</definedName>
    <definedName name="pag03_ge">[7]de!$A$66:$AG$130</definedName>
    <definedName name="pag04_en">[6]en!$A$132:$AG$195</definedName>
    <definedName name="pag04_fr" localSheetId="6">#REF!</definedName>
    <definedName name="pag04_fr" localSheetId="5">#REF!</definedName>
    <definedName name="pag04_fr" localSheetId="17">#REF!</definedName>
    <definedName name="pag04_fr" localSheetId="22">#REF!</definedName>
    <definedName name="pag04_fr" localSheetId="3">#REF!</definedName>
    <definedName name="pag04_fr" localSheetId="19">#REF!</definedName>
    <definedName name="pag04_fr" localSheetId="15">#REF!</definedName>
    <definedName name="pag04_fr" localSheetId="4">#REF!</definedName>
    <definedName name="pag04_fr" localSheetId="8">#REF!</definedName>
    <definedName name="pag04_fr" localSheetId="20">#REF!</definedName>
    <definedName name="pag04_fr" localSheetId="7">#REF!</definedName>
    <definedName name="pag04_fr">#REF!</definedName>
    <definedName name="pag04_ge">[7]de!$A$131:$AG$195</definedName>
    <definedName name="pag05_en">[6]en!$A$196:$AG$260</definedName>
    <definedName name="pag05_fr" localSheetId="6">#REF!</definedName>
    <definedName name="pag05_fr" localSheetId="5">#REF!</definedName>
    <definedName name="pag05_fr" localSheetId="17">#REF!</definedName>
    <definedName name="pag05_fr" localSheetId="22">#REF!</definedName>
    <definedName name="pag05_fr" localSheetId="3">#REF!</definedName>
    <definedName name="pag05_fr" localSheetId="19">#REF!</definedName>
    <definedName name="pag05_fr" localSheetId="15">#REF!</definedName>
    <definedName name="pag05_fr" localSheetId="4">#REF!</definedName>
    <definedName name="pag05_fr" localSheetId="8">#REF!</definedName>
    <definedName name="pag05_fr" localSheetId="20">#REF!</definedName>
    <definedName name="pag05_fr" localSheetId="7">#REF!</definedName>
    <definedName name="pag05_fr">#REF!</definedName>
    <definedName name="pag05_ge">[7]de!$A$196:$AG$260</definedName>
    <definedName name="pag06_en">[6]en!$A$261:$AG$325</definedName>
    <definedName name="pag06_fr" localSheetId="6">#REF!</definedName>
    <definedName name="pag06_fr" localSheetId="5">#REF!</definedName>
    <definedName name="pag06_fr" localSheetId="17">#REF!</definedName>
    <definedName name="pag06_fr" localSheetId="22">#REF!</definedName>
    <definedName name="pag06_fr" localSheetId="3">#REF!</definedName>
    <definedName name="pag06_fr" localSheetId="19">#REF!</definedName>
    <definedName name="pag06_fr" localSheetId="15">#REF!</definedName>
    <definedName name="pag06_fr" localSheetId="4">#REF!</definedName>
    <definedName name="pag06_fr" localSheetId="8">#REF!</definedName>
    <definedName name="pag06_fr" localSheetId="20">#REF!</definedName>
    <definedName name="pag06_fr" localSheetId="7">#REF!</definedName>
    <definedName name="pag06_fr">#REF!</definedName>
    <definedName name="pag06_ge">[7]de!$A$261:$AG$325</definedName>
    <definedName name="pag07_en">[6]en!$A$326:$AG$390</definedName>
    <definedName name="pag07_fr" localSheetId="6">#REF!</definedName>
    <definedName name="pag07_fr" localSheetId="5">#REF!</definedName>
    <definedName name="pag07_fr" localSheetId="17">#REF!</definedName>
    <definedName name="pag07_fr" localSheetId="22">#REF!</definedName>
    <definedName name="pag07_fr" localSheetId="3">#REF!</definedName>
    <definedName name="pag07_fr" localSheetId="19">#REF!</definedName>
    <definedName name="pag07_fr" localSheetId="15">#REF!</definedName>
    <definedName name="pag07_fr" localSheetId="4">#REF!</definedName>
    <definedName name="pag07_fr" localSheetId="8">#REF!</definedName>
    <definedName name="pag07_fr" localSheetId="20">#REF!</definedName>
    <definedName name="pag07_fr" localSheetId="7">#REF!</definedName>
    <definedName name="pag07_fr">#REF!</definedName>
    <definedName name="pag07_ge">[7]de!$A$326:$AG$390</definedName>
    <definedName name="pag08_en">[6]en!$A$391:$AG$455</definedName>
    <definedName name="pag08_fr" localSheetId="6">#REF!</definedName>
    <definedName name="pag08_fr" localSheetId="5">#REF!</definedName>
    <definedName name="pag08_fr" localSheetId="17">#REF!</definedName>
    <definedName name="pag08_fr" localSheetId="22">#REF!</definedName>
    <definedName name="pag08_fr" localSheetId="3">#REF!</definedName>
    <definedName name="pag08_fr" localSheetId="19">#REF!</definedName>
    <definedName name="pag08_fr" localSheetId="15">#REF!</definedName>
    <definedName name="pag08_fr" localSheetId="4">#REF!</definedName>
    <definedName name="pag08_fr" localSheetId="8">#REF!</definedName>
    <definedName name="pag08_fr" localSheetId="20">#REF!</definedName>
    <definedName name="pag08_fr" localSheetId="7">#REF!</definedName>
    <definedName name="pag08_fr">#REF!</definedName>
    <definedName name="pag08_ge">[7]de!$A$391:$AG$455</definedName>
    <definedName name="pag09_en">[6]en!$A$456:$AG$520</definedName>
    <definedName name="pag09_fr" localSheetId="6">#REF!</definedName>
    <definedName name="pag09_fr" localSheetId="5">#REF!</definedName>
    <definedName name="pag09_fr" localSheetId="17">#REF!</definedName>
    <definedName name="pag09_fr" localSheetId="22">#REF!</definedName>
    <definedName name="pag09_fr" localSheetId="3">#REF!</definedName>
    <definedName name="pag09_fr" localSheetId="19">#REF!</definedName>
    <definedName name="pag09_fr" localSheetId="15">#REF!</definedName>
    <definedName name="pag09_fr" localSheetId="4">#REF!</definedName>
    <definedName name="pag09_fr" localSheetId="8">#REF!</definedName>
    <definedName name="pag09_fr" localSheetId="20">#REF!</definedName>
    <definedName name="pag09_fr" localSheetId="7">#REF!</definedName>
    <definedName name="pag09_fr">#REF!</definedName>
    <definedName name="pag09_ge">[7]de!$A$456:$AG$520</definedName>
    <definedName name="pag10_en">[6]en!$A$521:$AG$585</definedName>
    <definedName name="pag10_fr" localSheetId="6">#REF!</definedName>
    <definedName name="pag10_fr" localSheetId="5">#REF!</definedName>
    <definedName name="pag10_fr" localSheetId="17">#REF!</definedName>
    <definedName name="pag10_fr" localSheetId="22">#REF!</definedName>
    <definedName name="pag10_fr" localSheetId="3">#REF!</definedName>
    <definedName name="pag10_fr" localSheetId="19">#REF!</definedName>
    <definedName name="pag10_fr" localSheetId="15">#REF!</definedName>
    <definedName name="pag10_fr" localSheetId="4">#REF!</definedName>
    <definedName name="pag10_fr" localSheetId="8">#REF!</definedName>
    <definedName name="pag10_fr" localSheetId="20">#REF!</definedName>
    <definedName name="pag10_fr" localSheetId="7">#REF!</definedName>
    <definedName name="pag10_fr">#REF!</definedName>
    <definedName name="pag10_ge">[7]de!$A$521:$AG$585</definedName>
    <definedName name="Print_Areade">[7]de!$A$1:$AG$585</definedName>
    <definedName name="Print_Areaen">[6]en!$A$1:$AG$585</definedName>
    <definedName name="Print_Areafr">[7]fr!$A$1:$AG$585</definedName>
    <definedName name="_xlnm.Print_Titles" localSheetId="14">'Apro_rezerve_2010-2018'!$3:$3</definedName>
    <definedName name="_xlnm.Print_Titles" localSheetId="6">'Budžeta bilance'!$1:$2</definedName>
    <definedName name="_xlnm.Print_Titles" localSheetId="5">'Budžeta ieņēmumi un izdevumi'!$1:$2</definedName>
    <definedName name="_xlnm.Print_Titles" localSheetId="3">Ieņēmumi!$1:$2</definedName>
    <definedName name="_xlnm.Print_Titles" localSheetId="2">Izdevumi!$1:$2</definedName>
    <definedName name="_xlnm.Print_Titles" localSheetId="13">'LNG_2008-2018'!$3:$3</definedName>
    <definedName name="_xlnm.Print_Titles" localSheetId="11">Makro!$A:$D,Makro!$1:$1</definedName>
    <definedName name="_xlnm.Print_Titles" localSheetId="4">Rezerves!$1:$2</definedName>
    <definedName name="_xlnm.Print_Titles" localSheetId="8">'Riski finansēm'!$1:$2</definedName>
    <definedName name="_xlnm.Print_Titles" localSheetId="7">'Valsts parāds'!$1:$2</definedName>
    <definedName name="qqq" localSheetId="19">[8]Setup!$C$11</definedName>
    <definedName name="qqq">[9]Setup!$C$11</definedName>
    <definedName name="solver_adj" localSheetId="11" hidden="1">Makro!$Q$64:$S$64</definedName>
    <definedName name="solver_cvg" localSheetId="11" hidden="1">0.0001</definedName>
    <definedName name="solver_drv" localSheetId="11" hidden="1">2</definedName>
    <definedName name="solver_eng" localSheetId="11" hidden="1">1</definedName>
    <definedName name="solver_est" localSheetId="11" hidden="1">1</definedName>
    <definedName name="solver_itr" localSheetId="11" hidden="1">2147483647</definedName>
    <definedName name="solver_mip" localSheetId="11" hidden="1">2147483647</definedName>
    <definedName name="solver_mni" localSheetId="11" hidden="1">30</definedName>
    <definedName name="solver_mrt" localSheetId="11" hidden="1">0.075</definedName>
    <definedName name="solver_msl" localSheetId="11" hidden="1">2</definedName>
    <definedName name="solver_neg" localSheetId="11" hidden="1">1</definedName>
    <definedName name="solver_nod" localSheetId="11" hidden="1">2147483647</definedName>
    <definedName name="solver_num" localSheetId="11" hidden="1">0</definedName>
    <definedName name="solver_nwt" localSheetId="11" hidden="1">1</definedName>
    <definedName name="solver_opt" localSheetId="11" hidden="1">Makro!$T$69</definedName>
    <definedName name="solver_pre" localSheetId="11" hidden="1">0.000001</definedName>
    <definedName name="solver_rbv" localSheetId="11" hidden="1">2</definedName>
    <definedName name="solver_rlx" localSheetId="11" hidden="1">2</definedName>
    <definedName name="solver_rsd" localSheetId="11" hidden="1">0</definedName>
    <definedName name="solver_scl" localSheetId="11" hidden="1">2</definedName>
    <definedName name="solver_sho" localSheetId="11" hidden="1">2</definedName>
    <definedName name="solver_ssz" localSheetId="11" hidden="1">100</definedName>
    <definedName name="solver_tim" localSheetId="11" hidden="1">2147483647</definedName>
    <definedName name="solver_tol" localSheetId="11" hidden="1">0.01</definedName>
    <definedName name="solver_typ" localSheetId="11" hidden="1">3</definedName>
    <definedName name="solver_val" localSheetId="11" hidden="1">0</definedName>
    <definedName name="solver_ver" localSheetId="11" hidden="1">3</definedName>
    <definedName name="tab00_en">[6]en!$A$2:$AG$37</definedName>
    <definedName name="tab00_fr" localSheetId="6">#REF!</definedName>
    <definedName name="tab00_fr" localSheetId="5">#REF!</definedName>
    <definedName name="tab00_fr" localSheetId="17">#REF!</definedName>
    <definedName name="tab00_fr" localSheetId="22">#REF!</definedName>
    <definedName name="tab00_fr" localSheetId="3">#REF!</definedName>
    <definedName name="tab00_fr" localSheetId="19">#REF!</definedName>
    <definedName name="tab00_fr" localSheetId="15">#REF!</definedName>
    <definedName name="tab00_fr" localSheetId="4">#REF!</definedName>
    <definedName name="tab00_fr" localSheetId="8">#REF!</definedName>
    <definedName name="tab00_fr" localSheetId="20">#REF!</definedName>
    <definedName name="tab00_fr" localSheetId="7">#REF!</definedName>
    <definedName name="tab00_fr">#REF!</definedName>
    <definedName name="tab00_ge" localSheetId="6">#REF!</definedName>
    <definedName name="tab00_ge" localSheetId="5">#REF!</definedName>
    <definedName name="tab00_ge" localSheetId="22">#REF!</definedName>
    <definedName name="tab00_ge" localSheetId="3">#REF!</definedName>
    <definedName name="tab00_ge" localSheetId="19">#REF!</definedName>
    <definedName name="tab00_ge" localSheetId="4">#REF!</definedName>
    <definedName name="tab00_ge" localSheetId="8">#REF!</definedName>
    <definedName name="tab00_ge" localSheetId="20">#REF!</definedName>
    <definedName name="tab00_ge" localSheetId="7">#REF!</definedName>
    <definedName name="tab00_ge">#REF!</definedName>
    <definedName name="tab01_en" localSheetId="6">[6]en!#REF!</definedName>
    <definedName name="tab01_en" localSheetId="5">[6]en!#REF!</definedName>
    <definedName name="tab01_en" localSheetId="22">[6]en!#REF!</definedName>
    <definedName name="tab01_en" localSheetId="3">[6]en!#REF!</definedName>
    <definedName name="tab01_en" localSheetId="19">[6]en!#REF!</definedName>
    <definedName name="tab01_en" localSheetId="4">[6]en!#REF!</definedName>
    <definedName name="tab01_en" localSheetId="8">[6]en!#REF!</definedName>
    <definedName name="tab01_en" localSheetId="20">[6]en!#REF!</definedName>
    <definedName name="tab01_en" localSheetId="7">[6]en!#REF!</definedName>
    <definedName name="tab01_en">[6]en!#REF!</definedName>
    <definedName name="tab01_fr" localSheetId="6">#REF!</definedName>
    <definedName name="tab01_fr" localSheetId="5">#REF!</definedName>
    <definedName name="tab01_fr" localSheetId="17">#REF!</definedName>
    <definedName name="tab01_fr" localSheetId="22">#REF!</definedName>
    <definedName name="tab01_fr" localSheetId="3">#REF!</definedName>
    <definedName name="tab01_fr" localSheetId="19">#REF!</definedName>
    <definedName name="tab01_fr" localSheetId="15">#REF!</definedName>
    <definedName name="tab01_fr" localSheetId="4">#REF!</definedName>
    <definedName name="tab01_fr" localSheetId="8">#REF!</definedName>
    <definedName name="tab01_fr" localSheetId="20">#REF!</definedName>
    <definedName name="tab01_fr" localSheetId="7">#REF!</definedName>
    <definedName name="tab01_fr">#REF!</definedName>
    <definedName name="tab01_ge" localSheetId="6">#REF!</definedName>
    <definedName name="tab01_ge" localSheetId="5">#REF!</definedName>
    <definedName name="tab01_ge" localSheetId="22">#REF!</definedName>
    <definedName name="tab01_ge" localSheetId="3">#REF!</definedName>
    <definedName name="tab01_ge" localSheetId="19">#REF!</definedName>
    <definedName name="tab01_ge" localSheetId="4">#REF!</definedName>
    <definedName name="tab01_ge" localSheetId="8">#REF!</definedName>
    <definedName name="tab01_ge" localSheetId="20">#REF!</definedName>
    <definedName name="tab01_ge" localSheetId="7">#REF!</definedName>
    <definedName name="tab01_ge">#REF!</definedName>
    <definedName name="tab02_en">[6]en!$A$132:$AG$156</definedName>
    <definedName name="tab02_fr" localSheetId="6">#REF!</definedName>
    <definedName name="tab02_fr" localSheetId="5">#REF!</definedName>
    <definedName name="tab02_fr" localSheetId="17">#REF!</definedName>
    <definedName name="tab02_fr" localSheetId="22">#REF!</definedName>
    <definedName name="tab02_fr" localSheetId="3">#REF!</definedName>
    <definedName name="tab02_fr" localSheetId="19">#REF!</definedName>
    <definedName name="tab02_fr" localSheetId="15">#REF!</definedName>
    <definedName name="tab02_fr" localSheetId="4">#REF!</definedName>
    <definedName name="tab02_fr" localSheetId="8">#REF!</definedName>
    <definedName name="tab02_fr" localSheetId="20">#REF!</definedName>
    <definedName name="tab02_fr" localSheetId="7">#REF!</definedName>
    <definedName name="tab02_fr">#REF!</definedName>
    <definedName name="tab02_ge" localSheetId="6">#REF!</definedName>
    <definedName name="tab02_ge" localSheetId="5">#REF!</definedName>
    <definedName name="tab02_ge" localSheetId="22">#REF!</definedName>
    <definedName name="tab02_ge" localSheetId="3">#REF!</definedName>
    <definedName name="tab02_ge" localSheetId="19">#REF!</definedName>
    <definedName name="tab02_ge" localSheetId="4">#REF!</definedName>
    <definedName name="tab02_ge" localSheetId="8">#REF!</definedName>
    <definedName name="tab02_ge" localSheetId="20">#REF!</definedName>
    <definedName name="tab02_ge" localSheetId="7">#REF!</definedName>
    <definedName name="tab02_ge">#REF!</definedName>
    <definedName name="tab03_en">[6]en!$A$161:$AG$184</definedName>
    <definedName name="tab03_fr" localSheetId="6">#REF!</definedName>
    <definedName name="tab03_fr" localSheetId="5">#REF!</definedName>
    <definedName name="tab03_fr" localSheetId="17">#REF!</definedName>
    <definedName name="tab03_fr" localSheetId="22">#REF!</definedName>
    <definedName name="tab03_fr" localSheetId="3">#REF!</definedName>
    <definedName name="tab03_fr" localSheetId="19">#REF!</definedName>
    <definedName name="tab03_fr" localSheetId="15">#REF!</definedName>
    <definedName name="tab03_fr" localSheetId="4">#REF!</definedName>
    <definedName name="tab03_fr" localSheetId="8">#REF!</definedName>
    <definedName name="tab03_fr" localSheetId="20">#REF!</definedName>
    <definedName name="tab03_fr" localSheetId="7">#REF!</definedName>
    <definedName name="tab03_fr">#REF!</definedName>
    <definedName name="tab03_ge" localSheetId="6">#REF!</definedName>
    <definedName name="tab03_ge" localSheetId="5">#REF!</definedName>
    <definedName name="tab03_ge" localSheetId="22">#REF!</definedName>
    <definedName name="tab03_ge" localSheetId="3">#REF!</definedName>
    <definedName name="tab03_ge" localSheetId="19">#REF!</definedName>
    <definedName name="tab03_ge" localSheetId="4">#REF!</definedName>
    <definedName name="tab03_ge" localSheetId="8">#REF!</definedName>
    <definedName name="tab03_ge" localSheetId="20">#REF!</definedName>
    <definedName name="tab03_ge" localSheetId="7">#REF!</definedName>
    <definedName name="tab03_ge">#REF!</definedName>
    <definedName name="tab04_en">[6]en!$A$197:$AG$236</definedName>
    <definedName name="tab04_fr" localSheetId="6">#REF!</definedName>
    <definedName name="tab04_fr" localSheetId="5">#REF!</definedName>
    <definedName name="tab04_fr" localSheetId="17">#REF!</definedName>
    <definedName name="tab04_fr" localSheetId="22">#REF!</definedName>
    <definedName name="tab04_fr" localSheetId="3">#REF!</definedName>
    <definedName name="tab04_fr" localSheetId="19">#REF!</definedName>
    <definedName name="tab04_fr" localSheetId="15">#REF!</definedName>
    <definedName name="tab04_fr" localSheetId="4">#REF!</definedName>
    <definedName name="tab04_fr" localSheetId="8">#REF!</definedName>
    <definedName name="tab04_fr" localSheetId="20">#REF!</definedName>
    <definedName name="tab04_fr" localSheetId="7">#REF!</definedName>
    <definedName name="tab04_fr">#REF!</definedName>
    <definedName name="tab04_ge" localSheetId="6">#REF!</definedName>
    <definedName name="tab04_ge" localSheetId="5">#REF!</definedName>
    <definedName name="tab04_ge" localSheetId="22">#REF!</definedName>
    <definedName name="tab04_ge" localSheetId="3">#REF!</definedName>
    <definedName name="tab04_ge" localSheetId="19">#REF!</definedName>
    <definedName name="tab04_ge" localSheetId="4">#REF!</definedName>
    <definedName name="tab04_ge" localSheetId="8">#REF!</definedName>
    <definedName name="tab04_ge" localSheetId="20">#REF!</definedName>
    <definedName name="tab04_ge" localSheetId="7">#REF!</definedName>
    <definedName name="tab04_ge">#REF!</definedName>
    <definedName name="tab05_en">[6]en!$A$262:$AG$302</definedName>
    <definedName name="tab05_fr" localSheetId="6">#REF!</definedName>
    <definedName name="tab05_fr" localSheetId="5">#REF!</definedName>
    <definedName name="tab05_fr" localSheetId="17">#REF!</definedName>
    <definedName name="tab05_fr" localSheetId="22">#REF!</definedName>
    <definedName name="tab05_fr" localSheetId="3">#REF!</definedName>
    <definedName name="tab05_fr" localSheetId="19">#REF!</definedName>
    <definedName name="tab05_fr" localSheetId="15">#REF!</definedName>
    <definedName name="tab05_fr" localSheetId="4">#REF!</definedName>
    <definedName name="tab05_fr" localSheetId="8">#REF!</definedName>
    <definedName name="tab05_fr" localSheetId="20">#REF!</definedName>
    <definedName name="tab05_fr" localSheetId="7">#REF!</definedName>
    <definedName name="tab05_fr">#REF!</definedName>
    <definedName name="tab05_ge" localSheetId="6">#REF!</definedName>
    <definedName name="tab05_ge" localSheetId="5">#REF!</definedName>
    <definedName name="tab05_ge" localSheetId="22">#REF!</definedName>
    <definedName name="tab05_ge" localSheetId="3">#REF!</definedName>
    <definedName name="tab05_ge" localSheetId="19">#REF!</definedName>
    <definedName name="tab05_ge" localSheetId="4">#REF!</definedName>
    <definedName name="tab05_ge" localSheetId="8">#REF!</definedName>
    <definedName name="tab05_ge" localSheetId="20">#REF!</definedName>
    <definedName name="tab05_ge" localSheetId="7">#REF!</definedName>
    <definedName name="tab05_ge">#REF!</definedName>
    <definedName name="tab06_en">[6]en!$A$327:$AG$361</definedName>
    <definedName name="tab06_fr" localSheetId="6">#REF!</definedName>
    <definedName name="tab06_fr" localSheetId="5">#REF!</definedName>
    <definedName name="tab06_fr" localSheetId="17">#REF!</definedName>
    <definedName name="tab06_fr" localSheetId="22">#REF!</definedName>
    <definedName name="tab06_fr" localSheetId="3">#REF!</definedName>
    <definedName name="tab06_fr" localSheetId="19">#REF!</definedName>
    <definedName name="tab06_fr" localSheetId="15">#REF!</definedName>
    <definedName name="tab06_fr" localSheetId="4">#REF!</definedName>
    <definedName name="tab06_fr" localSheetId="8">#REF!</definedName>
    <definedName name="tab06_fr" localSheetId="20">#REF!</definedName>
    <definedName name="tab06_fr" localSheetId="7">#REF!</definedName>
    <definedName name="tab06_fr">#REF!</definedName>
    <definedName name="tab06_ge" localSheetId="6">#REF!</definedName>
    <definedName name="tab06_ge" localSheetId="5">#REF!</definedName>
    <definedName name="tab06_ge" localSheetId="22">#REF!</definedName>
    <definedName name="tab06_ge" localSheetId="3">#REF!</definedName>
    <definedName name="tab06_ge" localSheetId="19">#REF!</definedName>
    <definedName name="tab06_ge" localSheetId="4">#REF!</definedName>
    <definedName name="tab06_ge" localSheetId="8">#REF!</definedName>
    <definedName name="tab06_ge" localSheetId="20">#REF!</definedName>
    <definedName name="tab06_ge" localSheetId="7">#REF!</definedName>
    <definedName name="tab06_ge">#REF!</definedName>
    <definedName name="tab07_en">[6]en!$A$366:$AG$389</definedName>
    <definedName name="tab07_fr" localSheetId="6">#REF!</definedName>
    <definedName name="tab07_fr" localSheetId="5">#REF!</definedName>
    <definedName name="tab07_fr" localSheetId="17">#REF!</definedName>
    <definedName name="tab07_fr" localSheetId="22">#REF!</definedName>
    <definedName name="tab07_fr" localSheetId="3">#REF!</definedName>
    <definedName name="tab07_fr" localSheetId="19">#REF!</definedName>
    <definedName name="tab07_fr" localSheetId="15">#REF!</definedName>
    <definedName name="tab07_fr" localSheetId="4">#REF!</definedName>
    <definedName name="tab07_fr" localSheetId="8">#REF!</definedName>
    <definedName name="tab07_fr" localSheetId="20">#REF!</definedName>
    <definedName name="tab07_fr" localSheetId="7">#REF!</definedName>
    <definedName name="tab07_fr">#REF!</definedName>
    <definedName name="tab07_ge" localSheetId="6">#REF!</definedName>
    <definedName name="tab07_ge" localSheetId="5">#REF!</definedName>
    <definedName name="tab07_ge" localSheetId="22">#REF!</definedName>
    <definedName name="tab07_ge" localSheetId="3">#REF!</definedName>
    <definedName name="tab07_ge" localSheetId="19">#REF!</definedName>
    <definedName name="tab07_ge" localSheetId="4">#REF!</definedName>
    <definedName name="tab07_ge" localSheetId="8">#REF!</definedName>
    <definedName name="tab07_ge" localSheetId="20">#REF!</definedName>
    <definedName name="tab07_ge" localSheetId="7">#REF!</definedName>
    <definedName name="tab07_ge">#REF!</definedName>
    <definedName name="tab08_en">[6]en!$A$392:$AG$419</definedName>
    <definedName name="tab08_fr" localSheetId="6">#REF!</definedName>
    <definedName name="tab08_fr" localSheetId="5">#REF!</definedName>
    <definedName name="tab08_fr" localSheetId="17">#REF!</definedName>
    <definedName name="tab08_fr" localSheetId="22">#REF!</definedName>
    <definedName name="tab08_fr" localSheetId="3">#REF!</definedName>
    <definedName name="tab08_fr" localSheetId="19">#REF!</definedName>
    <definedName name="tab08_fr" localSheetId="15">#REF!</definedName>
    <definedName name="tab08_fr" localSheetId="4">#REF!</definedName>
    <definedName name="tab08_fr" localSheetId="8">#REF!</definedName>
    <definedName name="tab08_fr" localSheetId="20">#REF!</definedName>
    <definedName name="tab08_fr" localSheetId="7">#REF!</definedName>
    <definedName name="tab08_fr">#REF!</definedName>
    <definedName name="tab08_ge" localSheetId="6">#REF!</definedName>
    <definedName name="tab08_ge" localSheetId="5">#REF!</definedName>
    <definedName name="tab08_ge" localSheetId="22">#REF!</definedName>
    <definedName name="tab08_ge" localSheetId="3">#REF!</definedName>
    <definedName name="tab08_ge" localSheetId="19">#REF!</definedName>
    <definedName name="tab08_ge" localSheetId="4">#REF!</definedName>
    <definedName name="tab08_ge" localSheetId="8">#REF!</definedName>
    <definedName name="tab08_ge" localSheetId="20">#REF!</definedName>
    <definedName name="tab08_ge" localSheetId="7">#REF!</definedName>
    <definedName name="tab08_ge">#REF!</definedName>
    <definedName name="tab09_en">[6]en!$A$424:$AG$448</definedName>
    <definedName name="tab09_fr" localSheetId="6">#REF!</definedName>
    <definedName name="tab09_fr" localSheetId="5">#REF!</definedName>
    <definedName name="tab09_fr" localSheetId="17">#REF!</definedName>
    <definedName name="tab09_fr" localSheetId="22">#REF!</definedName>
    <definedName name="tab09_fr" localSheetId="3">#REF!</definedName>
    <definedName name="tab09_fr" localSheetId="19">#REF!</definedName>
    <definedName name="tab09_fr" localSheetId="15">#REF!</definedName>
    <definedName name="tab09_fr" localSheetId="4">#REF!</definedName>
    <definedName name="tab09_fr" localSheetId="8">#REF!</definedName>
    <definedName name="tab09_fr" localSheetId="20">#REF!</definedName>
    <definedName name="tab09_fr" localSheetId="7">#REF!</definedName>
    <definedName name="tab09_fr">#REF!</definedName>
    <definedName name="tab09_ge" localSheetId="6">#REF!</definedName>
    <definedName name="tab09_ge" localSheetId="5">#REF!</definedName>
    <definedName name="tab09_ge" localSheetId="22">#REF!</definedName>
    <definedName name="tab09_ge" localSheetId="3">#REF!</definedName>
    <definedName name="tab09_ge" localSheetId="19">#REF!</definedName>
    <definedName name="tab09_ge" localSheetId="4">#REF!</definedName>
    <definedName name="tab09_ge" localSheetId="8">#REF!</definedName>
    <definedName name="tab09_ge" localSheetId="20">#REF!</definedName>
    <definedName name="tab09_ge" localSheetId="7">#REF!</definedName>
    <definedName name="tab09_ge">#REF!</definedName>
    <definedName name="tab10_en">[6]en!$A$457:$AG$495</definedName>
    <definedName name="tab10_fr" localSheetId="6">#REF!</definedName>
    <definedName name="tab10_fr" localSheetId="5">#REF!</definedName>
    <definedName name="tab10_fr" localSheetId="17">#REF!</definedName>
    <definedName name="tab10_fr" localSheetId="22">#REF!</definedName>
    <definedName name="tab10_fr" localSheetId="3">#REF!</definedName>
    <definedName name="tab10_fr" localSheetId="19">#REF!</definedName>
    <definedName name="tab10_fr" localSheetId="15">#REF!</definedName>
    <definedName name="tab10_fr" localSheetId="4">#REF!</definedName>
    <definedName name="tab10_fr" localSheetId="8">#REF!</definedName>
    <definedName name="tab10_fr" localSheetId="20">#REF!</definedName>
    <definedName name="tab10_fr" localSheetId="7">#REF!</definedName>
    <definedName name="tab10_fr">#REF!</definedName>
    <definedName name="tab10_ge" localSheetId="6">#REF!</definedName>
    <definedName name="tab10_ge" localSheetId="5">#REF!</definedName>
    <definedName name="tab10_ge" localSheetId="22">#REF!</definedName>
    <definedName name="tab10_ge" localSheetId="3">#REF!</definedName>
    <definedName name="tab10_ge" localSheetId="19">#REF!</definedName>
    <definedName name="tab10_ge" localSheetId="4">#REF!</definedName>
    <definedName name="tab10_ge" localSheetId="8">#REF!</definedName>
    <definedName name="tab10_ge" localSheetId="20">#REF!</definedName>
    <definedName name="tab10_ge" localSheetId="7">#REF!</definedName>
    <definedName name="tab10_ge">#REF!</definedName>
    <definedName name="tab11_en">[6]en!$A$522:$AG$550</definedName>
    <definedName name="tab11_fr" localSheetId="6">#REF!</definedName>
    <definedName name="tab11_fr" localSheetId="5">#REF!</definedName>
    <definedName name="tab11_fr" localSheetId="17">#REF!</definedName>
    <definedName name="tab11_fr" localSheetId="22">#REF!</definedName>
    <definedName name="tab11_fr" localSheetId="3">#REF!</definedName>
    <definedName name="tab11_fr" localSheetId="19">#REF!</definedName>
    <definedName name="tab11_fr" localSheetId="15">#REF!</definedName>
    <definedName name="tab11_fr" localSheetId="4">#REF!</definedName>
    <definedName name="tab11_fr" localSheetId="8">#REF!</definedName>
    <definedName name="tab11_fr" localSheetId="20">#REF!</definedName>
    <definedName name="tab11_fr" localSheetId="7">#REF!</definedName>
    <definedName name="tab11_fr">#REF!</definedName>
    <definedName name="tab11_ge" localSheetId="6">#REF!</definedName>
    <definedName name="tab11_ge" localSheetId="5">#REF!</definedName>
    <definedName name="tab11_ge" localSheetId="22">#REF!</definedName>
    <definedName name="tab11_ge" localSheetId="3">#REF!</definedName>
    <definedName name="tab11_ge" localSheetId="19">#REF!</definedName>
    <definedName name="tab11_ge" localSheetId="4">#REF!</definedName>
    <definedName name="tab11_ge" localSheetId="8">#REF!</definedName>
    <definedName name="tab11_ge" localSheetId="20">#REF!</definedName>
    <definedName name="tab11_ge" localSheetId="7">#REF!</definedName>
    <definedName name="tab11_ge">#REF!</definedName>
    <definedName name="tab12_en">[6]en!$A$555:$AG$572</definedName>
    <definedName name="tab12_fr" localSheetId="6">#REF!</definedName>
    <definedName name="tab12_fr" localSheetId="5">#REF!</definedName>
    <definedName name="tab12_fr" localSheetId="17">#REF!</definedName>
    <definedName name="tab12_fr" localSheetId="22">#REF!</definedName>
    <definedName name="tab12_fr" localSheetId="3">#REF!</definedName>
    <definedName name="tab12_fr" localSheetId="19">#REF!</definedName>
    <definedName name="tab12_fr" localSheetId="15">#REF!</definedName>
    <definedName name="tab12_fr" localSheetId="4">#REF!</definedName>
    <definedName name="tab12_fr" localSheetId="8">#REF!</definedName>
    <definedName name="tab12_fr" localSheetId="20">#REF!</definedName>
    <definedName name="tab12_fr" localSheetId="7">#REF!</definedName>
    <definedName name="tab12_fr">#REF!</definedName>
    <definedName name="tab12_ge" localSheetId="6">#REF!</definedName>
    <definedName name="tab12_ge" localSheetId="5">#REF!</definedName>
    <definedName name="tab12_ge" localSheetId="22">#REF!</definedName>
    <definedName name="tab12_ge" localSheetId="3">#REF!</definedName>
    <definedName name="tab12_ge" localSheetId="19">#REF!</definedName>
    <definedName name="tab12_ge" localSheetId="4">#REF!</definedName>
    <definedName name="tab12_ge" localSheetId="8">#REF!</definedName>
    <definedName name="tab12_ge" localSheetId="20">#REF!</definedName>
    <definedName name="tab12_ge" localSheetId="7">#REF!</definedName>
    <definedName name="tab12_g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1" l="1"/>
  <c r="E29" i="11"/>
  <c r="D29" i="11"/>
  <c r="C29" i="11"/>
  <c r="F27" i="11"/>
  <c r="E27" i="11"/>
  <c r="D27" i="11"/>
  <c r="C27" i="11"/>
  <c r="F26" i="11"/>
  <c r="E26" i="11"/>
  <c r="D26" i="11"/>
  <c r="C26" i="11"/>
  <c r="F25" i="11"/>
  <c r="E25" i="11"/>
  <c r="D25" i="11"/>
  <c r="C25" i="11"/>
  <c r="E30" i="11" l="1"/>
  <c r="D30" i="11"/>
  <c r="C30" i="11"/>
  <c r="F30" i="11"/>
  <c r="G50" i="2" l="1"/>
  <c r="F50" i="2"/>
  <c r="E50" i="2"/>
  <c r="D50" i="2"/>
  <c r="G56" i="2"/>
  <c r="F56" i="2"/>
  <c r="E56" i="2"/>
  <c r="D56" i="2"/>
  <c r="G54" i="2"/>
  <c r="F54" i="2"/>
  <c r="E54" i="2"/>
  <c r="D54" i="2"/>
  <c r="G53" i="2"/>
  <c r="F53" i="2"/>
  <c r="E53" i="2"/>
  <c r="D53" i="2"/>
  <c r="G49" i="2"/>
  <c r="F49" i="2"/>
  <c r="E49" i="2"/>
  <c r="D49" i="2"/>
  <c r="E48" i="2"/>
  <c r="F48" i="2"/>
  <c r="G48" i="2"/>
  <c r="D48" i="2"/>
  <c r="E47" i="2"/>
  <c r="F47" i="2"/>
  <c r="G47" i="2"/>
  <c r="D47" i="2"/>
  <c r="B49" i="2"/>
  <c r="B47" i="2" l="1"/>
  <c r="E58" i="2"/>
  <c r="A47" i="2"/>
  <c r="B56" i="2"/>
  <c r="B48" i="2"/>
  <c r="B50" i="2"/>
  <c r="G58" i="2"/>
  <c r="A56" i="2"/>
  <c r="B54" i="2"/>
  <c r="B53" i="2"/>
  <c r="A53" i="2"/>
  <c r="D58" i="2"/>
  <c r="A49" i="2"/>
  <c r="F58" i="2"/>
  <c r="A48" i="2"/>
  <c r="A50" i="2"/>
  <c r="A54" i="2"/>
  <c r="T79" i="18"/>
  <c r="S79" i="18"/>
  <c r="R79" i="18"/>
  <c r="Q79" i="18"/>
  <c r="P79" i="18"/>
  <c r="O79" i="18"/>
  <c r="N79" i="18"/>
  <c r="M79" i="18"/>
  <c r="L79" i="18"/>
  <c r="X75" i="18"/>
  <c r="W75" i="18"/>
  <c r="V75" i="18"/>
  <c r="U75" i="18"/>
  <c r="T75" i="18"/>
  <c r="S75" i="18"/>
  <c r="R75" i="18"/>
  <c r="Q75" i="18"/>
  <c r="P75" i="18"/>
  <c r="O75" i="18"/>
  <c r="N75" i="18"/>
  <c r="M75" i="18"/>
  <c r="L75" i="18"/>
  <c r="K75" i="18"/>
  <c r="A59" i="2" l="1"/>
  <c r="A58" i="2"/>
  <c r="O18" i="17"/>
  <c r="N18" i="17"/>
  <c r="O16" i="17"/>
  <c r="N16" i="17"/>
  <c r="O15" i="17"/>
  <c r="N31" i="14"/>
  <c r="N27" i="14"/>
  <c r="N28" i="14" s="1"/>
  <c r="N25" i="14"/>
  <c r="N26" i="14" s="1"/>
  <c r="N23" i="14"/>
  <c r="N24" i="14" s="1"/>
  <c r="N33" i="14" l="1"/>
  <c r="N17" i="17" s="1"/>
  <c r="E5" i="28" l="1"/>
  <c r="F5" i="28"/>
  <c r="D5" i="28"/>
  <c r="C15" i="12" l="1"/>
  <c r="D15" i="12" s="1"/>
  <c r="C16" i="12"/>
  <c r="C4" i="12" s="1"/>
  <c r="L4" i="14"/>
  <c r="L14" i="14"/>
  <c r="L12" i="14"/>
  <c r="I26" i="14"/>
  <c r="M24" i="14"/>
  <c r="L24" i="14"/>
  <c r="O27" i="14"/>
  <c r="O28" i="14" s="1"/>
  <c r="M27" i="14"/>
  <c r="M28" i="14" s="1"/>
  <c r="O25" i="14"/>
  <c r="O26" i="14" s="1"/>
  <c r="M25" i="14"/>
  <c r="M26" i="14" s="1"/>
  <c r="L25" i="14"/>
  <c r="L26" i="14" s="1"/>
  <c r="K25" i="14"/>
  <c r="K26" i="14" s="1"/>
  <c r="J25" i="14"/>
  <c r="J26" i="14" s="1"/>
  <c r="I25" i="14"/>
  <c r="H25" i="14"/>
  <c r="H26" i="14" s="1"/>
  <c r="G25" i="14"/>
  <c r="G26" i="14" s="1"/>
  <c r="O23" i="14"/>
  <c r="O24" i="14" s="1"/>
  <c r="M23" i="14"/>
  <c r="L23" i="14"/>
  <c r="K23" i="14"/>
  <c r="K24" i="14" s="1"/>
  <c r="J23" i="14"/>
  <c r="J24" i="14" s="1"/>
  <c r="I23" i="14"/>
  <c r="I24" i="14" s="1"/>
  <c r="H23" i="14"/>
  <c r="H24" i="14" s="1"/>
  <c r="G23" i="14"/>
  <c r="G24" i="14" s="1"/>
  <c r="F23" i="14"/>
  <c r="F24" i="14" s="1"/>
  <c r="E23" i="14"/>
  <c r="E24" i="14" s="1"/>
  <c r="E15" i="12" l="1"/>
  <c r="D16" i="12"/>
  <c r="D4" i="12" s="1"/>
  <c r="L11" i="27"/>
  <c r="J11" i="27"/>
  <c r="I11" i="27"/>
  <c r="F11" i="27"/>
  <c r="E11" i="27"/>
  <c r="D11" i="27"/>
  <c r="C11" i="27"/>
  <c r="B11" i="27"/>
  <c r="K6" i="27"/>
  <c r="K11" i="27" s="1"/>
  <c r="H6" i="27"/>
  <c r="H11" i="27" s="1"/>
  <c r="G6" i="27"/>
  <c r="G11" i="27" s="1"/>
  <c r="E6" i="27"/>
  <c r="Q20" i="26"/>
  <c r="P20" i="26"/>
  <c r="L4" i="25" s="1"/>
  <c r="O20" i="26"/>
  <c r="O23" i="26" s="1"/>
  <c r="N20" i="26"/>
  <c r="N23" i="26" s="1"/>
  <c r="M20" i="26"/>
  <c r="I4" i="25" s="1"/>
  <c r="L20" i="26"/>
  <c r="H4" i="25" s="1"/>
  <c r="K20" i="26"/>
  <c r="K23" i="26" s="1"/>
  <c r="J20" i="26"/>
  <c r="I20" i="26"/>
  <c r="I23" i="26" s="1"/>
  <c r="H20" i="26"/>
  <c r="G20" i="26"/>
  <c r="E4" i="25" s="1"/>
  <c r="F20" i="26"/>
  <c r="F23" i="26" s="1"/>
  <c r="E20" i="26"/>
  <c r="D20" i="26"/>
  <c r="C20" i="26"/>
  <c r="C23" i="26" s="1"/>
  <c r="B20" i="26"/>
  <c r="L5" i="25"/>
  <c r="K5" i="25"/>
  <c r="J5" i="25"/>
  <c r="I5" i="25"/>
  <c r="H5" i="25"/>
  <c r="G5" i="25"/>
  <c r="F5" i="25"/>
  <c r="E5" i="25"/>
  <c r="J4" i="25"/>
  <c r="L3" i="25"/>
  <c r="K3" i="25"/>
  <c r="J3" i="25"/>
  <c r="I3" i="25"/>
  <c r="H3" i="25"/>
  <c r="G3" i="25"/>
  <c r="F3" i="25"/>
  <c r="E3" i="25"/>
  <c r="D3" i="25"/>
  <c r="C3" i="25"/>
  <c r="D7" i="14"/>
  <c r="D8" i="14" s="1"/>
  <c r="E5" i="14"/>
  <c r="E6" i="14" s="1"/>
  <c r="D5" i="14"/>
  <c r="D6" i="14" s="1"/>
  <c r="J7" i="14"/>
  <c r="I7" i="14"/>
  <c r="K5" i="14"/>
  <c r="J5" i="14"/>
  <c r="I5" i="14"/>
  <c r="Q86" i="18"/>
  <c r="J6" i="14" s="1"/>
  <c r="Q85" i="18"/>
  <c r="J8" i="14" s="1"/>
  <c r="E17" i="12"/>
  <c r="D17" i="12"/>
  <c r="D5" i="12" s="1"/>
  <c r="C17" i="12"/>
  <c r="C5" i="12" s="1"/>
  <c r="M25" i="12"/>
  <c r="L25" i="12"/>
  <c r="K25" i="12"/>
  <c r="J25" i="12"/>
  <c r="I25" i="12"/>
  <c r="H25" i="12"/>
  <c r="G25" i="12"/>
  <c r="F25" i="12"/>
  <c r="E25" i="12"/>
  <c r="D25" i="12"/>
  <c r="C25" i="12"/>
  <c r="E5" i="12" l="1"/>
  <c r="F9" i="14" s="1"/>
  <c r="F10" i="14" s="1"/>
  <c r="M23" i="26"/>
  <c r="D4" i="25"/>
  <c r="F15" i="12"/>
  <c r="F5" i="14"/>
  <c r="F6" i="14" s="1"/>
  <c r="J9" i="14"/>
  <c r="E9" i="14"/>
  <c r="E10" i="14" s="1"/>
  <c r="P23" i="26"/>
  <c r="K9" i="14"/>
  <c r="E16" i="12"/>
  <c r="E4" i="12" s="1"/>
  <c r="E7" i="14"/>
  <c r="E8" i="14" s="1"/>
  <c r="I9" i="14"/>
  <c r="D9" i="14"/>
  <c r="D10" i="14" s="1"/>
  <c r="E18" i="12"/>
  <c r="K6" i="14"/>
  <c r="F4" i="25"/>
  <c r="L23" i="26"/>
  <c r="L6" i="14"/>
  <c r="G4" i="25"/>
  <c r="C18" i="12"/>
  <c r="I6" i="14"/>
  <c r="I8" i="14"/>
  <c r="K8" i="14"/>
  <c r="L8" i="14"/>
  <c r="C4" i="25"/>
  <c r="K4" i="25"/>
  <c r="G23" i="26"/>
  <c r="D18" i="12"/>
  <c r="N34" i="19"/>
  <c r="M34" i="19"/>
  <c r="F16" i="12" l="1"/>
  <c r="F4" i="12" s="1"/>
  <c r="F7" i="14"/>
  <c r="F8" i="14" s="1"/>
  <c r="K7" i="14"/>
  <c r="G5" i="14"/>
  <c r="L5" i="14"/>
  <c r="G9" i="21"/>
  <c r="G5" i="28" s="1"/>
  <c r="E8" i="21"/>
  <c r="D8" i="21"/>
  <c r="K13" i="14"/>
  <c r="K11" i="14"/>
  <c r="K3" i="14"/>
  <c r="U6" i="18"/>
  <c r="J13" i="14"/>
  <c r="I13" i="14"/>
  <c r="J11" i="14"/>
  <c r="I11" i="14"/>
  <c r="J3" i="14"/>
  <c r="I3" i="14"/>
  <c r="E47" i="24"/>
  <c r="F23" i="24"/>
  <c r="E23" i="24"/>
  <c r="D23" i="24"/>
  <c r="C23" i="24"/>
  <c r="G7" i="14" l="1"/>
  <c r="G8" i="14" s="1"/>
  <c r="L7" i="14"/>
  <c r="L13" i="14"/>
  <c r="F17" i="12"/>
  <c r="G6" i="14"/>
  <c r="F8" i="21"/>
  <c r="L3" i="14"/>
  <c r="L11" i="14"/>
  <c r="J15" i="14"/>
  <c r="J16" i="14" s="1"/>
  <c r="E3" i="28" s="1"/>
  <c r="G8" i="21"/>
  <c r="I15" i="14"/>
  <c r="I16" i="14" s="1"/>
  <c r="D3" i="28" s="1"/>
  <c r="K15" i="14"/>
  <c r="K16" i="14" s="1"/>
  <c r="F3" i="28" s="1"/>
  <c r="O15" i="21"/>
  <c r="N15" i="21"/>
  <c r="F47" i="21"/>
  <c r="O35" i="20"/>
  <c r="N35" i="20"/>
  <c r="M35" i="20"/>
  <c r="L35" i="20"/>
  <c r="K35" i="20"/>
  <c r="G12" i="20"/>
  <c r="F12" i="20"/>
  <c r="E12" i="20"/>
  <c r="D12" i="20"/>
  <c r="G11" i="20"/>
  <c r="F11" i="20"/>
  <c r="F7" i="20" s="1"/>
  <c r="E11" i="20"/>
  <c r="E7" i="20" s="1"/>
  <c r="D11" i="20"/>
  <c r="D7" i="20" s="1"/>
  <c r="G8" i="20"/>
  <c r="F8" i="20"/>
  <c r="E8" i="20"/>
  <c r="D8" i="20"/>
  <c r="G7" i="20"/>
  <c r="F5" i="12" l="1"/>
  <c r="G9" i="14" s="1"/>
  <c r="G10" i="14" s="1"/>
  <c r="L9" i="14"/>
  <c r="F18" i="12"/>
  <c r="L15" i="14"/>
  <c r="L16" i="14" s="1"/>
  <c r="G3" i="28" s="1"/>
  <c r="O31" i="14"/>
  <c r="O29" i="14"/>
  <c r="O21" i="14"/>
  <c r="Q32" i="20" s="1"/>
  <c r="P32" i="20"/>
  <c r="P35" i="20" s="1"/>
  <c r="T81" i="18"/>
  <c r="S81" i="18"/>
  <c r="R81" i="18"/>
  <c r="Q81" i="18"/>
  <c r="P81" i="18"/>
  <c r="O81" i="18"/>
  <c r="N81" i="18"/>
  <c r="M81" i="18"/>
  <c r="L81" i="18"/>
  <c r="K81" i="18"/>
  <c r="O33" i="14" l="1"/>
  <c r="O17" i="17" s="1"/>
  <c r="Q35" i="20"/>
  <c r="X7" i="18"/>
  <c r="W7" i="18"/>
  <c r="V7" i="18"/>
  <c r="U7" i="18"/>
  <c r="K7" i="18"/>
  <c r="J7" i="18"/>
  <c r="I7" i="18"/>
  <c r="H7" i="18"/>
  <c r="G7" i="18"/>
  <c r="F7" i="18"/>
  <c r="A78" i="18" l="1"/>
  <c r="A79" i="18" s="1"/>
  <c r="A80" i="18" s="1"/>
  <c r="A10" i="18"/>
  <c r="A11" i="18" s="1"/>
  <c r="A12" i="18" s="1"/>
  <c r="A13" i="18" s="1"/>
  <c r="A14" i="18" s="1"/>
  <c r="A15" i="18" s="1"/>
  <c r="A16" i="18" s="1"/>
  <c r="A18" i="18" s="1"/>
  <c r="A19" i="18" s="1"/>
  <c r="A20" i="18" s="1"/>
  <c r="A21" i="18" s="1"/>
  <c r="A22" i="18" s="1"/>
  <c r="A23" i="18" s="1"/>
  <c r="A24" i="18" s="1"/>
  <c r="A26" i="18" s="1"/>
  <c r="A27" i="18" s="1"/>
  <c r="A28" i="18" s="1"/>
  <c r="A29" i="18" s="1"/>
  <c r="A30" i="18" s="1"/>
  <c r="A31" i="18" s="1"/>
  <c r="A32" i="18" s="1"/>
  <c r="A34" i="18" s="1"/>
  <c r="A35" i="18" s="1"/>
  <c r="A36" i="18" s="1"/>
  <c r="A37" i="18" s="1"/>
  <c r="A38" i="18" s="1"/>
  <c r="A39" i="18" s="1"/>
  <c r="A40" i="18" s="1"/>
  <c r="A41" i="18" s="1"/>
  <c r="A43" i="18" s="1"/>
  <c r="A44" i="18" s="1"/>
  <c r="A45" i="18" s="1"/>
  <c r="A46" i="18" s="1"/>
  <c r="A47" i="18" s="1"/>
  <c r="A48" i="18" s="1"/>
  <c r="A49" i="18" s="1"/>
  <c r="A51" i="18" s="1"/>
  <c r="A53" i="18" s="1"/>
  <c r="A54" i="18" s="1"/>
  <c r="A55" i="18" s="1"/>
  <c r="A56" i="18" s="1"/>
  <c r="A57" i="18" s="1"/>
  <c r="A58" i="18" s="1"/>
  <c r="A60" i="18" s="1"/>
  <c r="A61" i="18" s="1"/>
  <c r="A62" i="18" s="1"/>
  <c r="A63" i="18" s="1"/>
  <c r="A64" i="18" s="1"/>
  <c r="A65" i="18" s="1"/>
  <c r="A66" i="18" s="1"/>
  <c r="A67" i="18" s="1"/>
  <c r="A68" i="18" s="1"/>
  <c r="A70" i="18" s="1"/>
  <c r="A71" i="18" s="1"/>
  <c r="A72" i="18" s="1"/>
  <c r="A74" i="18" s="1"/>
  <c r="F47" i="17" l="1"/>
  <c r="F59" i="14" l="1"/>
  <c r="E23" i="13" l="1"/>
  <c r="D23" i="13"/>
  <c r="C23" i="13"/>
  <c r="B23" i="13"/>
  <c r="I20" i="13"/>
  <c r="H20" i="13"/>
  <c r="G20" i="13"/>
  <c r="F20" i="13"/>
  <c r="E20" i="13"/>
  <c r="D20" i="13"/>
  <c r="C20" i="13"/>
  <c r="B20" i="13"/>
  <c r="K19" i="13"/>
  <c r="J19" i="13"/>
  <c r="K18" i="13"/>
  <c r="J18" i="13"/>
  <c r="K17" i="13"/>
  <c r="J17" i="13"/>
  <c r="K16" i="13"/>
  <c r="J16" i="13"/>
  <c r="K15" i="13"/>
  <c r="J15" i="13"/>
  <c r="K14" i="13"/>
  <c r="J14" i="13"/>
  <c r="K13" i="13"/>
  <c r="J13" i="13"/>
  <c r="K12" i="13"/>
  <c r="J12" i="13"/>
  <c r="K11" i="13"/>
  <c r="J11" i="13"/>
  <c r="K10" i="13"/>
  <c r="J10" i="13"/>
  <c r="K9" i="13"/>
  <c r="J9" i="13"/>
  <c r="K8" i="13"/>
  <c r="J8" i="13"/>
  <c r="K7" i="13"/>
  <c r="J7" i="13"/>
  <c r="K6" i="13"/>
  <c r="J6" i="13"/>
  <c r="K5" i="13"/>
  <c r="J5" i="13"/>
  <c r="K4" i="13"/>
  <c r="J4" i="13"/>
  <c r="K20" i="13" l="1"/>
  <c r="J20" i="13"/>
  <c r="F10" i="12"/>
  <c r="F11" i="12" s="1"/>
  <c r="E10" i="12"/>
  <c r="E11" i="12" s="1"/>
  <c r="D10" i="12"/>
  <c r="D11" i="12" s="1"/>
  <c r="C10" i="12"/>
  <c r="C11" i="12" l="1"/>
  <c r="E50" i="12"/>
  <c r="F23" i="11" l="1"/>
  <c r="E23" i="11"/>
  <c r="D23" i="11"/>
  <c r="C23" i="11"/>
  <c r="F11" i="14" l="1"/>
  <c r="F13" i="14"/>
  <c r="F14" i="14" s="1"/>
  <c r="C16" i="29" s="1"/>
  <c r="E13" i="14"/>
  <c r="E14" i="14" s="1"/>
  <c r="C15" i="29" s="1"/>
  <c r="E11" i="14"/>
  <c r="G13" i="14"/>
  <c r="G14" i="14" s="1"/>
  <c r="C17" i="29" s="1"/>
  <c r="G11" i="14"/>
  <c r="D13" i="14"/>
  <c r="D14" i="14" s="1"/>
  <c r="C14" i="29" s="1"/>
  <c r="D11" i="14"/>
  <c r="G44" i="2"/>
  <c r="G3" i="14" s="1"/>
  <c r="D12" i="14" l="1"/>
  <c r="E12" i="14"/>
  <c r="G12" i="14"/>
  <c r="F12" i="14"/>
  <c r="F44" i="2"/>
  <c r="F3" i="14" s="1"/>
  <c r="E44" i="2"/>
  <c r="E3" i="14" s="1"/>
  <c r="D44" i="2"/>
  <c r="D3" i="14" s="1"/>
  <c r="G15" i="14" l="1"/>
  <c r="U32" i="20"/>
  <c r="G3" i="17"/>
  <c r="G4" i="14"/>
  <c r="G16" i="14" l="1"/>
  <c r="G4" i="28" s="1"/>
  <c r="G3" i="21"/>
  <c r="G4" i="21" s="1"/>
  <c r="G4" i="17"/>
  <c r="G5" i="17"/>
  <c r="R32" i="20"/>
  <c r="R35" i="20" s="1"/>
  <c r="S32" i="20"/>
  <c r="E3" i="17"/>
  <c r="E4" i="14"/>
  <c r="E4" i="17" s="1"/>
  <c r="E15" i="14"/>
  <c r="E3" i="21" s="1"/>
  <c r="E4" i="21" s="1"/>
  <c r="C10" i="29" s="1"/>
  <c r="T32" i="20"/>
  <c r="F3" i="17"/>
  <c r="F4" i="14"/>
  <c r="F4" i="17" s="1"/>
  <c r="F15" i="14"/>
  <c r="F3" i="21" s="1"/>
  <c r="F4" i="21" s="1"/>
  <c r="C11" i="29" s="1"/>
  <c r="D4" i="14"/>
  <c r="D4" i="17" s="1"/>
  <c r="D3" i="17"/>
  <c r="D15" i="14"/>
  <c r="D3" i="21" s="1"/>
  <c r="D4" i="21" s="1"/>
  <c r="C9" i="29" s="1"/>
  <c r="Q12" i="22" l="1"/>
  <c r="R12" i="22"/>
  <c r="G6" i="17"/>
  <c r="C7" i="29"/>
  <c r="R34" i="19"/>
  <c r="D6" i="28"/>
  <c r="E6" i="28"/>
  <c r="C12" i="29"/>
  <c r="T12" i="22"/>
  <c r="G6" i="28"/>
  <c r="F6" i="28"/>
  <c r="S12" i="22"/>
  <c r="S35" i="20"/>
  <c r="T35" i="20"/>
  <c r="E5" i="17"/>
  <c r="E16" i="14"/>
  <c r="F5" i="17"/>
  <c r="F16" i="14"/>
  <c r="U35" i="20"/>
  <c r="D5" i="17"/>
  <c r="D16" i="14"/>
  <c r="F4" i="28" l="1"/>
  <c r="C6" i="29"/>
  <c r="E4" i="28"/>
  <c r="C5" i="29"/>
  <c r="D4" i="28"/>
  <c r="C4" i="29"/>
  <c r="Q34" i="19"/>
  <c r="F6" i="17"/>
  <c r="P34" i="19"/>
  <c r="E6" i="17"/>
  <c r="D6" i="17"/>
  <c r="O34" i="19"/>
</calcChain>
</file>

<file path=xl/comments1.xml><?xml version="1.0" encoding="utf-8"?>
<comments xmlns="http://schemas.openxmlformats.org/spreadsheetml/2006/main">
  <authors>
    <author>DefaultAppPool</author>
  </authors>
  <commentList>
    <comment ref="B25" authorId="0" shapeId="0">
      <text>
        <r>
          <rPr>
            <sz val="8"/>
            <color rgb="FF000000"/>
            <rFont val="Tahoma"/>
            <family val="2"/>
          </rPr>
          <t xml:space="preserve">Provizoriski dati.
</t>
        </r>
      </text>
    </comment>
  </commentList>
</comments>
</file>

<file path=xl/comments2.xml><?xml version="1.0" encoding="utf-8"?>
<comments xmlns="http://schemas.openxmlformats.org/spreadsheetml/2006/main">
  <authors>
    <author>DefaultAppPool</author>
  </authors>
  <commentList>
    <comment ref="B25" authorId="0" shapeId="0">
      <text>
        <r>
          <rPr>
            <sz val="8"/>
            <color rgb="FF000000"/>
            <rFont val="Tahoma"/>
            <family val="2"/>
          </rPr>
          <t xml:space="preserve">Provizoriski dati.
</t>
        </r>
      </text>
    </comment>
  </commentList>
</comments>
</file>

<file path=xl/sharedStrings.xml><?xml version="1.0" encoding="utf-8"?>
<sst xmlns="http://schemas.openxmlformats.org/spreadsheetml/2006/main" count="1985" uniqueCount="605">
  <si>
    <t>Nr.p.k.</t>
  </si>
  <si>
    <t>1.</t>
  </si>
  <si>
    <t>2.</t>
  </si>
  <si>
    <t>3.</t>
  </si>
  <si>
    <t>4.</t>
  </si>
  <si>
    <t>5.</t>
  </si>
  <si>
    <t>6.</t>
  </si>
  <si>
    <t>7.</t>
  </si>
  <si>
    <t>8.</t>
  </si>
  <si>
    <t>9.</t>
  </si>
  <si>
    <t>10.</t>
  </si>
  <si>
    <t>11.</t>
  </si>
  <si>
    <t>12.</t>
  </si>
  <si>
    <t>13.</t>
  </si>
  <si>
    <t>14.</t>
  </si>
  <si>
    <t>15.</t>
  </si>
  <si>
    <t>16.</t>
  </si>
  <si>
    <t>17.</t>
  </si>
  <si>
    <t>18.</t>
  </si>
  <si>
    <t>19.</t>
  </si>
  <si>
    <t>20.</t>
  </si>
  <si>
    <t>Valdības prioritāte</t>
  </si>
  <si>
    <t>Informācijai:</t>
  </si>
  <si>
    <t>General government expenditure by function (COFOG) [gov_10a_exp]</t>
  </si>
  <si>
    <t>Last update</t>
  </si>
  <si>
    <t>Extracted on</t>
  </si>
  <si>
    <t>Vides aizsardzība</t>
  </si>
  <si>
    <t>Source of data</t>
  </si>
  <si>
    <t>Eurostat</t>
  </si>
  <si>
    <t>Mājoklis un komunālā saimniecība</t>
  </si>
  <si>
    <t>Atpūta, kultūra un reliģija</t>
  </si>
  <si>
    <t>UNIT</t>
  </si>
  <si>
    <t>Million units of national currency</t>
  </si>
  <si>
    <t>Aizsardzība</t>
  </si>
  <si>
    <t>SECTOR</t>
  </si>
  <si>
    <t>General government</t>
  </si>
  <si>
    <t>Sabiedriskā kārtība un drošība</t>
  </si>
  <si>
    <t>COFOG99</t>
  </si>
  <si>
    <t>Total</t>
  </si>
  <si>
    <t>Veselība</t>
  </si>
  <si>
    <t>NA_ITEM</t>
  </si>
  <si>
    <t>Total general government expenditure</t>
  </si>
  <si>
    <t>Vispārējie sabiedriskie pakalpojumi</t>
  </si>
  <si>
    <t>Ekonomiskā darbība</t>
  </si>
  <si>
    <t>GEO/TIME</t>
  </si>
  <si>
    <t>2016</t>
  </si>
  <si>
    <t>Izglītība</t>
  </si>
  <si>
    <t>Latvia</t>
  </si>
  <si>
    <t>Sociālā aizsardzība</t>
  </si>
  <si>
    <t>Special value:</t>
  </si>
  <si>
    <t>:</t>
  </si>
  <si>
    <t>not available</t>
  </si>
  <si>
    <t>General public services</t>
  </si>
  <si>
    <t>Environment protection</t>
  </si>
  <si>
    <t>Housing and community amenities</t>
  </si>
  <si>
    <t>Recreation, culture and religion</t>
  </si>
  <si>
    <t>Defence</t>
  </si>
  <si>
    <t>Public order and safety</t>
  </si>
  <si>
    <t>Health</t>
  </si>
  <si>
    <t>Economic affairs</t>
  </si>
  <si>
    <t>Education</t>
  </si>
  <si>
    <t>Social protection</t>
  </si>
  <si>
    <t>Percentage of gross domestic product (GDP)</t>
  </si>
  <si>
    <t>Valsts budžeta ieņēmumi 2018. gadā, plāns</t>
  </si>
  <si>
    <t>Social contributions</t>
  </si>
  <si>
    <t>Pievienotās vērtības nodoklis</t>
  </si>
  <si>
    <t>Value added tax</t>
  </si>
  <si>
    <t>Akcīzes nodoklis</t>
  </si>
  <si>
    <t>Excise duty</t>
  </si>
  <si>
    <t>Iedzīvotāju ienākuma nodoklis</t>
  </si>
  <si>
    <t>Personal income tax</t>
  </si>
  <si>
    <t>Uzņēmumu ienākuma nodoklis</t>
  </si>
  <si>
    <t>Corporate income tax</t>
  </si>
  <si>
    <t>Transportlīdzekļa ekspluatācijas nodoklis</t>
  </si>
  <si>
    <t>Vehicle operating tax</t>
  </si>
  <si>
    <t>Muitas nodoklis</t>
  </si>
  <si>
    <t>Customs duty</t>
  </si>
  <si>
    <t>Solidaritātes nodoklis</t>
  </si>
  <si>
    <t>Solidarity tax</t>
  </si>
  <si>
    <t>Azartspēļu nodoklis</t>
  </si>
  <si>
    <t>Gambling tax</t>
  </si>
  <si>
    <t>Dabas resursu nodoklis</t>
  </si>
  <si>
    <t>Natural resources tax</t>
  </si>
  <si>
    <t>Uzņēmumu vieglo transportlīdzekļu nodoklis</t>
  </si>
  <si>
    <t>Company car tax</t>
  </si>
  <si>
    <t>Subsidētās elektroenerģijas nodoklis</t>
  </si>
  <si>
    <t>Subsidised energy tax</t>
  </si>
  <si>
    <t>Elektroenerģijas nodoklis</t>
  </si>
  <si>
    <t>Electricity tax</t>
  </si>
  <si>
    <t>Izložu nodoklis</t>
  </si>
  <si>
    <t>Lottery tax</t>
  </si>
  <si>
    <t>Sociālās apdrošināšanas iemaksas</t>
  </si>
  <si>
    <t>Kopā</t>
  </si>
  <si>
    <t>$A24:</t>
  </si>
  <si>
    <t>Rezerves veids</t>
  </si>
  <si>
    <t>Līdzekļi neparedzētiem gadījumiem</t>
  </si>
  <si>
    <t>Fiskālā nodrošinājuma rezerve</t>
  </si>
  <si>
    <t>Informācija par līdzekļu piešķiršanu no valsts budžeta programmas 02.00.00 "Līdzekļi neparedzētiem gadījumiem"</t>
  </si>
  <si>
    <t>2017.gada I. ceturksnis</t>
  </si>
  <si>
    <t>2017.gada II. ceturksnis</t>
  </si>
  <si>
    <t>2017.gada III. ceturksnis</t>
  </si>
  <si>
    <t>2017.gada IV. ceturksnis</t>
  </si>
  <si>
    <t>2017. gads kopā</t>
  </si>
  <si>
    <t>Budžeta resors</t>
  </si>
  <si>
    <t>Pieprasījumu skaits</t>
  </si>
  <si>
    <t>Kopējā summa</t>
  </si>
  <si>
    <t>Ministru kabinets</t>
  </si>
  <si>
    <t>Ārlietu ministrija</t>
  </si>
  <si>
    <t>Ekonomikas ministrija</t>
  </si>
  <si>
    <t>Finanšu ministrija</t>
  </si>
  <si>
    <t>Iekšlietu ministrija</t>
  </si>
  <si>
    <t>Izglītības un zinātnes ministrija</t>
  </si>
  <si>
    <t>Kultūras ministrija</t>
  </si>
  <si>
    <t>Labklājības ministrija</t>
  </si>
  <si>
    <t>Satiksmes ministrija</t>
  </si>
  <si>
    <t>Tieslietu ministrija</t>
  </si>
  <si>
    <t>VARAM</t>
  </si>
  <si>
    <t>Veselības ministrija</t>
  </si>
  <si>
    <t>Zemkopības ministrija</t>
  </si>
  <si>
    <t>Prokuratūra</t>
  </si>
  <si>
    <t>Satversmes tiesa</t>
  </si>
  <si>
    <t>Radio un televīzija</t>
  </si>
  <si>
    <t>Avots: Finanšu ministrija</t>
  </si>
  <si>
    <t>2017/I</t>
  </si>
  <si>
    <t>2017/II</t>
  </si>
  <si>
    <t>2017/III</t>
  </si>
  <si>
    <t>2017/IV</t>
  </si>
  <si>
    <t>Finanšu parametrs</t>
  </si>
  <si>
    <t>Vispārējās valdības izdevumi</t>
  </si>
  <si>
    <t>Vispārējās valdības ieņēmumi</t>
  </si>
  <si>
    <t>Neto aizdošana (+) / neto aizņemšanās (-)</t>
  </si>
  <si>
    <t>milj. eiro</t>
  </si>
  <si>
    <t>% no IKP</t>
  </si>
  <si>
    <t>2017*</t>
  </si>
  <si>
    <t>2018*</t>
  </si>
  <si>
    <t>Government revenue, expenditure and main aggregates [gov_10a_main]</t>
  </si>
  <si>
    <t>2007</t>
  </si>
  <si>
    <t>2008</t>
  </si>
  <si>
    <t>2009</t>
  </si>
  <si>
    <t>2010</t>
  </si>
  <si>
    <t>2011</t>
  </si>
  <si>
    <t>2012</t>
  </si>
  <si>
    <t>2013</t>
  </si>
  <si>
    <t>2014</t>
  </si>
  <si>
    <t>2015</t>
  </si>
  <si>
    <t>Net lending (+) /net borrowing (-)</t>
  </si>
  <si>
    <t>Total general government revenue</t>
  </si>
  <si>
    <t>Main national accounts tax aggregates [gov_10a_taxag]</t>
  </si>
  <si>
    <t>Total receipts from taxes and social contributions (including imputed social contributions) after deduction of amounts assessed but unlikely to be collected</t>
  </si>
  <si>
    <t>2019*</t>
  </si>
  <si>
    <t>2020*</t>
  </si>
  <si>
    <t>Makroekonomiskie rādītāji / Macroeconomic indicators</t>
  </si>
  <si>
    <t>Nr.</t>
  </si>
  <si>
    <t>Rādītājs</t>
  </si>
  <si>
    <t>Indicator</t>
  </si>
  <si>
    <t>Mērvienība / Unit</t>
  </si>
  <si>
    <t>Iekšzemes kopprodukts (IKP)</t>
  </si>
  <si>
    <t>Gross domestic product (GDP) expenditure perspective</t>
  </si>
  <si>
    <t>t-4</t>
  </si>
  <si>
    <t>t-3</t>
  </si>
  <si>
    <t>t-2</t>
  </si>
  <si>
    <t>t-1</t>
  </si>
  <si>
    <t>t</t>
  </si>
  <si>
    <t>t+1</t>
  </si>
  <si>
    <t>t+2</t>
  </si>
  <si>
    <t>t+3</t>
  </si>
  <si>
    <t>t+4</t>
  </si>
  <si>
    <t>t+5</t>
  </si>
  <si>
    <t>t+6</t>
  </si>
  <si>
    <t>t+7</t>
  </si>
  <si>
    <t>t+8</t>
  </si>
  <si>
    <t>Reālais IKP</t>
  </si>
  <si>
    <t>Real GDP</t>
  </si>
  <si>
    <t>tūkst. / thsd. EUR</t>
  </si>
  <si>
    <t>Nominālais IKP</t>
  </si>
  <si>
    <t>Nominal GDP</t>
  </si>
  <si>
    <t>IKP pieaugums salīdzināmajās cenās</t>
  </si>
  <si>
    <t>Real GDP growth</t>
  </si>
  <si>
    <t>%</t>
  </si>
  <si>
    <t>IKP pieaugums faktiskajās cenās</t>
  </si>
  <si>
    <t>Nominal GDP growth</t>
  </si>
  <si>
    <t>IKP izdevumu aspekts:  rādītāji salīdzināmajās cenās</t>
  </si>
  <si>
    <t>GDP expenditure perspective: real figures</t>
  </si>
  <si>
    <t>Privātais patēriņš</t>
  </si>
  <si>
    <t xml:space="preserve">Private consumption </t>
  </si>
  <si>
    <t>Valdības patēriņš</t>
  </si>
  <si>
    <t xml:space="preserve">Government consumption </t>
  </si>
  <si>
    <t>Bruto kapitāla veidošana</t>
  </si>
  <si>
    <t xml:space="preserve">Gross capital formation </t>
  </si>
  <si>
    <t>..bruto pamatkapitāla veidošana</t>
  </si>
  <si>
    <t xml:space="preserve">..gross fixed capital formation </t>
  </si>
  <si>
    <t>..krājumu pārmaiņas</t>
  </si>
  <si>
    <t xml:space="preserve">..inventories </t>
  </si>
  <si>
    <t>Preču un pakalpojumu eksports</t>
  </si>
  <si>
    <t>Exports of goods and services</t>
  </si>
  <si>
    <t>Preču un pakalpojumu imports</t>
  </si>
  <si>
    <t>Imports of goods and services</t>
  </si>
  <si>
    <t>IKP izdevumu aspekts:  pieaugums salīdzināmajās cenās</t>
  </si>
  <si>
    <t>GDP expenditure perspective: growth in real figures</t>
  </si>
  <si>
    <t xml:space="preserve">..change in inventories </t>
  </si>
  <si>
    <t>-</t>
  </si>
  <si>
    <t>IKP izdevumu aspekts:  rādītāji faktiskajās cenās</t>
  </si>
  <si>
    <t>GDP expenditure perspective: nominal figures</t>
  </si>
  <si>
    <t>Deflatori</t>
  </si>
  <si>
    <t>Deflators</t>
  </si>
  <si>
    <t>IKP deflators, gads pret gadu</t>
  </si>
  <si>
    <t>GDP deflator, year on year</t>
  </si>
  <si>
    <t>Privātā patēriņa deflators</t>
  </si>
  <si>
    <t>Private consumption deflator</t>
  </si>
  <si>
    <t>Valdības patēriņa deflators</t>
  </si>
  <si>
    <t>Government consumption deflator</t>
  </si>
  <si>
    <t>Bruto kapitāla veidošanas deflators</t>
  </si>
  <si>
    <t>Capital formation deflator</t>
  </si>
  <si>
    <t>..bruto pamatkapitāla veidošanas deflators</t>
  </si>
  <si>
    <t>..gross fixed capital formation deflator</t>
  </si>
  <si>
    <t>..krājumu pārmaiņu deflators</t>
  </si>
  <si>
    <t>..change in inventories deflator</t>
  </si>
  <si>
    <t>Preču un pakalpojumu eksporta deflators</t>
  </si>
  <si>
    <t>Exports of goods and services deflator</t>
  </si>
  <si>
    <t>Preču un pakalpojumu importa deflators</t>
  </si>
  <si>
    <t>Imports of goods and services deflator</t>
  </si>
  <si>
    <t>Devums reālajai IKP izaugsmei</t>
  </si>
  <si>
    <t>Contribution to real GDP growth</t>
  </si>
  <si>
    <t>Patēriņa cenu indekss</t>
  </si>
  <si>
    <t>Consumer price index</t>
  </si>
  <si>
    <t>Patēriņa cenu indekss, gads pret gadu</t>
  </si>
  <si>
    <t>Consumer price index, year on year</t>
  </si>
  <si>
    <t>IKP ienākumu aspekts</t>
  </si>
  <si>
    <t>GDP income perspective</t>
  </si>
  <si>
    <t>Pārpalikums un jauktais kopienākums</t>
  </si>
  <si>
    <t>Gross operating surplus</t>
  </si>
  <si>
    <t>Darbinieku atalgojums</t>
  </si>
  <si>
    <t>Compensation of employees</t>
  </si>
  <si>
    <t>..darba alga</t>
  </si>
  <si>
    <t>..wages</t>
  </si>
  <si>
    <t>..darba devēju sociālās iemaksas</t>
  </si>
  <si>
    <t>..social contributions</t>
  </si>
  <si>
    <t>Ražošanas un importa nodokļi</t>
  </si>
  <si>
    <t>Taxes on products and imports</t>
  </si>
  <si>
    <t>Subsīdijas</t>
  </si>
  <si>
    <t>Subsidies</t>
  </si>
  <si>
    <t>Iedzīvotāji un darba tirgus</t>
  </si>
  <si>
    <t>Population and labour</t>
  </si>
  <si>
    <t>Iedzīvotāju kopskaits</t>
  </si>
  <si>
    <t>Total population</t>
  </si>
  <si>
    <t>tūkst. / thsd.</t>
  </si>
  <si>
    <t>Iedzīvotāju kopskaita pieaugums</t>
  </si>
  <si>
    <t>Population growth</t>
  </si>
  <si>
    <t>Iedzīvotaji darbspējas vecumā</t>
  </si>
  <si>
    <t>Working age population</t>
  </si>
  <si>
    <t>Ekonomiski aktīvie iedzīvotāji</t>
  </si>
  <si>
    <t>Economically active population</t>
  </si>
  <si>
    <t>Nodarbināto skaits</t>
  </si>
  <si>
    <t>Number of persons employed</t>
  </si>
  <si>
    <t>Nodarbināto skaita pieaugums</t>
  </si>
  <si>
    <t>Growth of number of persons employed</t>
  </si>
  <si>
    <t>Līdzdalības līmenis</t>
  </si>
  <si>
    <t>Participation rate</t>
  </si>
  <si>
    <t>Bezdarba līmenis</t>
  </si>
  <si>
    <t>Unemployment rate</t>
  </si>
  <si>
    <t>Bezdarba līmenis, kas neietekmē algu, %</t>
  </si>
  <si>
    <t>NAWRU</t>
  </si>
  <si>
    <t>%, y-o-y</t>
  </si>
  <si>
    <t>Algas un produktivitāte</t>
  </si>
  <si>
    <t>Wages and productivity</t>
  </si>
  <si>
    <t>Vidējā bruto alga</t>
  </si>
  <si>
    <t>Average gross wage</t>
  </si>
  <si>
    <t>EUR</t>
  </si>
  <si>
    <t>Vidējās bruto algas pieaugums</t>
  </si>
  <si>
    <t>Average gross wage growth</t>
  </si>
  <si>
    <t>Reālās produktivitātes pieaugums</t>
  </si>
  <si>
    <t>Real productivity growth</t>
  </si>
  <si>
    <t>Potenciālais IKP un izlaižu starpības</t>
  </si>
  <si>
    <t>Potential GDP and output gap</t>
  </si>
  <si>
    <t>Potenciālais IKP 2010. gada cenās</t>
  </si>
  <si>
    <t>Potential GDP in the prices of 2010</t>
  </si>
  <si>
    <t>MIO EUR</t>
  </si>
  <si>
    <t>Potenciālā IKP pieaugums</t>
  </si>
  <si>
    <t>Darbaspēka devums</t>
  </si>
  <si>
    <t>Potential labour</t>
  </si>
  <si>
    <t>Kapitāla devums</t>
  </si>
  <si>
    <t>Potential capital stock</t>
  </si>
  <si>
    <t>Faktoru produktivitātes devums</t>
  </si>
  <si>
    <t>Potential total factor productivity (TFP)</t>
  </si>
  <si>
    <t>Izlaižu starpība</t>
  </si>
  <si>
    <t>Potential TFP growth</t>
  </si>
  <si>
    <t>Output gap</t>
  </si>
  <si>
    <t>Iekšzemes kopprodukts salīdzināmajās  cenās</t>
  </si>
  <si>
    <t>% pret iepriekšējo gadu</t>
  </si>
  <si>
    <t>10 gadu vidējais</t>
  </si>
  <si>
    <t>Potenciālais iekšzemes kopprodukta pieaugums</t>
  </si>
  <si>
    <t>x</t>
  </si>
  <si>
    <t>VFG01. Vispārējās valdības sektora galvenie rādītāji (milj. euro)</t>
  </si>
  <si>
    <t>Deficīts (-) vai pārpalikums (+), % pret IKP</t>
  </si>
  <si>
    <t>Deficīts (-) vai pārpalikums (+)</t>
  </si>
  <si>
    <t>1995</t>
  </si>
  <si>
    <t>1996</t>
  </si>
  <si>
    <t>1997</t>
  </si>
  <si>
    <t>1998</t>
  </si>
  <si>
    <t>1999</t>
  </si>
  <si>
    <t>2000</t>
  </si>
  <si>
    <t>2001</t>
  </si>
  <si>
    <t>2002</t>
  </si>
  <si>
    <t>2003</t>
  </si>
  <si>
    <t>2004</t>
  </si>
  <si>
    <t>2005</t>
  </si>
  <si>
    <t>2006</t>
  </si>
  <si>
    <t>&lt;A HREF=http://www.csb.gov.lv/statistikas-temas/metodologija/visparejas-valdibas-sektora-raditaji-36280.html TARGET=_blank&gt;Metadati&lt;/A&gt;</t>
  </si>
  <si>
    <t>Gads:</t>
  </si>
  <si>
    <t>2016:</t>
  </si>
  <si>
    <t>Provizoriski dati.</t>
  </si>
  <si>
    <t>20180105 09:00</t>
  </si>
  <si>
    <t>Pēdējo reizi atjaunināts::</t>
  </si>
  <si>
    <t>Iekšējais atsauces kods:</t>
  </si>
  <si>
    <t>VFG0010E</t>
  </si>
  <si>
    <t>Valdības izdevumu un ekonomikas pieauguma salīdzinājums</t>
  </si>
  <si>
    <t>P4.2.tabula</t>
  </si>
  <si>
    <t>Government expenditures and economic growth comparison</t>
  </si>
  <si>
    <t>Table P4.2</t>
  </si>
  <si>
    <t>(milj. eiro)</t>
  </si>
  <si>
    <t>(million euro)</t>
  </si>
  <si>
    <t>No; formula</t>
  </si>
  <si>
    <t>Item</t>
  </si>
  <si>
    <t>Valsts budžeta izdevumu pieaugums (budžeta likums), % (reālais) (maksimālie)</t>
  </si>
  <si>
    <t>State budget expenditure (budget law) annual growth in % (real) (maximum)</t>
  </si>
  <si>
    <t>Faktisko valsts budžeta izdevumu pieaugums, % (reālais)</t>
  </si>
  <si>
    <t>State budget expenditure (actual) annual growth in % (real)</t>
  </si>
  <si>
    <t>Potenciālā IKP pieaugums (10 gadu vidējais), %</t>
  </si>
  <si>
    <t>10-year average potential GDP growth (t-5, t+4)</t>
  </si>
  <si>
    <r>
      <t>4. = (6</t>
    </r>
    <r>
      <rPr>
        <vertAlign val="subscript"/>
        <sz val="11"/>
        <color theme="1"/>
        <rFont val="Times New Roman"/>
        <family val="1"/>
        <charset val="204"/>
      </rPr>
      <t>t</t>
    </r>
    <r>
      <rPr>
        <sz val="11"/>
        <color theme="1"/>
        <rFont val="Times New Roman"/>
        <family val="1"/>
        <charset val="186"/>
      </rPr>
      <t xml:space="preserve"> - 6</t>
    </r>
    <r>
      <rPr>
        <vertAlign val="subscript"/>
        <sz val="11"/>
        <color theme="1"/>
        <rFont val="Times New Roman"/>
        <family val="1"/>
        <charset val="204"/>
      </rPr>
      <t>t-1</t>
    </r>
    <r>
      <rPr>
        <sz val="11"/>
        <color theme="1"/>
        <rFont val="Times New Roman"/>
        <family val="1"/>
        <charset val="186"/>
      </rPr>
      <t>)/6</t>
    </r>
    <r>
      <rPr>
        <vertAlign val="subscript"/>
        <sz val="11"/>
        <color theme="1"/>
        <rFont val="Times New Roman"/>
        <family val="1"/>
        <charset val="204"/>
      </rPr>
      <t>t-1</t>
    </r>
  </si>
  <si>
    <t>Valsts budžeta izdevumu pieaugums (budžeta likums), % (maksimālie)</t>
  </si>
  <si>
    <t>State budget expenditure (budget law) annual growth in % (maximum)</t>
  </si>
  <si>
    <r>
      <t>5. = (7</t>
    </r>
    <r>
      <rPr>
        <vertAlign val="subscript"/>
        <sz val="11"/>
        <color theme="1"/>
        <rFont val="Times New Roman"/>
        <family val="1"/>
        <charset val="204"/>
      </rPr>
      <t>t</t>
    </r>
    <r>
      <rPr>
        <sz val="11"/>
        <color theme="1"/>
        <rFont val="Times New Roman"/>
        <family val="1"/>
        <charset val="186"/>
      </rPr>
      <t xml:space="preserve"> - 7</t>
    </r>
    <r>
      <rPr>
        <vertAlign val="subscript"/>
        <sz val="11"/>
        <color theme="1"/>
        <rFont val="Times New Roman"/>
        <family val="1"/>
        <charset val="204"/>
      </rPr>
      <t>t-1</t>
    </r>
    <r>
      <rPr>
        <sz val="11"/>
        <color theme="1"/>
        <rFont val="Times New Roman"/>
        <family val="1"/>
        <charset val="186"/>
      </rPr>
      <t>)/7</t>
    </r>
    <r>
      <rPr>
        <vertAlign val="subscript"/>
        <sz val="11"/>
        <color theme="1"/>
        <rFont val="Times New Roman"/>
        <family val="1"/>
        <charset val="204"/>
      </rPr>
      <t>t-1</t>
    </r>
  </si>
  <si>
    <t>Faktisko valsts budžeta izdevumu pieaugums, %</t>
  </si>
  <si>
    <t>State budget expenditure (actual) annual growth in %</t>
  </si>
  <si>
    <t>Valsts budžeta izdevumi (budžeta likums) (maksimālie)</t>
  </si>
  <si>
    <t>State budget expenditures (budget law) (maximum)</t>
  </si>
  <si>
    <t>Faktiskie valsts budžeta izdevumi</t>
  </si>
  <si>
    <t>State budget expenditures (acutal)</t>
  </si>
  <si>
    <t>IKP deflators, %</t>
  </si>
  <si>
    <t>GDP deflator, %</t>
  </si>
  <si>
    <t>Avots: Finanšu ministrija, Fiskālās disciplīnas padomes aprēķini</t>
  </si>
  <si>
    <t>Source: Ministry of Finance, Fiscal Discipline Council calculations</t>
  </si>
  <si>
    <t>Valdības izdevumu pieaugums, %</t>
  </si>
  <si>
    <t>Potenciālā IKP pieaugums, vidēji 10 gados, %</t>
  </si>
  <si>
    <t>Vispārējās valdības parāds</t>
  </si>
  <si>
    <t>Government deficit/surplus, debt and associated data [gov_10dd_edpt1]</t>
  </si>
  <si>
    <t>Government consolidated gross debt</t>
  </si>
  <si>
    <t>Politisko partiju aptauja par fiskālās disciplīnas jautājumiem</t>
  </si>
  <si>
    <t>Attiecībā uz politikas izmaksām lūgsim partijām sniegt savus vērtējumus.</t>
  </si>
  <si>
    <t>Komentāri un jautājumi par aptauju un tās anketu gaidīti, rakstot uz info@fdp.gov.lv vai zvanot 67083650.</t>
  </si>
  <si>
    <r>
      <rPr>
        <b/>
        <sz val="11"/>
        <color theme="1"/>
        <rFont val="Calibri"/>
        <family val="2"/>
        <charset val="186"/>
        <scheme val="minor"/>
      </rPr>
      <t>Aptaujas mērķis</t>
    </r>
    <r>
      <rPr>
        <sz val="11"/>
        <color theme="1"/>
        <rFont val="Calibri"/>
        <family val="2"/>
        <charset val="186"/>
        <scheme val="minor"/>
      </rPr>
      <t xml:space="preserve"> – dokumentēt partiju nodomus vēlēšanās ar būtisku fiskālo ietekmi.</t>
    </r>
  </si>
  <si>
    <r>
      <rPr>
        <b/>
        <sz val="11"/>
        <color theme="1"/>
        <rFont val="Calibri"/>
        <family val="2"/>
        <charset val="186"/>
        <scheme val="minor"/>
      </rPr>
      <t>Kuras politiskās partijas un kad iesaistīt?</t>
    </r>
    <r>
      <rPr>
        <sz val="11"/>
        <color theme="1"/>
        <rFont val="Calibri"/>
        <family val="2"/>
        <charset val="186"/>
        <scheme val="minor"/>
      </rPr>
      <t xml:space="preserve"> Aptauja tiks veikta tā, lai kāda partija ar iespēju iekļūt Saeimā, netiktu ignorēta. Tādēļ anketa ir viegli pieejama visiem, bet īpašs darbs tiks veikts ar partijām, kurām tiks prognozēts lielāks svars nākamajā Saeimā. Optimālais variants varētu būt, ka datu ievākšana tiek uzsākta 2018. gada aprīļa otrajā pusē (pēc Latvijas Stabilitātes programmas un Padomes starpziņojuma publicēšanas), balstoties uz kādas nesen veiktas sabiedriskās domas aptaujas rezultātiem. Izlasē tiktu iekļautas visas partijas virs noteikta atbalsta sliekšņa (piemēram, 3%).</t>
    </r>
  </si>
  <si>
    <r>
      <rPr>
        <b/>
        <sz val="11"/>
        <color theme="1"/>
        <rFont val="Calibri"/>
        <family val="2"/>
        <charset val="186"/>
        <scheme val="minor"/>
      </rPr>
      <t>Aptaujas formāts.</t>
    </r>
    <r>
      <rPr>
        <sz val="11"/>
        <color theme="1"/>
        <rFont val="Calibri"/>
        <family val="2"/>
        <charset val="186"/>
        <scheme val="minor"/>
      </rPr>
      <t xml:space="preserve"> Ar lielākajām, un pēc uzaicinājuma arī ar citām partijām, plānojam tikties, lai paskaidrotu aptaujas metodoloģiju, iespējami kopā aizpildītu atbildes un ļautu tās precizēt, lai tās labāk atbilstu partiju programmatiskajiem dokumentiem. Mērķis ir iegūt informāciju par partijas nostāju fiskālās politikas jautājumos, nevis pārsteigt viņus nesagatavotus.</t>
    </r>
  </si>
  <si>
    <r>
      <rPr>
        <b/>
        <sz val="11"/>
        <color theme="1"/>
        <rFont val="Calibri"/>
        <family val="2"/>
        <charset val="186"/>
        <scheme val="minor"/>
      </rPr>
      <t>Veicot intervijas, tiks nodrošināta caurspīdība par projektu.</t>
    </r>
    <r>
      <rPr>
        <sz val="11"/>
        <color theme="1"/>
        <rFont val="Calibri"/>
        <family val="2"/>
        <charset val="186"/>
        <scheme val="minor"/>
      </rPr>
      <t xml:space="preserve"> Partijas uzrunāsim ar e-pastu, dodot īsu un konkrētu paskaidrojumu par sarunas mērķi. Ja netiek saņemta reakcija, zvanīsim, jo ir iespējams, ka vēstule nokļuvusi mēstules mapē. Intervijas sapulces formā varētu veikt Padomes sekretariāta darbinieki un/vai Padomes biedri, lai nodrošinātu elastību pirmajā šāda veida pasākumā Latvijā.</t>
    </r>
  </si>
  <si>
    <r>
      <rPr>
        <b/>
        <sz val="11"/>
        <color theme="1"/>
        <rFont val="Calibri"/>
        <family val="2"/>
        <charset val="186"/>
        <scheme val="minor"/>
      </rPr>
      <t xml:space="preserve">Aptauju rezultāti tiks publicēti atsevišķi atspoguļojot katras partijas viedokli veidā, kurš lietotājiem palīdzētu veikt analīzi. </t>
    </r>
    <r>
      <rPr>
        <sz val="11"/>
        <color theme="1"/>
        <rFont val="Calibri"/>
        <family val="2"/>
        <charset val="186"/>
        <scheme val="minor"/>
      </rPr>
      <t>Padomes galvenais ieguldījums būtu jautājumu formulēšana (saturiskā puse), bet atbildes būtu pilnā politisko partiju kontrolē. Padomes vērtējums pēc aptaujas fokusētos uz politisko partiju ranžējumu pēc to fiskālās atbildības, ņemot vērā virspusēju izmaksu vērtējuma salīdzinājumu pa vēlēšanu cikla gadiem.</t>
    </r>
  </si>
  <si>
    <t>Anketas aizpildīšana</t>
  </si>
  <si>
    <t>Kāds ir Jūsu partijas nosaukums un interneta mājaslapas adrese? Ja ir pieejama partijas programma, lūdzam norādīt saiti arī uz to.</t>
  </si>
  <si>
    <t>Partijas nosaukums</t>
  </si>
  <si>
    <t>Partijas mājaslapa</t>
  </si>
  <si>
    <t>Partijas programma pieejama</t>
  </si>
  <si>
    <t>Anketas aizpildītāja vārds, uzvārds un kontaktinformācija</t>
  </si>
  <si>
    <t>Vārds</t>
  </si>
  <si>
    <t>Uzvārds</t>
  </si>
  <si>
    <t>Tālrunis</t>
  </si>
  <si>
    <t>E-pasts</t>
  </si>
  <si>
    <t>Kādi, Jūsuprāt, ir galvenie draudi Latvijas publisko finanšu ilgtspējai un stabilai valsts ekonomikas attīstībai? Lūdzam uzskaitīt konkrētus riskus un to aptuvenu fiskālo ietekmi milj. eiro?</t>
  </si>
  <si>
    <t>Risku uzskaitījums</t>
  </si>
  <si>
    <t>2022**</t>
  </si>
  <si>
    <t>Kā, Jūsuprāt, vajadzētu mainīties galvenajiem valsts finanšu parametriem, milj. eiro?</t>
  </si>
  <si>
    <t>Vai, Jūsuprāt, budžeta izdevumu pieaugums drīkst apsteigt ekonomikas potenciālā pieauguma tempus nākamā Saeimas sasaukuma laikā – par cik pieļaujams paātrinājums vai samazinājums? Kā, Jūsuprāt, vajadzētu mainīties ikgadējam valsts budžeta deficīta līmenim nākamā Saeimas sasaukuma laikā pa gadiem – par cik tas var palielināties vai samazināties, ņemot vērā straujas ekonomikas izaugsmes perspektīvu tuvākajos gados?</t>
  </si>
  <si>
    <t>Kā, Jūsuprāt, vajadzētu mainīties valsts parāda līmenim nākamā Saeimas sasaukuma laikā – par cik palielināties vai samazināties?</t>
  </si>
  <si>
    <t>Cik liela, Jūsuprāt, ir nozīme rezervju veidošanai valsts budžetā - rezerves neparedzētiem gadījumiem, apropriāciju rezerves strukturālo reformu veikšanai, fiskālā nodrošinājuma rezervi, lai kompensētu fiskālos riskus, milj. eiro?</t>
  </si>
  <si>
    <t>Iepriekšējie pieņēmumi</t>
  </si>
  <si>
    <t>Avots: Eurostat, *Finanšu ministrija, **Fiskālās disciplīnas padome</t>
  </si>
  <si>
    <t>Avots: Eurostat, *Finanšu ministrija</t>
  </si>
  <si>
    <t>Ieņēmumu pasākumu uzskaitījums</t>
  </si>
  <si>
    <t xml:space="preserve">Lūdzam uzskaitīt svarīgākos jaunos budžeta izdevumu pasākumus. Ja tiek iecerētas strukturālās reformas, kas rada budžeta izdevumu samazinājumu, lūdzam tās norādīt ar mīnusa zīmi (milj. eiro). </t>
  </si>
  <si>
    <t xml:space="preserve">Lūdzam uzskaitīt svarīgākos jaunos budžeta ieņēmumu pasākumus. Ja tiek iecerētas nodokļu atlaides vai citi budžeta ieņēmumu samazinājumi, lūdzam tos norādīt ar mīnusa zīmi (milj. eiro). </t>
  </si>
  <si>
    <t>Apropriācijas rezerve</t>
  </si>
  <si>
    <t>Kopā, % no IKP</t>
  </si>
  <si>
    <t>Apropriācija rezerve vidējā pēdējos gados</t>
  </si>
  <si>
    <t>LNG vidēji pēdējos gados</t>
  </si>
  <si>
    <t>t.sk. līdzekļi neparedzētiem gadījumiem</t>
  </si>
  <si>
    <t>t.sk. apropriācijas rezerve</t>
  </si>
  <si>
    <t>t.sk. fiskālā nodrošinājuma rezerve</t>
  </si>
  <si>
    <t>Rezerves budžetā, eiro</t>
  </si>
  <si>
    <t>sākotnējā versija</t>
  </si>
  <si>
    <t>gala versija</t>
  </si>
  <si>
    <r>
      <t xml:space="preserve">Valsts budžeta programmas 02.00.00."Līdzekļi neparedzētiem gadījumiem" plānotais finansējums 2008. - 2018.gadā, </t>
    </r>
    <r>
      <rPr>
        <b/>
        <i/>
        <sz val="12"/>
        <rFont val="Times New Roman"/>
        <family val="1"/>
        <charset val="186"/>
      </rPr>
      <t>euro*</t>
    </r>
  </si>
  <si>
    <t>2008.gadā (sākotnēji)**</t>
  </si>
  <si>
    <t>2008.gadā (pēc grozījumiem)**</t>
  </si>
  <si>
    <t>2009.gadā  (sākotnēji)**</t>
  </si>
  <si>
    <t>2009.gadā (pēc 1.grozījumiem) **</t>
  </si>
  <si>
    <t>2009.gadā (pēc 2.grozījumiem) **</t>
  </si>
  <si>
    <t xml:space="preserve">2010.gadā </t>
  </si>
  <si>
    <t>2011.gadā  (sākotnēji)</t>
  </si>
  <si>
    <t>2011.gadā (pēc grozījumiem)</t>
  </si>
  <si>
    <t>2012.gadā  (sākotnēji)</t>
  </si>
  <si>
    <t>2012.gadā (pēc grozījumiem)</t>
  </si>
  <si>
    <t>2013.gadā</t>
  </si>
  <si>
    <t xml:space="preserve">2014.gadā </t>
  </si>
  <si>
    <t xml:space="preserve">2015.gadā </t>
  </si>
  <si>
    <t xml:space="preserve"> 2016.gadā</t>
  </si>
  <si>
    <t xml:space="preserve"> 2017.gadā</t>
  </si>
  <si>
    <t xml:space="preserve"> 2018.gada plāns</t>
  </si>
  <si>
    <t xml:space="preserve">Gadskārtējā valsts budžeta likumā apstiprinātā apropriācija </t>
  </si>
  <si>
    <r>
      <rPr>
        <b/>
        <sz val="11"/>
        <rFont val="Times New Roman"/>
        <family val="1"/>
        <charset val="186"/>
      </rPr>
      <t>Palielināta apropriācija</t>
    </r>
    <r>
      <rPr>
        <sz val="11"/>
        <rFont val="Times New Roman"/>
        <family val="1"/>
        <charset val="186"/>
      </rPr>
      <t xml:space="preserve"> gadskārtējā valsts budžeta likumā noteiktā panta atļautā limita robežās, saņemot Saeimas budžeta un finanšu (nodokļu) komisijas atļauju </t>
    </r>
  </si>
  <si>
    <r>
      <rPr>
        <b/>
        <sz val="11"/>
        <rFont val="Times New Roman"/>
        <family val="1"/>
        <charset val="186"/>
      </rPr>
      <t>Palielināta apropriācija</t>
    </r>
    <r>
      <rPr>
        <sz val="11"/>
        <color theme="1"/>
        <rFont val="Times New Roman"/>
        <family val="1"/>
        <charset val="186"/>
      </rPr>
      <t xml:space="preserve"> no74.resora budžeta programmas 01.00.00 "Apropriācijas rezerve" (FM 21.10.2013. rīk. Nr.448) (FM rīk.Nr. 615 04.11.2014.)</t>
    </r>
  </si>
  <si>
    <r>
      <rPr>
        <b/>
        <sz val="11"/>
        <rFont val="Times New Roman"/>
        <family val="1"/>
        <charset val="186"/>
      </rPr>
      <t xml:space="preserve">Palielināta apropriācija </t>
    </r>
    <r>
      <rPr>
        <sz val="11"/>
        <rFont val="Times New Roman"/>
        <family val="1"/>
        <charset val="186"/>
      </rPr>
      <t>no VARAM apakšprogrammas 33.02.00 „Emisijas kvotu izsolīšanas instrumenta projekti” (FM 05.12.2013. rīk. Nr.532) (MK rīk. Nr.731 (prot. Nr.66 51.§) 04.12.2014., FM rīk. Nr.718 16.12.2014.)</t>
    </r>
  </si>
  <si>
    <r>
      <rPr>
        <b/>
        <sz val="11"/>
        <rFont val="Times New Roman"/>
        <family val="1"/>
        <charset val="186"/>
      </rPr>
      <t>Palielināta apropriācija</t>
    </r>
    <r>
      <rPr>
        <sz val="11"/>
        <rFont val="Times New Roman"/>
        <family val="1"/>
        <charset val="186"/>
      </rPr>
      <t xml:space="preserve"> no Saeimas budžeta (MK rīk. Nr.752 09.12.2014., FM rīk.Nr. 736 19.12.2014.) (MK rīk. Nr.723 (prot. Nr.59 3.§) 19.11.2015., FM rīk. Nr.526  09.12.2015.)</t>
    </r>
  </si>
  <si>
    <r>
      <rPr>
        <b/>
        <sz val="11"/>
        <rFont val="Times New Roman"/>
        <family val="1"/>
        <charset val="186"/>
      </rPr>
      <t>Palielināta apropriācija</t>
    </r>
    <r>
      <rPr>
        <sz val="11"/>
        <rFont val="Times New Roman"/>
        <family val="1"/>
        <charset val="186"/>
      </rPr>
      <t xml:space="preserve"> no Finanšu ministrijas budžeta apakšprogrammas 31.02.00 „Valsts parāda vadība” (FM 03.07.2013. rīk. Nr.269)</t>
    </r>
  </si>
  <si>
    <r>
      <rPr>
        <b/>
        <sz val="11"/>
        <rFont val="Times New Roman"/>
        <family val="1"/>
        <charset val="186"/>
      </rPr>
      <t>Palielināta apropriācija</t>
    </r>
    <r>
      <rPr>
        <sz val="11"/>
        <rFont val="Times New Roman"/>
        <family val="1"/>
        <charset val="186"/>
      </rPr>
      <t xml:space="preserve"> no Ārlietu ministrijas budžeta apakšprogrammas 96.03.00 “Latvijas prezidentūras Eiropas Savienības Padomē nodrošināšana (ministrijas pasākumi)” (MK rīk. Nr.291 02.06.2015., (prot. Nr.27 30.§), FM rīk. Nr.260 29.06.2015)</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</si>
  <si>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rīk.Nr.382 11.07.2016. (prot. Nr.32 35.§), FM rīk. Nr.457  16.09.2016.)</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</si>
  <si>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 Nr.550  27.09.2016. (prot. Nr.48 47.§), FM rīk. Nr.497  11.10.2016.)</t>
    </r>
  </si>
  <si>
    <r>
      <rPr>
        <b/>
        <sz val="10"/>
        <color theme="1"/>
        <rFont val="Times New Roman"/>
        <family val="1"/>
        <charset val="186"/>
      </rPr>
      <t xml:space="preserve">Palielināta apropriācija </t>
    </r>
    <r>
      <rPr>
        <sz val="10"/>
        <color theme="1"/>
        <rFont val="Times New Roman"/>
        <family val="1"/>
        <charset val="186"/>
      </rPr>
      <t xml:space="preserve"> no VPK 1 500 000 euro, EM 500 000 euro, FM 2 944 237 euro, LM 2 685 819 euro, TM 610 000 euro (MK rīk. Nr.664 08.11.2016., FM rīk. Nr.599 08.12.2016.)</t>
    </r>
  </si>
  <si>
    <r>
      <rPr>
        <b/>
        <sz val="10"/>
        <color theme="1"/>
        <rFont val="Times New Roman"/>
        <family val="1"/>
        <charset val="186"/>
      </rPr>
      <t>Palielināta apropriācija</t>
    </r>
    <r>
      <rPr>
        <sz val="10"/>
        <color theme="1"/>
        <rFont val="Times New Roman"/>
        <family val="1"/>
        <charset val="186"/>
      </rPr>
      <t xml:space="preserve"> atbilstoši likuma “Par valsts budžetu 2017.gadam” 67.pantam no IZM apakšprogrammas 09.23.00 “Valsts ilgtermiņa saistības sportā – Dotācija Latvijas Olimpiskajai komitejai (LOK) – valsts galvoto aizdevumu atmaksai” 1 260 571 euro apmērā  (MK rīk. Nr.195 19.04.2017. (prot. Nr.19 23.§), FM rīk. Nr.193 08.05.2017.)</t>
    </r>
  </si>
  <si>
    <t>Palielināta apropriācija atbilstoši likuma “Par valsts budžetu 2017.gadam” 57.pantam no 74.resora programmas 07.00.00 "Tiesu spriedumu izpilde" (FM rīk. Nr.406 25.09.2017.)</t>
  </si>
  <si>
    <r>
      <rPr>
        <b/>
        <sz val="10"/>
        <color theme="1"/>
        <rFont val="Times New Roman"/>
        <family val="1"/>
        <charset val="186"/>
      </rPr>
      <t>Palielināta apropriācija</t>
    </r>
    <r>
      <rPr>
        <sz val="10"/>
        <color theme="1"/>
        <rFont val="Times New Roman"/>
        <family val="1"/>
        <charset val="186"/>
      </rPr>
      <t xml:space="preserve">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(MK rīk.Nr.578 17.10.2017. (prot. Nr.51 30.§), FM rīk. Nr.470 27.10.2017.)</t>
    </r>
  </si>
  <si>
    <r>
      <t xml:space="preserve"> </t>
    </r>
    <r>
      <rPr>
        <b/>
        <sz val="10"/>
        <color theme="1"/>
        <rFont val="Times New Roman"/>
        <family val="1"/>
        <charset val="186"/>
      </rPr>
      <t>Palielināta apropriācija</t>
    </r>
    <r>
      <rPr>
        <sz val="10"/>
        <color theme="1"/>
        <rFont val="Times New Roman"/>
        <family val="1"/>
        <charset val="186"/>
      </rPr>
      <t xml:space="preserve"> atbilstoši likuma “Par valsts budžetu 2017.gadam” 32.panta trešajā daļā noteiktajam no 74.resora  programmas 01.00.00 “Apropriācijas rezerve” (FM rīk. Nr.536 04.12.2017.)</t>
    </r>
  </si>
  <si>
    <r>
      <rPr>
        <b/>
        <sz val="10"/>
        <color theme="1"/>
        <rFont val="Times New Roman"/>
        <family val="1"/>
        <charset val="186"/>
      </rPr>
      <t>Palielināta apropriācija</t>
    </r>
    <r>
      <rPr>
        <sz val="10"/>
        <color theme="1"/>
        <rFont val="Times New Roman"/>
        <family val="1"/>
        <charset val="186"/>
      </rPr>
      <t xml:space="preserve"> no FM apakšprogrammas 31.02.00 "Valsts parāda vadība"  886 373</t>
    </r>
    <r>
      <rPr>
        <i/>
        <sz val="10"/>
        <color theme="1"/>
        <rFont val="Times New Roman"/>
        <family val="1"/>
        <charset val="186"/>
      </rPr>
      <t xml:space="preserve"> eur</t>
    </r>
    <r>
      <rPr>
        <sz val="10"/>
        <color theme="1"/>
        <rFont val="Times New Roman"/>
        <family val="1"/>
        <charset val="186"/>
      </rPr>
      <t xml:space="preserve">o apmērā,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1 866 820 </t>
    </r>
    <r>
      <rPr>
        <i/>
        <sz val="10"/>
        <color theme="1"/>
        <rFont val="Times New Roman"/>
        <family val="1"/>
        <charset val="186"/>
      </rPr>
      <t>euro</t>
    </r>
    <r>
      <rPr>
        <sz val="10"/>
        <color theme="1"/>
        <rFont val="Times New Roman"/>
        <family val="1"/>
        <charset val="186"/>
      </rPr>
      <t xml:space="preserve"> apmērā un no TM apakšprogrammas 04.02.00 "Ieslodzījuma vietu būvniecība" ilgtermiņa saistību pasākuma "Jauna cietuma būvniecība Liepājā" 996 000</t>
    </r>
    <r>
      <rPr>
        <i/>
        <sz val="10"/>
        <color theme="1"/>
        <rFont val="Times New Roman"/>
        <family val="1"/>
        <charset val="186"/>
      </rPr>
      <t xml:space="preserve"> euro</t>
    </r>
    <r>
      <rPr>
        <sz val="10"/>
        <color theme="1"/>
        <rFont val="Times New Roman"/>
        <family val="1"/>
        <charset val="186"/>
      </rPr>
      <t xml:space="preserve"> apmērā (MK rīk. Nr.697 23.11.2017. (prot. Nr.58 27.§) Nr.699 24.11.2017. (prot. Nr.58 24.§) Nr.700 24.11.2017. (prot. Nr.58 25.§), FM rīk. Nr.537 04.12.2017.)</t>
    </r>
  </si>
  <si>
    <t>Kopā pieejamā apropriācija</t>
  </si>
  <si>
    <r>
      <rPr>
        <b/>
        <sz val="11"/>
        <rFont val="Times New Roman"/>
        <family val="1"/>
        <charset val="186"/>
      </rPr>
      <t>Pārdalīts uz ministriju budžetiem</t>
    </r>
    <r>
      <rPr>
        <sz val="11"/>
        <rFont val="Times New Roman"/>
        <family val="1"/>
        <charset val="186"/>
      </rPr>
      <t xml:space="preserve"> saskaņā ar FM rīkojumiem</t>
    </r>
  </si>
  <si>
    <r>
      <rPr>
        <b/>
        <sz val="11"/>
        <rFont val="Times New Roman"/>
        <family val="1"/>
        <charset val="186"/>
      </rPr>
      <t>Pārdalīts no LNG</t>
    </r>
    <r>
      <rPr>
        <sz val="11"/>
        <rFont val="Times New Roman"/>
        <family val="1"/>
        <charset val="186"/>
      </rPr>
      <t xml:space="preserve"> uz budžeta programmu 98.00.00 "Finanšu nodrošinājuma rezerve"</t>
    </r>
  </si>
  <si>
    <t>PIEEJAMAIS ATLIKUMS</t>
  </si>
  <si>
    <t>* 2008. - 2013.gadā dati konvertēti no latiem uz euro atbilstoši fiksētajam valūtas kursam 0,702804</t>
  </si>
  <si>
    <t>** Līdz 2010.gadam Finanšu ministrijas budžeta apakšprogramma 41.02.00 "Līdzekļi neparedzētiem gadījumiem"</t>
  </si>
  <si>
    <r>
      <t xml:space="preserve">Valsts budžeta programmas 01.00.00."Apropriācijas rezerve" plānotais finansējums 2010. - 2018.gadā, </t>
    </r>
    <r>
      <rPr>
        <b/>
        <i/>
        <sz val="12"/>
        <rFont val="Times New Roman"/>
        <family val="1"/>
        <charset val="186"/>
      </rPr>
      <t>euro*</t>
    </r>
  </si>
  <si>
    <r>
      <rPr>
        <b/>
        <sz val="11"/>
        <color theme="1"/>
        <rFont val="Times New Roman"/>
        <family val="1"/>
        <charset val="186"/>
      </rPr>
      <t>Pārdalīts uz ministriju budžetiem</t>
    </r>
    <r>
      <rPr>
        <sz val="11"/>
        <color theme="1"/>
        <rFont val="Times New Roman"/>
        <family val="1"/>
        <charset val="186"/>
      </rPr>
      <t xml:space="preserve"> saskaņā ar FM rīkojumiem</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</si>
  <si>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21.10.2013. rīk. Nr.448)</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</si>
  <si>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rīk.Nr. 615 04.11.2014.)</t>
    </r>
  </si>
  <si>
    <r>
      <rPr>
        <b/>
        <sz val="10"/>
        <color theme="1"/>
        <rFont val="Times New Roman"/>
        <family val="1"/>
        <charset val="186"/>
      </rPr>
      <t>Pārdalīta apropriācija</t>
    </r>
    <r>
      <rPr>
        <sz val="10"/>
        <color theme="1"/>
        <rFont val="Times New Roman"/>
        <family val="1"/>
        <charset val="186"/>
      </rPr>
      <t xml:space="preserve"> uz74.resora budžeta programmu 02.00.00 "Līdzekļi neparedzētiem gadījumiem" (FM rīk. Nr.536 04.12.2017.)</t>
    </r>
  </si>
  <si>
    <t>Nepārdalītais atlikums</t>
  </si>
  <si>
    <t>* 2010. - 2013.gadā dati konvertēti no latiem uz euro atbilstoši fiksētajam valūtas kursam 0,702804</t>
  </si>
  <si>
    <t>t.sk. kopā nodokļu un VSAOI ieņēmumi</t>
  </si>
  <si>
    <t>2021*</t>
  </si>
  <si>
    <t>Budžeta deficīts, % no IKP (labā ass)</t>
  </si>
  <si>
    <t xml:space="preserve">IKP pieaugums, salīdzināmajās cenās, % </t>
  </si>
  <si>
    <t>Valsts budžeta bilance</t>
  </si>
  <si>
    <t>iepriekšējie pieņēmumi</t>
  </si>
  <si>
    <t>Valsts parāds</t>
  </si>
  <si>
    <t>partijas priekšlikumu rezultāts</t>
  </si>
  <si>
    <t>Pārmaiņas valsts budžeta bilancē un valsts parādā, % no IKP</t>
  </si>
  <si>
    <t>Politiskās partijas
Rādītāji, gads</t>
  </si>
  <si>
    <t>1.1.</t>
  </si>
  <si>
    <t>1.2.</t>
  </si>
  <si>
    <t>1.3.</t>
  </si>
  <si>
    <t>1.4.</t>
  </si>
  <si>
    <t>2.1.</t>
  </si>
  <si>
    <t>2.2.</t>
  </si>
  <si>
    <t>2.3.</t>
  </si>
  <si>
    <t>2.4.</t>
  </si>
  <si>
    <t>3.1.</t>
  </si>
  <si>
    <t>4.1.</t>
  </si>
  <si>
    <t>3.2.</t>
  </si>
  <si>
    <t>3.3.</t>
  </si>
  <si>
    <t>3.4.</t>
  </si>
  <si>
    <t>4.2.</t>
  </si>
  <si>
    <t>4.3.</t>
  </si>
  <si>
    <t>4.4.</t>
  </si>
  <si>
    <t>4.5.</t>
  </si>
  <si>
    <t>4.6.</t>
  </si>
  <si>
    <t>4.7.</t>
  </si>
  <si>
    <t>4.8.</t>
  </si>
  <si>
    <t>4.9.</t>
  </si>
  <si>
    <t>4.10.</t>
  </si>
  <si>
    <t>4.11.</t>
  </si>
  <si>
    <t>Nozare</t>
  </si>
  <si>
    <t>Partija 1</t>
  </si>
  <si>
    <t>Partija 2</t>
  </si>
  <si>
    <t>Partija 3</t>
  </si>
  <si>
    <r>
      <rPr>
        <b/>
        <sz val="12"/>
        <color theme="1"/>
        <rFont val="Calibri"/>
        <family val="2"/>
        <charset val="186"/>
        <scheme val="minor"/>
      </rPr>
      <t>Valsts parāds</t>
    </r>
    <r>
      <rPr>
        <sz val="12"/>
        <color theme="1"/>
        <rFont val="Calibri"/>
        <family val="2"/>
        <charset val="186"/>
        <scheme val="minor"/>
      </rPr>
      <t>, pārmaiņas pret bāzes scenāriju, % no IKP (+ parāda pieaugums/ - parāda samazinājums)</t>
    </r>
  </si>
  <si>
    <r>
      <rPr>
        <b/>
        <sz val="12"/>
        <color theme="1"/>
        <rFont val="Calibri"/>
        <family val="2"/>
        <charset val="186"/>
        <scheme val="minor"/>
      </rPr>
      <t>Budžeta bilance</t>
    </r>
    <r>
      <rPr>
        <sz val="12"/>
        <color theme="1"/>
        <rFont val="Calibri"/>
        <family val="2"/>
        <charset val="186"/>
        <scheme val="minor"/>
      </rPr>
      <t>, pārmaiņas pret bāzes scenāriju, % no IKP (+ bilances uzlabojumi / - bilances pasliktināšanās)</t>
    </r>
  </si>
  <si>
    <r>
      <rPr>
        <b/>
        <sz val="12"/>
        <color theme="1"/>
        <rFont val="Calibri"/>
        <family val="2"/>
        <charset val="186"/>
        <scheme val="minor"/>
      </rPr>
      <t>Nodokļu iekasējamība pret IKP</t>
    </r>
    <r>
      <rPr>
        <sz val="12"/>
        <color theme="1"/>
        <rFont val="Calibri"/>
        <family val="2"/>
        <charset val="186"/>
        <scheme val="minor"/>
      </rPr>
      <t>, pārmaiņas pret bāzes scenāriju, % no IKP (+ iekasējamības pieaugums / - samazinājums)</t>
    </r>
  </si>
  <si>
    <r>
      <rPr>
        <b/>
        <sz val="12"/>
        <color theme="1"/>
        <rFont val="Calibri"/>
        <family val="2"/>
        <charset val="186"/>
        <scheme val="minor"/>
      </rPr>
      <t>Risku apzināšana</t>
    </r>
    <r>
      <rPr>
        <sz val="12"/>
        <color theme="1"/>
        <rFont val="Calibri"/>
        <family val="2"/>
        <charset val="186"/>
        <scheme val="minor"/>
      </rPr>
      <t>, jā/nē</t>
    </r>
  </si>
  <si>
    <t>5.1.</t>
  </si>
  <si>
    <t>5.2.</t>
  </si>
  <si>
    <t>5.3.</t>
  </si>
  <si>
    <t>5.4.</t>
  </si>
  <si>
    <t>6.1.</t>
  </si>
  <si>
    <t>6.2.</t>
  </si>
  <si>
    <t>6.3.</t>
  </si>
  <si>
    <t>6.4.</t>
  </si>
  <si>
    <t>(Latvija)</t>
  </si>
  <si>
    <t>Vispārējie sabiedriskie pakalpojumi (ES 28)</t>
  </si>
  <si>
    <t>Aizsardzība (ES 28)</t>
  </si>
  <si>
    <t>Sabiedriskā kārtība un drošība (ES 28)</t>
  </si>
  <si>
    <t>Ekonomiskā darbība (ES 28)</t>
  </si>
  <si>
    <t>Vides aizsardzība (ES 28)</t>
  </si>
  <si>
    <t>Mājoklis un komunālā saimniecība (ES 28)</t>
  </si>
  <si>
    <t>Veselība (ES 28)</t>
  </si>
  <si>
    <t>Atpūta, kultūra un reliģija (ES 28)</t>
  </si>
  <si>
    <t>Izglītība (ES 28)</t>
  </si>
  <si>
    <t>Sociālā aizsardzība (ES 28)</t>
  </si>
  <si>
    <t>Pēc pirmajām intervijām anketa MS Excel formātā ir pabeigta un pieejama partijām turpmākajam darbam.</t>
  </si>
  <si>
    <r>
      <rPr>
        <b/>
        <sz val="11"/>
        <color theme="1"/>
        <rFont val="Calibri"/>
        <family val="2"/>
        <charset val="186"/>
        <scheme val="minor"/>
      </rPr>
      <t xml:space="preserve">Partiju pārstāvjiem jāaizpilda informatīvā lapa par partiju, izdevumu un ieņēmumu pasākumu priekšlikumu lapas, rezervju, kā arī risku lapas. </t>
    </r>
    <r>
      <rPr>
        <sz val="11"/>
        <color theme="1"/>
        <rFont val="Calibri"/>
        <family val="2"/>
        <charset val="186"/>
        <scheme val="minor"/>
      </rPr>
      <t>Pārējās lapas aizpildās automātiski jeb budžeta ieņēmumi un izdevumi, budžeta bilance un valsts parāds jau izriet no partiju sniegtajām atbildēm iepriekš nosauktajās lapās. Rezultāti apkopojas divās noslēdzošajās lapās, kur ir redzams partiju priekšlikumu salīdzinājums ar šobrīd esošo scenāriju budžeta bilancei un parādam, kā arī galveno atbilžu kopsavilkuma lapa, kur tiek salīdzināti visu partiju rezultāti.</t>
    </r>
  </si>
  <si>
    <t>2017</t>
  </si>
  <si>
    <t>Avots:</t>
  </si>
  <si>
    <t>Avots: http://fdp.gov.lv/14022018-makroekonomikas-prognozu-apstiprinasana</t>
  </si>
  <si>
    <t>http://fdp.gov.lv/files/uploaded/FDP_1_08_418_20180406_makroekonomikas_prognozes_Piel2_precizets_PotIKP_izmainas.xlsx</t>
  </si>
  <si>
    <t>20180420 09:00</t>
  </si>
  <si>
    <t>Centrālā statistikas pārvalde</t>
  </si>
  <si>
    <t>Kontaktpersona:</t>
  </si>
  <si>
    <t>Valsts finanšu daļa</t>
  </si>
  <si>
    <t>Autortiesības</t>
  </si>
  <si>
    <t>Vienības:</t>
  </si>
  <si>
    <t>milj. euro</t>
  </si>
  <si>
    <t>Stabilitātes programma</t>
  </si>
  <si>
    <t>PROGRESĪVIE</t>
  </si>
  <si>
    <t>www.progresivie.lv</t>
  </si>
  <si>
    <t>www.progresivie.lv/pagrieziens</t>
  </si>
  <si>
    <t>Izdevumu palielinājums veselības aprūpei.</t>
  </si>
  <si>
    <t>Atbrīvosim no pacientu līdzmaksājumiem personas ar ienākumiem, kas ir zemāki par 40% no valsts vidējā ienākumu radītāja.</t>
  </si>
  <si>
    <t>Cilvēkiem ar algu līdz 800 EUR mēnesī nodokļu likmi noteiksim ne lielāku par 5%. To attiecināsim arī uz mazajiem uzņēmumiem.</t>
  </si>
  <si>
    <t>Latviešu valodā un bilingvāli izdotām grāmatām un periodiskajiem izdevumiem gan papīra formātā, gan elektroniskā, kā arī visu veidu latviešu valodā un bilingvāli izdotajiem preses izdevumiem piemērosim 0% PVN likmi. Tas ir būtisks veids, kā nodrošināt, ka literatūra arī nākotnē tiek izdota un mediji var pastāvēt latviešu valodā un izdevēji spēj konkurēt ar tiem, kuri grāmatas un medijus izdod angļu, krievu un citās lielajās valodās daudz lielākās tirāžās.</t>
  </si>
  <si>
    <t>Lai veicinātu pilsoniskās sabiedrības attīstību un kapacitāti, noteiksim, ka 0,5% no samaksātā IIN ikviens var pēc pašu izvēles reizi gadā novirzīt izvēlētai biedrībai, politiskajai partijai vai arodbiedrībai.</t>
  </si>
  <si>
    <t>Nodrošināsim pienācīgu valsts finansējumu politiskajām partijām un nevalstiskajām organizācijām.</t>
  </si>
  <si>
    <t>Stiprināsim Tiesībsarga institūciju un tā neatkarību, Saeimas balsojumam virzāmo profesionāli kvalificētu Tiesībsarga amata kandidātu atlasi uzticot politiski neatkarīgai ekspertu komisijai un Tiesībsarga biroja lēmumiem nediskriminācijas lietās piešķirot juridiski saistošu spēku.</t>
  </si>
  <si>
    <t>Stiprināsim tiesībsargājošo iestāžu spēju vērsties pret naida noziegumiem, tostarp naida runu. Naida noziegumos nepārprotami ietversim arī noziedzīgas darbības uz seksuālās orientācijas pamata. Paredzēsim iespēju cietušā vietā ziņot par naida noziegumiem kvalificētām trešajām personām.</t>
  </si>
  <si>
    <t>Nodrošināsim latviešu valodas apguves iespējas visiem Latvijas piederīgajiem un viņu tuviniekiem, kas atgriežas Latvijā, un citiem jauniem rezidentiem, tostarp patvēruma meklētājiem.</t>
  </si>
  <si>
    <t>Visus sabiedriski nozīmīgos lēmumus un individuālos aktus skaidrosim arī t.s. vieglajā valodā.</t>
  </si>
  <si>
    <t>Veidosim mūsdienīgu, uz nākotni vērstu mobilitātes politiku, kas palīdz Latvijas piederīgajiem ārvalstīs gūt Latvijai noderīgu starptautisko pieredzi un zināšanas, uzturēt saikni ar Latviju un ieguldīt tās izaugsmē prombūtnes laikā, kā arī atvieglot atgriešanos uz laiku vai pastāvīgi.</t>
  </si>
  <si>
    <t>Atbalstīsim ar praktisku saturu pildītu Diasporas likumu stratēģiskai ilgtermiņa sadarbībai ar Latvijas piederīgajiem pasaulē un atgriešanās atvieglošanai.</t>
  </si>
  <si>
    <t>Pasaulē ārlietu dienesta, ekonomisko un kultūras pārstāvniecību un diasporas sadarbībā izveidosim “Latvijas namus” zināšanu pārnesei un Latvijas pārstāvībai.</t>
  </si>
  <si>
    <t>Pašvaldībās izveidosim iekārtošanās atbalsta pakalpojumu grozus (padoma, mitekļa, valodas apguves un izglītības iespēju, veselības aprūpes pieejamība), kas pieejami arī citiem jaunajiem pašvaldību iemītniekiem.</t>
  </si>
  <si>
    <t>Stiprināsim līdzdalību lēmumu pieņemšanas procesos visos līmeņos, tostarp papildus klātienes formām ieviešot mūsdienu tehnoloģijās balstītus un cilvēku īpašajām vajadzībām un mobilitātei pielāgotus risinājumus; ieviesīsim referendumus pašvaldībās; stiprināsim kolektīvo iesniegumu mehānismu Saeimā, liedzot iespēju atstāt bez virzības iesniegumus par sabiedrībai nozīmīgām tēmām; iestāsimies par internetbalsošanas pilotprojektu Eiropas Parlamenta vēlēšanās 2019. gadā un pilotprojektu ārvalstīs mītošajiem vēlētājiem 14. Saeimas vēlēšanās.</t>
  </si>
  <si>
    <t>Lai palielinātu tiesu caurskatāmību, nodrošināsim nolēmumu pieejamību, rūpēsimies par pastāvīgu juridiskās kvalifikācijas paaugstināšanu (nodrošinot vienādu standartu un vienotu juridisko domu, kā arī labās prakses izplatīšanos) tiesu sistēmā, ieskaitot prokuratūru, un tiesībaizsardzības institūcijās un valsts pārvaldē.</t>
  </si>
  <si>
    <t>Stiprināsim KNAB – koncentrēsimies uz augstākā līmeņa korupcijas apkarošanu un efektīviem preventīviem pasākumiem.</t>
  </si>
  <si>
    <t>Stiprināsim prokuratūru, paredzot pastāvīgu tālākizglītību un labās prakses apmaiņu sarežģītu ekonomisko, organizētās noziedzības un valsts nozagšanas noziegumu apkarošanā.</t>
  </si>
  <si>
    <t>Veiksim ierēdniecības reformu, palielinot ierēdniecības pakalpojumu kultūru par labu uzņēmējdarbībai un investīciju videi, kas ietvertu sistēmiskus ierēdniecības izglītošanas un ierēdniecības kultūras maiņas pasākumus.</t>
  </si>
  <si>
    <t>Ar ārlietu dienesta un esošo valsts institūciju nostiprināšanu veicināsim ārvalstu investīciju piesaisti, piedāvājot pilnu valsts iestāžu konsultatīvu atbalstu investoriem, prioritāri investīcijas augstas kompleksitātes nozarēs Latvijā.</t>
  </si>
  <si>
    <t>Piedāvāsim efektīvu konsultatīvu un finansiālu atbalstu jaunuzņēmumiem, jaunajiem, mazajiem un vidējiem uzņēmumiem, it īpaši kompleksitātes nozarēs, kā arī uzņēmējdarībai, kas ir videi draudzīga vai videi neitrāla un dzīvniekiem draudzīga.</t>
  </si>
  <si>
    <t>Ar atklātu un caurskatāmu valsts institūciju pārvaldi veicināsim sabiedrības uzticēšanos tām. Vienlaikus samazināsim administratīvo slogu uzņēmējdarbībai, veidojot vienas pieturas aģentūras un veicinot valsts iestāžu savstarpējo sadarbību uzņēmējdarbības atbalstam.</t>
  </si>
  <si>
    <t>Valsts institūciju resursus koncentrēsim uz negodīgās uzņēmējdarbības izskaušanu, nodrošinot vienlīdzīgas konkurences iespējas un sniedzot atbalstu godīgajiem uzņēmējiem.</t>
  </si>
  <si>
    <t>Veiksim tiesu reformu, paātrinot lietu izskatīšanas gaitu un palielinot tiesu caurskatāmību. Atslogosim tiesas procesos, kuriem ir sistēmiska ekonomiska nozīme, lai būtiski paātrinātu tiesvedību gaitu (maksātnespēja, nodokļu lietas, darījumu strīdi). Būtiski samazināsim tiesvedības ilgumu savstarpēju ekonomisko strīdu jomā.</t>
  </si>
  <si>
    <t>Progresivitāti piemērosim arī birokrātisko prasību un sodu apjomos. Uzņēmumiem ar mazu apgrozījumu maksimāli vienkāršosim birokrātiskās un grāmatvedības prasības, tās palielinot līdz ar uzņēmuma izaugsmi.</t>
  </si>
  <si>
    <t>Darīsim visu, lai visu nepieciešamo dokumentāciju uzņēmējiem būtu iespēja nokārtojot attālināti, izmantojot e-risinājumus.</t>
  </si>
  <si>
    <t>Izveidosim Uzņēmējdarbības ombudu, kura uzdevums būs samazināt nevajadzīgus birokrātiskos šķēršļus, kas kavē uzņēmējdarbību Latvijā, veikt mediāciju starp VID un uzņēmumiem strīdu gadījumos, palīdzēt valsts iestādēm interperetēt ES regulas korekti - tā, lai izrietošie harmonizētie normatīvie akti neradītu pārmērīgus, uzņēmējdarbību ierobežojošus apgrūtinājumus.</t>
  </si>
  <si>
    <t>Lai katrs darbinieks varētu sniegt savu devumu uzņēmumu attīstībā, atbalstīsim arodbiedrību veidošanos, uzņēmumu un nozares kolektīvo darba līgumu slēgšanu un korporatīvās pārvaldes uzlabošanu.</t>
  </si>
  <si>
    <t>Veidosim sistēmu valsts atbalstam finanšu piesaistei visa uzņēmuma attīstības ciklā.</t>
  </si>
  <si>
    <t>Bezdarbnieku pārkvalifikācijas un ekonomiski neaktīvo aktivizēšanas programmām sniegsim kompleksus, individuāli pielāgotus risinājumus, kas ļaus uzlabot darbaspēka pieejamību.</t>
  </si>
  <si>
    <t>Nodrošināsim maksimālu atklātību un caurskatāmību, kā arī starptautisku konkurenci, ieskaitot pāreju uz angļu valodu infrastruktūras iepirkumos, jo īpaši Rail Baltica, kā arī citu lielu infrastruktūras projektu realizācijā.</t>
  </si>
  <si>
    <t>Paplašināsim kultūras patēriņu, ko panāksim ar izglītības un iesaistes instrumentiem, nodrošinot visaptverošu, uz kultūrkompetenci orientētu izglītību, mākslas un mūzikas skolu programmās veidojot lielāku līdzsvaru ar nākotnes tehnoloģiju nosacījumiem kultūras procesos un kultūras procesiem kā garīgās iedvesmas un ikdienas līdzsvara avotam.</t>
  </si>
  <si>
    <t>Atbalstīsim Latvijas kultūras eksportu, nodrošinot tulkojumu un citu atbalstu Latvijas kultūras pieejamībai globālajos kultūras procesos.</t>
  </si>
  <si>
    <t>Kultūrai kā sabiedrības saziņas platformai paredzēsim dizaina un kultūras aspektu iekļaušanu visā publiskā finansējuma izlietošanā, veidojot publiskās ēkas, sabiedrisko telpu un vidi.</t>
  </si>
  <si>
    <t>Atbalstīsim diasporas medijus, paredzot diasporas jeb “piektā novada” saturam Latvijas vēsturiskajiem novadiem vienlīdzīgu satura apjomu un stiprinot diasporas mediju saikni ar sabiedriskajiem un reģionālajiem medijiem.</t>
  </si>
  <si>
    <t>Ievērojot ierobežoto tirgu un apzinoties, ka Latvijas mediji bez valsts atbalsta nespēj pastāvēt, sekosim Ziemeļvalstu un citu valstu piemēram, izveidojot nozīmīgu mediju atbalsta fondu sabiedriski nozīmīga nekomerciāla satura veidošanai (ziņas, ziņu analīze, mediju kritika, pētnieciskā žurnālistika) un sniedzot institucionāla atbalsta subsīdijas mediju uzņēmējdarbībai. Mediju atbalsta fonda apmēram ir jākorelē ar kopējām reklāmas tirgus tendencēm, sasniedzot publisko finansējumu 1/3 reklāmas tirgus apmērā.</t>
  </si>
  <si>
    <t>Saistīsim publiskā finansējuma pieejamību mediju uzņēmējdarbībai un žurnālistikai ar pašregulatīvu vai koregulatīvu atbildīguma instrumentu piemērošanu – mediju ombudu, ievērojot augstākos profesionālās ētikas un atbildīguma standartus.</t>
  </si>
  <si>
    <t>Noteiksim, ka sabiedriskajiem medijiem nekavējoties jāatstāj reklāmas tirgus, vienlaikus nosakot būtisku finansējuma palielinājumu.</t>
  </si>
  <si>
    <t>Izveidosim valsts medijpratības aģentūru pēc Ziemeļvalstu parauga, kas apkopos un analizēs informāciju par mediju tirgu un nodarbosies ar sabiedrības medijpratības un kvalitatīvu mediju produktu pieprasījuma veicināšanu auditorijā.</t>
  </si>
  <si>
    <t>Attīstīsim Satversmes demokrātiskajos principos balstītu pilsonisko izglītību, kas aptvertu gan formālo, gan neformālo mācību procesu un būtu vērsta uz sociālās vienošanās panākšanu Latvijas tautā kā politiskā nācijā.</t>
  </si>
  <si>
    <t>Lai rosinātu valsts reģionālo attīstību, decentralizēsim valsts iestāžu (ministriju) izvietojumu Latvijā.</t>
  </si>
  <si>
    <t>21.</t>
  </si>
  <si>
    <t>22.</t>
  </si>
  <si>
    <t>23.</t>
  </si>
  <si>
    <t>24.</t>
  </si>
  <si>
    <t>25.</t>
  </si>
  <si>
    <t>26.</t>
  </si>
  <si>
    <t>27.</t>
  </si>
  <si>
    <t>28.</t>
  </si>
  <si>
    <t>29.</t>
  </si>
  <si>
    <t>30.</t>
  </si>
  <si>
    <t>31.</t>
  </si>
  <si>
    <t>32.</t>
  </si>
  <si>
    <t>33.</t>
  </si>
  <si>
    <t>34.</t>
  </si>
  <si>
    <t>35.</t>
  </si>
  <si>
    <t>36.</t>
  </si>
  <si>
    <t>37.</t>
  </si>
  <si>
    <t>38.</t>
  </si>
  <si>
    <t>39.</t>
  </si>
  <si>
    <t>40.</t>
  </si>
  <si>
    <t>41.</t>
  </si>
  <si>
    <t>Ieviesīsim progresīvo nodokļu un nodevu sistēmu, kurā pēc progresivitātes principa tiek piemērotas vienādas ienākuma nodokļa likmes ienākumiem no kapitāla pieauguma.</t>
  </si>
  <si>
    <t xml:space="preserve">Atgriešanās pie klasiskā UIN ar progresivitāti pret apgrozījumu un UIN atlaides investīcijām tehnoloģijās, produktivitātē, kā arī sociāli atbildīgai un videi draudzīgai uzņēmējdarbībai, atteikšanās no mikronodokļa. </t>
  </si>
  <si>
    <t>Luksusa precēm, piemēram, jahtām, automašīnām, dārglietām, noteiksim paaugstinātu PVN likmi. Izveidosim preču grupas, kam var tikt piemērots šis  nodoklis un katrai preču grupai noteiksim vērtību, no kuras attiecīgā prece tiek uzskatīta par luksus preci.</t>
  </si>
  <si>
    <t>Būtiski paplašināsim reversā PVN piemērošanu, lai izvairītos no PVN shēmām un valsts apkrāpšanas.</t>
  </si>
  <si>
    <t>Apliksim ātros un patēriņa kredītus zem vienas vidējās neto mēnešalgas ar akcīzes nodokli 3000 EUR par 1000 kredītiem.</t>
  </si>
  <si>
    <t>Ieviesīsim "Arodbiedrības" nodevu. Uzņēmumiem, kuru darbinieku skaits pārsniedz 50 cilvēkus un kuros nav arodbiedrības, noteiksim specializētu arodbiedrības nodevu. Šo nodevu tiks novirzīsim nozaru arodbiedrību kapacitātes stiprināšanai.</t>
  </si>
  <si>
    <t>Ieviesīsim bagātības nodevu personām, kuru īpašumu vērtība pārsniedz 10 miljonus eiro. Nodevas apmēru noteiksim 0,5% - 1,5% robežās no īpašumu vērtības.</t>
  </si>
  <si>
    <t>Noteiksim mantojuma nodokli ar mainīgām progresīvām likmēm, kuras ir atkarīgas no likumisko mantinieku pakāpes. Mantojumus ar vērtību līdz 50 000 neapliksim ar nodokli, nosakot tālāk pakāpenisku mantojuma nodokļa soli: 1. pakāpes radiniekiem mantojot no 50-100 tūkstošiem, - 3%, bet mantojumu vērtību virs 200 000 no personām, kas nav radinieki, apliksim ar vismaz 49% nodokļa likmi.</t>
  </si>
  <si>
    <t>Sakārtosim nekustamo īpašumu nodokļu politiku, nekustamā īpašuma īpašniekiem piemērojot progresīvās nodokļu likmes - jo lielāka nekustamo īpašumu kopējā vērtība, kas pieder fiziskai vai juridiskai personai, jo lielākas nodokļu likmes jāpiemēro.</t>
  </si>
  <si>
    <t>Paplašināsim grupas, uz kurām attiecas progresīvā iedzīvotāju ienākumu nodokļa likme. Personām, kuru ienākumi gadā nepārsniedz 8400 eiro, piemērosim 0% iedzīvotāju ienākumu nodokļa likmi. Savukārt ienākumiem, kuri pārsniedz 500 000 eiro gadā, IIN likmi noteiksim 49%.</t>
  </si>
  <si>
    <t>Uzņēmumiem, kuru īpašnieki savu darbību ir reģistrējuši ārzonās vai jebkādās citās “nodokļu paradīzēs”, liegsim iespēju piedalīties valsts un pašvaldību iepirkumos, kā arī uzņēmumu iepirkumos, kur valsts vai pašvaldības ir īpašnieki vai daļēji īpašnieki. Tāpat šiem uzņēmumiem piemērosim jaunu “ārzonu nodoklis” 5% apmērā no to apgrozījuma Latvijā.</t>
  </si>
  <si>
    <t>Pārskatīsim dabas resursu nodokļa sistēmu, lai tas pilnīgāk īstenotu principu “piesārņotājs maksā”.</t>
  </si>
  <si>
    <t>Ar likumu aizliegsim Ministru kabinetam, ministrijām un citām valsts iestādēm slēgt slepenus līgumus ar investoriem par īpašiem nodokļu atvieglojumiem. Šādi līgumi kropļo konkurenci, būtiski kaitē vietējiem uzņēmumiem un rada korupcijas riskus. Pārskatīsim jau esošo noslepenoto līgumu nosacījumus. [aprēķiniem izstrūkst datu pamatojums, tāpēc rādītājs ir 0]</t>
  </si>
  <si>
    <t>Pakāpenisks nodokļu ieņēmumu kāpums līdz 35% pret IKP 2024.gadā (ēnu ekonomikas samazināšana, nodokļu bāzes palielināšana un progresivitāte, kā arī pastarpinātie fiskālie efekti no nodokļu reformas rezultātā pieaugošā iekšējā patēriņa).</t>
  </si>
  <si>
    <t>Krīžu sociālo seku novēršanas rezerve</t>
  </si>
  <si>
    <t>SUM</t>
  </si>
  <si>
    <t>AVE</t>
  </si>
  <si>
    <t>Nozares</t>
  </si>
  <si>
    <t>Kopējie izdevumi</t>
  </si>
  <si>
    <t>Grupa</t>
  </si>
  <si>
    <t>Ieņēmumu pasākumu grupas</t>
  </si>
  <si>
    <t>Ienākumu nodokļi (IIN, UIN)</t>
  </si>
  <si>
    <t>Patēriņa nodokļi (PVN, akcīzes)</t>
  </si>
  <si>
    <t>Citi nodokļi, t.sk. nesadalītās summas no nodokļu administrēšanas uzlabošanas</t>
  </si>
  <si>
    <t>VOSAI (valsts obligātās sociālās apdrošināšanas iemaksas)</t>
  </si>
  <si>
    <t>Citi nenodokļu ieņēmumi</t>
  </si>
  <si>
    <t>tikai aptaujas procesa vajadzībām</t>
  </si>
  <si>
    <t>Progresīvie</t>
  </si>
  <si>
    <r>
      <t xml:space="preserve">Partiju sniegto atbilžu kopsavilkums </t>
    </r>
    <r>
      <rPr>
        <sz val="12"/>
        <color theme="1"/>
        <rFont val="Calibri"/>
        <family val="2"/>
        <charset val="204"/>
        <scheme val="minor"/>
      </rPr>
      <t>, salīdzinot ar bāzes scenāriju</t>
    </r>
  </si>
  <si>
    <r>
      <rPr>
        <b/>
        <sz val="12"/>
        <color theme="1"/>
        <rFont val="Calibri"/>
        <family val="2"/>
        <charset val="204"/>
        <scheme val="minor"/>
      </rPr>
      <t>Nozaru prioritātes</t>
    </r>
    <r>
      <rPr>
        <sz val="12"/>
        <color theme="1"/>
        <rFont val="Calibri"/>
        <family val="2"/>
        <charset val="186"/>
        <scheme val="minor"/>
      </rPr>
      <t>, izdevumu pārmaiņas 2019.-2022.g. vidēji, % no IKP (+ pieaugums / - samazinājums)</t>
    </r>
  </si>
  <si>
    <t>nē</t>
  </si>
  <si>
    <r>
      <rPr>
        <b/>
        <sz val="12"/>
        <color theme="1"/>
        <rFont val="Calibri"/>
        <family val="2"/>
        <charset val="204"/>
        <scheme val="minor"/>
      </rPr>
      <t>Rezervju ieplānošana</t>
    </r>
    <r>
      <rPr>
        <sz val="12"/>
        <color theme="1"/>
        <rFont val="Calibri"/>
        <family val="2"/>
        <charset val="186"/>
        <scheme val="minor"/>
      </rPr>
      <t>, jā/nē (+ rezerves pieaugums / - rezerves samazinājums)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</si>
</sst>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d\.mm\.yy"/>
    <numFmt numFmtId="165" formatCode="#,##0.0"/>
    <numFmt numFmtId="166" formatCode="0.0"/>
    <numFmt numFmtId="167" formatCode="0.0%"/>
    <numFmt numFmtId="168" formatCode="#,##0.000"/>
    <numFmt numFmtId="169" formatCode="0.000"/>
  </numFmts>
  <fonts count="55" x14ac:knownFonts="1">
    <font>
      <sz val="11"/>
      <color theme="1"/>
      <name val="Calibri"/>
      <family val="2"/>
      <charset val="186"/>
      <scheme val="minor"/>
    </font>
    <font>
      <sz val="11"/>
      <name val="Arial"/>
      <family val="2"/>
      <charset val="186"/>
    </font>
    <font>
      <sz val="10"/>
      <name val="Arial"/>
      <family val="2"/>
      <charset val="186"/>
    </font>
    <font>
      <sz val="10"/>
      <name val="Times New Roman"/>
      <family val="1"/>
      <charset val="186"/>
    </font>
    <font>
      <b/>
      <sz val="12"/>
      <color theme="1"/>
      <name val="Calibri"/>
      <family val="2"/>
      <charset val="186"/>
      <scheme val="minor"/>
    </font>
    <font>
      <sz val="12"/>
      <color theme="1"/>
      <name val="Calibri"/>
      <family val="2"/>
      <charset val="186"/>
      <scheme val="minor"/>
    </font>
    <font>
      <b/>
      <i/>
      <sz val="11"/>
      <color rgb="FFFF0000"/>
      <name val="Calibri"/>
      <family val="2"/>
      <charset val="186"/>
      <scheme val="minor"/>
    </font>
    <font>
      <b/>
      <sz val="11"/>
      <color theme="1"/>
      <name val="Times New Roman"/>
      <family val="1"/>
      <charset val="186"/>
    </font>
    <font>
      <sz val="11"/>
      <color theme="1"/>
      <name val="Times New Roman"/>
      <family val="1"/>
      <charset val="186"/>
    </font>
    <font>
      <sz val="11"/>
      <color rgb="FFFF0000"/>
      <name val="Times New Roman"/>
      <family val="1"/>
      <charset val="186"/>
    </font>
    <font>
      <b/>
      <sz val="11"/>
      <color rgb="FFFF0000"/>
      <name val="Times New Roman"/>
      <family val="1"/>
      <charset val="186"/>
    </font>
    <font>
      <i/>
      <sz val="9"/>
      <color theme="1"/>
      <name val="Times New Roman"/>
      <family val="1"/>
      <charset val="186"/>
    </font>
    <font>
      <i/>
      <sz val="12"/>
      <color theme="1"/>
      <name val="Calibri"/>
      <family val="2"/>
      <charset val="186"/>
      <scheme val="minor"/>
    </font>
    <font>
      <i/>
      <sz val="11"/>
      <color theme="1"/>
      <name val="Calibri"/>
      <family val="2"/>
      <charset val="186"/>
      <scheme val="minor"/>
    </font>
    <font>
      <sz val="11"/>
      <color rgb="FF006100"/>
      <name val="Calibri"/>
      <family val="2"/>
      <charset val="186"/>
      <scheme val="minor"/>
    </font>
    <font>
      <b/>
      <sz val="11"/>
      <color theme="1"/>
      <name val="Calibri"/>
      <family val="2"/>
      <charset val="186"/>
      <scheme val="minor"/>
    </font>
    <font>
      <sz val="11"/>
      <color theme="1"/>
      <name val="Calibri"/>
      <family val="2"/>
      <scheme val="minor"/>
    </font>
    <font>
      <b/>
      <sz val="16"/>
      <color theme="1"/>
      <name val="Times New Roman"/>
      <family val="1"/>
      <charset val="186"/>
    </font>
    <font>
      <b/>
      <sz val="11"/>
      <color theme="0"/>
      <name val="Times New Roman"/>
      <family val="1"/>
      <charset val="186"/>
    </font>
    <font>
      <sz val="10"/>
      <color theme="1"/>
      <name val="Times New Roman"/>
      <family val="1"/>
      <charset val="186"/>
    </font>
    <font>
      <i/>
      <sz val="11"/>
      <color theme="1"/>
      <name val="Times New Roman"/>
      <family val="1"/>
      <charset val="186"/>
    </font>
    <font>
      <sz val="11"/>
      <color rgb="FF000000"/>
      <name val="Calibri"/>
      <family val="2"/>
    </font>
    <font>
      <b/>
      <sz val="14"/>
      <color rgb="FF000000"/>
      <name val="Calibri"/>
      <family val="2"/>
    </font>
    <font>
      <b/>
      <sz val="11"/>
      <color rgb="FF000000"/>
      <name val="Calibri"/>
      <family val="2"/>
    </font>
    <font>
      <sz val="8"/>
      <color rgb="FF000000"/>
      <name val="Tahoma"/>
      <family val="2"/>
    </font>
    <font>
      <sz val="12"/>
      <color theme="1"/>
      <name val="Times New Roman"/>
      <family val="1"/>
      <charset val="204"/>
    </font>
    <font>
      <sz val="11"/>
      <color theme="1"/>
      <name val="Times New Roman"/>
      <family val="1"/>
      <charset val="204"/>
    </font>
    <font>
      <i/>
      <sz val="10"/>
      <color theme="1"/>
      <name val="Times New Roman"/>
      <family val="1"/>
      <charset val="204"/>
    </font>
    <font>
      <sz val="10"/>
      <color theme="1"/>
      <name val="Calibri"/>
      <family val="2"/>
      <charset val="186"/>
      <scheme val="minor"/>
    </font>
    <font>
      <b/>
      <sz val="11"/>
      <color theme="1"/>
      <name val="Times New Roman"/>
      <family val="1"/>
      <charset val="204"/>
    </font>
    <font>
      <sz val="11"/>
      <name val="Times New Roman"/>
      <family val="1"/>
      <charset val="204"/>
    </font>
    <font>
      <sz val="11"/>
      <color theme="0"/>
      <name val="Times New Roman"/>
      <family val="1"/>
      <charset val="204"/>
    </font>
    <font>
      <vertAlign val="subscript"/>
      <sz val="11"/>
      <color theme="1"/>
      <name val="Times New Roman"/>
      <family val="1"/>
      <charset val="204"/>
    </font>
    <font>
      <i/>
      <sz val="10"/>
      <name val="Times New Roman"/>
      <family val="1"/>
      <charset val="204"/>
    </font>
    <font>
      <sz val="10"/>
      <color theme="1"/>
      <name val="Times New Roman"/>
      <family val="1"/>
      <charset val="204"/>
    </font>
    <font>
      <b/>
      <sz val="11"/>
      <color rgb="FF0000FF"/>
      <name val="Calibri"/>
      <family val="2"/>
      <charset val="186"/>
      <scheme val="minor"/>
    </font>
    <font>
      <b/>
      <sz val="11"/>
      <color rgb="FFFF0000"/>
      <name val="Calibri"/>
      <family val="2"/>
      <charset val="186"/>
    </font>
    <font>
      <sz val="10"/>
      <name val="Arial"/>
      <family val="2"/>
      <charset val="204"/>
    </font>
    <font>
      <b/>
      <sz val="12"/>
      <name val="Times New Roman"/>
      <family val="1"/>
      <charset val="186"/>
    </font>
    <font>
      <b/>
      <i/>
      <sz val="12"/>
      <name val="Times New Roman"/>
      <family val="1"/>
      <charset val="186"/>
    </font>
    <font>
      <sz val="11"/>
      <name val="Times New Roman"/>
      <family val="1"/>
      <charset val="186"/>
    </font>
    <font>
      <b/>
      <sz val="11"/>
      <name val="Times New Roman"/>
      <family val="1"/>
      <charset val="186"/>
    </font>
    <font>
      <b/>
      <sz val="10"/>
      <name val="Times New Roman"/>
      <family val="1"/>
      <charset val="186"/>
    </font>
    <font>
      <b/>
      <sz val="10"/>
      <color theme="1"/>
      <name val="Times New Roman"/>
      <family val="1"/>
      <charset val="186"/>
    </font>
    <font>
      <i/>
      <sz val="10"/>
      <color theme="1"/>
      <name val="Times New Roman"/>
      <family val="1"/>
      <charset val="186"/>
    </font>
    <font>
      <sz val="12"/>
      <name val="Calibri"/>
      <family val="2"/>
      <charset val="186"/>
      <scheme val="minor"/>
    </font>
    <font>
      <sz val="11"/>
      <name val="Arial"/>
      <family val="2"/>
      <charset val="186"/>
    </font>
    <font>
      <sz val="10"/>
      <name val="Arial"/>
      <family val="2"/>
      <charset val="186"/>
    </font>
    <font>
      <i/>
      <sz val="11"/>
      <name val="Arial"/>
      <family val="2"/>
      <charset val="204"/>
    </font>
    <font>
      <u/>
      <sz val="11"/>
      <color theme="10"/>
      <name val="Calibri"/>
      <family val="2"/>
      <charset val="186"/>
      <scheme val="minor"/>
    </font>
    <font>
      <b/>
      <sz val="12"/>
      <color rgb="FF000000"/>
      <name val="Calibri"/>
      <family val="2"/>
      <charset val="186"/>
    </font>
    <font>
      <i/>
      <sz val="12"/>
      <color rgb="FF000000"/>
      <name val="Calibri"/>
      <family val="2"/>
      <charset val="186"/>
    </font>
    <font>
      <sz val="12"/>
      <color rgb="FF000000"/>
      <name val="Calibri"/>
      <family val="2"/>
      <charset val="186"/>
    </font>
    <font>
      <sz val="12"/>
      <color theme="1"/>
      <name val="Calibri"/>
      <family val="2"/>
      <charset val="204"/>
      <scheme val="minor"/>
    </font>
    <font>
      <b/>
      <sz val="12"/>
      <color theme="1"/>
      <name val="Calibri"/>
      <family val="2"/>
      <charset val="204"/>
      <scheme val="minor"/>
    </font>
  </fonts>
  <fills count="14">
    <fill>
      <patternFill patternType="none"/>
    </fill>
    <fill>
      <patternFill patternType="gray125"/>
    </fill>
    <fill>
      <patternFill patternType="solid">
        <fgColor indexed="44"/>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C6EFCE"/>
      </patternFill>
    </fill>
    <fill>
      <patternFill patternType="solid">
        <fgColor rgb="FF00206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FF00"/>
        <bgColor rgb="FFFFE598"/>
      </patternFill>
    </fill>
    <fill>
      <patternFill patternType="solid">
        <fgColor rgb="FFFFE598"/>
        <bgColor rgb="FFFFE598"/>
      </patternFill>
    </fill>
  </fills>
  <borders count="44">
    <border>
      <left/>
      <right/>
      <top/>
      <bottom/>
      <diagonal/>
    </border>
    <border>
      <left style="thin">
        <color indexed="8"/>
      </left>
      <right style="thin">
        <color indexed="8"/>
      </right>
      <top style="thin">
        <color indexed="8"/>
      </top>
      <bottom style="thin">
        <color indexed="8"/>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Down="1">
      <left style="hair">
        <color auto="1"/>
      </left>
      <right style="hair">
        <color auto="1"/>
      </right>
      <top style="hair">
        <color auto="1"/>
      </top>
      <bottom style="hair">
        <color auto="1"/>
      </bottom>
      <diagonal style="hair">
        <color auto="1"/>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hair">
        <color rgb="FF000000"/>
      </left>
      <right style="hair">
        <color rgb="FF000000"/>
      </right>
      <top style="hair">
        <color rgb="FF000000"/>
      </top>
      <bottom style="hair">
        <color rgb="FF000000"/>
      </bottom>
      <diagonal/>
    </border>
  </borders>
  <cellStyleXfs count="12">
    <xf numFmtId="0" fontId="0" fillId="0" borderId="0"/>
    <xf numFmtId="0" fontId="1" fillId="0" borderId="0"/>
    <xf numFmtId="0" fontId="2" fillId="0" borderId="0"/>
    <xf numFmtId="0" fontId="3" fillId="0" borderId="0" applyNumberFormat="0" applyProtection="0">
      <alignment horizontal="left" wrapText="1" indent="1"/>
    </xf>
    <xf numFmtId="0" fontId="1" fillId="0" borderId="0"/>
    <xf numFmtId="0" fontId="14" fillId="5" borderId="0" applyNumberFormat="0" applyBorder="0" applyAlignment="0" applyProtection="0"/>
    <xf numFmtId="0" fontId="16" fillId="0" borderId="0"/>
    <xf numFmtId="9" fontId="16" fillId="0" borderId="0" applyFont="0" applyFill="0" applyBorder="0" applyAlignment="0" applyProtection="0"/>
    <xf numFmtId="0" fontId="21" fillId="0" borderId="0" applyNumberFormat="0" applyBorder="0" applyAlignment="0"/>
    <xf numFmtId="0" fontId="37" fillId="0" borderId="0"/>
    <xf numFmtId="0" fontId="46" fillId="0" borderId="0"/>
    <xf numFmtId="0" fontId="49" fillId="0" borderId="0" applyNumberFormat="0" applyFill="0" applyBorder="0" applyAlignment="0" applyProtection="0"/>
  </cellStyleXfs>
  <cellXfs count="296">
    <xf numFmtId="0" fontId="0" fillId="0" borderId="0" xfId="0"/>
    <xf numFmtId="0" fontId="2" fillId="0" borderId="0" xfId="1" applyNumberFormat="1" applyFont="1" applyFill="1" applyBorder="1" applyAlignment="1"/>
    <xf numFmtId="0" fontId="1" fillId="0" borderId="0" xfId="1"/>
    <xf numFmtId="164" fontId="2" fillId="0" borderId="0" xfId="1" applyNumberFormat="1" applyFont="1" applyFill="1" applyBorder="1" applyAlignment="1"/>
    <xf numFmtId="0" fontId="2" fillId="0" borderId="0" xfId="1" applyFont="1" applyBorder="1"/>
    <xf numFmtId="3" fontId="2" fillId="0" borderId="0" xfId="1" applyNumberFormat="1" applyFont="1" applyFill="1" applyBorder="1" applyAlignment="1"/>
    <xf numFmtId="0" fontId="2" fillId="0" borderId="0" xfId="1" applyFont="1"/>
    <xf numFmtId="0" fontId="2" fillId="2" borderId="1" xfId="1" applyNumberFormat="1" applyFont="1" applyFill="1" applyBorder="1" applyAlignment="1"/>
    <xf numFmtId="165" fontId="2" fillId="0" borderId="1" xfId="1" applyNumberFormat="1" applyFont="1" applyFill="1" applyBorder="1" applyAlignment="1"/>
    <xf numFmtId="0" fontId="1" fillId="0" borderId="0" xfId="1" applyBorder="1"/>
    <xf numFmtId="0" fontId="2" fillId="0" borderId="0" xfId="2" applyFont="1"/>
    <xf numFmtId="0" fontId="2" fillId="0" borderId="0" xfId="3" quotePrefix="1" applyFont="1" applyAlignment="1">
      <alignment horizontal="left"/>
    </xf>
    <xf numFmtId="165" fontId="2" fillId="0" borderId="0" xfId="2" applyNumberFormat="1" applyFont="1"/>
    <xf numFmtId="1" fontId="2" fillId="0" borderId="0" xfId="2" applyNumberFormat="1" applyFont="1"/>
    <xf numFmtId="0" fontId="2" fillId="0" borderId="0" xfId="2"/>
    <xf numFmtId="0" fontId="5" fillId="0" borderId="2" xfId="0" applyFont="1" applyBorder="1" applyAlignment="1">
      <alignment horizontal="left" vertical="center"/>
    </xf>
    <xf numFmtId="165" fontId="5" fillId="0" borderId="2" xfId="0" applyNumberFormat="1" applyFont="1" applyBorder="1" applyAlignment="1">
      <alignment horizontal="right" vertical="center"/>
    </xf>
    <xf numFmtId="0" fontId="4" fillId="3" borderId="2" xfId="0" applyFont="1" applyFill="1" applyBorder="1"/>
    <xf numFmtId="0" fontId="4" fillId="3" borderId="0" xfId="0" applyFont="1" applyFill="1" applyAlignment="1">
      <alignment horizontal="left" indent="1"/>
    </xf>
    <xf numFmtId="0" fontId="0" fillId="3" borderId="0" xfId="0" applyFill="1"/>
    <xf numFmtId="0" fontId="5" fillId="3" borderId="2" xfId="0" applyFont="1" applyFill="1" applyBorder="1" applyAlignment="1">
      <alignment horizontal="left" vertical="center"/>
    </xf>
    <xf numFmtId="0" fontId="4" fillId="3" borderId="2" xfId="0" applyFont="1" applyFill="1" applyBorder="1" applyAlignment="1">
      <alignment horizontal="left" vertical="center"/>
    </xf>
    <xf numFmtId="165" fontId="5" fillId="3" borderId="2" xfId="0" applyNumberFormat="1" applyFont="1" applyFill="1" applyBorder="1" applyAlignment="1">
      <alignment horizontal="right" vertical="center"/>
    </xf>
    <xf numFmtId="0" fontId="4" fillId="3" borderId="3" xfId="0" applyFont="1" applyFill="1" applyBorder="1"/>
    <xf numFmtId="0" fontId="5" fillId="3" borderId="4" xfId="0" applyFont="1" applyFill="1" applyBorder="1"/>
    <xf numFmtId="0" fontId="5" fillId="3" borderId="5" xfId="0" applyFont="1" applyFill="1" applyBorder="1"/>
    <xf numFmtId="0" fontId="5" fillId="3" borderId="0" xfId="0" applyFont="1" applyFill="1" applyBorder="1"/>
    <xf numFmtId="0" fontId="4" fillId="3" borderId="0" xfId="0" applyFont="1" applyFill="1" applyBorder="1"/>
    <xf numFmtId="165" fontId="5" fillId="3" borderId="0" xfId="0" applyNumberFormat="1" applyFont="1" applyFill="1" applyBorder="1" applyAlignment="1">
      <alignment horizontal="right" vertical="center"/>
    </xf>
    <xf numFmtId="0" fontId="4" fillId="0" borderId="0" xfId="0" applyFont="1" applyFill="1" applyAlignment="1">
      <alignment vertical="top"/>
    </xf>
    <xf numFmtId="0" fontId="0" fillId="0" borderId="0" xfId="0" applyFill="1"/>
    <xf numFmtId="0" fontId="6" fillId="0" borderId="0" xfId="0" applyFont="1" applyFill="1"/>
    <xf numFmtId="0" fontId="5" fillId="3" borderId="0" xfId="0" applyFont="1" applyFill="1" applyBorder="1" applyAlignment="1">
      <alignment horizontal="left" vertical="center"/>
    </xf>
    <xf numFmtId="0" fontId="0" fillId="3" borderId="0" xfId="0" applyFill="1" applyBorder="1"/>
    <xf numFmtId="0" fontId="0" fillId="0" borderId="0" xfId="0" applyBorder="1"/>
    <xf numFmtId="0" fontId="4" fillId="3" borderId="0" xfId="0" applyFont="1" applyFill="1" applyBorder="1" applyAlignment="1">
      <alignment horizontal="left" vertical="center"/>
    </xf>
    <xf numFmtId="0" fontId="0" fillId="0" borderId="0" xfId="0" applyFill="1" applyBorder="1"/>
    <xf numFmtId="0" fontId="7" fillId="0" borderId="0" xfId="0" applyFont="1"/>
    <xf numFmtId="0" fontId="8" fillId="0" borderId="0" xfId="0" applyFont="1"/>
    <xf numFmtId="0" fontId="8" fillId="0" borderId="7" xfId="0" applyFont="1" applyBorder="1"/>
    <xf numFmtId="0" fontId="7" fillId="0" borderId="7" xfId="0" applyFont="1" applyBorder="1"/>
    <xf numFmtId="0" fontId="8" fillId="0" borderId="7" xfId="0" applyFont="1" applyBorder="1" applyAlignment="1">
      <alignment horizontal="left"/>
    </xf>
    <xf numFmtId="3" fontId="8" fillId="0" borderId="7" xfId="0" applyNumberFormat="1" applyFont="1" applyBorder="1" applyAlignment="1">
      <alignment horizontal="center"/>
    </xf>
    <xf numFmtId="0" fontId="7" fillId="0" borderId="7" xfId="0" applyFont="1" applyBorder="1" applyAlignment="1">
      <alignment horizontal="left"/>
    </xf>
    <xf numFmtId="0" fontId="7" fillId="0" borderId="7" xfId="0" applyFont="1" applyBorder="1" applyAlignment="1">
      <alignment horizontal="center"/>
    </xf>
    <xf numFmtId="3" fontId="7" fillId="0" borderId="7" xfId="0" applyNumberFormat="1" applyFont="1" applyBorder="1" applyAlignment="1">
      <alignment horizontal="center"/>
    </xf>
    <xf numFmtId="0" fontId="10" fillId="0" borderId="7" xfId="0" applyFont="1" applyBorder="1" applyAlignment="1">
      <alignment horizontal="center"/>
    </xf>
    <xf numFmtId="3" fontId="10" fillId="0" borderId="7" xfId="0" applyNumberFormat="1" applyFont="1" applyBorder="1" applyAlignment="1">
      <alignment horizontal="center"/>
    </xf>
    <xf numFmtId="0" fontId="11" fillId="0" borderId="0" xfId="0" applyFont="1"/>
    <xf numFmtId="0" fontId="12" fillId="0" borderId="2" xfId="0" applyFont="1" applyBorder="1" applyAlignment="1">
      <alignment horizontal="left" vertical="center"/>
    </xf>
    <xf numFmtId="0" fontId="4" fillId="3" borderId="0" xfId="0" applyFont="1" applyFill="1" applyAlignment="1">
      <alignment horizontal="left"/>
    </xf>
    <xf numFmtId="0" fontId="13" fillId="3" borderId="0" xfId="0" applyFont="1" applyFill="1"/>
    <xf numFmtId="0" fontId="4" fillId="4" borderId="2" xfId="0" applyFont="1" applyFill="1" applyBorder="1" applyAlignment="1">
      <alignment horizontal="left" vertical="center"/>
    </xf>
    <xf numFmtId="165" fontId="5" fillId="4" borderId="2" xfId="0" applyNumberFormat="1" applyFont="1" applyFill="1" applyBorder="1" applyAlignment="1">
      <alignment horizontal="right" vertical="center"/>
    </xf>
    <xf numFmtId="0" fontId="5" fillId="4" borderId="2" xfId="0" applyFont="1" applyFill="1" applyBorder="1" applyAlignment="1">
      <alignment horizontal="left" vertical="center"/>
    </xf>
    <xf numFmtId="0" fontId="5" fillId="4" borderId="6" xfId="0" applyFont="1" applyFill="1" applyBorder="1" applyAlignment="1">
      <alignment horizontal="left" vertical="center"/>
    </xf>
    <xf numFmtId="0" fontId="5" fillId="4" borderId="8" xfId="0" applyFont="1" applyFill="1" applyBorder="1" applyAlignment="1">
      <alignment horizontal="left" vertical="center"/>
    </xf>
    <xf numFmtId="0" fontId="4" fillId="3" borderId="2" xfId="0" applyFont="1" applyFill="1" applyBorder="1" applyAlignment="1">
      <alignment horizontal="right"/>
    </xf>
    <xf numFmtId="0" fontId="2" fillId="0" borderId="0" xfId="4" applyNumberFormat="1" applyFont="1" applyFill="1" applyBorder="1" applyAlignment="1"/>
    <xf numFmtId="0" fontId="1" fillId="0" borderId="0" xfId="4"/>
    <xf numFmtId="164" fontId="2" fillId="0" borderId="0" xfId="4" applyNumberFormat="1" applyFont="1" applyFill="1" applyBorder="1" applyAlignment="1"/>
    <xf numFmtId="0" fontId="2" fillId="2" borderId="1" xfId="4" applyNumberFormat="1" applyFont="1" applyFill="1" applyBorder="1" applyAlignment="1"/>
    <xf numFmtId="165" fontId="2" fillId="0" borderId="1" xfId="4" applyNumberFormat="1" applyFont="1" applyFill="1" applyBorder="1" applyAlignment="1"/>
    <xf numFmtId="0" fontId="17" fillId="0" borderId="0" xfId="6" applyFont="1"/>
    <xf numFmtId="0" fontId="8" fillId="0" borderId="0" xfId="6" applyFont="1"/>
    <xf numFmtId="0" fontId="8" fillId="0" borderId="0" xfId="6" applyFont="1" applyAlignment="1">
      <alignment horizontal="center"/>
    </xf>
    <xf numFmtId="0" fontId="15" fillId="0" borderId="0" xfId="6" applyFont="1" applyAlignment="1">
      <alignment horizontal="center" vertical="center"/>
    </xf>
    <xf numFmtId="0" fontId="7" fillId="0" borderId="0" xfId="6" applyFont="1" applyAlignment="1">
      <alignment horizontal="center" vertical="center"/>
    </xf>
    <xf numFmtId="0" fontId="7" fillId="0" borderId="0" xfId="6" applyFont="1" applyAlignment="1">
      <alignment horizontal="center" vertical="center" wrapText="1"/>
    </xf>
    <xf numFmtId="0" fontId="7" fillId="0" borderId="0" xfId="6" applyFont="1" applyAlignment="1">
      <alignment vertical="center"/>
    </xf>
    <xf numFmtId="0" fontId="8" fillId="0" borderId="0" xfId="6" applyFont="1" applyAlignment="1">
      <alignment horizontal="center" vertical="center"/>
    </xf>
    <xf numFmtId="0" fontId="18" fillId="6" borderId="0" xfId="6" applyFont="1" applyFill="1" applyAlignment="1">
      <alignment horizontal="right" indent="1"/>
    </xf>
    <xf numFmtId="0" fontId="18" fillId="6" borderId="0" xfId="6" applyFont="1" applyFill="1"/>
    <xf numFmtId="0" fontId="18" fillId="6" borderId="0" xfId="6" applyFont="1" applyFill="1" applyAlignment="1"/>
    <xf numFmtId="0" fontId="18" fillId="6" borderId="0" xfId="6" applyFont="1" applyFill="1" applyAlignment="1">
      <alignment horizontal="center"/>
    </xf>
    <xf numFmtId="0" fontId="7" fillId="7" borderId="0" xfId="6" applyFont="1" applyFill="1" applyAlignment="1">
      <alignment horizontal="center"/>
    </xf>
    <xf numFmtId="0" fontId="8" fillId="0" borderId="0" xfId="6" applyFont="1" applyAlignment="1">
      <alignment horizontal="right" indent="1"/>
    </xf>
    <xf numFmtId="3" fontId="8" fillId="0" borderId="0" xfId="6" applyNumberFormat="1" applyFont="1" applyAlignment="1">
      <alignment horizontal="right" vertical="center" indent="1"/>
    </xf>
    <xf numFmtId="0" fontId="8" fillId="7" borderId="0" xfId="6" applyFont="1" applyFill="1"/>
    <xf numFmtId="166" fontId="8" fillId="0" borderId="0" xfId="6" applyNumberFormat="1" applyFont="1" applyAlignment="1">
      <alignment horizontal="right" vertical="center" indent="1"/>
    </xf>
    <xf numFmtId="0" fontId="18" fillId="6" borderId="0" xfId="6" applyFont="1" applyFill="1" applyAlignment="1">
      <alignment horizontal="right" vertical="center" wrapText="1" indent="1"/>
    </xf>
    <xf numFmtId="0" fontId="18" fillId="6" borderId="0" xfId="6" applyFont="1" applyFill="1" applyAlignment="1">
      <alignment vertical="center"/>
    </xf>
    <xf numFmtId="0" fontId="18" fillId="6" borderId="0" xfId="6" applyFont="1" applyFill="1" applyAlignment="1">
      <alignment horizontal="center" vertical="center" wrapText="1"/>
    </xf>
    <xf numFmtId="0" fontId="8" fillId="7" borderId="0" xfId="6" applyFont="1" applyFill="1" applyAlignment="1">
      <alignment vertical="center" wrapText="1"/>
    </xf>
    <xf numFmtId="0" fontId="8" fillId="0" borderId="0" xfId="6" applyFont="1" applyAlignment="1">
      <alignment vertical="center" wrapText="1"/>
    </xf>
    <xf numFmtId="167" fontId="8" fillId="7" borderId="0" xfId="7" applyNumberFormat="1" applyFont="1" applyFill="1"/>
    <xf numFmtId="0" fontId="8" fillId="0" borderId="0" xfId="6" applyFont="1" applyFill="1"/>
    <xf numFmtId="0" fontId="8" fillId="0" borderId="0" xfId="6" applyFont="1" applyFill="1" applyAlignment="1">
      <alignment horizontal="center"/>
    </xf>
    <xf numFmtId="165" fontId="8" fillId="0" borderId="0" xfId="6" applyNumberFormat="1" applyFont="1" applyAlignment="1">
      <alignment horizontal="right" vertical="center" indent="1"/>
    </xf>
    <xf numFmtId="3" fontId="8" fillId="0" borderId="0" xfId="6" applyNumberFormat="1" applyFont="1"/>
    <xf numFmtId="0" fontId="8" fillId="0" borderId="0" xfId="6" applyFont="1" applyAlignment="1">
      <alignment horizontal="left" vertical="center" indent="5"/>
    </xf>
    <xf numFmtId="0" fontId="8" fillId="0" borderId="0" xfId="6" applyFont="1" applyAlignment="1">
      <alignment horizontal="left" vertical="center" indent="8"/>
    </xf>
    <xf numFmtId="0" fontId="20" fillId="0" borderId="0" xfId="6" applyFont="1" applyAlignment="1">
      <alignment horizontal="left" vertical="center" indent="5"/>
    </xf>
    <xf numFmtId="0" fontId="20" fillId="0" borderId="0" xfId="6" applyFont="1"/>
    <xf numFmtId="3" fontId="8" fillId="0" borderId="0" xfId="6" applyNumberFormat="1" applyFont="1" applyAlignment="1">
      <alignment horizontal="center"/>
    </xf>
    <xf numFmtId="165" fontId="8" fillId="0" borderId="0" xfId="6" applyNumberFormat="1" applyFont="1" applyAlignment="1">
      <alignment horizontal="center"/>
    </xf>
    <xf numFmtId="3" fontId="8" fillId="7" borderId="0" xfId="6" applyNumberFormat="1" applyFont="1" applyFill="1"/>
    <xf numFmtId="0" fontId="8" fillId="7" borderId="0" xfId="6" applyFont="1" applyFill="1" applyAlignment="1">
      <alignment horizontal="center"/>
    </xf>
    <xf numFmtId="166" fontId="19" fillId="0" borderId="0" xfId="6" applyNumberFormat="1" applyFont="1" applyFill="1" applyAlignment="1">
      <alignment horizontal="center"/>
    </xf>
    <xf numFmtId="0" fontId="4" fillId="3" borderId="0" xfId="0" applyFont="1" applyFill="1" applyAlignment="1">
      <alignment horizontal="left" vertical="top" indent="4"/>
    </xf>
    <xf numFmtId="0" fontId="22" fillId="0" borderId="0" xfId="8" applyFont="1" applyFill="1" applyProtection="1"/>
    <xf numFmtId="0" fontId="21" fillId="0" borderId="0" xfId="8" applyFill="1" applyProtection="1"/>
    <xf numFmtId="0" fontId="23" fillId="0" borderId="0" xfId="8" applyFont="1" applyFill="1" applyProtection="1"/>
    <xf numFmtId="0" fontId="21" fillId="0" borderId="0" xfId="8" applyFill="1" applyAlignment="1" applyProtection="1">
      <alignment wrapText="1"/>
    </xf>
    <xf numFmtId="0" fontId="21" fillId="0" borderId="0" xfId="8" applyFill="1" applyAlignment="1" applyProtection="1">
      <alignment horizontal="right"/>
    </xf>
    <xf numFmtId="166" fontId="21" fillId="0" borderId="0" xfId="8" applyNumberFormat="1" applyFill="1" applyAlignment="1" applyProtection="1">
      <alignment horizontal="right"/>
    </xf>
    <xf numFmtId="166" fontId="21" fillId="0" borderId="0" xfId="8" applyNumberFormat="1" applyFill="1" applyProtection="1"/>
    <xf numFmtId="0" fontId="25" fillId="0" borderId="0" xfId="0" applyFont="1"/>
    <xf numFmtId="0" fontId="26" fillId="0" borderId="0" xfId="0" applyFont="1" applyAlignment="1">
      <alignment horizontal="right"/>
    </xf>
    <xf numFmtId="0" fontId="27" fillId="0" borderId="0" xfId="0" applyFont="1" applyBorder="1"/>
    <xf numFmtId="0" fontId="27" fillId="0" borderId="0" xfId="0" applyFont="1"/>
    <xf numFmtId="0" fontId="28" fillId="0" borderId="0" xfId="0" applyFont="1"/>
    <xf numFmtId="0" fontId="26" fillId="0" borderId="0" xfId="0" applyFont="1"/>
    <xf numFmtId="0" fontId="8" fillId="0" borderId="6" xfId="0" applyFont="1" applyBorder="1" applyAlignment="1">
      <alignment horizontal="left" vertical="top"/>
    </xf>
    <xf numFmtId="0" fontId="26" fillId="0" borderId="6" xfId="0" applyFont="1" applyBorder="1" applyAlignment="1">
      <alignment vertical="top"/>
    </xf>
    <xf numFmtId="0" fontId="29" fillId="0" borderId="3" xfId="0" applyFont="1" applyFill="1" applyBorder="1" applyAlignment="1">
      <alignment horizontal="left"/>
    </xf>
    <xf numFmtId="0" fontId="29" fillId="0" borderId="9" xfId="0" applyFont="1" applyFill="1" applyBorder="1" applyAlignment="1">
      <alignment horizontal="left"/>
    </xf>
    <xf numFmtId="0" fontId="26" fillId="0" borderId="6" xfId="0" applyFont="1" applyBorder="1" applyAlignment="1">
      <alignment horizontal="left" vertical="top"/>
    </xf>
    <xf numFmtId="0" fontId="8" fillId="0" borderId="2" xfId="0" quotePrefix="1" applyFont="1" applyBorder="1" applyAlignment="1">
      <alignment horizontal="left" vertical="center" indent="3"/>
    </xf>
    <xf numFmtId="0" fontId="30" fillId="0" borderId="2" xfId="0" applyFont="1" applyBorder="1" applyAlignment="1">
      <alignment horizontal="left" vertical="center" wrapText="1"/>
    </xf>
    <xf numFmtId="165" fontId="30" fillId="0" borderId="2" xfId="0" applyNumberFormat="1" applyFont="1" applyFill="1" applyBorder="1" applyAlignment="1">
      <alignment horizontal="right" vertical="center" wrapText="1"/>
    </xf>
    <xf numFmtId="165" fontId="0" fillId="0" borderId="0" xfId="0" applyNumberFormat="1"/>
    <xf numFmtId="0" fontId="8" fillId="0" borderId="6" xfId="0" quotePrefix="1" applyFont="1" applyBorder="1" applyAlignment="1">
      <alignment horizontal="left" vertical="center" indent="3"/>
    </xf>
    <xf numFmtId="2" fontId="30" fillId="0" borderId="6" xfId="0" applyNumberFormat="1" applyFont="1" applyFill="1" applyBorder="1" applyAlignment="1">
      <alignment horizontal="left" vertical="center" wrapText="1"/>
    </xf>
    <xf numFmtId="165" fontId="30" fillId="0" borderId="10" xfId="0" applyNumberFormat="1" applyFont="1" applyFill="1" applyBorder="1" applyAlignment="1">
      <alignment horizontal="right" vertical="center" wrapText="1"/>
    </xf>
    <xf numFmtId="165" fontId="30" fillId="0" borderId="6" xfId="0" applyNumberFormat="1" applyFont="1" applyFill="1" applyBorder="1" applyAlignment="1">
      <alignment horizontal="right" vertical="center" wrapText="1"/>
    </xf>
    <xf numFmtId="165" fontId="30" fillId="0" borderId="9" xfId="0" applyNumberFormat="1" applyFont="1" applyFill="1" applyBorder="1" applyAlignment="1">
      <alignment horizontal="right" vertical="center" wrapText="1"/>
    </xf>
    <xf numFmtId="0" fontId="30" fillId="0" borderId="6" xfId="0" applyFont="1" applyBorder="1" applyAlignment="1">
      <alignment horizontal="left" vertical="center" wrapText="1"/>
    </xf>
    <xf numFmtId="0" fontId="26" fillId="0" borderId="2" xfId="0" applyFont="1" applyBorder="1" applyAlignment="1">
      <alignment horizontal="left" vertical="center" indent="3"/>
    </xf>
    <xf numFmtId="2" fontId="30" fillId="0" borderId="2" xfId="0" applyNumberFormat="1" applyFont="1" applyFill="1" applyBorder="1" applyAlignment="1">
      <alignment horizontal="left" vertical="center" wrapText="1"/>
    </xf>
    <xf numFmtId="165" fontId="30" fillId="0" borderId="2" xfId="0" applyNumberFormat="1" applyFont="1" applyFill="1" applyBorder="1" applyAlignment="1">
      <alignment horizontal="right" vertical="center"/>
    </xf>
    <xf numFmtId="165" fontId="26" fillId="0" borderId="0" xfId="0" applyNumberFormat="1" applyFont="1"/>
    <xf numFmtId="0" fontId="31" fillId="0" borderId="0" xfId="0" applyFont="1"/>
    <xf numFmtId="0" fontId="8" fillId="0" borderId="8" xfId="0" quotePrefix="1" applyFont="1" applyBorder="1" applyAlignment="1">
      <alignment horizontal="left" vertical="center" indent="3"/>
    </xf>
    <xf numFmtId="0" fontId="30" fillId="0" borderId="8" xfId="0" applyFont="1" applyBorder="1" applyAlignment="1">
      <alignment horizontal="left" vertical="center" wrapText="1"/>
    </xf>
    <xf numFmtId="165" fontId="30" fillId="0" borderId="8" xfId="0" applyNumberFormat="1" applyFont="1" applyFill="1" applyBorder="1" applyAlignment="1">
      <alignment horizontal="right" vertical="center" wrapText="1"/>
    </xf>
    <xf numFmtId="165" fontId="30" fillId="0" borderId="11" xfId="0" applyNumberFormat="1" applyFont="1" applyFill="1" applyBorder="1" applyAlignment="1">
      <alignment horizontal="right" vertical="center" wrapText="1"/>
    </xf>
    <xf numFmtId="165" fontId="30" fillId="0" borderId="3" xfId="0" applyNumberFormat="1" applyFont="1" applyFill="1" applyBorder="1" applyAlignment="1">
      <alignment horizontal="right" vertical="center" wrapText="1"/>
    </xf>
    <xf numFmtId="0" fontId="26" fillId="0" borderId="2" xfId="0" applyFont="1" applyBorder="1" applyAlignment="1">
      <alignment horizontal="left" vertical="center" wrapText="1"/>
    </xf>
    <xf numFmtId="0" fontId="26" fillId="0" borderId="2" xfId="0" applyFont="1" applyBorder="1" applyAlignment="1">
      <alignment horizontal="left" vertical="center"/>
    </xf>
    <xf numFmtId="0" fontId="33" fillId="0" borderId="0" xfId="0" applyFont="1" applyFill="1" applyAlignment="1">
      <alignment horizontal="left" vertical="top" wrapText="1"/>
    </xf>
    <xf numFmtId="0" fontId="33" fillId="0" borderId="0" xfId="0" applyFont="1" applyFill="1" applyAlignment="1">
      <alignment wrapText="1"/>
    </xf>
    <xf numFmtId="0" fontId="33" fillId="0" borderId="0" xfId="0" applyFont="1" applyAlignment="1">
      <alignment wrapText="1"/>
    </xf>
    <xf numFmtId="0" fontId="34" fillId="0" borderId="0" xfId="0" applyFont="1"/>
    <xf numFmtId="166" fontId="0" fillId="0" borderId="0" xfId="0" applyNumberFormat="1"/>
    <xf numFmtId="0" fontId="0" fillId="0" borderId="0" xfId="0" applyAlignment="1">
      <alignment horizontal="right"/>
    </xf>
    <xf numFmtId="165"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13" fillId="0" borderId="0" xfId="0" applyFont="1" applyFill="1" applyBorder="1"/>
    <xf numFmtId="0" fontId="2" fillId="2" borderId="1" xfId="4" applyNumberFormat="1" applyFont="1" applyFill="1" applyBorder="1" applyAlignment="1">
      <alignment horizontal="left"/>
    </xf>
    <xf numFmtId="3" fontId="2" fillId="0" borderId="1" xfId="4" applyNumberFormat="1" applyFont="1" applyFill="1" applyBorder="1" applyAlignment="1"/>
    <xf numFmtId="0" fontId="2" fillId="0" borderId="1" xfId="4" applyFont="1" applyBorder="1"/>
    <xf numFmtId="0" fontId="2" fillId="0" borderId="0" xfId="8" applyNumberFormat="1" applyFont="1" applyFill="1" applyBorder="1" applyAlignment="1"/>
    <xf numFmtId="0" fontId="21" fillId="0" borderId="0" xfId="8"/>
    <xf numFmtId="0" fontId="2" fillId="2" borderId="1" xfId="8" applyNumberFormat="1" applyFont="1" applyFill="1" applyBorder="1" applyAlignment="1"/>
    <xf numFmtId="165" fontId="2" fillId="0" borderId="1" xfId="8" applyNumberFormat="1" applyFont="1" applyFill="1" applyBorder="1" applyAlignment="1"/>
    <xf numFmtId="0" fontId="0" fillId="0" borderId="0" xfId="0" applyAlignment="1">
      <alignment wrapText="1"/>
    </xf>
    <xf numFmtId="0" fontId="0" fillId="4" borderId="0" xfId="0" applyFill="1" applyAlignment="1">
      <alignment vertical="top" wrapText="1"/>
    </xf>
    <xf numFmtId="0" fontId="0" fillId="0" borderId="0" xfId="0" applyAlignment="1">
      <alignment vertical="top"/>
    </xf>
    <xf numFmtId="0" fontId="35" fillId="4" borderId="0" xfId="0" applyFont="1" applyFill="1" applyAlignment="1">
      <alignment vertical="top" wrapText="1"/>
    </xf>
    <xf numFmtId="0" fontId="15" fillId="3" borderId="12" xfId="0" applyFont="1" applyFill="1" applyBorder="1" applyAlignment="1">
      <alignment vertical="top" wrapText="1"/>
    </xf>
    <xf numFmtId="0" fontId="5" fillId="3" borderId="0" xfId="0" applyFont="1" applyFill="1" applyBorder="1" applyAlignment="1"/>
    <xf numFmtId="0" fontId="4" fillId="3" borderId="0" xfId="0" applyFont="1" applyFill="1" applyBorder="1" applyAlignment="1"/>
    <xf numFmtId="0" fontId="5" fillId="3" borderId="0" xfId="0" applyFont="1" applyFill="1" applyBorder="1" applyAlignment="1">
      <alignment horizontal="left" vertical="center" indent="1"/>
    </xf>
    <xf numFmtId="0" fontId="5" fillId="3" borderId="0" xfId="0" applyFont="1" applyFill="1" applyBorder="1" applyAlignment="1">
      <alignment horizontal="left" indent="1"/>
    </xf>
    <xf numFmtId="0" fontId="8" fillId="3" borderId="0" xfId="6" applyFont="1" applyFill="1" applyAlignment="1">
      <alignment horizontal="center"/>
    </xf>
    <xf numFmtId="3" fontId="8" fillId="3" borderId="0" xfId="6" applyNumberFormat="1" applyFont="1" applyFill="1"/>
    <xf numFmtId="165" fontId="0" fillId="3" borderId="0" xfId="0" applyNumberFormat="1" applyFill="1"/>
    <xf numFmtId="0" fontId="5" fillId="4" borderId="13" xfId="0" applyFont="1" applyFill="1" applyBorder="1" applyAlignment="1">
      <alignment horizontal="left" vertical="center" indent="1"/>
    </xf>
    <xf numFmtId="0" fontId="5" fillId="4" borderId="6" xfId="0" applyFont="1" applyFill="1" applyBorder="1" applyAlignment="1">
      <alignment horizontal="left" vertical="center" indent="1"/>
    </xf>
    <xf numFmtId="0" fontId="5" fillId="3" borderId="2" xfId="0" quotePrefix="1" applyFont="1" applyFill="1" applyBorder="1" applyAlignment="1">
      <alignment horizontal="left" vertical="center"/>
    </xf>
    <xf numFmtId="165" fontId="5" fillId="4" borderId="2" xfId="0" quotePrefix="1" applyNumberFormat="1" applyFont="1" applyFill="1" applyBorder="1" applyAlignment="1">
      <alignment horizontal="right" vertical="center"/>
    </xf>
    <xf numFmtId="0" fontId="8" fillId="0" borderId="0" xfId="6" applyFont="1" applyAlignment="1">
      <alignment horizontal="right"/>
    </xf>
    <xf numFmtId="0" fontId="21" fillId="0" borderId="14" xfId="8" applyFill="1" applyBorder="1" applyProtection="1"/>
    <xf numFmtId="0" fontId="21" fillId="0" borderId="15" xfId="8" applyFill="1" applyBorder="1" applyProtection="1"/>
    <xf numFmtId="0" fontId="21" fillId="0" borderId="16" xfId="8" applyFill="1" applyBorder="1" applyProtection="1"/>
    <xf numFmtId="3" fontId="21" fillId="0" borderId="15" xfId="8" applyNumberFormat="1" applyFill="1" applyBorder="1" applyProtection="1"/>
    <xf numFmtId="0" fontId="21" fillId="0" borderId="17" xfId="8" applyFill="1" applyBorder="1" applyProtection="1"/>
    <xf numFmtId="0" fontId="21" fillId="0" borderId="18" xfId="8" applyFill="1" applyBorder="1" applyProtection="1"/>
    <xf numFmtId="0" fontId="36" fillId="0" borderId="0" xfId="8" applyFont="1" applyFill="1" applyProtection="1"/>
    <xf numFmtId="0" fontId="37" fillId="0" borderId="0" xfId="9"/>
    <xf numFmtId="0" fontId="40" fillId="0" borderId="20" xfId="9" applyFont="1" applyBorder="1"/>
    <xf numFmtId="0" fontId="40" fillId="8" borderId="21" xfId="9" applyFont="1" applyFill="1" applyBorder="1" applyAlignment="1">
      <alignment horizontal="center" vertical="center" wrapText="1"/>
    </xf>
    <xf numFmtId="0" fontId="40" fillId="8" borderId="22" xfId="9" applyFont="1" applyFill="1" applyBorder="1" applyAlignment="1">
      <alignment horizontal="center" vertical="center" wrapText="1"/>
    </xf>
    <xf numFmtId="0" fontId="40" fillId="0" borderId="23" xfId="9" applyFont="1" applyBorder="1"/>
    <xf numFmtId="3" fontId="7" fillId="0" borderId="24" xfId="9" applyNumberFormat="1" applyFont="1" applyFill="1" applyBorder="1" applyAlignment="1">
      <alignment vertical="center" wrapText="1"/>
    </xf>
    <xf numFmtId="0" fontId="7" fillId="9" borderId="23" xfId="9" applyFont="1" applyFill="1" applyBorder="1" applyAlignment="1">
      <alignment vertical="center" wrapText="1"/>
    </xf>
    <xf numFmtId="0" fontId="40" fillId="0" borderId="23" xfId="9" applyFont="1" applyFill="1" applyBorder="1" applyAlignment="1">
      <alignment vertical="center" wrapText="1"/>
    </xf>
    <xf numFmtId="0" fontId="8" fillId="0" borderId="24" xfId="9" applyFont="1" applyFill="1" applyBorder="1" applyAlignment="1">
      <alignment vertical="center" wrapText="1"/>
    </xf>
    <xf numFmtId="0" fontId="8" fillId="0" borderId="23" xfId="9" applyFont="1" applyFill="1" applyBorder="1" applyAlignment="1">
      <alignment vertical="center" wrapText="1"/>
    </xf>
    <xf numFmtId="3" fontId="3" fillId="0" borderId="18" xfId="9" applyNumberFormat="1" applyFont="1" applyFill="1" applyBorder="1" applyAlignment="1">
      <alignment vertical="center"/>
    </xf>
    <xf numFmtId="0" fontId="41" fillId="9" borderId="23" xfId="9" applyFont="1" applyFill="1" applyBorder="1" applyAlignment="1">
      <alignment horizontal="center" vertical="center" wrapText="1"/>
    </xf>
    <xf numFmtId="3" fontId="8" fillId="0" borderId="24" xfId="9" applyNumberFormat="1" applyFont="1" applyFill="1" applyBorder="1" applyAlignment="1">
      <alignment vertical="center" wrapText="1"/>
    </xf>
    <xf numFmtId="0" fontId="40" fillId="0" borderId="25" xfId="9" applyFont="1" applyFill="1" applyBorder="1" applyAlignment="1">
      <alignment vertical="center" wrapText="1"/>
    </xf>
    <xf numFmtId="3" fontId="8" fillId="0" borderId="26" xfId="9" applyNumberFormat="1" applyFont="1" applyFill="1" applyBorder="1" applyAlignment="1">
      <alignment vertical="center" wrapText="1"/>
    </xf>
    <xf numFmtId="0" fontId="7" fillId="0" borderId="27" xfId="9" applyFont="1" applyFill="1" applyBorder="1" applyAlignment="1">
      <alignment horizontal="right" vertical="center" wrapText="1"/>
    </xf>
    <xf numFmtId="3" fontId="7" fillId="0" borderId="28" xfId="9" applyNumberFormat="1" applyFont="1" applyFill="1" applyBorder="1" applyAlignment="1">
      <alignment vertical="center" wrapText="1"/>
    </xf>
    <xf numFmtId="0" fontId="40" fillId="0" borderId="0" xfId="9" applyFont="1"/>
    <xf numFmtId="3" fontId="40" fillId="0" borderId="0" xfId="9" applyNumberFormat="1" applyFont="1"/>
    <xf numFmtId="0" fontId="41" fillId="0" borderId="0" xfId="9" applyFont="1" applyAlignment="1">
      <alignment horizontal="center" vertical="center"/>
    </xf>
    <xf numFmtId="0" fontId="3" fillId="0" borderId="0" xfId="9" applyFont="1"/>
    <xf numFmtId="3" fontId="3" fillId="0" borderId="0" xfId="9" applyNumberFormat="1" applyFont="1"/>
    <xf numFmtId="3" fontId="8" fillId="10" borderId="29" xfId="9" applyNumberFormat="1" applyFont="1" applyFill="1" applyBorder="1" applyAlignment="1">
      <alignment vertical="center" wrapText="1"/>
    </xf>
    <xf numFmtId="3" fontId="8" fillId="0" borderId="29" xfId="9" applyNumberFormat="1" applyFont="1" applyFill="1" applyBorder="1" applyAlignment="1">
      <alignment vertical="center" wrapText="1"/>
    </xf>
    <xf numFmtId="0" fontId="2" fillId="0" borderId="0" xfId="9" applyFont="1"/>
    <xf numFmtId="0" fontId="8" fillId="0" borderId="29" xfId="9" applyFont="1" applyFill="1" applyBorder="1" applyAlignment="1">
      <alignment vertical="center" wrapText="1"/>
    </xf>
    <xf numFmtId="3" fontId="3" fillId="0" borderId="29" xfId="9" applyNumberFormat="1" applyFont="1" applyFill="1" applyBorder="1" applyAlignment="1">
      <alignment vertical="center"/>
    </xf>
    <xf numFmtId="3" fontId="8" fillId="0" borderId="30" xfId="9" applyNumberFormat="1" applyFont="1" applyFill="1" applyBorder="1" applyAlignment="1">
      <alignment vertical="center" wrapText="1"/>
    </xf>
    <xf numFmtId="3" fontId="3" fillId="0" borderId="30" xfId="9" applyNumberFormat="1" applyFont="1" applyFill="1" applyBorder="1" applyAlignment="1">
      <alignment vertical="center"/>
    </xf>
    <xf numFmtId="0" fontId="4" fillId="3" borderId="0" xfId="0" applyFont="1" applyFill="1"/>
    <xf numFmtId="0" fontId="5" fillId="3" borderId="0" xfId="0" applyFont="1" applyFill="1"/>
    <xf numFmtId="0" fontId="5" fillId="3" borderId="2" xfId="0" applyFont="1" applyFill="1" applyBorder="1"/>
    <xf numFmtId="165" fontId="5" fillId="4" borderId="2" xfId="0" applyNumberFormat="1" applyFont="1" applyFill="1" applyBorder="1"/>
    <xf numFmtId="0" fontId="5" fillId="0" borderId="0" xfId="0" applyFont="1"/>
    <xf numFmtId="0" fontId="5" fillId="3" borderId="31" xfId="0" applyFont="1" applyFill="1" applyBorder="1" applyAlignment="1">
      <alignment horizontal="center" vertical="center" wrapText="1"/>
    </xf>
    <xf numFmtId="2" fontId="5" fillId="3" borderId="2" xfId="0" applyNumberFormat="1" applyFont="1" applyFill="1" applyBorder="1" applyAlignment="1">
      <alignment horizontal="center" textRotation="90"/>
    </xf>
    <xf numFmtId="2" fontId="5" fillId="3" borderId="2" xfId="0" applyNumberFormat="1" applyFont="1" applyFill="1" applyBorder="1" applyAlignment="1">
      <alignment horizontal="center"/>
    </xf>
    <xf numFmtId="0" fontId="5" fillId="3" borderId="3" xfId="0" applyFont="1" applyFill="1" applyBorder="1"/>
    <xf numFmtId="165" fontId="5" fillId="4" borderId="8" xfId="0" applyNumberFormat="1" applyFont="1" applyFill="1" applyBorder="1"/>
    <xf numFmtId="165" fontId="5" fillId="4" borderId="6" xfId="0" applyNumberFormat="1" applyFont="1" applyFill="1" applyBorder="1"/>
    <xf numFmtId="165" fontId="5" fillId="4" borderId="8" xfId="0" applyNumberFormat="1" applyFont="1" applyFill="1" applyBorder="1" applyAlignment="1">
      <alignment horizontal="right" vertical="center"/>
    </xf>
    <xf numFmtId="0" fontId="45" fillId="3" borderId="2" xfId="1" applyFont="1" applyFill="1" applyBorder="1" applyAlignment="1">
      <alignment horizontal="right" wrapText="1"/>
    </xf>
    <xf numFmtId="0" fontId="45" fillId="3" borderId="2" xfId="1" applyFont="1" applyFill="1" applyBorder="1" applyAlignment="1">
      <alignment horizontal="right"/>
    </xf>
    <xf numFmtId="0" fontId="5" fillId="0" borderId="2" xfId="0" applyFont="1" applyFill="1" applyBorder="1" applyAlignment="1">
      <alignment horizontal="left" vertical="center"/>
    </xf>
    <xf numFmtId="0" fontId="5" fillId="3" borderId="2" xfId="0" quotePrefix="1" applyFont="1" applyFill="1" applyBorder="1"/>
    <xf numFmtId="0" fontId="5" fillId="4" borderId="2" xfId="0" applyFont="1" applyFill="1" applyBorder="1"/>
    <xf numFmtId="0" fontId="5" fillId="4" borderId="2" xfId="0" applyFont="1" applyFill="1" applyBorder="1" applyAlignment="1">
      <alignment horizontal="right"/>
    </xf>
    <xf numFmtId="0" fontId="46" fillId="0" borderId="0" xfId="10"/>
    <xf numFmtId="0" fontId="2" fillId="0" borderId="0" xfId="10" applyFont="1"/>
    <xf numFmtId="0" fontId="1" fillId="0" borderId="0" xfId="10" applyFont="1"/>
    <xf numFmtId="0" fontId="47" fillId="0" borderId="0" xfId="10" applyNumberFormat="1" applyFont="1" applyFill="1" applyBorder="1" applyAlignment="1"/>
    <xf numFmtId="164" fontId="47" fillId="0" borderId="0" xfId="10" applyNumberFormat="1" applyFont="1" applyFill="1" applyBorder="1" applyAlignment="1"/>
    <xf numFmtId="0" fontId="47" fillId="2" borderId="1" xfId="10" applyNumberFormat="1" applyFont="1" applyFill="1" applyBorder="1" applyAlignment="1"/>
    <xf numFmtId="165" fontId="47" fillId="0" borderId="1" xfId="10" applyNumberFormat="1" applyFont="1" applyFill="1" applyBorder="1" applyAlignment="1"/>
    <xf numFmtId="0" fontId="47" fillId="0" borderId="1" xfId="10" applyNumberFormat="1" applyFont="1" applyFill="1" applyBorder="1" applyAlignment="1"/>
    <xf numFmtId="166" fontId="8" fillId="0" borderId="0" xfId="0" applyNumberFormat="1" applyFont="1" applyAlignment="1">
      <alignment horizontal="right" vertical="center" indent="1"/>
    </xf>
    <xf numFmtId="166" fontId="8" fillId="0" borderId="0" xfId="0" applyNumberFormat="1" applyFont="1" applyFill="1" applyAlignment="1">
      <alignment horizontal="right" vertical="center" indent="1"/>
    </xf>
    <xf numFmtId="166" fontId="26" fillId="0" borderId="0" xfId="5" applyNumberFormat="1" applyFont="1" applyFill="1" applyAlignment="1">
      <alignment horizontal="right" vertical="center" indent="1"/>
    </xf>
    <xf numFmtId="3" fontId="8" fillId="0" borderId="0" xfId="0" applyNumberFormat="1" applyFont="1"/>
    <xf numFmtId="169" fontId="21" fillId="0" borderId="0" xfId="8" applyNumberFormat="1" applyFill="1" applyProtection="1"/>
    <xf numFmtId="1" fontId="2" fillId="0" borderId="1" xfId="4" applyNumberFormat="1" applyFont="1" applyBorder="1"/>
    <xf numFmtId="1" fontId="2" fillId="0" borderId="1" xfId="4" applyNumberFormat="1" applyFont="1" applyFill="1" applyBorder="1" applyAlignment="1"/>
    <xf numFmtId="0" fontId="48" fillId="0" borderId="0" xfId="4" applyFont="1"/>
    <xf numFmtId="0" fontId="40" fillId="0" borderId="25" xfId="9" applyFont="1" applyBorder="1"/>
    <xf numFmtId="0" fontId="40" fillId="0" borderId="32" xfId="9" applyFont="1" applyBorder="1" applyAlignment="1">
      <alignment horizontal="center" vertical="center" wrapText="1"/>
    </xf>
    <xf numFmtId="3" fontId="7" fillId="0" borderId="32" xfId="9" applyNumberFormat="1" applyFont="1" applyFill="1" applyBorder="1" applyAlignment="1">
      <alignment vertical="center" wrapText="1"/>
    </xf>
    <xf numFmtId="3" fontId="7" fillId="0" borderId="26" xfId="9" applyNumberFormat="1" applyFont="1" applyFill="1" applyBorder="1" applyAlignment="1">
      <alignment vertical="center" wrapText="1"/>
    </xf>
    <xf numFmtId="3" fontId="7" fillId="9" borderId="33" xfId="9" applyNumberFormat="1" applyFont="1" applyFill="1" applyBorder="1" applyAlignment="1">
      <alignment vertical="center" wrapText="1"/>
    </xf>
    <xf numFmtId="3" fontId="7" fillId="9" borderId="24" xfId="9" applyNumberFormat="1" applyFont="1" applyFill="1" applyBorder="1" applyAlignment="1">
      <alignment vertical="center" wrapText="1"/>
    </xf>
    <xf numFmtId="0" fontId="8" fillId="10" borderId="34" xfId="9" applyFont="1" applyFill="1" applyBorder="1" applyAlignment="1">
      <alignment vertical="center" wrapText="1"/>
    </xf>
    <xf numFmtId="3" fontId="8" fillId="10" borderId="35" xfId="9" applyNumberFormat="1" applyFont="1" applyFill="1" applyBorder="1" applyAlignment="1">
      <alignment vertical="center" wrapText="1"/>
    </xf>
    <xf numFmtId="0" fontId="8" fillId="0" borderId="34" xfId="9" applyFont="1" applyFill="1" applyBorder="1" applyAlignment="1">
      <alignment vertical="center" wrapText="1"/>
    </xf>
    <xf numFmtId="0" fontId="8" fillId="0" borderId="35" xfId="9" applyFont="1" applyFill="1" applyBorder="1" applyAlignment="1">
      <alignment vertical="center" wrapText="1"/>
    </xf>
    <xf numFmtId="0" fontId="19" fillId="0" borderId="34" xfId="9" applyFont="1" applyFill="1" applyBorder="1" applyAlignment="1">
      <alignment vertical="center" wrapText="1"/>
    </xf>
    <xf numFmtId="0" fontId="19" fillId="0" borderId="36" xfId="9" applyFont="1" applyFill="1" applyBorder="1" applyAlignment="1">
      <alignment vertical="center" wrapText="1"/>
    </xf>
    <xf numFmtId="0" fontId="8" fillId="0" borderId="37" xfId="9" applyFont="1" applyFill="1" applyBorder="1" applyAlignment="1">
      <alignment vertical="center" wrapText="1"/>
    </xf>
    <xf numFmtId="0" fontId="41" fillId="9" borderId="38" xfId="9" applyFont="1" applyFill="1" applyBorder="1" applyAlignment="1">
      <alignment horizontal="center" vertical="center" wrapText="1"/>
    </xf>
    <xf numFmtId="3" fontId="7" fillId="9" borderId="39" xfId="9" applyNumberFormat="1" applyFont="1" applyFill="1" applyBorder="1" applyAlignment="1">
      <alignment vertical="center" wrapText="1"/>
    </xf>
    <xf numFmtId="3" fontId="7" fillId="9" borderId="40" xfId="9" applyNumberFormat="1" applyFont="1" applyFill="1" applyBorder="1" applyAlignment="1">
      <alignment vertical="center" wrapText="1"/>
    </xf>
    <xf numFmtId="0" fontId="40" fillId="0" borderId="33" xfId="9" applyFont="1" applyBorder="1" applyAlignment="1">
      <alignment horizontal="center" vertical="center" wrapText="1"/>
    </xf>
    <xf numFmtId="3" fontId="7" fillId="0" borderId="33" xfId="9" applyNumberFormat="1" applyFont="1" applyFill="1" applyBorder="1" applyAlignment="1">
      <alignment vertical="center" wrapText="1"/>
    </xf>
    <xf numFmtId="3" fontId="8" fillId="0" borderId="33" xfId="9" applyNumberFormat="1" applyFont="1" applyFill="1" applyBorder="1" applyAlignment="1">
      <alignment vertical="center" wrapText="1"/>
    </xf>
    <xf numFmtId="0" fontId="8" fillId="0" borderId="33" xfId="9" applyFont="1" applyFill="1" applyBorder="1" applyAlignment="1">
      <alignment vertical="center" wrapText="1"/>
    </xf>
    <xf numFmtId="0" fontId="3" fillId="0" borderId="41" xfId="9" applyFont="1" applyFill="1" applyBorder="1" applyAlignment="1">
      <alignment vertical="center" wrapText="1"/>
    </xf>
    <xf numFmtId="0" fontId="19" fillId="0" borderId="23" xfId="9" applyFont="1" applyFill="1" applyBorder="1" applyAlignment="1">
      <alignment vertical="center" wrapText="1"/>
    </xf>
    <xf numFmtId="3" fontId="3" fillId="0" borderId="33" xfId="9" applyNumberFormat="1" applyFont="1" applyFill="1" applyBorder="1" applyAlignment="1">
      <alignment vertical="center"/>
    </xf>
    <xf numFmtId="3" fontId="8" fillId="0" borderId="32" xfId="9" applyNumberFormat="1" applyFont="1" applyFill="1" applyBorder="1" applyAlignment="1">
      <alignment vertical="center" wrapText="1"/>
    </xf>
    <xf numFmtId="3" fontId="7" fillId="0" borderId="42" xfId="9" applyNumberFormat="1" applyFont="1" applyFill="1" applyBorder="1" applyAlignment="1">
      <alignment vertical="center" wrapText="1"/>
    </xf>
    <xf numFmtId="166" fontId="8" fillId="7" borderId="0" xfId="6" applyNumberFormat="1" applyFont="1" applyFill="1" applyAlignment="1">
      <alignment horizontal="center"/>
    </xf>
    <xf numFmtId="166" fontId="8" fillId="3" borderId="0" xfId="6" applyNumberFormat="1" applyFont="1" applyFill="1" applyAlignment="1">
      <alignment horizontal="right" vertical="center" indent="1"/>
    </xf>
    <xf numFmtId="0" fontId="49" fillId="0" borderId="2" xfId="11" applyBorder="1" applyAlignment="1">
      <alignment horizontal="left" vertical="center"/>
    </xf>
    <xf numFmtId="0" fontId="5" fillId="0" borderId="2" xfId="0" applyFont="1" applyBorder="1" applyAlignment="1">
      <alignment horizontal="left" vertical="center" wrapText="1"/>
    </xf>
    <xf numFmtId="0" fontId="0" fillId="11" borderId="0" xfId="0" applyFont="1" applyFill="1" applyAlignment="1"/>
    <xf numFmtId="165" fontId="0" fillId="11" borderId="0" xfId="0" applyNumberFormat="1" applyFont="1" applyFill="1" applyAlignment="1"/>
    <xf numFmtId="0" fontId="0" fillId="11" borderId="0" xfId="0" applyFill="1"/>
    <xf numFmtId="0" fontId="4" fillId="3" borderId="0" xfId="0" applyFont="1" applyFill="1" applyBorder="1" applyAlignment="1">
      <alignment horizontal="left" vertical="center" wrapText="1"/>
    </xf>
    <xf numFmtId="0" fontId="50" fillId="12" borderId="0" xfId="0" applyFont="1" applyFill="1" applyBorder="1"/>
    <xf numFmtId="3" fontId="5" fillId="11" borderId="0" xfId="0" applyNumberFormat="1" applyFont="1" applyFill="1" applyBorder="1" applyAlignment="1">
      <alignment horizontal="right" vertical="center"/>
    </xf>
    <xf numFmtId="165" fontId="51" fillId="12" borderId="0" xfId="0" applyNumberFormat="1" applyFont="1" applyFill="1" applyBorder="1" applyAlignment="1">
      <alignment horizontal="left" vertical="center"/>
    </xf>
    <xf numFmtId="165" fontId="52" fillId="12" borderId="0" xfId="0" applyNumberFormat="1" applyFont="1" applyFill="1" applyBorder="1" applyAlignment="1">
      <alignment horizontal="right" vertical="center"/>
    </xf>
    <xf numFmtId="165" fontId="52" fillId="13" borderId="0" xfId="0" applyNumberFormat="1" applyFont="1" applyFill="1" applyBorder="1" applyAlignment="1">
      <alignment horizontal="right" vertical="center"/>
    </xf>
    <xf numFmtId="0" fontId="52" fillId="11" borderId="43" xfId="0" applyFont="1" applyFill="1" applyBorder="1" applyAlignment="1">
      <alignment horizontal="left" vertical="center"/>
    </xf>
    <xf numFmtId="166" fontId="5" fillId="4" borderId="2" xfId="0" applyNumberFormat="1" applyFont="1" applyFill="1" applyBorder="1" applyAlignment="1">
      <alignment horizontal="right"/>
    </xf>
    <xf numFmtId="0" fontId="53" fillId="3" borderId="3" xfId="0" applyFont="1" applyFill="1" applyBorder="1"/>
    <xf numFmtId="0" fontId="4" fillId="3" borderId="0"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3" fillId="3" borderId="3" xfId="0" applyFont="1" applyFill="1" applyBorder="1" applyAlignment="1">
      <alignment horizontal="left" vertical="top" wrapText="1"/>
    </xf>
    <xf numFmtId="168" fontId="8" fillId="0" borderId="0" xfId="6" applyNumberFormat="1" applyFont="1" applyAlignment="1">
      <alignment horizontal="center"/>
    </xf>
    <xf numFmtId="0" fontId="38" fillId="0" borderId="19" xfId="9" applyFont="1" applyBorder="1" applyAlignment="1">
      <alignment horizontal="center"/>
    </xf>
    <xf numFmtId="0" fontId="8" fillId="0" borderId="7" xfId="0" applyFont="1" applyBorder="1" applyAlignment="1">
      <alignment horizontal="center"/>
    </xf>
    <xf numFmtId="0" fontId="9" fillId="0" borderId="7" xfId="0" applyFont="1" applyBorder="1" applyAlignment="1">
      <alignment horizontal="center"/>
    </xf>
  </cellXfs>
  <cellStyles count="12">
    <cellStyle name="Good" xfId="5" builtinId="26"/>
    <cellStyle name="Hyperlink" xfId="11" builtinId="8"/>
    <cellStyle name="Normal" xfId="0" builtinId="0"/>
    <cellStyle name="Normal 2" xfId="4"/>
    <cellStyle name="Normal 3" xfId="6"/>
    <cellStyle name="Normal 4" xfId="1"/>
    <cellStyle name="Normal 5" xfId="2"/>
    <cellStyle name="Normal 6" xfId="8"/>
    <cellStyle name="Normal 7" xfId="10"/>
    <cellStyle name="Normal 9" xfId="9"/>
    <cellStyle name="Percent 2" xfId="7"/>
    <cellStyle name="SAPBEXHLevel2" xfId="3"/>
  </cellStyles>
  <dxfs count="0"/>
  <tableStyles count="0" defaultTableStyle="TableStyleMedium2" defaultPivotStyle="PivotStyleLight16"/>
  <colors>
    <mruColors>
      <color rgb="FF33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Vispārējās valdības izdevumi 2016. gadā, milj. eiro</a:t>
            </a:r>
            <a:endParaRPr lang="en-US" sz="12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46520673151150221"/>
          <c:y val="0.16783068783068783"/>
          <c:w val="0.48416587926509186"/>
          <c:h val="0.7551396075490564"/>
        </c:manualLayout>
      </c:layout>
      <c:barChart>
        <c:barDir val="bar"/>
        <c:grouping val="clustered"/>
        <c:varyColors val="0"/>
        <c:ser>
          <c:idx val="0"/>
          <c:order val="0"/>
          <c:tx>
            <c:strRef>
              <c:f>COFOG!$K$3</c:f>
              <c:strCache>
                <c:ptCount val="1"/>
                <c:pt idx="0">
                  <c:v>2016</c:v>
                </c:pt>
              </c:strCache>
            </c:strRef>
          </c:tx>
          <c:spPr>
            <a:solidFill>
              <a:srgbClr val="002060"/>
            </a:solidFill>
            <a:ln>
              <a:noFill/>
            </a:ln>
            <a:effectLst/>
          </c:spPr>
          <c:invertIfNegative val="0"/>
          <c:cat>
            <c:strRef>
              <c:f>COFOG!$J$4:$J$13</c:f>
              <c:strCache>
                <c:ptCount val="10"/>
                <c:pt idx="0">
                  <c:v>Vides aizsardzība</c:v>
                </c:pt>
                <c:pt idx="1">
                  <c:v>Mājoklis un komunālā saimniecība</c:v>
                </c:pt>
                <c:pt idx="2">
                  <c:v>Atpūta, kultūra un reliģija</c:v>
                </c:pt>
                <c:pt idx="3">
                  <c:v>Aizsardzība</c:v>
                </c:pt>
                <c:pt idx="4">
                  <c:v>Sabiedriskā kārtība un drošība</c:v>
                </c:pt>
                <c:pt idx="5">
                  <c:v>Veselība</c:v>
                </c:pt>
                <c:pt idx="6">
                  <c:v>Vispārējie sabiedriskie pakalpojumi</c:v>
                </c:pt>
                <c:pt idx="7">
                  <c:v>Ekonomiskā darbība</c:v>
                </c:pt>
                <c:pt idx="8">
                  <c:v>Izglītība</c:v>
                </c:pt>
                <c:pt idx="9">
                  <c:v>Sociālā aizsardzība</c:v>
                </c:pt>
              </c:strCache>
            </c:strRef>
          </c:cat>
          <c:val>
            <c:numRef>
              <c:f>COFOG!$K$4:$K$13</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C8E-48D4-9AB7-500622A4902D}"/>
            </c:ext>
          </c:extLst>
        </c:ser>
        <c:dLbls>
          <c:showLegendKey val="0"/>
          <c:showVal val="0"/>
          <c:showCatName val="0"/>
          <c:showSerName val="0"/>
          <c:showPercent val="0"/>
          <c:showBubbleSize val="0"/>
        </c:dLbls>
        <c:gapWidth val="182"/>
        <c:axId val="-1854697552"/>
        <c:axId val="-1854697008"/>
      </c:barChart>
      <c:catAx>
        <c:axId val="-18546975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4697008"/>
        <c:crosses val="autoZero"/>
        <c:auto val="1"/>
        <c:lblAlgn val="ctr"/>
        <c:lblOffset val="100"/>
        <c:noMultiLvlLbl val="0"/>
      </c:catAx>
      <c:valAx>
        <c:axId val="-18546970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46975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Līdzekļi neparedzētiem gadījumiem, milj. eiro</a:t>
            </a:r>
          </a:p>
        </c:rich>
      </c:tx>
      <c:layout>
        <c:manualLayout>
          <c:xMode val="edge"/>
          <c:yMode val="edge"/>
          <c:x val="0.11726541994750656"/>
          <c:y val="1.888574126534466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Kopa_rezerves!$B$3</c:f>
              <c:strCache>
                <c:ptCount val="1"/>
                <c:pt idx="0">
                  <c:v>sākotnējā versija</c:v>
                </c:pt>
              </c:strCache>
            </c:strRef>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c:ext xmlns:c16="http://schemas.microsoft.com/office/drawing/2014/chart" uri="{C3380CC4-5D6E-409C-BE32-E72D297353CC}">
              <c16:uniqueId val="{00000000-5D63-4BFF-A40C-B453228A40F3}"/>
            </c:ext>
          </c:extLst>
        </c:ser>
        <c:ser>
          <c:idx val="1"/>
          <c:order val="1"/>
          <c:tx>
            <c:strRef>
              <c:f>Kopa_rezerves!$B$4</c:f>
              <c:strCache>
                <c:ptCount val="1"/>
                <c:pt idx="0">
                  <c:v>gala versija</c:v>
                </c:pt>
              </c:strCache>
            </c:strRef>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c:ext xmlns:c16="http://schemas.microsoft.com/office/drawing/2014/chart" uri="{C3380CC4-5D6E-409C-BE32-E72D297353CC}">
              <c16:uniqueId val="{00000001-5D63-4BFF-A40C-B453228A40F3}"/>
            </c:ext>
          </c:extLst>
        </c:ser>
        <c:dLbls>
          <c:showLegendKey val="0"/>
          <c:showVal val="0"/>
          <c:showCatName val="0"/>
          <c:showSerName val="0"/>
          <c:showPercent val="0"/>
          <c:showBubbleSize val="0"/>
        </c:dLbls>
        <c:gapWidth val="219"/>
        <c:overlap val="-27"/>
        <c:axId val="-1858384160"/>
        <c:axId val="-1858381440"/>
      </c:barChart>
      <c:catAx>
        <c:axId val="-185838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8381440"/>
        <c:crosses val="autoZero"/>
        <c:auto val="1"/>
        <c:lblAlgn val="ctr"/>
        <c:lblOffset val="100"/>
        <c:noMultiLvlLbl val="0"/>
      </c:catAx>
      <c:valAx>
        <c:axId val="-1858381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8384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Vispārējās</a:t>
            </a:r>
            <a:r>
              <a:rPr lang="lv-LV" baseline="0"/>
              <a:t> valdības parāds, % pret IKP</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cat>
            <c:strRef>
              <c:f>Parads_1902!$B$11:$N$11</c:f>
              <c:strCach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strCache>
            </c:strRef>
          </c:cat>
          <c:val>
            <c:numRef>
              <c:f>Parads_1902!$B$12:$N$12</c:f>
              <c:numCache>
                <c:formatCode>#,##0</c:formatCode>
                <c:ptCount val="13"/>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numCache>
            </c:numRef>
          </c:val>
          <c:extLst>
            <c:ext xmlns:c16="http://schemas.microsoft.com/office/drawing/2014/chart" uri="{C3380CC4-5D6E-409C-BE32-E72D297353CC}">
              <c16:uniqueId val="{00000000-30CE-4470-B786-D9BA63E5F24E}"/>
            </c:ext>
          </c:extLst>
        </c:ser>
        <c:dLbls>
          <c:showLegendKey val="0"/>
          <c:showVal val="0"/>
          <c:showCatName val="0"/>
          <c:showSerName val="0"/>
          <c:showPercent val="0"/>
          <c:showBubbleSize val="0"/>
        </c:dLbls>
        <c:gapWidth val="219"/>
        <c:overlap val="-27"/>
        <c:axId val="-1858383616"/>
        <c:axId val="-1858385792"/>
      </c:barChart>
      <c:catAx>
        <c:axId val="-185838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8385792"/>
        <c:crosses val="autoZero"/>
        <c:auto val="1"/>
        <c:lblAlgn val="ctr"/>
        <c:lblOffset val="100"/>
        <c:noMultiLvlLbl val="0"/>
      </c:catAx>
      <c:valAx>
        <c:axId val="-18583857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8383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Vispārējās</a:t>
            </a:r>
            <a:r>
              <a:rPr lang="lv-LV" sz="1200" baseline="0"/>
              <a:t> valdības parāds, % pret IKP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c:ext xmlns:c16="http://schemas.microsoft.com/office/drawing/2014/chart" uri="{C3380CC4-5D6E-409C-BE32-E72D297353CC}">
                <c16:uniqueId val="{00000001-9D1D-41C4-BB80-E958391FDA3F}"/>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03-9D1D-41C4-BB80-E958391FDA3F}"/>
              </c:ext>
            </c:extLst>
          </c:dPt>
          <c:dPt>
            <c:idx val="15"/>
            <c:invertIfNegative val="0"/>
            <c:bubble3D val="0"/>
            <c:spPr>
              <a:solidFill>
                <a:schemeClr val="accent2"/>
              </a:solidFill>
              <a:ln>
                <a:noFill/>
              </a:ln>
              <a:effectLst/>
            </c:spPr>
            <c:extLst>
              <c:ext xmlns:c16="http://schemas.microsoft.com/office/drawing/2014/chart" uri="{C3380CC4-5D6E-409C-BE32-E72D297353CC}">
                <c16:uniqueId val="{00000005-9D1D-41C4-BB80-E958391FDA3F}"/>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07-9D1D-41C4-BB80-E958391FDA3F}"/>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08-A9ED-4B1B-9AEA-30D96853AC99}"/>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09-A9ED-4B1B-9AEA-30D96853AC9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37.329794875110238</c:v>
                </c:pt>
                <c:pt idx="16" formatCode="0">
                  <c:v>37.605386865850022</c:v>
                </c:pt>
                <c:pt idx="17" formatCode="0">
                  <c:v>34.925767992187531</c:v>
                </c:pt>
                <c:pt idx="18" formatCode="0">
                  <c:v>34.593976549994913</c:v>
                </c:pt>
              </c:numCache>
            </c:numRef>
          </c:val>
          <c:extLst>
            <c:ext xmlns:c16="http://schemas.microsoft.com/office/drawing/2014/chart" uri="{C3380CC4-5D6E-409C-BE32-E72D297353CC}">
              <c16:uniqueId val="{00000008-9D1D-41C4-BB80-E958391FDA3F}"/>
            </c:ext>
          </c:extLst>
        </c:ser>
        <c:dLbls>
          <c:showLegendKey val="0"/>
          <c:showVal val="0"/>
          <c:showCatName val="0"/>
          <c:showSerName val="0"/>
          <c:showPercent val="0"/>
          <c:showBubbleSize val="0"/>
        </c:dLbls>
        <c:gapWidth val="219"/>
        <c:overlap val="-27"/>
        <c:axId val="-1858383072"/>
        <c:axId val="-1858382528"/>
      </c:barChart>
      <c:catAx>
        <c:axId val="-185838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8382528"/>
        <c:crosses val="autoZero"/>
        <c:auto val="1"/>
        <c:lblAlgn val="ctr"/>
        <c:lblOffset val="100"/>
        <c:noMultiLvlLbl val="0"/>
      </c:catAx>
      <c:valAx>
        <c:axId val="-1858382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8383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Deficits_0103!$C$3</c:f>
              <c:strCache>
                <c:ptCount val="1"/>
                <c:pt idx="0">
                  <c:v>Deficīts (-) vai pārpalikums (+), % pret IKP</c:v>
                </c:pt>
              </c:strCache>
            </c:strRef>
          </c:tx>
          <c:spPr>
            <a:solidFill>
              <a:srgbClr val="002060"/>
            </a:solidFill>
            <a:ln>
              <a:noFill/>
            </a:ln>
            <a:effectLst/>
          </c:spPr>
          <c:invertIfNegative val="0"/>
          <c:cat>
            <c:strRef>
              <c:f>Deficits_0103!$B$4:$B$25</c:f>
              <c:strCach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strCache>
            </c:strRef>
          </c:cat>
          <c:val>
            <c:numRef>
              <c:f>Deficits_0103!$C$4:$C$25</c:f>
              <c:numCache>
                <c:formatCode>General</c:formatCode>
                <c:ptCount val="22"/>
                <c:pt idx="0">
                  <c:v>-1.4279999999999999</c:v>
                </c:pt>
                <c:pt idx="1">
                  <c:v>-0.42099999999999999</c:v>
                </c:pt>
                <c:pt idx="2">
                  <c:v>1.4139999999999999</c:v>
                </c:pt>
                <c:pt idx="3">
                  <c:v>2.9000000000000001E-2</c:v>
                </c:pt>
                <c:pt idx="4">
                  <c:v>-3.7330000000000001</c:v>
                </c:pt>
                <c:pt idx="5">
                  <c:v>-2.7309999999999999</c:v>
                </c:pt>
                <c:pt idx="6">
                  <c:v>-1.948</c:v>
                </c:pt>
                <c:pt idx="7">
                  <c:v>-2.282</c:v>
                </c:pt>
                <c:pt idx="8">
                  <c:v>-1.4550000000000001</c:v>
                </c:pt>
                <c:pt idx="9">
                  <c:v>-0.91900000000000004</c:v>
                </c:pt>
                <c:pt idx="10">
                  <c:v>-0.36399999999999999</c:v>
                </c:pt>
                <c:pt idx="11">
                  <c:v>-0.48799999999999999</c:v>
                </c:pt>
                <c:pt idx="12">
                  <c:v>-0.51300000000000001</c:v>
                </c:pt>
                <c:pt idx="13">
                  <c:v>-4.2039999999999997</c:v>
                </c:pt>
                <c:pt idx="14">
                  <c:v>-9.1270000000000007</c:v>
                </c:pt>
                <c:pt idx="15">
                  <c:v>-8.6859999999999999</c:v>
                </c:pt>
                <c:pt idx="16">
                  <c:v>-4.3070000000000004</c:v>
                </c:pt>
                <c:pt idx="17">
                  <c:v>-1.206</c:v>
                </c:pt>
                <c:pt idx="18">
                  <c:v>-0.96</c:v>
                </c:pt>
                <c:pt idx="19">
                  <c:v>-1.2170000000000001</c:v>
                </c:pt>
                <c:pt idx="20">
                  <c:v>-1.224</c:v>
                </c:pt>
                <c:pt idx="21">
                  <c:v>3.7999999999999999E-2</c:v>
                </c:pt>
              </c:numCache>
            </c:numRef>
          </c:val>
          <c:extLst>
            <c:ext xmlns:c16="http://schemas.microsoft.com/office/drawing/2014/chart" uri="{C3380CC4-5D6E-409C-BE32-E72D297353CC}">
              <c16:uniqueId val="{00000000-5F4D-4686-85BC-19C437629B2C}"/>
            </c:ext>
          </c:extLst>
        </c:ser>
        <c:dLbls>
          <c:showLegendKey val="0"/>
          <c:showVal val="0"/>
          <c:showCatName val="0"/>
          <c:showSerName val="0"/>
          <c:showPercent val="0"/>
          <c:showBubbleSize val="0"/>
        </c:dLbls>
        <c:gapWidth val="150"/>
        <c:axId val="-1795177568"/>
        <c:axId val="-1795175936"/>
      </c:barChart>
      <c:catAx>
        <c:axId val="-17951775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795175936"/>
        <c:crosses val="autoZero"/>
        <c:auto val="1"/>
        <c:lblAlgn val="ctr"/>
        <c:lblOffset val="100"/>
        <c:noMultiLvlLbl val="0"/>
      </c:catAx>
      <c:valAx>
        <c:axId val="-1795175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795177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Latvijā ir cikliska fiskālā politika</a:t>
            </a:r>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strRef>
              <c:f>Deficits_0103!$B$35</c:f>
              <c:strCache>
                <c:ptCount val="1"/>
                <c:pt idx="0">
                  <c:v>IKP pieaugums, salīdzināmajās cenās, % </c:v>
                </c:pt>
              </c:strCache>
            </c:strRef>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1795177024"/>
        <c:axId val="-1795174304"/>
      </c:lineChart>
      <c:lineChart>
        <c:grouping val="standard"/>
        <c:varyColors val="0"/>
        <c:ser>
          <c:idx val="0"/>
          <c:order val="0"/>
          <c:tx>
            <c:strRef>
              <c:f>Deficits_0103!$B$34</c:f>
              <c:strCache>
                <c:ptCount val="1"/>
                <c:pt idx="0">
                  <c:v>Budžeta deficīts, % no IKP (labā ass)</c:v>
                </c:pt>
              </c:strCache>
            </c:strRef>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-0.92979487511023573</c:v>
                </c:pt>
                <c:pt idx="13" formatCode="General">
                  <c:v>-5.3868658500148686E-3</c:v>
                </c:pt>
                <c:pt idx="14" formatCode="General">
                  <c:v>0.27423200781247087</c:v>
                </c:pt>
                <c:pt idx="15" formatCode="General">
                  <c:v>0.60602345000507718</c:v>
                </c:pt>
              </c:numCache>
            </c:numRef>
          </c:val>
          <c:smooth val="0"/>
          <c:extLs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1795173760"/>
        <c:axId val="-1795176480"/>
      </c:lineChart>
      <c:catAx>
        <c:axId val="-179517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795174304"/>
        <c:crosses val="autoZero"/>
        <c:auto val="1"/>
        <c:lblAlgn val="ctr"/>
        <c:lblOffset val="100"/>
        <c:noMultiLvlLbl val="0"/>
      </c:catAx>
      <c:valAx>
        <c:axId val="-179517430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795177024"/>
        <c:crosses val="autoZero"/>
        <c:crossBetween val="between"/>
      </c:valAx>
      <c:valAx>
        <c:axId val="-1795176480"/>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795173760"/>
        <c:crosses val="max"/>
        <c:crossBetween val="between"/>
        <c:majorUnit val="2.5"/>
      </c:valAx>
      <c:catAx>
        <c:axId val="-1795173760"/>
        <c:scaling>
          <c:orientation val="minMax"/>
        </c:scaling>
        <c:delete val="1"/>
        <c:axPos val="b"/>
        <c:numFmt formatCode="General" sourceLinked="1"/>
        <c:majorTickMark val="out"/>
        <c:minorTickMark val="none"/>
        <c:tickLblPos val="nextTo"/>
        <c:crossAx val="-1795176480"/>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0"/>
          <c:tx>
            <c:v>Faktiskais budžeta izdevumu pieaugums</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c:ext xmlns:c16="http://schemas.microsoft.com/office/drawing/2014/chart" uri="{C3380CC4-5D6E-409C-BE32-E72D297353CC}">
              <c16:uniqueId val="{00000000-5F78-46AD-95D3-12F70500A63C}"/>
            </c:ext>
          </c:extLst>
        </c:ser>
        <c:dLbls>
          <c:showLegendKey val="0"/>
          <c:showVal val="0"/>
          <c:showCatName val="0"/>
          <c:showSerName val="0"/>
          <c:showPercent val="0"/>
          <c:showBubbleSize val="0"/>
        </c:dLbls>
        <c:gapWidth val="300"/>
        <c:axId val="-1795171040"/>
        <c:axId val="-1795172128"/>
      </c:barChart>
      <c:lineChart>
        <c:grouping val="standard"/>
        <c:varyColors val="0"/>
        <c:ser>
          <c:idx val="3"/>
          <c:order val="1"/>
          <c:tx>
            <c:v>Potenciālā IKP augsme</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c:ext xmlns:c16="http://schemas.microsoft.com/office/drawing/2014/chart" uri="{C3380CC4-5D6E-409C-BE32-E72D297353CC}">
              <c16:uniqueId val="{00000001-5F78-46AD-95D3-12F70500A63C}"/>
            </c:ext>
          </c:extLst>
        </c:ser>
        <c:ser>
          <c:idx val="1"/>
          <c:order val="2"/>
          <c:tx>
            <c:v>Budžeta likumā noteiktie maksimālie izdevumi</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c:ext xmlns:c16="http://schemas.microsoft.com/office/drawing/2014/chart" uri="{C3380CC4-5D6E-409C-BE32-E72D297353CC}">
              <c16:uniqueId val="{00000002-5F78-46AD-95D3-12F70500A63C}"/>
            </c:ext>
          </c:extLst>
        </c:ser>
        <c:dLbls>
          <c:showLegendKey val="0"/>
          <c:showVal val="0"/>
          <c:showCatName val="0"/>
          <c:showSerName val="0"/>
          <c:showPercent val="0"/>
          <c:showBubbleSize val="0"/>
        </c:dLbls>
        <c:marker val="1"/>
        <c:smooth val="0"/>
        <c:axId val="-1795171040"/>
        <c:axId val="-1795172128"/>
      </c:lineChart>
      <c:catAx>
        <c:axId val="-17951710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795172128"/>
        <c:crosses val="autoZero"/>
        <c:auto val="1"/>
        <c:lblAlgn val="ctr"/>
        <c:lblOffset val="100"/>
        <c:noMultiLvlLbl val="0"/>
      </c:catAx>
      <c:valAx>
        <c:axId val="-1795172128"/>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795171040"/>
        <c:crosses val="autoZero"/>
        <c:crossBetween val="between"/>
      </c:valAx>
      <c:spPr>
        <a:noFill/>
        <a:ln>
          <a:noFill/>
        </a:ln>
        <a:effectLst/>
      </c:spPr>
    </c:plotArea>
    <c:legend>
      <c:legendPos val="b"/>
      <c:layout>
        <c:manualLayout>
          <c:xMode val="edge"/>
          <c:yMode val="edge"/>
          <c:x val="0.12350546806649169"/>
          <c:y val="0.83485236469978819"/>
          <c:w val="0.79847644641523119"/>
          <c:h val="0.165147635300212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8742206514973969"/>
        </c:manualLayout>
      </c:layout>
      <c:barChart>
        <c:barDir val="col"/>
        <c:grouping val="clustered"/>
        <c:varyColors val="0"/>
        <c:ser>
          <c:idx val="2"/>
          <c:order val="0"/>
          <c:tx>
            <c:v>Budget expenditure growth (actual outcome)</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c:ext xmlns:c16="http://schemas.microsoft.com/office/drawing/2014/chart" uri="{C3380CC4-5D6E-409C-BE32-E72D297353CC}">
              <c16:uniqueId val="{00000000-DA57-4097-AA4F-905534629794}"/>
            </c:ext>
          </c:extLst>
        </c:ser>
        <c:dLbls>
          <c:showLegendKey val="0"/>
          <c:showVal val="0"/>
          <c:showCatName val="0"/>
          <c:showSerName val="0"/>
          <c:showPercent val="0"/>
          <c:showBubbleSize val="0"/>
        </c:dLbls>
        <c:gapWidth val="300"/>
        <c:axId val="-1795171584"/>
        <c:axId val="-1795172672"/>
      </c:barChart>
      <c:lineChart>
        <c:grouping val="standard"/>
        <c:varyColors val="0"/>
        <c:ser>
          <c:idx val="3"/>
          <c:order val="1"/>
          <c:tx>
            <c:v>Potential GDP growth</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c:ext xmlns:c16="http://schemas.microsoft.com/office/drawing/2014/chart" uri="{C3380CC4-5D6E-409C-BE32-E72D297353CC}">
              <c16:uniqueId val="{00000001-DA57-4097-AA4F-905534629794}"/>
            </c:ext>
          </c:extLst>
        </c:ser>
        <c:ser>
          <c:idx val="1"/>
          <c:order val="2"/>
          <c:tx>
            <c:v>Maximum expenditures stated in the Budget law</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c:ext xmlns:c16="http://schemas.microsoft.com/office/drawing/2014/chart" uri="{C3380CC4-5D6E-409C-BE32-E72D297353CC}">
              <c16:uniqueId val="{00000002-DA57-4097-AA4F-905534629794}"/>
            </c:ext>
          </c:extLst>
        </c:ser>
        <c:dLbls>
          <c:showLegendKey val="0"/>
          <c:showVal val="0"/>
          <c:showCatName val="0"/>
          <c:showSerName val="0"/>
          <c:showPercent val="0"/>
          <c:showBubbleSize val="0"/>
        </c:dLbls>
        <c:marker val="1"/>
        <c:smooth val="0"/>
        <c:axId val="-1795171584"/>
        <c:axId val="-1795172672"/>
      </c:lineChart>
      <c:catAx>
        <c:axId val="-17951715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795172672"/>
        <c:crosses val="autoZero"/>
        <c:auto val="1"/>
        <c:lblAlgn val="ctr"/>
        <c:lblOffset val="100"/>
        <c:noMultiLvlLbl val="0"/>
      </c:catAx>
      <c:valAx>
        <c:axId val="-1795172672"/>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795171584"/>
        <c:crosses val="autoZero"/>
        <c:crossBetween val="between"/>
      </c:valAx>
      <c:spPr>
        <a:noFill/>
        <a:ln>
          <a:noFill/>
        </a:ln>
        <a:effectLst/>
      </c:spPr>
    </c:plotArea>
    <c:legend>
      <c:legendPos val="b"/>
      <c:layout>
        <c:manualLayout>
          <c:xMode val="edge"/>
          <c:yMode val="edge"/>
          <c:x val="0"/>
          <c:y val="0.77878682952535372"/>
          <c:w val="0.9706788931230913"/>
          <c:h val="0.22121317047464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Valdības izdevumu un ekonomikas pieauguma salīdzinājums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1"/>
          <c:order val="1"/>
          <c:tx>
            <c:v>Faktiskais budžeta izdevumu pieaugums</c:v>
          </c:tx>
          <c:spPr>
            <a:solidFill>
              <a:schemeClr val="bg1">
                <a:lumMod val="65000"/>
              </a:schemeClr>
            </a:solidFill>
            <a:ln>
              <a:solidFill>
                <a:schemeClr val="bg1">
                  <a:lumMod val="65000"/>
                </a:schemeClr>
              </a:solidFill>
            </a:ln>
            <a:effectLst/>
          </c:spPr>
          <c:invertIfNegative val="0"/>
          <c:cat>
            <c:numRef>
              <c:f>Izdevumi_potencials!$D$6:$G$6</c:f>
              <c:numCache>
                <c:formatCode>General</c:formatCode>
                <c:ptCount val="4"/>
                <c:pt idx="0">
                  <c:v>2014</c:v>
                </c:pt>
                <c:pt idx="1">
                  <c:v>2015</c:v>
                </c:pt>
                <c:pt idx="2">
                  <c:v>2016</c:v>
                </c:pt>
                <c:pt idx="3">
                  <c:v>2017</c:v>
                </c:pt>
              </c:numCache>
            </c:numRef>
          </c:cat>
          <c:val>
            <c:numRef>
              <c:f>Izdevumi_potencials!$D$8:$G$8</c:f>
              <c:numCache>
                <c:formatCode>#\ ##0.0</c:formatCode>
                <c:ptCount val="4"/>
                <c:pt idx="0">
                  <c:v>4.2759291435279039</c:v>
                </c:pt>
                <c:pt idx="1">
                  <c:v>3.0689482260188612</c:v>
                </c:pt>
                <c:pt idx="2">
                  <c:v>7.029328760683029E-2</c:v>
                </c:pt>
                <c:pt idx="3">
                  <c:v>2.8252551833498813</c:v>
                </c:pt>
              </c:numCache>
            </c:numRef>
          </c:val>
          <c:extLst>
            <c:ext xmlns:c16="http://schemas.microsoft.com/office/drawing/2014/chart" uri="{C3380CC4-5D6E-409C-BE32-E72D297353CC}">
              <c16:uniqueId val="{00000000-CC66-4B9F-8610-F2B62FEB1066}"/>
            </c:ext>
          </c:extLst>
        </c:ser>
        <c:dLbls>
          <c:showLegendKey val="0"/>
          <c:showVal val="0"/>
          <c:showCatName val="0"/>
          <c:showSerName val="0"/>
          <c:showPercent val="0"/>
          <c:showBubbleSize val="0"/>
        </c:dLbls>
        <c:gapWidth val="300"/>
        <c:axId val="-1795173216"/>
        <c:axId val="-1795175392"/>
      </c:barChart>
      <c:lineChart>
        <c:grouping val="standard"/>
        <c:varyColors val="0"/>
        <c:ser>
          <c:idx val="0"/>
          <c:order val="0"/>
          <c:tx>
            <c:v>Budžeta likumā noteikto maksimālo izdevumu pieaugums</c:v>
          </c:tx>
          <c:spPr>
            <a:ln w="28575" cap="rnd">
              <a:solidFill>
                <a:schemeClr val="accent2">
                  <a:lumMod val="60000"/>
                  <a:lumOff val="4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Izdevumi_potencials!$D$7:$G$7</c:f>
              <c:numCache>
                <c:formatCode>#\ ##0.0</c:formatCode>
                <c:ptCount val="4"/>
                <c:pt idx="0">
                  <c:v>3.0391698646865279</c:v>
                </c:pt>
                <c:pt idx="1">
                  <c:v>3.9639634612129555</c:v>
                </c:pt>
                <c:pt idx="2">
                  <c:v>2.6095734711495169</c:v>
                </c:pt>
                <c:pt idx="3">
                  <c:v>5.0350415319658595</c:v>
                </c:pt>
              </c:numCache>
            </c:numRef>
          </c:val>
          <c:smooth val="0"/>
          <c:extLst>
            <c:ext xmlns:c16="http://schemas.microsoft.com/office/drawing/2014/chart" uri="{C3380CC4-5D6E-409C-BE32-E72D297353CC}">
              <c16:uniqueId val="{00000001-CC66-4B9F-8610-F2B62FEB1066}"/>
            </c:ext>
          </c:extLst>
        </c:ser>
        <c:ser>
          <c:idx val="2"/>
          <c:order val="2"/>
          <c:tx>
            <c:v>Potenciālā IKP pieaugums</c:v>
          </c:tx>
          <c:spPr>
            <a:ln w="28575" cap="rnd">
              <a:solidFill>
                <a:schemeClr val="accent5">
                  <a:lumMod val="5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Izdevumi_potencials!$D$9:$G$9</c:f>
              <c:numCache>
                <c:formatCode>#\ ##0.0</c:formatCode>
                <c:ptCount val="4"/>
                <c:pt idx="0">
                  <c:v>1.4758629305202589</c:v>
                </c:pt>
                <c:pt idx="1">
                  <c:v>1.9393386180406154</c:v>
                </c:pt>
                <c:pt idx="2">
                  <c:v>2.4147435962267965</c:v>
                </c:pt>
                <c:pt idx="3">
                  <c:v>2.7355505529511417</c:v>
                </c:pt>
              </c:numCache>
            </c:numRef>
          </c:val>
          <c:smooth val="0"/>
          <c:extLst>
            <c:ext xmlns:c16="http://schemas.microsoft.com/office/drawing/2014/chart" uri="{C3380CC4-5D6E-409C-BE32-E72D297353CC}">
              <c16:uniqueId val="{00000002-CC66-4B9F-8610-F2B62FEB1066}"/>
            </c:ext>
          </c:extLst>
        </c:ser>
        <c:dLbls>
          <c:showLegendKey val="0"/>
          <c:showVal val="0"/>
          <c:showCatName val="0"/>
          <c:showSerName val="0"/>
          <c:showPercent val="0"/>
          <c:showBubbleSize val="0"/>
        </c:dLbls>
        <c:marker val="1"/>
        <c:smooth val="0"/>
        <c:axId val="-1795173216"/>
        <c:axId val="-1795175392"/>
      </c:lineChart>
      <c:catAx>
        <c:axId val="-1795173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795175392"/>
        <c:crosses val="autoZero"/>
        <c:auto val="1"/>
        <c:lblAlgn val="ctr"/>
        <c:lblOffset val="100"/>
        <c:noMultiLvlLbl val="0"/>
      </c:catAx>
      <c:valAx>
        <c:axId val="-1795175392"/>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795173216"/>
        <c:crosses val="autoZero"/>
        <c:crossBetween val="between"/>
      </c:valAx>
      <c:spPr>
        <a:noFill/>
        <a:ln>
          <a:noFill/>
        </a:ln>
        <a:effectLst/>
      </c:spPr>
    </c:plotArea>
    <c:legend>
      <c:legendPos val="b"/>
      <c:layout>
        <c:manualLayout>
          <c:xMode val="edge"/>
          <c:yMode val="edge"/>
          <c:x val="0.13831238936331627"/>
          <c:y val="0.7899280748237878"/>
          <c:w val="0.78204889411947787"/>
          <c:h val="0.187207100698247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Valdības izdevumi aug straujāk par ekonomikas potenciālu</a:t>
            </a:r>
          </a:p>
        </c:rich>
      </c:tx>
      <c:layout>
        <c:manualLayout>
          <c:xMode val="edge"/>
          <c:yMode val="edge"/>
          <c:x val="0.13217274461852679"/>
          <c:y val="2.9239766081871343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5176921305889397"/>
        </c:manualLayout>
      </c:layout>
      <c:lineChart>
        <c:grouping val="standard"/>
        <c:varyColors val="0"/>
        <c:ser>
          <c:idx val="0"/>
          <c:order val="0"/>
          <c:tx>
            <c:strRef>
              <c:f>Izdevumi_potencials!$J$35</c:f>
              <c:strCache>
                <c:ptCount val="1"/>
                <c:pt idx="0">
                  <c:v>Valdības izdevumu pieaugums, %</c:v>
                </c:pt>
              </c:strCache>
            </c:strRef>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7-6EF1-4FEE-AEA6-538E108F9C9A}"/>
              </c:ext>
            </c:extLst>
          </c:dPt>
          <c:dPt>
            <c:idx val="7"/>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8-6EF1-4FEE-AEA6-538E108F9C9A}"/>
              </c:ext>
            </c:extLst>
          </c:dPt>
          <c:dPt>
            <c:idx val="8"/>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9-6EF1-4FEE-AEA6-538E108F9C9A}"/>
              </c:ext>
            </c:extLst>
          </c:dPt>
          <c:dPt>
            <c:idx val="9"/>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A-6EF1-4FEE-AEA6-538E108F9C9A}"/>
              </c:ext>
            </c:extLst>
          </c:dPt>
          <c:dPt>
            <c:idx val="10"/>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B-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7.208381473709899</c:v>
                </c:pt>
                <c:pt idx="8">
                  <c:v>7.4067758689466041</c:v>
                </c:pt>
                <c:pt idx="9">
                  <c:v>4.4030988606141985</c:v>
                </c:pt>
                <c:pt idx="10">
                  <c:v>6.5033142928085113</c:v>
                </c:pt>
              </c:numCache>
            </c:numRef>
          </c:val>
          <c:smooth val="0"/>
          <c:extLst>
            <c:ext xmlns:c16="http://schemas.microsoft.com/office/drawing/2014/chart" uri="{C3380CC4-5D6E-409C-BE32-E72D297353CC}">
              <c16:uniqueId val="{00000000-2A1E-4D3E-9649-0303950B110A}"/>
            </c:ext>
          </c:extLst>
        </c:ser>
        <c:ser>
          <c:idx val="1"/>
          <c:order val="1"/>
          <c:tx>
            <c:strRef>
              <c:f>Izdevumi_potencials!$J$36</c:f>
              <c:strCache>
                <c:ptCount val="1"/>
                <c:pt idx="0">
                  <c:v>Potenciālā IKP pieaugums, vidēji 10 gados, %</c:v>
                </c:pt>
              </c:strCache>
            </c:strRef>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0-6EF1-4FEE-AEA6-538E108F9C9A}"/>
              </c:ext>
            </c:extLst>
          </c:dPt>
          <c:dPt>
            <c:idx val="6"/>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1-6EF1-4FEE-AEA6-538E108F9C9A}"/>
              </c:ext>
            </c:extLst>
          </c:dPt>
          <c:dPt>
            <c:idx val="7"/>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2-6EF1-4FEE-AEA6-538E108F9C9A}"/>
              </c:ext>
            </c:extLst>
          </c:dPt>
          <c:dPt>
            <c:idx val="8"/>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3-6EF1-4FEE-AEA6-538E108F9C9A}"/>
              </c:ext>
            </c:extLst>
          </c:dPt>
          <c:dPt>
            <c:idx val="9"/>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4-6EF1-4FEE-AEA6-538E108F9C9A}"/>
              </c:ext>
            </c:extLst>
          </c:dPt>
          <c:dPt>
            <c:idx val="10"/>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c:ext xmlns:c16="http://schemas.microsoft.com/office/drawing/2014/chart" uri="{C3380CC4-5D6E-409C-BE32-E72D297353CC}">
              <c16:uniqueId val="{00000001-2A1E-4D3E-9649-0303950B110A}"/>
            </c:ext>
          </c:extLst>
        </c:ser>
        <c:dLbls>
          <c:showLegendKey val="0"/>
          <c:showVal val="0"/>
          <c:showCatName val="0"/>
          <c:showSerName val="0"/>
          <c:showPercent val="0"/>
          <c:showBubbleSize val="0"/>
        </c:dLbls>
        <c:smooth val="0"/>
        <c:axId val="-1795178112"/>
        <c:axId val="-1795174848"/>
      </c:lineChart>
      <c:catAx>
        <c:axId val="-179517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795174848"/>
        <c:crosses val="autoZero"/>
        <c:auto val="1"/>
        <c:lblAlgn val="ctr"/>
        <c:lblOffset val="100"/>
        <c:noMultiLvlLbl val="0"/>
      </c:catAx>
      <c:valAx>
        <c:axId val="-17951748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795178112"/>
        <c:crosses val="autoZero"/>
        <c:crossBetween val="between"/>
      </c:valAx>
      <c:spPr>
        <a:noFill/>
        <a:ln>
          <a:noFill/>
        </a:ln>
        <a:effectLst/>
      </c:spPr>
    </c:plotArea>
    <c:legend>
      <c:legendPos val="b"/>
      <c:layout>
        <c:manualLayout>
          <c:xMode val="edge"/>
          <c:yMode val="edge"/>
          <c:x val="1.9906658425376013E-2"/>
          <c:y val="0.81383248146613252"/>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r>
              <a:rPr lang="lv-LV" sz="1200"/>
              <a:t>Līdzekļi neparedzētiem gadījumiem  2017. gadā, milj. eiro</a:t>
            </a:r>
          </a:p>
        </c:rich>
      </c:tx>
      <c:layout>
        <c:manualLayout>
          <c:xMode val="edge"/>
          <c:yMode val="edge"/>
          <c:x val="7.3930446194225716E-2"/>
          <c:y val="3.2567046124040697E-2"/>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6.6580927384076991E-2"/>
          <c:y val="0.14728446609597404"/>
          <c:w val="0.90286351706036749"/>
          <c:h val="0.75827815206374427"/>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9802-44F9-9257-C63491AA0DA9}"/>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c:ext xmlns:c16="http://schemas.microsoft.com/office/drawing/2014/chart" uri="{C3380CC4-5D6E-409C-BE32-E72D297353CC}">
              <c16:uniqueId val="{00000002-9802-44F9-9257-C63491AA0DA9}"/>
            </c:ext>
          </c:extLst>
        </c:ser>
        <c:dLbls>
          <c:showLegendKey val="0"/>
          <c:showVal val="0"/>
          <c:showCatName val="0"/>
          <c:showSerName val="0"/>
          <c:showPercent val="0"/>
          <c:showBubbleSize val="0"/>
        </c:dLbls>
        <c:gapWidth val="219"/>
        <c:overlap val="-27"/>
        <c:axId val="-1858381984"/>
        <c:axId val="-75479424"/>
      </c:barChart>
      <c:catAx>
        <c:axId val="-185838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5479424"/>
        <c:crosses val="autoZero"/>
        <c:auto val="1"/>
        <c:lblAlgn val="ctr"/>
        <c:lblOffset val="100"/>
        <c:noMultiLvlLbl val="0"/>
      </c:catAx>
      <c:valAx>
        <c:axId val="-754794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8381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Valsts budžeta ieņēmumi 2018. gadā, plāns </a:t>
            </a:r>
          </a:p>
          <a:p>
            <a:pPr algn="l">
              <a:defRPr sz="1400" b="0" i="0" u="none" strike="noStrike" kern="1200" spc="0" baseline="0">
                <a:solidFill>
                  <a:schemeClr val="tx1">
                    <a:lumMod val="65000"/>
                    <a:lumOff val="35000"/>
                  </a:schemeClr>
                </a:solidFill>
                <a:latin typeface="+mn-lt"/>
                <a:ea typeface="+mn-ea"/>
                <a:cs typeface="+mn-cs"/>
              </a:defRPr>
            </a:pPr>
            <a:r>
              <a:rPr lang="lv-LV" sz="1100"/>
              <a:t>milj. eiro</a:t>
            </a:r>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Ienemumi!$B$2</c:f>
              <c:strCache>
                <c:ptCount val="1"/>
                <c:pt idx="0">
                  <c:v>2018</c:v>
                </c:pt>
              </c:strCache>
            </c:strRef>
          </c:tx>
          <c:spPr>
            <a:solidFill>
              <a:srgbClr val="002060"/>
            </a:solidFill>
            <a:ln>
              <a:noFill/>
            </a:ln>
            <a:effectLst/>
          </c:spPr>
          <c:invertIfNegative val="0"/>
          <c:cat>
            <c:strRef>
              <c:f>Ienemumi!$A$3:$A$16</c:f>
              <c:strCache>
                <c:ptCount val="14"/>
                <c:pt idx="0">
                  <c:v>Sociālās apdrošināšanas iemaksas</c:v>
                </c:pt>
                <c:pt idx="1">
                  <c:v>Pievienotās vērtības nodoklis</c:v>
                </c:pt>
                <c:pt idx="2">
                  <c:v>Akcīzes nodoklis</c:v>
                </c:pt>
                <c:pt idx="3">
                  <c:v>Iedzīvotāju ienākuma nodoklis</c:v>
                </c:pt>
                <c:pt idx="4">
                  <c:v>Uzņēmumu ienākuma nodoklis</c:v>
                </c:pt>
                <c:pt idx="5">
                  <c:v>Transportlīdzekļa ekspluatācijas nodoklis</c:v>
                </c:pt>
                <c:pt idx="6">
                  <c:v>Muitas nodoklis</c:v>
                </c:pt>
                <c:pt idx="7">
                  <c:v>Solidaritātes nodoklis</c:v>
                </c:pt>
                <c:pt idx="8">
                  <c:v>Azartspēļu nodoklis</c:v>
                </c:pt>
                <c:pt idx="9">
                  <c:v>Dabas resursu nodoklis</c:v>
                </c:pt>
                <c:pt idx="10">
                  <c:v>Uzņēmumu vieglo transportlīdzekļu nodoklis</c:v>
                </c:pt>
                <c:pt idx="11">
                  <c:v>Subsidētās elektroenerģijas nodoklis</c:v>
                </c:pt>
                <c:pt idx="12">
                  <c:v>Elektroenerģijas nodoklis</c:v>
                </c:pt>
                <c:pt idx="13">
                  <c:v>Izložu nodoklis</c:v>
                </c:pt>
              </c:strCache>
            </c:strRef>
          </c:cat>
          <c:val>
            <c:numRef>
              <c:f>Ienemumi!$B$3:$B$16</c:f>
              <c:numCache>
                <c:formatCode>#\ ##0.0</c:formatCode>
                <c:ptCount val="14"/>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pt idx="12">
                  <c:v>4.7039999999999997</c:v>
                </c:pt>
                <c:pt idx="13">
                  <c:v>3</c:v>
                </c:pt>
              </c:numCache>
            </c:numRef>
          </c:val>
          <c:extLst>
            <c:ext xmlns:c16="http://schemas.microsoft.com/office/drawing/2014/chart" uri="{C3380CC4-5D6E-409C-BE32-E72D297353CC}">
              <c16:uniqueId val="{00000000-6025-4B7C-A313-03B94E4D50EF}"/>
            </c:ext>
          </c:extLst>
        </c:ser>
        <c:dLbls>
          <c:showLegendKey val="0"/>
          <c:showVal val="0"/>
          <c:showCatName val="0"/>
          <c:showSerName val="0"/>
          <c:showPercent val="0"/>
          <c:showBubbleSize val="0"/>
        </c:dLbls>
        <c:gapWidth val="182"/>
        <c:axId val="-1854693200"/>
        <c:axId val="-1854691024"/>
      </c:barChart>
      <c:catAx>
        <c:axId val="-18546932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4691024"/>
        <c:crosses val="autoZero"/>
        <c:auto val="1"/>
        <c:lblAlgn val="ctr"/>
        <c:lblOffset val="100"/>
        <c:noMultiLvlLbl val="0"/>
      </c:catAx>
      <c:valAx>
        <c:axId val="-185469102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469320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Vispārējās valdības izdevumi 2016. gadā, milj. eiro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COFOG!$K$3</c:f>
              <c:strCache>
                <c:ptCount val="1"/>
                <c:pt idx="0">
                  <c:v>2016</c:v>
                </c:pt>
              </c:strCache>
            </c:strRef>
          </c:tx>
          <c:spPr>
            <a:solidFill>
              <a:srgbClr val="002060"/>
            </a:solidFill>
            <a:ln>
              <a:noFill/>
            </a:ln>
            <a:effectLst/>
          </c:spPr>
          <c:invertIfNegative val="0"/>
          <c:cat>
            <c:strRef>
              <c:f>COFOG!$J$4:$J$13</c:f>
              <c:strCache>
                <c:ptCount val="10"/>
                <c:pt idx="0">
                  <c:v>Vides aizsardzība</c:v>
                </c:pt>
                <c:pt idx="1">
                  <c:v>Mājoklis un komunālā saimniecība</c:v>
                </c:pt>
                <c:pt idx="2">
                  <c:v>Atpūta, kultūra un reliģija</c:v>
                </c:pt>
                <c:pt idx="3">
                  <c:v>Aizsardzība</c:v>
                </c:pt>
                <c:pt idx="4">
                  <c:v>Sabiedriskā kārtība un drošība</c:v>
                </c:pt>
                <c:pt idx="5">
                  <c:v>Veselība</c:v>
                </c:pt>
                <c:pt idx="6">
                  <c:v>Vispārējie sabiedriskie pakalpojumi</c:v>
                </c:pt>
                <c:pt idx="7">
                  <c:v>Ekonomiskā darbība</c:v>
                </c:pt>
                <c:pt idx="8">
                  <c:v>Izglītība</c:v>
                </c:pt>
                <c:pt idx="9">
                  <c:v>Sociālā aizsardzība</c:v>
                </c:pt>
              </c:strCache>
            </c:strRef>
          </c:cat>
          <c:val>
            <c:numRef>
              <c:f>COFOG!$K$4:$K$13</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C8E-48D4-9AB7-500622A4902D}"/>
            </c:ext>
          </c:extLst>
        </c:ser>
        <c:dLbls>
          <c:showLegendKey val="0"/>
          <c:showVal val="0"/>
          <c:showCatName val="0"/>
          <c:showSerName val="0"/>
          <c:showPercent val="0"/>
          <c:showBubbleSize val="0"/>
        </c:dLbls>
        <c:gapWidth val="182"/>
        <c:axId val="-75486496"/>
        <c:axId val="-75485952"/>
      </c:barChart>
      <c:catAx>
        <c:axId val="-754864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5485952"/>
        <c:crosses val="autoZero"/>
        <c:auto val="1"/>
        <c:lblAlgn val="ctr"/>
        <c:lblOffset val="100"/>
        <c:noMultiLvlLbl val="0"/>
      </c:catAx>
      <c:valAx>
        <c:axId val="-754859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54864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General government</a:t>
            </a:r>
            <a:r>
              <a:rPr lang="lv-LV" sz="1200" baseline="0"/>
              <a:t> expenditures in 2016, million euro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COFOG!$K$24</c:f>
              <c:strCache>
                <c:ptCount val="1"/>
                <c:pt idx="0">
                  <c:v>2016</c:v>
                </c:pt>
              </c:strCache>
            </c:strRef>
          </c:tx>
          <c:spPr>
            <a:solidFill>
              <a:srgbClr val="002060"/>
            </a:solidFill>
            <a:ln>
              <a:noFill/>
            </a:ln>
            <a:effectLst/>
          </c:spPr>
          <c:invertIfNegative val="0"/>
          <c:cat>
            <c:strRef>
              <c:f>COFOG!$J$25:$J$34</c:f>
              <c:strCache>
                <c:ptCount val="10"/>
                <c:pt idx="0">
                  <c:v>Environment protection</c:v>
                </c:pt>
                <c:pt idx="1">
                  <c:v>Housing and community amenities</c:v>
                </c:pt>
                <c:pt idx="2">
                  <c:v>Recreation, culture and religion</c:v>
                </c:pt>
                <c:pt idx="3">
                  <c:v>Defence</c:v>
                </c:pt>
                <c:pt idx="4">
                  <c:v>Public order and safety</c:v>
                </c:pt>
                <c:pt idx="5">
                  <c:v>Health</c:v>
                </c:pt>
                <c:pt idx="6">
                  <c:v>General public services</c:v>
                </c:pt>
                <c:pt idx="7">
                  <c:v>Economic affairs</c:v>
                </c:pt>
                <c:pt idx="8">
                  <c:v>Education</c:v>
                </c:pt>
                <c:pt idx="9">
                  <c:v>Social protection</c:v>
                </c:pt>
              </c:strCache>
            </c:strRef>
          </c:cat>
          <c:val>
            <c:numRef>
              <c:f>COFOG!$K$25:$K$34</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457-493F-AB1A-728E41596E5E}"/>
            </c:ext>
          </c:extLst>
        </c:ser>
        <c:dLbls>
          <c:showLegendKey val="0"/>
          <c:showVal val="0"/>
          <c:showCatName val="0"/>
          <c:showSerName val="0"/>
          <c:showPercent val="0"/>
          <c:showBubbleSize val="0"/>
        </c:dLbls>
        <c:gapWidth val="182"/>
        <c:axId val="-75485408"/>
        <c:axId val="-75484864"/>
      </c:barChart>
      <c:catAx>
        <c:axId val="-754854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5484864"/>
        <c:crosses val="autoZero"/>
        <c:auto val="1"/>
        <c:lblAlgn val="ctr"/>
        <c:lblOffset val="100"/>
        <c:noMultiLvlLbl val="0"/>
      </c:catAx>
      <c:valAx>
        <c:axId val="-7548486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5485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Valsts budžeta izdevumi 2016 gadā, % no IKP </a:t>
            </a:r>
          </a:p>
        </c:rich>
      </c:tx>
      <c:overlay val="0"/>
      <c:spPr>
        <a:noFill/>
        <a:ln w="25400">
          <a:noFill/>
        </a:ln>
      </c:spPr>
    </c:title>
    <c:autoTitleDeleted val="0"/>
    <c:plotArea>
      <c:layout>
        <c:manualLayout>
          <c:layoutTarget val="inner"/>
          <c:xMode val="edge"/>
          <c:yMode val="edge"/>
          <c:x val="0.14863205225983114"/>
          <c:y val="8.8898642300090744E-2"/>
          <c:w val="0.8232211705207797"/>
          <c:h val="0.86289216816003089"/>
        </c:manualLayout>
      </c:layout>
      <c:barChart>
        <c:barDir val="bar"/>
        <c:grouping val="clustered"/>
        <c:varyColors val="0"/>
        <c:ser>
          <c:idx val="0"/>
          <c:order val="0"/>
          <c:tx>
            <c:strRef>
              <c:f>COFOG_2016!$B$3</c:f>
              <c:strCache>
                <c:ptCount val="1"/>
                <c:pt idx="0">
                  <c:v>2016</c:v>
                </c:pt>
              </c:strCache>
            </c:strRef>
          </c:tx>
          <c:spPr>
            <a:solidFill>
              <a:schemeClr val="bg1">
                <a:lumMod val="85000"/>
              </a:schemeClr>
            </a:solidFill>
            <a:ln>
              <a:noFill/>
            </a:ln>
            <a:effectLst/>
          </c:spPr>
          <c:invertIfNegative val="0"/>
          <c:dPt>
            <c:idx val="12"/>
            <c:invertIfNegative val="0"/>
            <c:bubble3D val="0"/>
            <c:spPr>
              <a:solidFill>
                <a:srgbClr val="C00000"/>
              </a:solidFill>
              <a:ln w="25400">
                <a:noFill/>
              </a:ln>
            </c:spPr>
            <c:extLst>
              <c:ext xmlns:c16="http://schemas.microsoft.com/office/drawing/2014/chart" uri="{C3380CC4-5D6E-409C-BE32-E72D297353CC}">
                <c16:uniqueId val="{00000001-CF19-42C5-8FCC-ED013FA679C7}"/>
              </c:ext>
            </c:extLst>
          </c:dPt>
          <c:dPt>
            <c:idx val="13"/>
            <c:invertIfNegative val="0"/>
            <c:bubble3D val="0"/>
            <c:spPr>
              <a:solidFill>
                <a:schemeClr val="accent5">
                  <a:lumMod val="50000"/>
                </a:schemeClr>
              </a:solidFill>
              <a:ln>
                <a:noFill/>
              </a:ln>
              <a:effectLst/>
            </c:spPr>
            <c:extLst>
              <c:ext xmlns:c16="http://schemas.microsoft.com/office/drawing/2014/chart" uri="{C3380CC4-5D6E-409C-BE32-E72D297353CC}">
                <c16:uniqueId val="{00000003-CF19-42C5-8FCC-ED013FA679C7}"/>
              </c:ext>
            </c:extLst>
          </c:dPt>
          <c:dPt>
            <c:idx val="18"/>
            <c:invertIfNegative val="0"/>
            <c:bubble3D val="0"/>
            <c:spPr>
              <a:solidFill>
                <a:srgbClr val="C00000"/>
              </a:solidFill>
              <a:ln w="25400">
                <a:noFill/>
              </a:ln>
            </c:spPr>
            <c:extLst>
              <c:ext xmlns:c16="http://schemas.microsoft.com/office/drawing/2014/chart" uri="{C3380CC4-5D6E-409C-BE32-E72D297353CC}">
                <c16:uniqueId val="{00000005-CF19-42C5-8FCC-ED013FA679C7}"/>
              </c:ext>
            </c:extLst>
          </c:dPt>
          <c:dPt>
            <c:idx val="19"/>
            <c:invertIfNegative val="0"/>
            <c:bubble3D val="0"/>
            <c:spPr>
              <a:solidFill>
                <a:schemeClr val="accent5">
                  <a:lumMod val="50000"/>
                </a:schemeClr>
              </a:solidFill>
              <a:ln>
                <a:noFill/>
              </a:ln>
              <a:effectLst/>
            </c:spPr>
            <c:extLst>
              <c:ext xmlns:c16="http://schemas.microsoft.com/office/drawing/2014/chart" uri="{C3380CC4-5D6E-409C-BE32-E72D297353CC}">
                <c16:uniqueId val="{00000007-CF19-42C5-8FCC-ED013FA679C7}"/>
              </c:ext>
            </c:extLst>
          </c:dPt>
          <c:dLbls>
            <c:dLbl>
              <c:idx val="12"/>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1-CF19-42C5-8FCC-ED013FA679C7}"/>
                </c:ext>
              </c:extLst>
            </c:dLbl>
            <c:dLbl>
              <c:idx val="13"/>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3-CF19-42C5-8FCC-ED013FA679C7}"/>
                </c:ext>
              </c:extLst>
            </c:dLbl>
            <c:dLbl>
              <c:idx val="18"/>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5-CF19-42C5-8FCC-ED013FA679C7}"/>
                </c:ext>
              </c:extLst>
            </c:dLbl>
            <c:dLbl>
              <c:idx val="19"/>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7-CF19-42C5-8FCC-ED013FA679C7}"/>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7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COFOG_2016!$A$4:$A$23</c:f>
              <c:strCache>
                <c:ptCount val="20"/>
                <c:pt idx="0">
                  <c:v>(Latvija)</c:v>
                </c:pt>
                <c:pt idx="1">
                  <c:v>Vispārējie sabiedriskie pakalpojumi (ES 28)</c:v>
                </c:pt>
                <c:pt idx="2">
                  <c:v>(Latvija)</c:v>
                </c:pt>
                <c:pt idx="3">
                  <c:v>Aizsardzība (ES 28)</c:v>
                </c:pt>
                <c:pt idx="4">
                  <c:v>(Latvija)</c:v>
                </c:pt>
                <c:pt idx="5">
                  <c:v>Sabiedriskā kārtība un drošība (ES 28)</c:v>
                </c:pt>
                <c:pt idx="6">
                  <c:v>(Latvija)</c:v>
                </c:pt>
                <c:pt idx="7">
                  <c:v>Ekonomiskā darbība (ES 28)</c:v>
                </c:pt>
                <c:pt idx="8">
                  <c:v>(Latvija)</c:v>
                </c:pt>
                <c:pt idx="9">
                  <c:v>Vides aizsardzība (ES 28)</c:v>
                </c:pt>
                <c:pt idx="10">
                  <c:v>(Latvija)</c:v>
                </c:pt>
                <c:pt idx="11">
                  <c:v>Mājoklis un komunālā saimniecība (ES 28)</c:v>
                </c:pt>
                <c:pt idx="12">
                  <c:v>(Latvija)</c:v>
                </c:pt>
                <c:pt idx="13">
                  <c:v>Veselība (ES 28)</c:v>
                </c:pt>
                <c:pt idx="14">
                  <c:v>(Latvija)</c:v>
                </c:pt>
                <c:pt idx="15">
                  <c:v>Atpūta, kultūra un reliģija (ES 28)</c:v>
                </c:pt>
                <c:pt idx="16">
                  <c:v>(Latvija)</c:v>
                </c:pt>
                <c:pt idx="17">
                  <c:v>Izglītība (ES 28)</c:v>
                </c:pt>
                <c:pt idx="18">
                  <c:v>(Latvija)</c:v>
                </c:pt>
                <c:pt idx="19">
                  <c:v>Sociālā aizsardzība (ES 28)</c:v>
                </c:pt>
              </c:strCache>
            </c:strRef>
          </c:cat>
          <c:val>
            <c:numRef>
              <c:f>COFOG_2016!$B$4:$B$23</c:f>
              <c:numCache>
                <c:formatCode>General</c:formatCode>
                <c:ptCount val="20"/>
                <c:pt idx="0">
                  <c:v>4.4000000000000004</c:v>
                </c:pt>
                <c:pt idx="1">
                  <c:v>6</c:v>
                </c:pt>
                <c:pt idx="2">
                  <c:v>1.6</c:v>
                </c:pt>
                <c:pt idx="3">
                  <c:v>1.3</c:v>
                </c:pt>
                <c:pt idx="4">
                  <c:v>2.2000000000000002</c:v>
                </c:pt>
                <c:pt idx="5">
                  <c:v>1.7</c:v>
                </c:pt>
                <c:pt idx="6">
                  <c:v>4.9000000000000004</c:v>
                </c:pt>
                <c:pt idx="7">
                  <c:v>4</c:v>
                </c:pt>
                <c:pt idx="8">
                  <c:v>0.5</c:v>
                </c:pt>
                <c:pt idx="9">
                  <c:v>0.7</c:v>
                </c:pt>
                <c:pt idx="10">
                  <c:v>0.9</c:v>
                </c:pt>
                <c:pt idx="11">
                  <c:v>0.6</c:v>
                </c:pt>
                <c:pt idx="12">
                  <c:v>3.7</c:v>
                </c:pt>
                <c:pt idx="13">
                  <c:v>7.1</c:v>
                </c:pt>
                <c:pt idx="14">
                  <c:v>1.4</c:v>
                </c:pt>
                <c:pt idx="15">
                  <c:v>1</c:v>
                </c:pt>
                <c:pt idx="16">
                  <c:v>5.5</c:v>
                </c:pt>
                <c:pt idx="17">
                  <c:v>4.7</c:v>
                </c:pt>
                <c:pt idx="18">
                  <c:v>12</c:v>
                </c:pt>
                <c:pt idx="19">
                  <c:v>19.100000000000001</c:v>
                </c:pt>
              </c:numCache>
            </c:numRef>
          </c:val>
          <c:extLst>
            <c:ext xmlns:c16="http://schemas.microsoft.com/office/drawing/2014/chart" uri="{C3380CC4-5D6E-409C-BE32-E72D297353CC}">
              <c16:uniqueId val="{00000008-CF19-42C5-8FCC-ED013FA679C7}"/>
            </c:ext>
          </c:extLst>
        </c:ser>
        <c:dLbls>
          <c:showLegendKey val="0"/>
          <c:showVal val="0"/>
          <c:showCatName val="0"/>
          <c:showSerName val="0"/>
          <c:showPercent val="0"/>
          <c:showBubbleSize val="0"/>
        </c:dLbls>
        <c:gapWidth val="150"/>
        <c:axId val="-75482144"/>
        <c:axId val="-75481600"/>
      </c:barChart>
      <c:catAx>
        <c:axId val="-75482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t" anchorCtr="0"/>
          <a:lstStyle/>
          <a:p>
            <a:pPr>
              <a:defRPr sz="900" b="0" i="0" u="none" strike="noStrike" kern="1200" baseline="0">
                <a:solidFill>
                  <a:schemeClr val="tx1">
                    <a:lumMod val="65000"/>
                    <a:lumOff val="35000"/>
                  </a:schemeClr>
                </a:solidFill>
                <a:latin typeface="+mn-lt"/>
                <a:ea typeface="+mn-ea"/>
                <a:cs typeface="+mn-cs"/>
              </a:defRPr>
            </a:pPr>
            <a:endParaRPr lang="lv-LV"/>
          </a:p>
        </c:txPr>
        <c:crossAx val="-75481600"/>
        <c:crosses val="autoZero"/>
        <c:auto val="1"/>
        <c:lblAlgn val="ctr"/>
        <c:lblOffset val="100"/>
        <c:noMultiLvlLbl val="1"/>
      </c:catAx>
      <c:valAx>
        <c:axId val="-754816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548214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Valsts budžeta ieņēmumi 2018. gadā, plāns </a:t>
            </a:r>
          </a:p>
          <a:p>
            <a:pPr algn="l">
              <a:defRPr sz="1400" b="0" i="0" u="none" strike="noStrike" kern="1200" spc="0" baseline="0">
                <a:solidFill>
                  <a:schemeClr val="tx1">
                    <a:lumMod val="65000"/>
                    <a:lumOff val="35000"/>
                  </a:schemeClr>
                </a:solidFill>
                <a:latin typeface="+mn-lt"/>
                <a:ea typeface="+mn-ea"/>
                <a:cs typeface="+mn-cs"/>
              </a:defRPr>
            </a:pPr>
            <a:r>
              <a:rPr lang="lv-LV" sz="1100"/>
              <a:t>milj. eiro</a:t>
            </a:r>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Ienemumi!$B$2</c:f>
              <c:strCache>
                <c:ptCount val="1"/>
                <c:pt idx="0">
                  <c:v>2018</c:v>
                </c:pt>
              </c:strCache>
            </c:strRef>
          </c:tx>
          <c:spPr>
            <a:solidFill>
              <a:srgbClr val="002060"/>
            </a:solidFill>
            <a:ln>
              <a:noFill/>
            </a:ln>
            <a:effectLst/>
          </c:spPr>
          <c:invertIfNegative val="0"/>
          <c:cat>
            <c:strRef>
              <c:f>Ienemumi!$A$3:$A$16</c:f>
              <c:strCache>
                <c:ptCount val="14"/>
                <c:pt idx="0">
                  <c:v>Sociālās apdrošināšanas iemaksas</c:v>
                </c:pt>
                <c:pt idx="1">
                  <c:v>Pievienotās vērtības nodoklis</c:v>
                </c:pt>
                <c:pt idx="2">
                  <c:v>Akcīzes nodoklis</c:v>
                </c:pt>
                <c:pt idx="3">
                  <c:v>Iedzīvotāju ienākuma nodoklis</c:v>
                </c:pt>
                <c:pt idx="4">
                  <c:v>Uzņēmumu ienākuma nodoklis</c:v>
                </c:pt>
                <c:pt idx="5">
                  <c:v>Transportlīdzekļa ekspluatācijas nodoklis</c:v>
                </c:pt>
                <c:pt idx="6">
                  <c:v>Muitas nodoklis</c:v>
                </c:pt>
                <c:pt idx="7">
                  <c:v>Solidaritātes nodoklis</c:v>
                </c:pt>
                <c:pt idx="8">
                  <c:v>Azartspēļu nodoklis</c:v>
                </c:pt>
                <c:pt idx="9">
                  <c:v>Dabas resursu nodoklis</c:v>
                </c:pt>
                <c:pt idx="10">
                  <c:v>Uzņēmumu vieglo transportlīdzekļu nodoklis</c:v>
                </c:pt>
                <c:pt idx="11">
                  <c:v>Subsidētās elektroenerģijas nodoklis</c:v>
                </c:pt>
                <c:pt idx="12">
                  <c:v>Elektroenerģijas nodoklis</c:v>
                </c:pt>
                <c:pt idx="13">
                  <c:v>Izložu nodoklis</c:v>
                </c:pt>
              </c:strCache>
            </c:strRef>
          </c:cat>
          <c:val>
            <c:numRef>
              <c:f>Ienemumi!$B$3:$B$16</c:f>
              <c:numCache>
                <c:formatCode>#\ ##0.0</c:formatCode>
                <c:ptCount val="14"/>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pt idx="12">
                  <c:v>4.7039999999999997</c:v>
                </c:pt>
                <c:pt idx="13">
                  <c:v>3</c:v>
                </c:pt>
              </c:numCache>
            </c:numRef>
          </c:val>
          <c:extLst>
            <c:ext xmlns:c16="http://schemas.microsoft.com/office/drawing/2014/chart" uri="{C3380CC4-5D6E-409C-BE32-E72D297353CC}">
              <c16:uniqueId val="{00000000-6025-4B7C-A313-03B94E4D50EF}"/>
            </c:ext>
          </c:extLst>
        </c:ser>
        <c:dLbls>
          <c:showLegendKey val="0"/>
          <c:showVal val="0"/>
          <c:showCatName val="0"/>
          <c:showSerName val="0"/>
          <c:showPercent val="0"/>
          <c:showBubbleSize val="0"/>
        </c:dLbls>
        <c:gapWidth val="182"/>
        <c:axId val="-75484320"/>
        <c:axId val="-75481056"/>
      </c:barChart>
      <c:catAx>
        <c:axId val="-754843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5481056"/>
        <c:crosses val="autoZero"/>
        <c:auto val="1"/>
        <c:lblAlgn val="ctr"/>
        <c:lblOffset val="100"/>
        <c:noMultiLvlLbl val="0"/>
      </c:catAx>
      <c:valAx>
        <c:axId val="-7548105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548432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State budget revenues</a:t>
            </a:r>
            <a:r>
              <a:rPr lang="lv-LV" baseline="0"/>
              <a:t> in 2018, million euro, planning</a:t>
            </a:r>
            <a:endParaRPr lang="lv-LV" sz="1100"/>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Ienemumi!$E$2</c:f>
              <c:strCache>
                <c:ptCount val="1"/>
                <c:pt idx="0">
                  <c:v>2018</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Ienemumi!$D$3:$D$14</c:f>
              <c:strCache>
                <c:ptCount val="12"/>
                <c:pt idx="0">
                  <c:v>Social contributions</c:v>
                </c:pt>
                <c:pt idx="1">
                  <c:v>Value added tax</c:v>
                </c:pt>
                <c:pt idx="2">
                  <c:v>Excise duty</c:v>
                </c:pt>
                <c:pt idx="3">
                  <c:v>Personal income tax</c:v>
                </c:pt>
                <c:pt idx="4">
                  <c:v>Corporate income tax</c:v>
                </c:pt>
                <c:pt idx="5">
                  <c:v>Vehicle operating tax</c:v>
                </c:pt>
                <c:pt idx="6">
                  <c:v>Customs duty</c:v>
                </c:pt>
                <c:pt idx="7">
                  <c:v>Solidarity tax</c:v>
                </c:pt>
                <c:pt idx="8">
                  <c:v>Gambling tax</c:v>
                </c:pt>
                <c:pt idx="9">
                  <c:v>Natural resources tax</c:v>
                </c:pt>
                <c:pt idx="10">
                  <c:v>Company car tax</c:v>
                </c:pt>
                <c:pt idx="11">
                  <c:v>Subsidised energy tax</c:v>
                </c:pt>
              </c:strCache>
            </c:strRef>
          </c:cat>
          <c:val>
            <c:numRef>
              <c:f>Ienemumi!$E$3:$E$14</c:f>
              <c:numCache>
                <c:formatCode>0</c:formatCode>
                <c:ptCount val="12"/>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numCache>
            </c:numRef>
          </c:val>
          <c:extLst>
            <c:ext xmlns:c16="http://schemas.microsoft.com/office/drawing/2014/chart" uri="{C3380CC4-5D6E-409C-BE32-E72D297353CC}">
              <c16:uniqueId val="{00000000-C7C2-42CF-A2C5-8EAEBED1F6A0}"/>
            </c:ext>
          </c:extLst>
        </c:ser>
        <c:dLbls>
          <c:showLegendKey val="0"/>
          <c:showVal val="0"/>
          <c:showCatName val="0"/>
          <c:showSerName val="0"/>
          <c:showPercent val="0"/>
          <c:showBubbleSize val="0"/>
        </c:dLbls>
        <c:gapWidth val="182"/>
        <c:axId val="-75483776"/>
        <c:axId val="-75480512"/>
      </c:barChart>
      <c:catAx>
        <c:axId val="-754837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5480512"/>
        <c:crosses val="autoZero"/>
        <c:auto val="1"/>
        <c:lblAlgn val="ctr"/>
        <c:lblOffset val="100"/>
        <c:noMultiLvlLbl val="0"/>
      </c:catAx>
      <c:valAx>
        <c:axId val="-7548051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548377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r>
              <a:rPr lang="lv-LV" sz="1100"/>
              <a:t>Līdzekļi neparedzētiem gadījumiem  2017. gadā, milj. eiro</a:t>
            </a:r>
          </a:p>
        </c:rich>
      </c:tx>
      <c:layout>
        <c:manualLayout>
          <c:xMode val="edge"/>
          <c:yMode val="edge"/>
          <c:x val="8.998322536189729E-2"/>
          <c:y val="1.4360968289528266E-2"/>
        </c:manualLayout>
      </c:layout>
      <c:overlay val="0"/>
      <c:spPr>
        <a:noFill/>
        <a:ln>
          <a:noFill/>
        </a:ln>
        <a:effectLst/>
      </c:spPr>
      <c:txPr>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1362457922566577"/>
          <c:y val="0.17656977403750165"/>
          <c:w val="0.86915829872978978"/>
          <c:h val="0.72899292882307165"/>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7815-4A55-9C29-0BB625E81566}"/>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c:ext xmlns:c16="http://schemas.microsoft.com/office/drawing/2014/chart" uri="{C3380CC4-5D6E-409C-BE32-E72D297353CC}">
              <c16:uniqueId val="{00000002-7815-4A55-9C29-0BB625E81566}"/>
            </c:ext>
          </c:extLst>
        </c:ser>
        <c:dLbls>
          <c:showLegendKey val="0"/>
          <c:showVal val="0"/>
          <c:showCatName val="0"/>
          <c:showSerName val="0"/>
          <c:showPercent val="0"/>
          <c:showBubbleSize val="0"/>
        </c:dLbls>
        <c:gapWidth val="219"/>
        <c:overlap val="-27"/>
        <c:axId val="-1854695920"/>
        <c:axId val="-1854695376"/>
      </c:barChart>
      <c:catAx>
        <c:axId val="-185469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4695376"/>
        <c:crosses val="autoZero"/>
        <c:auto val="1"/>
        <c:lblAlgn val="ctr"/>
        <c:lblOffset val="100"/>
        <c:noMultiLvlLbl val="0"/>
      </c:catAx>
      <c:valAx>
        <c:axId val="-18546953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4695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Līdzekļi neparedzētiem gadījumiem, milj. eiro</a:t>
            </a:r>
          </a:p>
        </c:rich>
      </c:tx>
      <c:layout>
        <c:manualLayout>
          <c:xMode val="edge"/>
          <c:yMode val="edge"/>
          <c:x val="0.11726525533789245"/>
          <c:y val="1.515104729555864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3162230153756732"/>
          <c:y val="0.14513538748832866"/>
          <c:w val="0.81762798681306703"/>
          <c:h val="0.65783924068314992"/>
        </c:manualLayout>
      </c:layout>
      <c:barChart>
        <c:barDir val="col"/>
        <c:grouping val="clustered"/>
        <c:varyColors val="0"/>
        <c:ser>
          <c:idx val="0"/>
          <c:order val="0"/>
          <c:tx>
            <c:strRef>
              <c:f>Kopa_rezerves!$B$3</c:f>
              <c:strCache>
                <c:ptCount val="1"/>
                <c:pt idx="0">
                  <c:v>sākotnējā versija</c:v>
                </c:pt>
              </c:strCache>
            </c:strRef>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c:ext xmlns:c16="http://schemas.microsoft.com/office/drawing/2014/chart" uri="{C3380CC4-5D6E-409C-BE32-E72D297353CC}">
              <c16:uniqueId val="{00000000-A927-4C96-B765-6C94D5475239}"/>
            </c:ext>
          </c:extLst>
        </c:ser>
        <c:ser>
          <c:idx val="1"/>
          <c:order val="1"/>
          <c:tx>
            <c:strRef>
              <c:f>Kopa_rezerves!$B$4</c:f>
              <c:strCache>
                <c:ptCount val="1"/>
                <c:pt idx="0">
                  <c:v>gala versija</c:v>
                </c:pt>
              </c:strCache>
            </c:strRef>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c:ext xmlns:c16="http://schemas.microsoft.com/office/drawing/2014/chart" uri="{C3380CC4-5D6E-409C-BE32-E72D297353CC}">
              <c16:uniqueId val="{00000001-A927-4C96-B765-6C94D5475239}"/>
            </c:ext>
          </c:extLst>
        </c:ser>
        <c:dLbls>
          <c:showLegendKey val="0"/>
          <c:showVal val="0"/>
          <c:showCatName val="0"/>
          <c:showSerName val="0"/>
          <c:showPercent val="0"/>
          <c:showBubbleSize val="0"/>
        </c:dLbls>
        <c:gapWidth val="219"/>
        <c:overlap val="-27"/>
        <c:axId val="-1854696464"/>
        <c:axId val="-1854692656"/>
      </c:barChart>
      <c:catAx>
        <c:axId val="-1854696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4692656"/>
        <c:crosses val="autoZero"/>
        <c:auto val="1"/>
        <c:lblAlgn val="ctr"/>
        <c:lblOffset val="100"/>
        <c:noMultiLvlLbl val="0"/>
      </c:catAx>
      <c:valAx>
        <c:axId val="-1854692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46964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Valdības izdevumi aug straujāk par ekonomikas potenciālu</a:t>
            </a:r>
          </a:p>
        </c:rich>
      </c:tx>
      <c:layout>
        <c:manualLayout>
          <c:xMode val="edge"/>
          <c:yMode val="edge"/>
          <c:x val="0.12040790489424116"/>
          <c:y val="2.3752956806325134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61645744899171551"/>
        </c:manualLayout>
      </c:layout>
      <c:lineChart>
        <c:grouping val="standard"/>
        <c:varyColors val="0"/>
        <c:ser>
          <c:idx val="0"/>
          <c:order val="0"/>
          <c:tx>
            <c:strRef>
              <c:f>Izdevumi_potencials!$J$35</c:f>
              <c:strCache>
                <c:ptCount val="1"/>
                <c:pt idx="0">
                  <c:v>Valdības izdevumu pieaugums, %</c:v>
                </c:pt>
              </c:strCache>
            </c:strRef>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1-7F94-41FA-8D69-145292ED679D}"/>
              </c:ext>
            </c:extLst>
          </c:dPt>
          <c:dPt>
            <c:idx val="7"/>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3-7F94-41FA-8D69-145292ED679D}"/>
              </c:ext>
            </c:extLst>
          </c:dPt>
          <c:dPt>
            <c:idx val="8"/>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5-7F94-41FA-8D69-145292ED679D}"/>
              </c:ext>
            </c:extLst>
          </c:dPt>
          <c:dPt>
            <c:idx val="9"/>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7-7F94-41FA-8D69-145292ED679D}"/>
              </c:ext>
            </c:extLst>
          </c:dPt>
          <c:dPt>
            <c:idx val="10"/>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9-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7.208381473709899</c:v>
                </c:pt>
                <c:pt idx="8">
                  <c:v>7.4067758689466041</c:v>
                </c:pt>
                <c:pt idx="9">
                  <c:v>4.4030988606141985</c:v>
                </c:pt>
                <c:pt idx="10">
                  <c:v>6.5033142928085113</c:v>
                </c:pt>
              </c:numCache>
            </c:numRef>
          </c:val>
          <c:smooth val="0"/>
          <c:extLst>
            <c:ext xmlns:c16="http://schemas.microsoft.com/office/drawing/2014/chart" uri="{C3380CC4-5D6E-409C-BE32-E72D297353CC}">
              <c16:uniqueId val="{0000000A-7F94-41FA-8D69-145292ED679D}"/>
            </c:ext>
          </c:extLst>
        </c:ser>
        <c:ser>
          <c:idx val="1"/>
          <c:order val="1"/>
          <c:tx>
            <c:strRef>
              <c:f>Izdevumi_potencials!$J$36</c:f>
              <c:strCache>
                <c:ptCount val="1"/>
                <c:pt idx="0">
                  <c:v>Potenciālā IKP pieaugums, vidēji 10 gados, %</c:v>
                </c:pt>
              </c:strCache>
            </c:strRef>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C-7F94-41FA-8D69-145292ED679D}"/>
              </c:ext>
            </c:extLst>
          </c:dPt>
          <c:dPt>
            <c:idx val="6"/>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E-7F94-41FA-8D69-145292ED679D}"/>
              </c:ext>
            </c:extLst>
          </c:dPt>
          <c:dPt>
            <c:idx val="7"/>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0-7F94-41FA-8D69-145292ED679D}"/>
              </c:ext>
            </c:extLst>
          </c:dPt>
          <c:dPt>
            <c:idx val="8"/>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2-7F94-41FA-8D69-145292ED679D}"/>
              </c:ext>
            </c:extLst>
          </c:dPt>
          <c:dPt>
            <c:idx val="9"/>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4-7F94-41FA-8D69-145292ED679D}"/>
              </c:ext>
            </c:extLst>
          </c:dPt>
          <c:dPt>
            <c:idx val="10"/>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6-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c:ext xmlns:c16="http://schemas.microsoft.com/office/drawing/2014/chart" uri="{C3380CC4-5D6E-409C-BE32-E72D297353CC}">
              <c16:uniqueId val="{00000017-7F94-41FA-8D69-145292ED679D}"/>
            </c:ext>
          </c:extLst>
        </c:ser>
        <c:dLbls>
          <c:showLegendKey val="0"/>
          <c:showVal val="0"/>
          <c:showCatName val="0"/>
          <c:showSerName val="0"/>
          <c:showPercent val="0"/>
          <c:showBubbleSize val="0"/>
        </c:dLbls>
        <c:smooth val="0"/>
        <c:axId val="-1854693744"/>
        <c:axId val="-1854694832"/>
      </c:lineChart>
      <c:catAx>
        <c:axId val="-1854693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4694832"/>
        <c:crosses val="autoZero"/>
        <c:auto val="1"/>
        <c:lblAlgn val="ctr"/>
        <c:lblOffset val="100"/>
        <c:noMultiLvlLbl val="0"/>
      </c:catAx>
      <c:valAx>
        <c:axId val="-18546948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4693744"/>
        <c:crosses val="autoZero"/>
        <c:crossBetween val="between"/>
      </c:valAx>
      <c:spPr>
        <a:noFill/>
        <a:ln>
          <a:noFill/>
        </a:ln>
        <a:effectLst/>
      </c:spPr>
    </c:plotArea>
    <c:legend>
      <c:legendPos val="b"/>
      <c:layout>
        <c:manualLayout>
          <c:xMode val="edge"/>
          <c:yMode val="edge"/>
          <c:x val="1.9906746950748806E-2"/>
          <c:y val="0.83029325038073953"/>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Latvijā ir cikliska fiskālā politika</a:t>
            </a:r>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strRef>
              <c:f>Deficits_0103!$B$35</c:f>
              <c:strCache>
                <c:ptCount val="1"/>
                <c:pt idx="0">
                  <c:v>IKP pieaugums, salīdzināmajās cenās, % </c:v>
                </c:pt>
              </c:strCache>
            </c:strRef>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1854694288"/>
        <c:axId val="-1854692112"/>
      </c:lineChart>
      <c:lineChart>
        <c:grouping val="standard"/>
        <c:varyColors val="0"/>
        <c:ser>
          <c:idx val="0"/>
          <c:order val="0"/>
          <c:tx>
            <c:strRef>
              <c:f>Deficits_0103!$B$34</c:f>
              <c:strCache>
                <c:ptCount val="1"/>
                <c:pt idx="0">
                  <c:v>Budžeta deficīts, % no IKP (labā ass)</c:v>
                </c:pt>
              </c:strCache>
            </c:strRef>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-0.92979487511023573</c:v>
                </c:pt>
                <c:pt idx="13" formatCode="General">
                  <c:v>-5.3868658500148686E-3</c:v>
                </c:pt>
                <c:pt idx="14" formatCode="General">
                  <c:v>0.27423200781247087</c:v>
                </c:pt>
                <c:pt idx="15" formatCode="General">
                  <c:v>0.60602345000507718</c:v>
                </c:pt>
              </c:numCache>
            </c:numRef>
          </c:val>
          <c:smooth val="0"/>
          <c:extLs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1858379808"/>
        <c:axId val="-1854691568"/>
      </c:lineChart>
      <c:catAx>
        <c:axId val="-185469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854692112"/>
        <c:crosses val="autoZero"/>
        <c:auto val="1"/>
        <c:lblAlgn val="ctr"/>
        <c:lblOffset val="100"/>
        <c:noMultiLvlLbl val="0"/>
      </c:catAx>
      <c:valAx>
        <c:axId val="-1854692112"/>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854694288"/>
        <c:crosses val="autoZero"/>
        <c:crossBetween val="between"/>
      </c:valAx>
      <c:valAx>
        <c:axId val="-1854691568"/>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1858379808"/>
        <c:crosses val="max"/>
        <c:crossBetween val="between"/>
        <c:majorUnit val="2.5"/>
      </c:valAx>
      <c:catAx>
        <c:axId val="-1858379808"/>
        <c:scaling>
          <c:orientation val="minMax"/>
        </c:scaling>
        <c:delete val="1"/>
        <c:axPos val="b"/>
        <c:numFmt formatCode="General" sourceLinked="1"/>
        <c:majorTickMark val="out"/>
        <c:minorTickMark val="none"/>
        <c:tickLblPos val="nextTo"/>
        <c:crossAx val="-1854691568"/>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Vispārējās</a:t>
            </a:r>
            <a:r>
              <a:rPr lang="lv-LV" sz="1200" baseline="0"/>
              <a:t> valdības parāds, % pret IKP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c:ext xmlns:c16="http://schemas.microsoft.com/office/drawing/2014/chart" uri="{C3380CC4-5D6E-409C-BE32-E72D297353CC}">
                <c16:uniqueId val="{00000001-BF44-43D5-B506-38AB94198E49}"/>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03-BF44-43D5-B506-38AB94198E49}"/>
              </c:ext>
            </c:extLst>
          </c:dPt>
          <c:dPt>
            <c:idx val="15"/>
            <c:invertIfNegative val="0"/>
            <c:bubble3D val="0"/>
            <c:spPr>
              <a:solidFill>
                <a:schemeClr val="accent2"/>
              </a:solidFill>
              <a:ln>
                <a:noFill/>
              </a:ln>
              <a:effectLst/>
            </c:spPr>
            <c:extLst>
              <c:ext xmlns:c16="http://schemas.microsoft.com/office/drawing/2014/chart" uri="{C3380CC4-5D6E-409C-BE32-E72D297353CC}">
                <c16:uniqueId val="{00000005-BF44-43D5-B506-38AB94198E49}"/>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07-BF44-43D5-B506-38AB94198E49}"/>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09-BF44-43D5-B506-38AB94198E49}"/>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0B-BF44-43D5-B506-38AB94198E4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37.329794875110238</c:v>
                </c:pt>
                <c:pt idx="16" formatCode="0">
                  <c:v>37.605386865850022</c:v>
                </c:pt>
                <c:pt idx="17" formatCode="0">
                  <c:v>34.925767992187531</c:v>
                </c:pt>
                <c:pt idx="18" formatCode="0">
                  <c:v>34.593976549994913</c:v>
                </c:pt>
              </c:numCache>
            </c:numRef>
          </c:val>
          <c:extLst>
            <c:ext xmlns:c16="http://schemas.microsoft.com/office/drawing/2014/chart" uri="{C3380CC4-5D6E-409C-BE32-E72D297353CC}">
              <c16:uniqueId val="{0000000C-BF44-43D5-B506-38AB94198E49}"/>
            </c:ext>
          </c:extLst>
        </c:ser>
        <c:dLbls>
          <c:showLegendKey val="0"/>
          <c:showVal val="0"/>
          <c:showCatName val="0"/>
          <c:showSerName val="0"/>
          <c:showPercent val="0"/>
          <c:showBubbleSize val="0"/>
        </c:dLbls>
        <c:gapWidth val="219"/>
        <c:overlap val="-27"/>
        <c:axId val="-1858379264"/>
        <c:axId val="-1858380896"/>
      </c:barChart>
      <c:catAx>
        <c:axId val="-1858379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8380896"/>
        <c:crosses val="autoZero"/>
        <c:auto val="1"/>
        <c:lblAlgn val="ctr"/>
        <c:lblOffset val="100"/>
        <c:noMultiLvlLbl val="0"/>
      </c:catAx>
      <c:valAx>
        <c:axId val="-1858380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83792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Valsts budžeta bilance, % no IKP</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72205260056778"/>
          <c:y val="0.25001502398407094"/>
          <c:w val="0.80939132608423947"/>
          <c:h val="0.55573101638157296"/>
        </c:manualLayout>
      </c:layout>
      <c:barChart>
        <c:barDir val="col"/>
        <c:grouping val="clustered"/>
        <c:varyColors val="0"/>
        <c:ser>
          <c:idx val="0"/>
          <c:order val="0"/>
          <c:tx>
            <c:v>iepriekšējie pieņēmumi</c:v>
          </c:tx>
          <c:spPr>
            <a:pattFill prst="wdUpDiag">
              <a:fgClr>
                <a:srgbClr val="002060"/>
              </a:fgClr>
              <a:bgClr>
                <a:schemeClr val="bg1"/>
              </a:bgClr>
            </a:pattFill>
            <a:ln>
              <a:noFill/>
            </a:ln>
            <a:effectLst/>
          </c:spPr>
          <c:invertIfNegative val="0"/>
          <c:cat>
            <c:numRef>
              <c:f>'Pārmaiņu rezultāts'!$D$2:$G$2</c:f>
              <c:numCache>
                <c:formatCode>General</c:formatCode>
                <c:ptCount val="4"/>
                <c:pt idx="0">
                  <c:v>2019</c:v>
                </c:pt>
                <c:pt idx="1">
                  <c:v>2020</c:v>
                </c:pt>
                <c:pt idx="2">
                  <c:v>2021</c:v>
                </c:pt>
                <c:pt idx="3">
                  <c:v>2022</c:v>
                </c:pt>
              </c:numCache>
            </c:numRef>
          </c:cat>
          <c:val>
            <c:numRef>
              <c:f>'Pārmaiņu rezultāts'!$D$3:$G$3</c:f>
              <c:numCache>
                <c:formatCode>#\ ##0.0</c:formatCode>
                <c:ptCount val="4"/>
                <c:pt idx="0">
                  <c:v>-0.999999999999996</c:v>
                </c:pt>
                <c:pt idx="1">
                  <c:v>-0.39999999999999603</c:v>
                </c:pt>
                <c:pt idx="2">
                  <c:v>-0.40000000000000541</c:v>
                </c:pt>
                <c:pt idx="3">
                  <c:v>-0.40000000000000679</c:v>
                </c:pt>
              </c:numCache>
            </c:numRef>
          </c:val>
          <c:extLst>
            <c:ext xmlns:c16="http://schemas.microsoft.com/office/drawing/2014/chart" uri="{C3380CC4-5D6E-409C-BE32-E72D297353CC}">
              <c16:uniqueId val="{00000000-ABC4-4C24-BADB-AD81B51D4BEF}"/>
            </c:ext>
          </c:extLst>
        </c:ser>
        <c:ser>
          <c:idx val="1"/>
          <c:order val="1"/>
          <c:tx>
            <c:v>partijas priekšlikumu rezultāts</c:v>
          </c:tx>
          <c:spPr>
            <a:solidFill>
              <a:srgbClr val="002060"/>
            </a:solidFill>
            <a:ln>
              <a:noFill/>
            </a:ln>
            <a:effectLst/>
          </c:spPr>
          <c:invertIfNegative val="0"/>
          <c:cat>
            <c:numRef>
              <c:f>'Pārmaiņu rezultāts'!$D$2:$G$2</c:f>
              <c:numCache>
                <c:formatCode>General</c:formatCode>
                <c:ptCount val="4"/>
                <c:pt idx="0">
                  <c:v>2019</c:v>
                </c:pt>
                <c:pt idx="1">
                  <c:v>2020</c:v>
                </c:pt>
                <c:pt idx="2">
                  <c:v>2021</c:v>
                </c:pt>
                <c:pt idx="3">
                  <c:v>2022</c:v>
                </c:pt>
              </c:numCache>
            </c:numRef>
          </c:cat>
          <c:val>
            <c:numRef>
              <c:f>'Pārmaiņu rezultāts'!$D$4:$G$4</c:f>
              <c:numCache>
                <c:formatCode>#\ ##0.0</c:formatCode>
                <c:ptCount val="4"/>
                <c:pt idx="0">
                  <c:v>-0.92979487511023573</c:v>
                </c:pt>
                <c:pt idx="1">
                  <c:v>-5.3868658500148686E-3</c:v>
                </c:pt>
                <c:pt idx="2">
                  <c:v>0.27423200781247087</c:v>
                </c:pt>
                <c:pt idx="3">
                  <c:v>0.60602345000507718</c:v>
                </c:pt>
              </c:numCache>
            </c:numRef>
          </c:val>
          <c:extLst>
            <c:ext xmlns:c16="http://schemas.microsoft.com/office/drawing/2014/chart" uri="{C3380CC4-5D6E-409C-BE32-E72D297353CC}">
              <c16:uniqueId val="{00000001-ABC4-4C24-BADB-AD81B51D4BEF}"/>
            </c:ext>
          </c:extLst>
        </c:ser>
        <c:dLbls>
          <c:showLegendKey val="0"/>
          <c:showVal val="0"/>
          <c:showCatName val="0"/>
          <c:showSerName val="0"/>
          <c:showPercent val="0"/>
          <c:showBubbleSize val="0"/>
        </c:dLbls>
        <c:gapWidth val="150"/>
        <c:axId val="-1858380352"/>
        <c:axId val="-1858385248"/>
      </c:barChart>
      <c:catAx>
        <c:axId val="-1858380352"/>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8385248"/>
        <c:crosses val="autoZero"/>
        <c:auto val="1"/>
        <c:lblAlgn val="ctr"/>
        <c:lblOffset val="100"/>
        <c:noMultiLvlLbl val="0"/>
      </c:catAx>
      <c:valAx>
        <c:axId val="-1858385248"/>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8380352"/>
        <c:crosses val="autoZero"/>
        <c:crossBetween val="between"/>
      </c:valAx>
      <c:spPr>
        <a:noFill/>
        <a:ln>
          <a:noFill/>
        </a:ln>
        <a:effectLst/>
      </c:spPr>
    </c:plotArea>
    <c:legend>
      <c:legendPos val="b"/>
      <c:layout>
        <c:manualLayout>
          <c:xMode val="edge"/>
          <c:yMode val="edge"/>
          <c:x val="0.1827050190154802"/>
          <c:y val="0.8425276495610462"/>
          <c:w val="0.66180048922456125"/>
          <c:h val="0.157472350438953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Valsts parāds, % no IKP</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890781509454176"/>
          <c:y val="0.1705287356321839"/>
          <c:w val="0.80120556359026551"/>
          <c:h val="0.57913331523214773"/>
        </c:manualLayout>
      </c:layout>
      <c:lineChart>
        <c:grouping val="standard"/>
        <c:varyColors val="0"/>
        <c:ser>
          <c:idx val="0"/>
          <c:order val="0"/>
          <c:tx>
            <c:v>iepriekšējie pieņēmumi</c:v>
          </c:tx>
          <c:spPr>
            <a:ln w="28575" cap="rnd">
              <a:solidFill>
                <a:srgbClr val="002060"/>
              </a:solidFill>
              <a:prstDash val="dash"/>
              <a:round/>
            </a:ln>
            <a:effectLst/>
          </c:spPr>
          <c:marker>
            <c:symbol val="none"/>
          </c:marker>
          <c:cat>
            <c:numRef>
              <c:f>'Pārmaiņu rezultāts'!$D$2:$G$2</c:f>
              <c:numCache>
                <c:formatCode>General</c:formatCode>
                <c:ptCount val="4"/>
                <c:pt idx="0">
                  <c:v>2019</c:v>
                </c:pt>
                <c:pt idx="1">
                  <c:v>2020</c:v>
                </c:pt>
                <c:pt idx="2">
                  <c:v>2021</c:v>
                </c:pt>
                <c:pt idx="3">
                  <c:v>2022</c:v>
                </c:pt>
              </c:numCache>
            </c:numRef>
          </c:cat>
          <c:val>
            <c:numRef>
              <c:f>'Pārmaiņu rezultāts'!$D$5:$G$5</c:f>
              <c:numCache>
                <c:formatCode>#\ ##0.0</c:formatCode>
                <c:ptCount val="4"/>
                <c:pt idx="0">
                  <c:v>37.4</c:v>
                </c:pt>
                <c:pt idx="1">
                  <c:v>38</c:v>
                </c:pt>
                <c:pt idx="2">
                  <c:v>35.6</c:v>
                </c:pt>
                <c:pt idx="3">
                  <c:v>35.6</c:v>
                </c:pt>
              </c:numCache>
            </c:numRef>
          </c:val>
          <c:smooth val="0"/>
          <c:extLst>
            <c:ext xmlns:c16="http://schemas.microsoft.com/office/drawing/2014/chart" uri="{C3380CC4-5D6E-409C-BE32-E72D297353CC}">
              <c16:uniqueId val="{00000000-76FA-4B1F-B3E3-C84EF316A8A6}"/>
            </c:ext>
          </c:extLst>
        </c:ser>
        <c:ser>
          <c:idx val="1"/>
          <c:order val="1"/>
          <c:tx>
            <c:v>partijas priekšlikumu rezultāts</c:v>
          </c:tx>
          <c:spPr>
            <a:ln w="28575" cap="rnd">
              <a:solidFill>
                <a:srgbClr val="002060"/>
              </a:solidFill>
              <a:round/>
            </a:ln>
            <a:effectLst/>
          </c:spPr>
          <c:marker>
            <c:symbol val="none"/>
          </c:marker>
          <c:cat>
            <c:numRef>
              <c:f>'Pārmaiņu rezultāts'!$D$2:$G$2</c:f>
              <c:numCache>
                <c:formatCode>General</c:formatCode>
                <c:ptCount val="4"/>
                <c:pt idx="0">
                  <c:v>2019</c:v>
                </c:pt>
                <c:pt idx="1">
                  <c:v>2020</c:v>
                </c:pt>
                <c:pt idx="2">
                  <c:v>2021</c:v>
                </c:pt>
                <c:pt idx="3">
                  <c:v>2022</c:v>
                </c:pt>
              </c:numCache>
            </c:numRef>
          </c:cat>
          <c:val>
            <c:numRef>
              <c:f>'Pārmaiņu rezultāts'!$D$6:$G$6</c:f>
              <c:numCache>
                <c:formatCode>#\ ##0.0</c:formatCode>
                <c:ptCount val="4"/>
                <c:pt idx="0">
                  <c:v>37.329794875110238</c:v>
                </c:pt>
                <c:pt idx="1">
                  <c:v>37.605386865850022</c:v>
                </c:pt>
                <c:pt idx="2">
                  <c:v>34.925767992187531</c:v>
                </c:pt>
                <c:pt idx="3">
                  <c:v>34.593976549994913</c:v>
                </c:pt>
              </c:numCache>
            </c:numRef>
          </c:val>
          <c:smooth val="0"/>
          <c:extLst>
            <c:ext xmlns:c16="http://schemas.microsoft.com/office/drawing/2014/chart" uri="{C3380CC4-5D6E-409C-BE32-E72D297353CC}">
              <c16:uniqueId val="{00000001-76FA-4B1F-B3E3-C84EF316A8A6}"/>
            </c:ext>
          </c:extLst>
        </c:ser>
        <c:dLbls>
          <c:showLegendKey val="0"/>
          <c:showVal val="0"/>
          <c:showCatName val="0"/>
          <c:showSerName val="0"/>
          <c:showPercent val="0"/>
          <c:showBubbleSize val="0"/>
        </c:dLbls>
        <c:smooth val="0"/>
        <c:axId val="-1858378720"/>
        <c:axId val="-1858384704"/>
      </c:lineChart>
      <c:catAx>
        <c:axId val="-1858378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8384704"/>
        <c:crosses val="autoZero"/>
        <c:auto val="1"/>
        <c:lblAlgn val="ctr"/>
        <c:lblOffset val="100"/>
        <c:noMultiLvlLbl val="0"/>
      </c:catAx>
      <c:valAx>
        <c:axId val="-1858384704"/>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58378720"/>
        <c:crosses val="autoZero"/>
        <c:crossBetween val="between"/>
      </c:valAx>
      <c:spPr>
        <a:noFill/>
        <a:ln>
          <a:noFill/>
        </a:ln>
        <a:effectLst/>
      </c:spPr>
    </c:plotArea>
    <c:legend>
      <c:legendPos val="b"/>
      <c:layout>
        <c:manualLayout>
          <c:xMode val="edge"/>
          <c:yMode val="edge"/>
          <c:x val="0.15183566339921795"/>
          <c:y val="0.83792994841162094"/>
          <c:w val="0.75075044190904705"/>
          <c:h val="0.14827694814010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8</xdr:col>
      <xdr:colOff>89648</xdr:colOff>
      <xdr:row>3</xdr:row>
      <xdr:rowOff>156883</xdr:rowOff>
    </xdr:from>
    <xdr:to>
      <xdr:col>14</xdr:col>
      <xdr:colOff>480173</xdr:colOff>
      <xdr:row>7</xdr:row>
      <xdr:rowOff>593913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78442</xdr:colOff>
      <xdr:row>3</xdr:row>
      <xdr:rowOff>134471</xdr:rowOff>
    </xdr:from>
    <xdr:to>
      <xdr:col>21</xdr:col>
      <xdr:colOff>493059</xdr:colOff>
      <xdr:row>7</xdr:row>
      <xdr:rowOff>582706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5603</xdr:colOff>
      <xdr:row>24</xdr:row>
      <xdr:rowOff>6723</xdr:rowOff>
    </xdr:from>
    <xdr:to>
      <xdr:col>5</xdr:col>
      <xdr:colOff>240927</xdr:colOff>
      <xdr:row>40</xdr:row>
      <xdr:rowOff>78441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295274</xdr:colOff>
      <xdr:row>1</xdr:row>
      <xdr:rowOff>95249</xdr:rowOff>
    </xdr:from>
    <xdr:to>
      <xdr:col>18</xdr:col>
      <xdr:colOff>76199</xdr:colOff>
      <xdr:row>18</xdr:row>
      <xdr:rowOff>19049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466725</xdr:colOff>
      <xdr:row>22</xdr:row>
      <xdr:rowOff>85725</xdr:rowOff>
    </xdr:from>
    <xdr:to>
      <xdr:col>18</xdr:col>
      <xdr:colOff>247650</xdr:colOff>
      <xdr:row>39</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175372</xdr:colOff>
      <xdr:row>0</xdr:row>
      <xdr:rowOff>56029</xdr:rowOff>
    </xdr:from>
    <xdr:to>
      <xdr:col>15</xdr:col>
      <xdr:colOff>156322</xdr:colOff>
      <xdr:row>30</xdr:row>
      <xdr:rowOff>94129</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571500</xdr:colOff>
      <xdr:row>18</xdr:row>
      <xdr:rowOff>9525</xdr:rowOff>
    </xdr:from>
    <xdr:to>
      <xdr:col>5</xdr:col>
      <xdr:colOff>152400</xdr:colOff>
      <xdr:row>38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18</xdr:row>
      <xdr:rowOff>0</xdr:rowOff>
    </xdr:from>
    <xdr:to>
      <xdr:col>14</xdr:col>
      <xdr:colOff>304800</xdr:colOff>
      <xdr:row>38</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221877</xdr:colOff>
      <xdr:row>0</xdr:row>
      <xdr:rowOff>386042</xdr:rowOff>
    </xdr:from>
    <xdr:to>
      <xdr:col>9</xdr:col>
      <xdr:colOff>438151</xdr:colOff>
      <xdr:row>18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561976</xdr:colOff>
      <xdr:row>1</xdr:row>
      <xdr:rowOff>0</xdr:rowOff>
    </xdr:from>
    <xdr:to>
      <xdr:col>12</xdr:col>
      <xdr:colOff>838200</xdr:colOff>
      <xdr:row>17</xdr:row>
      <xdr:rowOff>200024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133350</xdr:colOff>
      <xdr:row>0</xdr:row>
      <xdr:rowOff>314324</xdr:rowOff>
    </xdr:from>
    <xdr:to>
      <xdr:col>14</xdr:col>
      <xdr:colOff>828675</xdr:colOff>
      <xdr:row>10</xdr:row>
      <xdr:rowOff>9524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183930</xdr:colOff>
      <xdr:row>0</xdr:row>
      <xdr:rowOff>307757</xdr:rowOff>
    </xdr:from>
    <xdr:to>
      <xdr:col>11</xdr:col>
      <xdr:colOff>39414</xdr:colOff>
      <xdr:row>10</xdr:row>
      <xdr:rowOff>13138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361950</xdr:colOff>
      <xdr:row>0</xdr:row>
      <xdr:rowOff>257175</xdr:rowOff>
    </xdr:from>
    <xdr:to>
      <xdr:col>11</xdr:col>
      <xdr:colOff>590550</xdr:colOff>
      <xdr:row>11</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6</xdr:row>
      <xdr:rowOff>95250</xdr:rowOff>
    </xdr:from>
    <xdr:to>
      <xdr:col>2</xdr:col>
      <xdr:colOff>990600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1238250</xdr:colOff>
      <xdr:row>6</xdr:row>
      <xdr:rowOff>104775</xdr:rowOff>
    </xdr:from>
    <xdr:to>
      <xdr:col>6</xdr:col>
      <xdr:colOff>161925</xdr:colOff>
      <xdr:row>21</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6</xdr:row>
      <xdr:rowOff>171449</xdr:rowOff>
    </xdr:from>
    <xdr:to>
      <xdr:col>4</xdr:col>
      <xdr:colOff>0</xdr:colOff>
      <xdr:row>24</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571499</xdr:colOff>
      <xdr:row>13</xdr:row>
      <xdr:rowOff>104775</xdr:rowOff>
    </xdr:from>
    <xdr:to>
      <xdr:col>11</xdr:col>
      <xdr:colOff>85724</xdr:colOff>
      <xdr:row>28</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523875</xdr:colOff>
      <xdr:row>13</xdr:row>
      <xdr:rowOff>104775</xdr:rowOff>
    </xdr:from>
    <xdr:to>
      <xdr:col>17</xdr:col>
      <xdr:colOff>38100</xdr:colOff>
      <xdr:row>28</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47625</xdr:colOff>
      <xdr:row>4</xdr:row>
      <xdr:rowOff>133350</xdr:rowOff>
    </xdr:from>
    <xdr:to>
      <xdr:col>11</xdr:col>
      <xdr:colOff>352425</xdr:colOff>
      <xdr:row>19</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50428</xdr:colOff>
      <xdr:row>19</xdr:row>
      <xdr:rowOff>106455</xdr:rowOff>
    </xdr:from>
    <xdr:to>
      <xdr:col>8</xdr:col>
      <xdr:colOff>174253</xdr:colOff>
      <xdr:row>27</xdr:row>
      <xdr:rowOff>87405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605117</xdr:colOff>
      <xdr:row>0</xdr:row>
      <xdr:rowOff>23530</xdr:rowOff>
    </xdr:from>
    <xdr:to>
      <xdr:col>15</xdr:col>
      <xdr:colOff>493058</xdr:colOff>
      <xdr:row>11</xdr:row>
      <xdr:rowOff>336177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3201</xdr:colOff>
      <xdr:row>12</xdr:row>
      <xdr:rowOff>190500</xdr:rowOff>
    </xdr:from>
    <xdr:to>
      <xdr:col>15</xdr:col>
      <xdr:colOff>384201</xdr:colOff>
      <xdr:row>28</xdr:row>
      <xdr:rowOff>4484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11205</xdr:colOff>
      <xdr:row>0</xdr:row>
      <xdr:rowOff>17929</xdr:rowOff>
    </xdr:from>
    <xdr:to>
      <xdr:col>22</xdr:col>
      <xdr:colOff>493059</xdr:colOff>
      <xdr:row>11</xdr:row>
      <xdr:rowOff>347383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561975</xdr:colOff>
      <xdr:row>25</xdr:row>
      <xdr:rowOff>28575</xdr:rowOff>
    </xdr:from>
    <xdr:to>
      <xdr:col>7</xdr:col>
      <xdr:colOff>1524000</xdr:colOff>
      <xdr:row>36</xdr:row>
      <xdr:rowOff>104775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20and%20Settings\td-trupo\Local%20Settings\Temporary%20Internet%20Files\Content.Outlook\U8Y2E3BN\3100_3300kods_2012bud_050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OCUME~1\bd-adija\LOCALS~1\Temp\1\BW\Analyzer\Workbooks\GY55JBHKLGROEZGX7WMT1OGY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cuments%20and%20Settings\TD-STEPA\Local%20Settings\Temporary%20Internet%20Files\Content.Outlook\D9D6NPYH\CDTforecastDG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ietvediba\fdp_dokumenti\td\Documents%20and%20Settings\Td-strau\Local%20Settings\Temporary%20Internet%20Files\OLK1F\LV%20forecasts%202005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d\Documents%20and%20Settings\Td-strau\Local%20Settings\Temporary%20Internet%20Files\OLK1F\LV%20forecasts%20200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LV%20forecasts%202005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b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ietvediba\fdp_dokumenti\Documents%20and%20Settings\TD-STEPA\Local%20Settings\Temporary%20Internet%20Files\Content.Outlook\D9D6NPYH\CDTforecastDG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TD-STEPA\Local%20Settings\Temporary%20Internet%20Files\Content.Outlook\D9D6NPYH\CDTforecastDG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BC_REG_02_08"/>
    </sheetNames>
    <sheetDataSet>
      <sheetData sheetId="0" refreshError="1"/>
      <sheetData sheetId="1" refreshError="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row r="15">
          <cell r="C15" t="str">
            <v>mn LVL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row r="132">
          <cell r="A132" t="str">
            <v xml:space="preserve"> Table 2</v>
          </cell>
        </row>
        <row r="133">
          <cell r="A133" t="str">
            <v xml:space="preserve"> QUARTERLY PROFILES </v>
          </cell>
        </row>
        <row r="135">
          <cell r="A135" t="str">
            <v xml:space="preserve"> Country: LATVIA</v>
          </cell>
        </row>
        <row r="136">
          <cell r="A136" t="str">
            <v xml:space="preserve"> Currency unit: </v>
          </cell>
        </row>
        <row r="137">
          <cell r="A137" t="str">
            <v xml:space="preserve"> ESA 95</v>
          </cell>
          <cell r="Z137" t="str">
            <v xml:space="preserve"> Date : </v>
          </cell>
          <cell r="AD137" t="str">
            <v>18.10.2005</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USE AND SUPPLY OF GOODS AND SERVICES, VOLUMES  </v>
          </cell>
        </row>
        <row r="141">
          <cell r="J141" t="str">
            <v xml:space="preserve">Percentage change from previous quarter </v>
          </cell>
        </row>
        <row r="142">
          <cell r="A142" t="str">
            <v xml:space="preserve"> 1. Private consumption expenditure  </v>
          </cell>
        </row>
        <row r="143">
          <cell r="A143" t="str">
            <v xml:space="preserve"> 2. Government consumption expenditure  </v>
          </cell>
        </row>
        <row r="144">
          <cell r="A144" t="str">
            <v xml:space="preserve"> 3. Gross fixed capital formation  </v>
          </cell>
        </row>
        <row r="145">
          <cell r="A145" t="str">
            <v xml:space="preserve"> 4. Final domestic demand </v>
          </cell>
        </row>
        <row r="146">
          <cell r="A146" t="str">
            <v xml:space="preserve"> 5. Change in inventories + net acquisition of  </v>
          </cell>
        </row>
        <row r="147">
          <cell r="A147" t="str">
            <v xml:space="preserve">    valuables as % of GDP  </v>
          </cell>
        </row>
        <row r="148">
          <cell r="A148" t="str">
            <v xml:space="preserve"> 6. Domestic demand </v>
          </cell>
        </row>
        <row r="149">
          <cell r="A149" t="str">
            <v xml:space="preserve"> 7. Exports of goods and services  </v>
          </cell>
        </row>
        <row r="150">
          <cell r="A150" t="str">
            <v xml:space="preserve"> 8. Final demand </v>
          </cell>
        </row>
        <row r="151">
          <cell r="A151" t="str">
            <v xml:space="preserve"> 9. Imports of goods and services  </v>
          </cell>
        </row>
        <row r="152">
          <cell r="A152" t="str">
            <v xml:space="preserve">10. Gross domestic product at market prices </v>
          </cell>
        </row>
        <row r="154">
          <cell r="J154" t="str">
            <v xml:space="preserve">HARMONISED INDEX OF CONSUMER PRICES  </v>
          </cell>
        </row>
        <row r="155">
          <cell r="J155" t="str">
            <v xml:space="preserve">Percentage change from four quarters earlier </v>
          </cell>
        </row>
        <row r="156">
          <cell r="A156" t="str">
            <v xml:space="preserve">11. HICP </v>
          </cell>
          <cell r="J156">
            <v>6.7</v>
          </cell>
          <cell r="L156">
            <v>6.7</v>
          </cell>
          <cell r="N156">
            <v>6.7</v>
          </cell>
          <cell r="P156">
            <v>7.6</v>
          </cell>
          <cell r="R156">
            <v>7.3</v>
          </cell>
          <cell r="T156">
            <v>5.7</v>
          </cell>
          <cell r="V156">
            <v>5.0999999999999996</v>
          </cell>
          <cell r="X156">
            <v>4.5</v>
          </cell>
          <cell r="Z156">
            <v>4.5</v>
          </cell>
          <cell r="AB156">
            <v>4.4000000000000004</v>
          </cell>
          <cell r="AD156">
            <v>4.3</v>
          </cell>
          <cell r="AF156">
            <v>4</v>
          </cell>
        </row>
        <row r="157">
          <cell r="A157" t="str">
            <v xml:space="preserve"> </v>
          </cell>
        </row>
        <row r="161">
          <cell r="A161" t="str">
            <v xml:space="preserve"> Table 3</v>
          </cell>
        </row>
        <row r="162">
          <cell r="A162" t="str">
            <v xml:space="preserve">FURTHER ANALYSIS OF FIXED INVESTMENT  </v>
          </cell>
        </row>
        <row r="163">
          <cell r="A163" t="str">
            <v xml:space="preserve"> VOLUMES </v>
          </cell>
        </row>
        <row r="165">
          <cell r="A165" t="str">
            <v xml:space="preserve"> Country: LATVIA</v>
          </cell>
        </row>
        <row r="166">
          <cell r="A166" t="str">
            <v xml:space="preserve"> Currency unit: mln lats (at 2000 basic prices)</v>
          </cell>
        </row>
        <row r="167">
          <cell r="A167" t="str">
            <v xml:space="preserve"> ESA 95</v>
          </cell>
          <cell r="Z167" t="str">
            <v xml:space="preserve"> Date : </v>
          </cell>
          <cell r="AD167" t="str">
            <v>18.10.2005</v>
          </cell>
        </row>
        <row r="168">
          <cell r="I168" t="str">
            <v xml:space="preserve">ESA 95 </v>
          </cell>
          <cell r="M168">
            <v>2004</v>
          </cell>
          <cell r="V168">
            <v>2005</v>
          </cell>
          <cell r="Z168">
            <v>2006</v>
          </cell>
          <cell r="AD168">
            <v>2007</v>
          </cell>
        </row>
        <row r="169">
          <cell r="I169" t="str">
            <v>code</v>
          </cell>
          <cell r="M169" t="str">
            <v xml:space="preserve">Level </v>
          </cell>
          <cell r="R169" t="str">
            <v xml:space="preserve">Percentage change </v>
          </cell>
        </row>
        <row r="170">
          <cell r="A170" t="str">
            <v xml:space="preserve"> By sector </v>
          </cell>
          <cell r="I170" t="str">
            <v xml:space="preserve"> </v>
          </cell>
        </row>
        <row r="171">
          <cell r="A171" t="str">
            <v xml:space="preserve"> 1. General government  </v>
          </cell>
          <cell r="I171" t="str">
            <v>S13</v>
          </cell>
        </row>
        <row r="172">
          <cell r="A172" t="str">
            <v xml:space="preserve"> 2. Other domestic sectors  </v>
          </cell>
          <cell r="I172" t="str">
            <v>S1-S13</v>
          </cell>
        </row>
        <row r="173">
          <cell r="A173" t="str">
            <v xml:space="preserve"> 2a. - of which, corporations </v>
          </cell>
          <cell r="I173" t="str">
            <v>S11+S12</v>
          </cell>
        </row>
        <row r="174">
          <cell r="A174" t="str">
            <v xml:space="preserve"> 2b. - of which, households and NPISHs </v>
          </cell>
          <cell r="I174" t="str">
            <v>S14+S15</v>
          </cell>
        </row>
        <row r="175">
          <cell r="A175" t="str">
            <v xml:space="preserve"> By type of asset </v>
          </cell>
          <cell r="I175" t="str">
            <v>Pi6</v>
          </cell>
        </row>
        <row r="176">
          <cell r="A176" t="str">
            <v xml:space="preserve"> 3. Construction </v>
          </cell>
          <cell r="I176" t="str">
            <v>Pi6(4+5)</v>
          </cell>
        </row>
        <row r="177">
          <cell r="A177" t="str">
            <v xml:space="preserve"> 3a. - of which, housing </v>
          </cell>
          <cell r="I177" t="str">
            <v>Pi6(4)</v>
          </cell>
        </row>
        <row r="178">
          <cell r="A178" t="str">
            <v xml:space="preserve"> 3b. - of which, other construction </v>
          </cell>
          <cell r="I178" t="str">
            <v>Pi6(5)</v>
          </cell>
        </row>
        <row r="179">
          <cell r="A179" t="str">
            <v xml:space="preserve"> 4. Equipment  </v>
          </cell>
          <cell r="I179" t="str">
            <v>Pi6(2+3)</v>
          </cell>
        </row>
        <row r="180">
          <cell r="A180" t="str">
            <v xml:space="preserve"> 5. Other </v>
          </cell>
          <cell r="I180" t="str">
            <v>Pi6(1+6)</v>
          </cell>
        </row>
        <row r="181">
          <cell r="A181" t="str">
            <v xml:space="preserve"> 6. Gross fixed capital formation </v>
          </cell>
          <cell r="I181" t="str">
            <v>P51</v>
          </cell>
          <cell r="M181">
            <v>1885.8440000000003</v>
          </cell>
          <cell r="R181">
            <v>17.261062376107116</v>
          </cell>
          <cell r="V181">
            <v>12.877338255777659</v>
          </cell>
          <cell r="Z181">
            <v>12.877338255777659</v>
          </cell>
          <cell r="AD181">
            <v>9.0588312456933995</v>
          </cell>
        </row>
        <row r="182">
          <cell r="A182" t="str">
            <v xml:space="preserve">    (whole economy) ( = 1+2 = 3+4+5 ) </v>
          </cell>
        </row>
        <row r="183">
          <cell r="A183" t="str">
            <v xml:space="preserve"> By industry </v>
          </cell>
        </row>
        <row r="184">
          <cell r="A184" t="str">
            <v xml:space="preserve"> 7. Manufacturing </v>
          </cell>
          <cell r="I184" t="str">
            <v>A17(D)</v>
          </cell>
        </row>
        <row r="197">
          <cell r="A197" t="str">
            <v xml:space="preserve"> Table 4</v>
          </cell>
        </row>
        <row r="198">
          <cell r="A198" t="str">
            <v xml:space="preserve">USE AND SUPPLY OF GOODS AND SERVICES  </v>
          </cell>
        </row>
        <row r="199">
          <cell r="A199" t="str">
            <v xml:space="preserve">VALUES </v>
          </cell>
        </row>
        <row r="201">
          <cell r="A201" t="str">
            <v xml:space="preserve"> Country: LATVIA</v>
          </cell>
        </row>
        <row r="202">
          <cell r="A202" t="str">
            <v xml:space="preserve"> Currency unit: mln lats (at 2000 basic prices)</v>
          </cell>
        </row>
        <row r="203">
          <cell r="A203" t="str">
            <v xml:space="preserve"> ESA 95</v>
          </cell>
          <cell r="Z203" t="str">
            <v xml:space="preserve"> Date : </v>
          </cell>
          <cell r="AD203" t="str">
            <v>18.10.2005</v>
          </cell>
        </row>
        <row r="204">
          <cell r="J204" t="str">
            <v xml:space="preserve">Value at current prices </v>
          </cell>
        </row>
        <row r="205">
          <cell r="J205">
            <v>2004</v>
          </cell>
          <cell r="P205">
            <v>2005</v>
          </cell>
          <cell r="V205">
            <v>2006</v>
          </cell>
          <cell r="AB205">
            <v>2007</v>
          </cell>
        </row>
        <row r="206">
          <cell r="G206" t="str">
            <v xml:space="preserve">ESA 95 </v>
          </cell>
          <cell r="M206" t="str">
            <v xml:space="preserve"> %</v>
          </cell>
          <cell r="S206" t="str">
            <v xml:space="preserve"> %</v>
          </cell>
          <cell r="Y206" t="str">
            <v xml:space="preserve"> %</v>
          </cell>
          <cell r="AE206" t="str">
            <v xml:space="preserve"> %</v>
          </cell>
        </row>
        <row r="207">
          <cell r="G207" t="str">
            <v>code</v>
          </cell>
          <cell r="J207" t="str">
            <v>Level</v>
          </cell>
          <cell r="M207" t="str">
            <v xml:space="preserve"> change</v>
          </cell>
          <cell r="P207" t="str">
            <v>Level</v>
          </cell>
          <cell r="S207" t="str">
            <v xml:space="preserve"> change</v>
          </cell>
          <cell r="V207" t="str">
            <v>Level</v>
          </cell>
          <cell r="Y207" t="str">
            <v xml:space="preserve"> change</v>
          </cell>
          <cell r="AB207" t="str">
            <v>Level</v>
          </cell>
          <cell r="AE207" t="str">
            <v xml:space="preserve"> change</v>
          </cell>
        </row>
        <row r="208">
          <cell r="A208" t="str">
            <v xml:space="preserve"> 1. Private consumption expenditure  </v>
          </cell>
          <cell r="G208" t="str">
            <v>P3</v>
          </cell>
          <cell r="J208">
            <v>4605.24</v>
          </cell>
          <cell r="M208">
            <v>15.836735309875422</v>
          </cell>
          <cell r="P208">
            <v>5301.3680784000007</v>
          </cell>
          <cell r="S208">
            <v>15.116000000000014</v>
          </cell>
          <cell r="V208">
            <v>5999.7438022080232</v>
          </cell>
          <cell r="Y208">
            <v>13.173499999999976</v>
          </cell>
          <cell r="AB208">
            <v>6643.2163249948326</v>
          </cell>
          <cell r="AE208">
            <v>10.725</v>
          </cell>
        </row>
        <row r="209">
          <cell r="A209" t="str">
            <v xml:space="preserve"> 2. Government consumption expenditure  </v>
          </cell>
          <cell r="G209" t="str">
            <v>P3</v>
          </cell>
          <cell r="J209">
            <v>1476.2950000000001</v>
          </cell>
          <cell r="M209">
            <v>8.3375346100811498</v>
          </cell>
          <cell r="P209">
            <v>1632.6641663999994</v>
          </cell>
          <cell r="S209">
            <v>10.591999999999999</v>
          </cell>
          <cell r="V209">
            <v>1788.8774738411514</v>
          </cell>
          <cell r="Y209">
            <v>9.5679999999999978</v>
          </cell>
          <cell r="AB209">
            <v>1923.4010598740063</v>
          </cell>
          <cell r="AE209">
            <v>7.5200000000000102</v>
          </cell>
        </row>
        <row r="210">
          <cell r="A210" t="str">
            <v xml:space="preserve"> 3. Gross fixed capital formation  </v>
          </cell>
          <cell r="G210" t="str">
            <v>P51</v>
          </cell>
          <cell r="J210">
            <v>1908.335</v>
          </cell>
          <cell r="M210">
            <v>23.912224769004027</v>
          </cell>
          <cell r="P210">
            <v>2364.9012806368846</v>
          </cell>
          <cell r="S210">
            <v>23.924849705994149</v>
          </cell>
          <cell r="V210">
            <v>2762.8679345883038</v>
          </cell>
          <cell r="Y210">
            <v>16.828045094729887</v>
          </cell>
          <cell r="AB210">
            <v>3118.6117800653733</v>
          </cell>
          <cell r="AE210">
            <v>12.875890339292638</v>
          </cell>
        </row>
        <row r="211">
          <cell r="A211" t="str">
            <v xml:space="preserve"> 4. Final domestic demand (1+2+3) </v>
          </cell>
          <cell r="J211">
            <v>7989.87</v>
          </cell>
          <cell r="M211">
            <v>16.159165943264824</v>
          </cell>
          <cell r="P211">
            <v>9298.9335254368852</v>
          </cell>
          <cell r="S211">
            <v>16.384040359065736</v>
          </cell>
          <cell r="V211">
            <v>10551.489210637479</v>
          </cell>
          <cell r="Y211">
            <v>13.46988535593114</v>
          </cell>
          <cell r="AB211">
            <v>11685.229164934213</v>
          </cell>
          <cell r="AE211">
            <v>10.744833564855981</v>
          </cell>
        </row>
        <row r="212">
          <cell r="A212" t="str">
            <v xml:space="preserve"> 5. Change in inventories + net acquisition of  </v>
          </cell>
        </row>
        <row r="213">
          <cell r="A213" t="str">
            <v xml:space="preserve">    valuables as % of GDP  </v>
          </cell>
          <cell r="G213" t="str">
            <v>P52+P53</v>
          </cell>
          <cell r="J213">
            <v>502.80699999999814</v>
          </cell>
          <cell r="M213">
            <v>100.92508971172256</v>
          </cell>
          <cell r="P213">
            <v>385.86144377738611</v>
          </cell>
          <cell r="S213">
            <v>-23.258537813238974</v>
          </cell>
          <cell r="V213">
            <v>219.31279590725711</v>
          </cell>
          <cell r="Y213">
            <v>-43.162811562539893</v>
          </cell>
          <cell r="AB213">
            <v>141.84532844202593</v>
          </cell>
          <cell r="AE213">
            <v>-35.322821518353436</v>
          </cell>
        </row>
        <row r="214">
          <cell r="A214" t="str">
            <v xml:space="preserve"> 6. Domestic demand (4+5)  </v>
          </cell>
          <cell r="J214">
            <v>8492.6769999999979</v>
          </cell>
          <cell r="M214">
            <v>19.134820772639642</v>
          </cell>
          <cell r="P214">
            <v>9684.794969214272</v>
          </cell>
          <cell r="S214">
            <v>14.037010582343768</v>
          </cell>
          <cell r="V214">
            <v>10770.802006544736</v>
          </cell>
          <cell r="Y214">
            <v>11.21352636563428</v>
          </cell>
          <cell r="AB214">
            <v>11827.07449337624</v>
          </cell>
          <cell r="AE214">
            <v>9.8068137004994895</v>
          </cell>
        </row>
        <row r="215">
          <cell r="A215" t="str">
            <v xml:space="preserve"> 7. Exports of goods and services  </v>
          </cell>
          <cell r="G215" t="str">
            <v>P6</v>
          </cell>
          <cell r="J215">
            <v>3222.2890000000002</v>
          </cell>
          <cell r="M215">
            <v>20.541505279483857</v>
          </cell>
          <cell r="P215">
            <v>3900.3963217390451</v>
          </cell>
          <cell r="S215">
            <v>21.044273860570712</v>
          </cell>
          <cell r="V215">
            <v>4476.9442382887028</v>
          </cell>
          <cell r="Y215">
            <v>14.781777773100657</v>
          </cell>
          <cell r="AB215">
            <v>4996.5179422124111</v>
          </cell>
          <cell r="AE215">
            <v>11.605543340926516</v>
          </cell>
        </row>
        <row r="216">
          <cell r="A216" t="str">
            <v xml:space="preserve"> 7a. - of which, goods  </v>
          </cell>
          <cell r="G216" t="str">
            <v>P61</v>
          </cell>
        </row>
        <row r="217">
          <cell r="A217" t="str">
            <v xml:space="preserve"> 7b. - of which, services </v>
          </cell>
          <cell r="G217" t="str">
            <v>P62</v>
          </cell>
        </row>
        <row r="218">
          <cell r="A218" t="str">
            <v xml:space="preserve"> 8. Final demand (6+7) </v>
          </cell>
          <cell r="J218">
            <v>11714.965999999999</v>
          </cell>
          <cell r="M218">
            <v>19.518456039474358</v>
          </cell>
          <cell r="P218">
            <v>13585.191290953317</v>
          </cell>
          <cell r="S218">
            <v>15.964410745650625</v>
          </cell>
          <cell r="V218">
            <v>15247.746244833439</v>
          </cell>
          <cell r="Y218">
            <v>12.237994432859068</v>
          </cell>
          <cell r="AB218">
            <v>16823.592435588653</v>
          </cell>
          <cell r="AE218">
            <v>10.334945017131147</v>
          </cell>
        </row>
        <row r="219">
          <cell r="A219" t="str">
            <v xml:space="preserve"> 9. Imports of goods and services  </v>
          </cell>
          <cell r="G219" t="str">
            <v>P7</v>
          </cell>
          <cell r="J219">
            <v>4381.9239999999991</v>
          </cell>
          <cell r="M219">
            <v>25.772103998284734</v>
          </cell>
          <cell r="P219">
            <v>5080.5087916318962</v>
          </cell>
          <cell r="S219">
            <v>15.942421448475528</v>
          </cell>
          <cell r="V219">
            <v>5694.1452993796856</v>
          </cell>
          <cell r="Y219">
            <v>12.078249106831777</v>
          </cell>
          <cell r="AB219">
            <v>6265.1454455856328</v>
          </cell>
          <cell r="AE219">
            <v>10.027846431459196</v>
          </cell>
        </row>
        <row r="220">
          <cell r="A220" t="str">
            <v xml:space="preserve"> 9a. - of which goods  </v>
          </cell>
          <cell r="G220" t="str">
            <v>P71</v>
          </cell>
        </row>
        <row r="221">
          <cell r="A221" t="str">
            <v xml:space="preserve"> 9b. - of which services </v>
          </cell>
          <cell r="G221" t="str">
            <v>P72</v>
          </cell>
        </row>
        <row r="222">
          <cell r="A222" t="str">
            <v xml:space="preserve">10. GDP at market prices (8-9)  </v>
          </cell>
          <cell r="G222" t="str">
            <v>B1*g</v>
          </cell>
          <cell r="J222">
            <v>7333.0419999999995</v>
          </cell>
          <cell r="M222">
            <v>16.069806732928257</v>
          </cell>
          <cell r="P222">
            <v>8504.6824993214213</v>
          </cell>
          <cell r="S222">
            <v>15.977550644349535</v>
          </cell>
          <cell r="V222">
            <v>9553.6009454537525</v>
          </cell>
          <cell r="Y222">
            <v>12.333422749362171</v>
          </cell>
          <cell r="AB222">
            <v>10558.44699000302</v>
          </cell>
          <cell r="AE222">
            <v>10.517982175374826</v>
          </cell>
        </row>
        <row r="223">
          <cell r="A223" t="str">
            <v xml:space="preserve">11. - of which, external balance of g&amp;s  </v>
          </cell>
          <cell r="G223" t="str">
            <v>B11</v>
          </cell>
          <cell r="J223">
            <v>-1159.635</v>
          </cell>
          <cell r="M223">
            <v>43.016325025498105</v>
          </cell>
          <cell r="P223">
            <v>-1180.1124698928511</v>
          </cell>
          <cell r="S223">
            <v>1.7658547640293989</v>
          </cell>
          <cell r="V223">
            <v>-1217.2010610909829</v>
          </cell>
          <cell r="Y223">
            <v>3.1428013976921392</v>
          </cell>
          <cell r="AB223">
            <v>-1268.6275033732218</v>
          </cell>
          <cell r="AE223">
            <v>4.2249751438883152</v>
          </cell>
        </row>
        <row r="224">
          <cell r="A224" t="str">
            <v xml:space="preserve">11a. - of which goods  </v>
          </cell>
          <cell r="G224" t="str">
            <v xml:space="preserve"> </v>
          </cell>
        </row>
        <row r="225">
          <cell r="A225" t="str">
            <v xml:space="preserve">11b. - of which services </v>
          </cell>
          <cell r="G225" t="str">
            <v xml:space="preserve"> </v>
          </cell>
        </row>
        <row r="226">
          <cell r="A226" t="str">
            <v xml:space="preserve">12. Balance of primary income with the RoW </v>
          </cell>
          <cell r="G226" t="str">
            <v>B5</v>
          </cell>
          <cell r="J226">
            <v>-119.01787317829934</v>
          </cell>
          <cell r="M226">
            <v>858.55834999137267</v>
          </cell>
          <cell r="P226">
            <v>-37.564727831162884</v>
          </cell>
          <cell r="S226">
            <v>-68.437742308764342</v>
          </cell>
          <cell r="V226">
            <v>-67.098399316804432</v>
          </cell>
          <cell r="Y226">
            <v>78.620751941508956</v>
          </cell>
          <cell r="AB226">
            <v>-95.910398251024162</v>
          </cell>
          <cell r="AE226">
            <v>42.939919919973306</v>
          </cell>
        </row>
        <row r="227">
          <cell r="A227" t="str">
            <v xml:space="preserve">13. Gross National Income (10+12) </v>
          </cell>
          <cell r="G227" t="str">
            <v>B5*g</v>
          </cell>
          <cell r="J227">
            <v>7214.0241268217005</v>
          </cell>
          <cell r="M227">
            <v>14.410804075475724</v>
          </cell>
          <cell r="P227">
            <v>8467.1177714902587</v>
          </cell>
          <cell r="S227">
            <v>17.370244715561228</v>
          </cell>
          <cell r="V227">
            <v>9486.5025461369478</v>
          </cell>
          <cell r="Y227">
            <v>12.03933619630368</v>
          </cell>
          <cell r="AB227">
            <v>10462.536591751996</v>
          </cell>
          <cell r="AE227">
            <v>10.288660556070823</v>
          </cell>
        </row>
        <row r="228">
          <cell r="A228" t="str">
            <v xml:space="preserve"> </v>
          </cell>
        </row>
        <row r="229">
          <cell r="A229" t="str">
            <v xml:space="preserve">14. Compensation of employees  </v>
          </cell>
          <cell r="G229" t="str">
            <v>D1</v>
          </cell>
        </row>
        <row r="230">
          <cell r="A230" t="str">
            <v xml:space="preserve">15. Gross operating surplus and mixed income </v>
          </cell>
          <cell r="G230" t="str">
            <v>B2g+B3g</v>
          </cell>
        </row>
        <row r="231">
          <cell r="A231" t="str">
            <v xml:space="preserve">16. Gross value added at basic prices </v>
          </cell>
          <cell r="G231" t="str">
            <v>B1g</v>
          </cell>
        </row>
        <row r="232">
          <cell r="A232" t="str">
            <v xml:space="preserve">16a. - of which, labour costs, incl. of self-employed </v>
          </cell>
          <cell r="G232" t="str">
            <v xml:space="preserve"> </v>
          </cell>
        </row>
        <row r="233">
          <cell r="A233" t="str">
            <v xml:space="preserve">17. Taxes net of subsidies (18-19) </v>
          </cell>
          <cell r="G233" t="str">
            <v xml:space="preserve"> </v>
          </cell>
        </row>
        <row r="234">
          <cell r="A234" t="str">
            <v xml:space="preserve">18. - taxes on products </v>
          </cell>
          <cell r="G234" t="str">
            <v>D21</v>
          </cell>
        </row>
        <row r="235">
          <cell r="A235" t="str">
            <v xml:space="preserve">19. - subsidies on products  </v>
          </cell>
          <cell r="G235" t="str">
            <v>D31</v>
          </cell>
        </row>
        <row r="236">
          <cell r="A236" t="str">
            <v xml:space="preserve">20. GDP market prices (16+17)  </v>
          </cell>
          <cell r="G236" t="str">
            <v>B1*g</v>
          </cell>
          <cell r="J236">
            <v>7333.0419999999995</v>
          </cell>
          <cell r="M236">
            <v>16.069806732928257</v>
          </cell>
          <cell r="P236">
            <v>8504.6824993214213</v>
          </cell>
          <cell r="S236">
            <v>15.977550644349535</v>
          </cell>
          <cell r="V236">
            <v>9553.6009454537525</v>
          </cell>
          <cell r="Y236">
            <v>12.333422749362171</v>
          </cell>
          <cell r="AB236">
            <v>10558.44699000302</v>
          </cell>
          <cell r="AE236">
            <v>10.517982175374826</v>
          </cell>
        </row>
        <row r="237">
          <cell r="A237" t="str">
            <v xml:space="preserve"> </v>
          </cell>
        </row>
        <row r="262">
          <cell r="A262" t="str">
            <v xml:space="preserve"> Table 5</v>
          </cell>
        </row>
        <row r="263">
          <cell r="A263" t="str">
            <v xml:space="preserve"> COSTS AND PRICES </v>
          </cell>
        </row>
        <row r="265">
          <cell r="A265" t="str">
            <v xml:space="preserve"> Country: LATVIA</v>
          </cell>
        </row>
        <row r="266">
          <cell r="A266" t="str">
            <v xml:space="preserve"> Currency unit: mln lats</v>
          </cell>
        </row>
        <row r="267">
          <cell r="A267" t="str">
            <v xml:space="preserve"> ESA 95</v>
          </cell>
          <cell r="Z267" t="str">
            <v xml:space="preserve"> Date : </v>
          </cell>
          <cell r="AD267" t="str">
            <v>18.10.2005</v>
          </cell>
        </row>
        <row r="268">
          <cell r="N268">
            <v>2004</v>
          </cell>
          <cell r="S268">
            <v>2005</v>
          </cell>
          <cell r="X268">
            <v>2006</v>
          </cell>
          <cell r="AC268">
            <v>2007</v>
          </cell>
        </row>
        <row r="269">
          <cell r="N269" t="str">
            <v xml:space="preserve">% change in implicit price deflator </v>
          </cell>
        </row>
        <row r="270">
          <cell r="A270" t="str">
            <v xml:space="preserve"> 1. Private consumption expenditure  </v>
          </cell>
          <cell r="N270">
            <v>6.0024707066699934</v>
          </cell>
          <cell r="S270">
            <v>6.0000000000000053</v>
          </cell>
          <cell r="X270">
            <v>4.4999999999999929</v>
          </cell>
          <cell r="AC270">
            <v>3</v>
          </cell>
        </row>
        <row r="271">
          <cell r="A271" t="str">
            <v xml:space="preserve"> 2. Government consumption expenditure  </v>
          </cell>
          <cell r="N271">
            <v>6.1226706165370182</v>
          </cell>
          <cell r="S271">
            <v>8.0000000000000071</v>
          </cell>
          <cell r="X271">
            <v>7.0000000000000062</v>
          </cell>
          <cell r="AC271">
            <v>5</v>
          </cell>
        </row>
        <row r="272">
          <cell r="A272" t="str">
            <v xml:space="preserve"> 3. Gross fixed capital formation  </v>
          </cell>
          <cell r="N272">
            <v>5.672098016273952</v>
          </cell>
          <cell r="S272">
            <v>6.4999999999999947</v>
          </cell>
          <cell r="X272">
            <v>3.499999999999992</v>
          </cell>
          <cell r="AC272">
            <v>3.499999999999992</v>
          </cell>
        </row>
        <row r="273">
          <cell r="A273" t="str">
            <v xml:space="preserve"> 3a. - of which, construction </v>
          </cell>
        </row>
        <row r="274">
          <cell r="A274" t="str">
            <v xml:space="preserve"> 3b. - of which, equipment </v>
          </cell>
        </row>
        <row r="275">
          <cell r="A275" t="str">
            <v xml:space="preserve"> 4. Final domestic demand </v>
          </cell>
          <cell r="N275">
            <v>5.4961477508505823</v>
          </cell>
          <cell r="S275">
            <v>6.0533114106117552</v>
          </cell>
          <cell r="X275">
            <v>4.3278152028958488</v>
          </cell>
          <cell r="AC275">
            <v>3.2361762061059949</v>
          </cell>
        </row>
        <row r="276">
          <cell r="A276" t="str">
            <v xml:space="preserve"> 5. Change in inventories </v>
          </cell>
          <cell r="N276">
            <v>34.512074125917501</v>
          </cell>
          <cell r="S276">
            <v>15.121519162874897</v>
          </cell>
          <cell r="X276">
            <v>2.7387462718372557</v>
          </cell>
          <cell r="AC276">
            <v>-9.7239325034850772</v>
          </cell>
        </row>
        <row r="277">
          <cell r="A277" t="str">
            <v xml:space="preserve"> 6. Domestic demand </v>
          </cell>
          <cell r="N277">
            <v>6.8650634484844488</v>
          </cell>
          <cell r="S277">
            <v>5.8631413438401836</v>
          </cell>
          <cell r="X277">
            <v>3.7321352106956027</v>
          </cell>
          <cell r="AC277">
            <v>2.8733251902296502</v>
          </cell>
        </row>
        <row r="278">
          <cell r="A278" t="str">
            <v xml:space="preserve"> 7. Exports of goods and services  </v>
          </cell>
          <cell r="N278">
            <v>10.328226791120198</v>
          </cell>
          <cell r="S278">
            <v>7.0000000000000062</v>
          </cell>
          <cell r="X278">
            <v>3.499999999999992</v>
          </cell>
          <cell r="AC278">
            <v>2.4999999999999911</v>
          </cell>
        </row>
        <row r="279">
          <cell r="A279" t="str">
            <v xml:space="preserve"> 7a. - of which, goods  </v>
          </cell>
        </row>
        <row r="280">
          <cell r="A280" t="str">
            <v xml:space="preserve"> 7b. - of which, services </v>
          </cell>
        </row>
        <row r="281">
          <cell r="A281" t="str">
            <v xml:space="preserve"> 8. Final demand </v>
          </cell>
          <cell r="N281">
            <v>7.7742358381857031</v>
          </cell>
          <cell r="S281">
            <v>6.2721438253403363</v>
          </cell>
          <cell r="X281">
            <v>3.7300322036473403</v>
          </cell>
          <cell r="AC281">
            <v>2.8002167278551582</v>
          </cell>
        </row>
        <row r="282">
          <cell r="A282" t="str">
            <v xml:space="preserve"> 9. Imports of goods and services  </v>
          </cell>
          <cell r="N282">
            <v>8.7621038201252546</v>
          </cell>
          <cell r="S282">
            <v>5</v>
          </cell>
          <cell r="X282">
            <v>2.4999999999999911</v>
          </cell>
          <cell r="AC282">
            <v>2</v>
          </cell>
        </row>
        <row r="283">
          <cell r="A283" t="str">
            <v xml:space="preserve"> 9a. - of which, goods  </v>
          </cell>
        </row>
        <row r="284">
          <cell r="A284" t="str">
            <v xml:space="preserve"> 9b. - of which, services </v>
          </cell>
        </row>
        <row r="285">
          <cell r="A285" t="str">
            <v xml:space="preserve">10. Gross domestic product at market prices </v>
          </cell>
          <cell r="N285">
            <v>7.1553697870291089</v>
          </cell>
          <cell r="S285">
            <v>7.0247230556973017</v>
          </cell>
          <cell r="X285">
            <v>4.4705608916522088</v>
          </cell>
          <cell r="AC285">
            <v>3.2837707780679182</v>
          </cell>
        </row>
        <row r="286">
          <cell r="A286" t="str">
            <v xml:space="preserve">11. Terms of trade of goods and services </v>
          </cell>
        </row>
        <row r="287">
          <cell r="A287" t="str">
            <v xml:space="preserve">11a. - of which, terms of trade of goods </v>
          </cell>
        </row>
        <row r="288">
          <cell r="A288" t="str">
            <v xml:space="preserve">11b. - of which, terms of trade of services </v>
          </cell>
        </row>
        <row r="290">
          <cell r="N290" t="str">
            <v xml:space="preserve">% change </v>
          </cell>
        </row>
        <row r="291">
          <cell r="A291" t="str">
            <v xml:space="preserve">12. HICP </v>
          </cell>
          <cell r="N291">
            <v>6.2</v>
          </cell>
          <cell r="S291">
            <v>6.9</v>
          </cell>
          <cell r="X291">
            <v>5.6</v>
          </cell>
          <cell r="AC291">
            <v>4.3</v>
          </cell>
        </row>
        <row r="292">
          <cell r="A292" t="str">
            <v xml:space="preserve">13. Consumer prices (national index) </v>
          </cell>
          <cell r="N292">
            <v>6.2</v>
          </cell>
          <cell r="S292">
            <v>6.8</v>
          </cell>
          <cell r="X292">
            <v>5.6</v>
          </cell>
          <cell r="AC292">
            <v>4.3</v>
          </cell>
        </row>
        <row r="294">
          <cell r="N294" t="str">
            <v xml:space="preserve"> Contribution to % change in cost </v>
          </cell>
        </row>
        <row r="295">
          <cell r="N295" t="str">
            <v xml:space="preserve"> per unit of real GDP at market prices </v>
          </cell>
        </row>
        <row r="296">
          <cell r="A296" t="str">
            <v xml:space="preserve">14. Compensation of employees  </v>
          </cell>
        </row>
        <row r="297">
          <cell r="A297" t="str">
            <v xml:space="preserve">14a. - of which, gross wages and salaries </v>
          </cell>
        </row>
        <row r="298">
          <cell r="A298" t="str">
            <v xml:space="preserve">14b. - of which, employers' social contributions </v>
          </cell>
        </row>
        <row r="299">
          <cell r="A299" t="str">
            <v xml:space="preserve">15. Gross operating surplus / mixed income </v>
          </cell>
        </row>
        <row r="300">
          <cell r="A300" t="str">
            <v xml:space="preserve">16. Gross value added at basic prices </v>
          </cell>
        </row>
        <row r="301">
          <cell r="A301" t="str">
            <v xml:space="preserve">17. Taxes net of subsidies </v>
          </cell>
        </row>
        <row r="302">
          <cell r="A302" t="str">
            <v xml:space="preserve">18. Gross domestic product at market prices </v>
          </cell>
          <cell r="N302">
            <v>7.1553697870291089</v>
          </cell>
          <cell r="S302">
            <v>7.0247230556973017</v>
          </cell>
          <cell r="X302">
            <v>4.4705608916522088</v>
          </cell>
          <cell r="AC302">
            <v>3.2837707780679182</v>
          </cell>
        </row>
        <row r="327">
          <cell r="A327" t="str">
            <v xml:space="preserve"> Table 6</v>
          </cell>
        </row>
        <row r="328">
          <cell r="A328" t="str">
            <v xml:space="preserve"> PRODUCTIVITY AND UNIT LABOUR COSTS </v>
          </cell>
        </row>
        <row r="330">
          <cell r="A330" t="str">
            <v xml:space="preserve"> Country: LATVIA</v>
          </cell>
        </row>
        <row r="331">
          <cell r="A331" t="str">
            <v xml:space="preserve"> Currency unit:</v>
          </cell>
        </row>
        <row r="332">
          <cell r="A332" t="str">
            <v xml:space="preserve"> ESA 95</v>
          </cell>
          <cell r="Z332" t="str">
            <v xml:space="preserve"> Date : </v>
          </cell>
          <cell r="AD332" t="str">
            <v>18.10.2005</v>
          </cell>
        </row>
        <row r="333">
          <cell r="J333">
            <v>2004</v>
          </cell>
          <cell r="P333">
            <v>2005</v>
          </cell>
          <cell r="V333">
            <v>2006</v>
          </cell>
          <cell r="AB333">
            <v>2007</v>
          </cell>
        </row>
        <row r="334">
          <cell r="G334" t="str">
            <v xml:space="preserve">ESA 95 </v>
          </cell>
          <cell r="N334" t="str">
            <v xml:space="preserve"> %</v>
          </cell>
          <cell r="T334" t="str">
            <v xml:space="preserve"> %</v>
          </cell>
          <cell r="Z334" t="str">
            <v xml:space="preserve"> %</v>
          </cell>
          <cell r="AF334" t="str">
            <v xml:space="preserve"> %</v>
          </cell>
        </row>
        <row r="335">
          <cell r="G335" t="str">
            <v>code</v>
          </cell>
          <cell r="J335" t="str">
            <v>Level</v>
          </cell>
          <cell r="M335" t="str">
            <v xml:space="preserve"> change</v>
          </cell>
          <cell r="P335" t="str">
            <v>Level</v>
          </cell>
          <cell r="S335" t="str">
            <v xml:space="preserve"> change</v>
          </cell>
          <cell r="V335" t="str">
            <v>Level</v>
          </cell>
          <cell r="Y335" t="str">
            <v xml:space="preserve"> change</v>
          </cell>
          <cell r="AB335" t="str">
            <v>Level</v>
          </cell>
          <cell r="AE335" t="str">
            <v xml:space="preserve"> change</v>
          </cell>
        </row>
        <row r="336">
          <cell r="J336" t="str">
            <v xml:space="preserve"> WHOLE ECONOMY </v>
          </cell>
        </row>
        <row r="337">
          <cell r="A337" t="str">
            <v xml:space="preserve"> 1. Gross value added volumes</v>
          </cell>
          <cell r="G337" t="str">
            <v>B1g</v>
          </cell>
        </row>
        <row r="338">
          <cell r="A338" t="str">
            <v xml:space="preserve"> 2. Employment ('000) </v>
          </cell>
        </row>
        <row r="339">
          <cell r="A339" t="str">
            <v xml:space="preserve"> 3. GVA per occupied person (1:2) </v>
          </cell>
        </row>
        <row r="340">
          <cell r="A340" t="str">
            <v xml:space="preserve"> 4. Compensation of employees per head </v>
          </cell>
        </row>
        <row r="341">
          <cell r="A341" t="str">
            <v xml:space="preserve"> 4a. - of which, wages and salaries per head </v>
          </cell>
        </row>
        <row r="342">
          <cell r="A342" t="str">
            <v xml:space="preserve"> 4b. - of which, employers' contributions per head </v>
          </cell>
        </row>
        <row r="343">
          <cell r="A343" t="str">
            <v xml:space="preserve"> 5. Unit labour costs (4:3) (1995=100) </v>
          </cell>
        </row>
        <row r="345">
          <cell r="J345" t="str">
            <v xml:space="preserve"> MANUFACTURING INDUSTRY </v>
          </cell>
        </row>
        <row r="346">
          <cell r="A346" t="str">
            <v xml:space="preserve"> 1. Gross value added volumes</v>
          </cell>
          <cell r="G346" t="str">
            <v>B1g</v>
          </cell>
        </row>
        <row r="347">
          <cell r="A347" t="str">
            <v xml:space="preserve"> 2. Employment ('000) </v>
          </cell>
        </row>
        <row r="348">
          <cell r="A348" t="str">
            <v xml:space="preserve"> 3. GVA per occupied person (1:2) </v>
          </cell>
        </row>
        <row r="349">
          <cell r="A349" t="str">
            <v xml:space="preserve"> 4. Compensation of employees/head </v>
          </cell>
        </row>
        <row r="350">
          <cell r="A350" t="str">
            <v xml:space="preserve"> 4a. - of which, wages and salaries per head </v>
          </cell>
        </row>
        <row r="351">
          <cell r="A351" t="str">
            <v xml:space="preserve"> 4b. - of which, employers' contributions per head </v>
          </cell>
        </row>
        <row r="352">
          <cell r="A352" t="str">
            <v xml:space="preserve"> 5. Unit labour costs (4:3) (1995=100) </v>
          </cell>
        </row>
        <row r="354">
          <cell r="J354" t="str">
            <v xml:space="preserve"> NON-MANUFACTURING  </v>
          </cell>
        </row>
        <row r="355">
          <cell r="A355" t="str">
            <v xml:space="preserve"> 1. Gross value added volumes</v>
          </cell>
          <cell r="G355" t="str">
            <v>B1g</v>
          </cell>
        </row>
        <row r="356">
          <cell r="A356" t="str">
            <v xml:space="preserve"> 2. Employment ('000) </v>
          </cell>
        </row>
        <row r="357">
          <cell r="A357" t="str">
            <v xml:space="preserve"> 3. GVA per occupied person (1:2) </v>
          </cell>
        </row>
        <row r="358">
          <cell r="A358" t="str">
            <v xml:space="preserve"> 4. Compensation of employees/head </v>
          </cell>
        </row>
        <row r="359">
          <cell r="A359" t="str">
            <v xml:space="preserve"> 4a. - of which, wages and salaries per head </v>
          </cell>
        </row>
        <row r="360">
          <cell r="A360" t="str">
            <v xml:space="preserve"> 4b. - of which, employers' contributions per head </v>
          </cell>
        </row>
        <row r="361">
          <cell r="A361" t="str">
            <v xml:space="preserve"> 5. Unit labour costs (4:3) (1995=100) </v>
          </cell>
        </row>
        <row r="362">
          <cell r="A362" t="str">
            <v xml:space="preserve"> </v>
          </cell>
        </row>
        <row r="366">
          <cell r="A366" t="str">
            <v xml:space="preserve"> Table 7</v>
          </cell>
        </row>
        <row r="367">
          <cell r="A367" t="str">
            <v xml:space="preserve">  EMPLOYMENT AND UNEMPLOYMENT  </v>
          </cell>
        </row>
        <row r="369">
          <cell r="A369" t="str">
            <v xml:space="preserve"> Country: LATVIA</v>
          </cell>
        </row>
        <row r="370">
          <cell r="A370" t="str">
            <v xml:space="preserve"> Unit:  '000 persons</v>
          </cell>
          <cell r="Z370" t="str">
            <v xml:space="preserve"> Date : </v>
          </cell>
          <cell r="AD370" t="str">
            <v>18.10.2005</v>
          </cell>
        </row>
        <row r="371">
          <cell r="J371">
            <v>2004</v>
          </cell>
          <cell r="P371">
            <v>2005</v>
          </cell>
          <cell r="V371">
            <v>2006</v>
          </cell>
          <cell r="AB371">
            <v>2007</v>
          </cell>
        </row>
        <row r="372">
          <cell r="M372" t="str">
            <v xml:space="preserve"> %</v>
          </cell>
          <cell r="S372" t="str">
            <v xml:space="preserve"> %</v>
          </cell>
          <cell r="Y372" t="str">
            <v xml:space="preserve"> %</v>
          </cell>
          <cell r="AE372" t="str">
            <v xml:space="preserve"> %</v>
          </cell>
        </row>
        <row r="373">
          <cell r="J373" t="str">
            <v>Level</v>
          </cell>
          <cell r="M373" t="str">
            <v xml:space="preserve"> change</v>
          </cell>
          <cell r="P373" t="str">
            <v>Level</v>
          </cell>
          <cell r="S373" t="str">
            <v xml:space="preserve"> change</v>
          </cell>
          <cell r="V373" t="str">
            <v>Level</v>
          </cell>
          <cell r="Y373" t="str">
            <v xml:space="preserve"> change</v>
          </cell>
          <cell r="AB373" t="str">
            <v>Level</v>
          </cell>
          <cell r="AE373" t="str">
            <v xml:space="preserve"> change</v>
          </cell>
        </row>
        <row r="374">
          <cell r="A374" t="str">
            <v xml:space="preserve"> 1. Total population  </v>
          </cell>
          <cell r="J374">
            <v>2312.75</v>
          </cell>
          <cell r="N374">
            <v>-0.5392875727328601</v>
          </cell>
          <cell r="P374">
            <v>2301.2608195786197</v>
          </cell>
          <cell r="T374">
            <v>-0.49677571814422095</v>
          </cell>
          <cell r="V374">
            <v>2290.6304048662687</v>
          </cell>
          <cell r="Z374">
            <v>-0.46193871732876346</v>
          </cell>
          <cell r="AB374">
            <v>2280.9123067218679</v>
          </cell>
          <cell r="AF374">
            <v>-0.42425430675133669</v>
          </cell>
        </row>
        <row r="375">
          <cell r="A375" t="str">
            <v xml:space="preserve"> 2. Population of working age (15-64 years) </v>
          </cell>
          <cell r="J375">
            <v>1587.2</v>
          </cell>
          <cell r="N375">
            <v>0.1</v>
          </cell>
          <cell r="P375">
            <v>1584.521</v>
          </cell>
          <cell r="T375">
            <v>-0.2</v>
          </cell>
          <cell r="V375">
            <v>1582.2090000000001</v>
          </cell>
          <cell r="Z375">
            <v>-0.1</v>
          </cell>
          <cell r="AB375">
            <v>1577.2070000000001</v>
          </cell>
          <cell r="AF375">
            <v>-0.3</v>
          </cell>
        </row>
        <row r="376">
          <cell r="A376" t="str">
            <v xml:space="preserve"> 3. Total labour force  </v>
          </cell>
          <cell r="J376">
            <v>1135.8482004278449</v>
          </cell>
          <cell r="N376">
            <v>0.87461815522600261</v>
          </cell>
          <cell r="P376">
            <v>1141.0989368106609</v>
          </cell>
          <cell r="T376">
            <v>0.46227448182231967</v>
          </cell>
          <cell r="V376">
            <v>1144.7178245313232</v>
          </cell>
          <cell r="Z376">
            <v>0.31714057422374253</v>
          </cell>
          <cell r="AB376">
            <v>1146.1699290338076</v>
          </cell>
          <cell r="AF376">
            <v>0.1268526156722487</v>
          </cell>
        </row>
        <row r="377">
          <cell r="A377" t="str">
            <v xml:space="preserve"> 4. Calculated activity rate (%) (3:2) </v>
          </cell>
          <cell r="J377">
            <v>71.563016660020466</v>
          </cell>
          <cell r="P377">
            <v>72.015387414282358</v>
          </cell>
          <cell r="V377">
            <v>72.349343514752036</v>
          </cell>
          <cell r="AB377">
            <v>72.670862419061521</v>
          </cell>
        </row>
        <row r="378">
          <cell r="A378" t="str">
            <v xml:space="preserve"> 5. Civilian labour force </v>
          </cell>
        </row>
        <row r="379">
          <cell r="A379" t="str">
            <v xml:space="preserve"> 6. Total employment </v>
          </cell>
          <cell r="J379">
            <v>1017.7</v>
          </cell>
          <cell r="N379">
            <v>1.0725990664415548</v>
          </cell>
          <cell r="P379">
            <v>1028.0000020695575</v>
          </cell>
          <cell r="T379">
            <v>1.0120862798031993</v>
          </cell>
          <cell r="V379">
            <v>1037.9999505557339</v>
          </cell>
          <cell r="Z379">
            <v>0.97275763288371309</v>
          </cell>
          <cell r="AB379">
            <v>1042.9999401893099</v>
          </cell>
          <cell r="AF379">
            <v>0.48169459265379544</v>
          </cell>
        </row>
        <row r="380">
          <cell r="A380" t="str">
            <v xml:space="preserve"> 6a. - of which, employees </v>
          </cell>
        </row>
        <row r="381">
          <cell r="A381" t="str">
            <v xml:space="preserve"> 6b. - of which, self-employed </v>
          </cell>
        </row>
        <row r="382">
          <cell r="A382" t="str">
            <v xml:space="preserve"> 7. Calculated employment rate (%) (6:2) </v>
          </cell>
          <cell r="J382">
            <v>64.11920362903227</v>
          </cell>
          <cell r="P382">
            <v>64.877650852816558</v>
          </cell>
          <cell r="V382">
            <v>65.604477698947093</v>
          </cell>
          <cell r="AB382">
            <v>66.129553076375501</v>
          </cell>
        </row>
        <row r="383">
          <cell r="A383" t="str">
            <v xml:space="preserve"> 8. Unemployment (3-6) </v>
          </cell>
          <cell r="J383">
            <v>118.14820042784459</v>
          </cell>
          <cell r="P383">
            <v>113.09893474110345</v>
          </cell>
          <cell r="V383">
            <v>106.71787397558933</v>
          </cell>
          <cell r="AB383">
            <v>103.16998884449777</v>
          </cell>
        </row>
        <row r="384">
          <cell r="A384" t="str">
            <v xml:space="preserve"> 9. Calculated unemployment rate (%) (8:5) </v>
          </cell>
          <cell r="J384">
            <v>10.401759705508288</v>
          </cell>
          <cell r="P384">
            <v>9.9114047952066056</v>
          </cell>
          <cell r="V384">
            <v>9.3226358224379311</v>
          </cell>
          <cell r="AB384">
            <v>9.0012821162973147</v>
          </cell>
        </row>
        <row r="386">
          <cell r="A386" t="str">
            <v xml:space="preserve">Structural Indicators definitions </v>
          </cell>
        </row>
        <row r="387">
          <cell r="A387" t="str">
            <v xml:space="preserve">10. Unemployment rate, Eurostat definition (%) </v>
          </cell>
        </row>
        <row r="388">
          <cell r="A388" t="str">
            <v xml:space="preserve">11. Activity rate (%) </v>
          </cell>
        </row>
        <row r="389">
          <cell r="A389" t="str">
            <v xml:space="preserve">12. Employment rate (%) </v>
          </cell>
        </row>
        <row r="392">
          <cell r="A392" t="str">
            <v xml:space="preserve"> Table 8</v>
          </cell>
        </row>
        <row r="393">
          <cell r="A393" t="str">
            <v xml:space="preserve">INCOME AND EXPENDITURE OF HOUSEHOLDS AND NON-PROFIT INSTITUTIONS </v>
          </cell>
        </row>
        <row r="394">
          <cell r="A394" t="str">
            <v xml:space="preserve">SERVING HOUSEHOLDS (S14+S15) </v>
          </cell>
        </row>
        <row r="396">
          <cell r="A396" t="str">
            <v xml:space="preserve"> Country:  LATVIA</v>
          </cell>
        </row>
        <row r="397">
          <cell r="A397" t="str">
            <v xml:space="preserve"> Currency unit:  </v>
          </cell>
        </row>
        <row r="398">
          <cell r="A398" t="str">
            <v xml:space="preserve"> ESA 95</v>
          </cell>
          <cell r="Z398" t="str">
            <v xml:space="preserve"> Date : </v>
          </cell>
          <cell r="AD398" t="str">
            <v>18.10.2005</v>
          </cell>
        </row>
        <row r="399">
          <cell r="J399">
            <v>2004</v>
          </cell>
          <cell r="P399">
            <v>2005</v>
          </cell>
          <cell r="V399">
            <v>2006</v>
          </cell>
          <cell r="AB399">
            <v>2007</v>
          </cell>
        </row>
        <row r="400">
          <cell r="E400" t="str">
            <v xml:space="preserve">ESA 95 </v>
          </cell>
          <cell r="M400" t="str">
            <v xml:space="preserve"> %</v>
          </cell>
          <cell r="S400" t="str">
            <v xml:space="preserve"> %</v>
          </cell>
          <cell r="Y400" t="str">
            <v xml:space="preserve"> %</v>
          </cell>
          <cell r="AE400" t="str">
            <v xml:space="preserve"> %</v>
          </cell>
        </row>
        <row r="401">
          <cell r="E401" t="str">
            <v>code</v>
          </cell>
          <cell r="J401" t="str">
            <v>Level</v>
          </cell>
          <cell r="M401" t="str">
            <v xml:space="preserve"> change</v>
          </cell>
          <cell r="P401" t="str">
            <v>Level</v>
          </cell>
          <cell r="S401" t="str">
            <v xml:space="preserve"> change</v>
          </cell>
          <cell r="V401" t="str">
            <v>Level</v>
          </cell>
          <cell r="Y401" t="str">
            <v xml:space="preserve"> change</v>
          </cell>
          <cell r="AB401" t="str">
            <v>Level</v>
          </cell>
          <cell r="AE401" t="str">
            <v xml:space="preserve"> change</v>
          </cell>
        </row>
        <row r="402">
          <cell r="A402" t="str">
            <v xml:space="preserve"> 1. Compensation of employees </v>
          </cell>
          <cell r="E402" t="str">
            <v>D1</v>
          </cell>
        </row>
        <row r="403">
          <cell r="A403" t="str">
            <v xml:space="preserve"> 1a. - of which, gross wages and salaries  </v>
          </cell>
          <cell r="E403" t="str">
            <v>D11</v>
          </cell>
        </row>
        <row r="404">
          <cell r="A404" t="str">
            <v xml:space="preserve"> 2. Non-labour income, net  </v>
          </cell>
          <cell r="E404" t="str">
            <v>B2g+B3g+D4</v>
          </cell>
        </row>
        <row r="405">
          <cell r="A405" t="str">
            <v xml:space="preserve"> 3. Current transfers received  </v>
          </cell>
          <cell r="E405" t="str">
            <v>D62+D7</v>
          </cell>
        </row>
        <row r="406">
          <cell r="A406" t="str">
            <v xml:space="preserve"> 4. Current taxes on income and wealth </v>
          </cell>
          <cell r="E406" t="str">
            <v>D5</v>
          </cell>
        </row>
        <row r="407">
          <cell r="A407" t="str">
            <v xml:space="preserve"> 5. Current transfers paid  </v>
          </cell>
          <cell r="E407" t="str">
            <v>D61+D7</v>
          </cell>
        </row>
        <row r="408">
          <cell r="A408" t="str">
            <v xml:space="preserve"> 6. Gross disposable income (1+2+3-4-5)  </v>
          </cell>
          <cell r="E408" t="str">
            <v>B6g</v>
          </cell>
        </row>
        <row r="409">
          <cell r="A409" t="str">
            <v xml:space="preserve"> 7. Change in net equity in pension funds res. </v>
          </cell>
          <cell r="E409" t="str">
            <v>D8</v>
          </cell>
        </row>
        <row r="410">
          <cell r="A410" t="str">
            <v xml:space="preserve"> 8. Adjusted gross disposable income (6+7)  </v>
          </cell>
          <cell r="E410" t="str">
            <v xml:space="preserve"> </v>
          </cell>
        </row>
        <row r="411">
          <cell r="A411" t="str">
            <v xml:space="preserve"> 9. Real adjusted gross disposable income  </v>
          </cell>
          <cell r="E411" t="str">
            <v xml:space="preserve"> </v>
          </cell>
        </row>
        <row r="412">
          <cell r="A412" t="str">
            <v xml:space="preserve">10. Final consumption expenditure  </v>
          </cell>
          <cell r="E412" t="str">
            <v>P3</v>
          </cell>
        </row>
        <row r="413">
          <cell r="A413" t="str">
            <v xml:space="preserve">11. Gross saving (8-10) </v>
          </cell>
          <cell r="E413" t="str">
            <v>B8g</v>
          </cell>
        </row>
        <row r="414">
          <cell r="A414" t="str">
            <v xml:space="preserve">12. Saving rate (%) (11:8)  </v>
          </cell>
          <cell r="E414" t="str">
            <v xml:space="preserve"> </v>
          </cell>
        </row>
        <row r="415">
          <cell r="A415" t="str">
            <v xml:space="preserve">13. Gross capital formation </v>
          </cell>
          <cell r="E415" t="str">
            <v>P5</v>
          </cell>
        </row>
        <row r="416">
          <cell r="A416" t="str">
            <v xml:space="preserve">14. Other capital expenditure, net </v>
          </cell>
          <cell r="E416" t="str">
            <v>D9+K2</v>
          </cell>
        </row>
        <row r="417">
          <cell r="A417" t="str">
            <v xml:space="preserve">15. Net lending (+) or net borrowing (-)  </v>
          </cell>
          <cell r="E417" t="str">
            <v>B9</v>
          </cell>
        </row>
        <row r="418">
          <cell r="A418" t="str">
            <v xml:space="preserve">      (11-13-14)  </v>
          </cell>
          <cell r="E418" t="str">
            <v xml:space="preserve"> </v>
          </cell>
        </row>
        <row r="419">
          <cell r="A419" t="str">
            <v xml:space="preserve">15a. p.m. 15 as % of GDP  </v>
          </cell>
        </row>
        <row r="424">
          <cell r="A424" t="str">
            <v xml:space="preserve"> Table 9</v>
          </cell>
        </row>
        <row r="425">
          <cell r="A425" t="str">
            <v xml:space="preserve">INCOME AND EXPENDITURE OF CORPORATIONS (S11+ S12)  </v>
          </cell>
        </row>
        <row r="427">
          <cell r="A427" t="str">
            <v xml:space="preserve"> Country: LATVIA</v>
          </cell>
        </row>
        <row r="428">
          <cell r="A428" t="str">
            <v xml:space="preserve"> Currency unit:  </v>
          </cell>
        </row>
        <row r="429">
          <cell r="A429" t="str">
            <v xml:space="preserve"> ESA 95</v>
          </cell>
          <cell r="Z429" t="str">
            <v xml:space="preserve"> Date : </v>
          </cell>
          <cell r="AD429" t="str">
            <v>18.10.2005</v>
          </cell>
        </row>
        <row r="430">
          <cell r="J430">
            <v>2004</v>
          </cell>
          <cell r="P430">
            <v>2005</v>
          </cell>
          <cell r="V430">
            <v>2006</v>
          </cell>
          <cell r="AB430">
            <v>2007</v>
          </cell>
        </row>
        <row r="431">
          <cell r="E431" t="str">
            <v xml:space="preserve">ESA 95 </v>
          </cell>
          <cell r="M431" t="str">
            <v xml:space="preserve"> %</v>
          </cell>
          <cell r="S431" t="str">
            <v xml:space="preserve"> %</v>
          </cell>
          <cell r="Y431" t="str">
            <v xml:space="preserve"> %</v>
          </cell>
          <cell r="AE431" t="str">
            <v xml:space="preserve"> %</v>
          </cell>
        </row>
        <row r="432">
          <cell r="E432" t="str">
            <v>code</v>
          </cell>
          <cell r="J432" t="str">
            <v>Level</v>
          </cell>
          <cell r="M432" t="str">
            <v xml:space="preserve"> change</v>
          </cell>
          <cell r="P432" t="str">
            <v>Level</v>
          </cell>
          <cell r="S432" t="str">
            <v xml:space="preserve"> change</v>
          </cell>
          <cell r="V432" t="str">
            <v>Level</v>
          </cell>
          <cell r="Y432" t="str">
            <v xml:space="preserve"> change</v>
          </cell>
          <cell r="AB432" t="str">
            <v>Level</v>
          </cell>
          <cell r="AE432" t="str">
            <v xml:space="preserve"> change</v>
          </cell>
        </row>
        <row r="433">
          <cell r="A433" t="str">
            <v xml:space="preserve"> 1. Gross value added at basic prices  </v>
          </cell>
          <cell r="E433" t="str">
            <v>B1g</v>
          </cell>
        </row>
        <row r="434">
          <cell r="A434" t="str">
            <v xml:space="preserve"> 2. Other subsidies on production </v>
          </cell>
          <cell r="E434" t="str">
            <v>D39</v>
          </cell>
        </row>
        <row r="435">
          <cell r="A435" t="str">
            <v xml:space="preserve"> 3. Other taxes on products </v>
          </cell>
          <cell r="E435" t="str">
            <v>D29</v>
          </cell>
        </row>
        <row r="436">
          <cell r="A436" t="str">
            <v xml:space="preserve"> 4. Compensation of employees  </v>
          </cell>
          <cell r="E436" t="str">
            <v>D1</v>
          </cell>
        </row>
        <row r="437">
          <cell r="A437" t="str">
            <v xml:space="preserve"> 5. Gross operating surplus (1+2-3-4)  </v>
          </cell>
          <cell r="E437" t="str">
            <v>B2g</v>
          </cell>
        </row>
        <row r="438">
          <cell r="A438" t="str">
            <v xml:space="preserve"> 6. Property income, net  </v>
          </cell>
          <cell r="E438" t="str">
            <v>D4</v>
          </cell>
        </row>
        <row r="439">
          <cell r="A439" t="str">
            <v xml:space="preserve"> 7. Current transfers, net receipts </v>
          </cell>
          <cell r="E439" t="str">
            <v>D61-D62+D7</v>
          </cell>
        </row>
        <row r="440">
          <cell r="A440" t="str">
            <v xml:space="preserve"> 8. Current taxes on income and wealth  </v>
          </cell>
          <cell r="E440" t="str">
            <v>D5</v>
          </cell>
        </row>
        <row r="441">
          <cell r="A441" t="str">
            <v xml:space="preserve"> 9. Change in net equity in pension funds res. </v>
          </cell>
          <cell r="E441" t="str">
            <v>D8</v>
          </cell>
        </row>
        <row r="442">
          <cell r="A442" t="str">
            <v xml:space="preserve">10. Gross saving (5+6+7-8-9)  </v>
          </cell>
          <cell r="E442" t="str">
            <v>B8g</v>
          </cell>
        </row>
        <row r="443">
          <cell r="A443" t="str">
            <v xml:space="preserve">10a. p.m. 10 as % of GDP  </v>
          </cell>
        </row>
        <row r="444">
          <cell r="A444" t="str">
            <v xml:space="preserve">11. Gross capital formation </v>
          </cell>
          <cell r="E444" t="str">
            <v>P5</v>
          </cell>
        </row>
        <row r="445">
          <cell r="A445" t="str">
            <v xml:space="preserve">12. Other capital expenditure, net </v>
          </cell>
          <cell r="E445" t="str">
            <v>D9+K2</v>
          </cell>
        </row>
        <row r="446">
          <cell r="A446" t="str">
            <v xml:space="preserve">13. Net lending (+) or net borrowing (-)  </v>
          </cell>
          <cell r="E446" t="str">
            <v>B9</v>
          </cell>
        </row>
        <row r="447">
          <cell r="A447" t="str">
            <v xml:space="preserve">      (10-11-12)  </v>
          </cell>
        </row>
        <row r="448">
          <cell r="A448" t="str">
            <v xml:space="preserve">13a. p.m. 13 as % of GDP  </v>
          </cell>
        </row>
        <row r="457">
          <cell r="A457" t="str">
            <v xml:space="preserve"> Table 10</v>
          </cell>
        </row>
        <row r="458">
          <cell r="A458" t="str">
            <v xml:space="preserve">RESOURCES AND EXPENDITURE OF GENERAL GOVERNMENT (S13) </v>
          </cell>
        </row>
        <row r="460">
          <cell r="A460" t="str">
            <v xml:space="preserve"> Country: LATVIA</v>
          </cell>
        </row>
        <row r="461">
          <cell r="A461" t="str">
            <v xml:space="preserve"> Currency unit: mln lats (current prices)</v>
          </cell>
        </row>
        <row r="462">
          <cell r="A462" t="str">
            <v xml:space="preserve"> ESA 95</v>
          </cell>
          <cell r="Z462" t="str">
            <v xml:space="preserve"> Date : </v>
          </cell>
          <cell r="AD462" t="str">
            <v>18.10.2005</v>
          </cell>
        </row>
        <row r="463">
          <cell r="J463">
            <v>2004</v>
          </cell>
          <cell r="P463">
            <v>2005</v>
          </cell>
          <cell r="V463">
            <v>2006</v>
          </cell>
          <cell r="AB463">
            <v>2007</v>
          </cell>
        </row>
        <row r="464">
          <cell r="G464" t="str">
            <v xml:space="preserve">ESA 95 </v>
          </cell>
          <cell r="M464" t="str">
            <v xml:space="preserve"> %</v>
          </cell>
          <cell r="S464" t="str">
            <v xml:space="preserve"> %</v>
          </cell>
          <cell r="Y464" t="str">
            <v xml:space="preserve"> %</v>
          </cell>
          <cell r="AE464" t="str">
            <v xml:space="preserve"> %</v>
          </cell>
        </row>
        <row r="465">
          <cell r="G465" t="str">
            <v>code</v>
          </cell>
          <cell r="J465" t="str">
            <v>Level</v>
          </cell>
          <cell r="M465" t="str">
            <v xml:space="preserve"> change</v>
          </cell>
          <cell r="P465" t="str">
            <v>Level</v>
          </cell>
          <cell r="S465" t="str">
            <v xml:space="preserve"> change</v>
          </cell>
          <cell r="V465" t="str">
            <v>Level</v>
          </cell>
          <cell r="Y465" t="str">
            <v xml:space="preserve"> change</v>
          </cell>
          <cell r="AB465" t="str">
            <v>Level</v>
          </cell>
          <cell r="AE465" t="str">
            <v xml:space="preserve"> change</v>
          </cell>
        </row>
        <row r="466">
          <cell r="A466" t="str">
            <v xml:space="preserve"> 1. Taxes on production and imports </v>
          </cell>
          <cell r="G466" t="str">
            <v>D2</v>
          </cell>
          <cell r="J466">
            <v>872.47143100000005</v>
          </cell>
          <cell r="M466">
            <v>12.9</v>
          </cell>
        </row>
        <row r="467">
          <cell r="A467" t="str">
            <v xml:space="preserve"> 2. Current taxes on income and wealth, etc. </v>
          </cell>
          <cell r="G467" t="str">
            <v>D5</v>
          </cell>
          <cell r="J467">
            <v>585.30950399999995</v>
          </cell>
          <cell r="M467">
            <v>21.9</v>
          </cell>
        </row>
        <row r="468">
          <cell r="A468" t="str">
            <v xml:space="preserve"> 3. Social contributions  </v>
          </cell>
          <cell r="G468" t="str">
            <v>D61</v>
          </cell>
          <cell r="J468">
            <v>660.959025</v>
          </cell>
          <cell r="M468">
            <v>14.1</v>
          </cell>
        </row>
        <row r="469">
          <cell r="A469" t="str">
            <v xml:space="preserve"> 3a. - of which, actual social contributions </v>
          </cell>
          <cell r="G469" t="str">
            <v>D611</v>
          </cell>
          <cell r="J469">
            <v>647.55092500000001</v>
          </cell>
          <cell r="M469">
            <v>14.3</v>
          </cell>
        </row>
        <row r="470">
          <cell r="A470" t="str">
            <v xml:space="preserve"> 4. Other current resources </v>
          </cell>
          <cell r="G470" t="str">
            <v xml:space="preserve"> </v>
          </cell>
          <cell r="J470">
            <v>429.97403999999983</v>
          </cell>
          <cell r="M470">
            <v>44.8</v>
          </cell>
        </row>
        <row r="471">
          <cell r="A471" t="str">
            <v xml:space="preserve"> 5. Total current resources (1+2+3+4) </v>
          </cell>
          <cell r="G471" t="str">
            <v xml:space="preserve"> </v>
          </cell>
          <cell r="J471">
            <v>2548.7139999999995</v>
          </cell>
          <cell r="M471">
            <v>19.7</v>
          </cell>
        </row>
        <row r="472">
          <cell r="A472" t="str">
            <v xml:space="preserve"> 6. Collective consumption expenditure </v>
          </cell>
          <cell r="G472" t="str">
            <v>P32</v>
          </cell>
          <cell r="J472">
            <v>767.673</v>
          </cell>
          <cell r="M472">
            <v>8.6999999999999993</v>
          </cell>
        </row>
        <row r="473">
          <cell r="A473" t="str">
            <v xml:space="preserve"> 7. Social transfers in kind </v>
          </cell>
          <cell r="G473" t="str">
            <v>D63=P31</v>
          </cell>
          <cell r="J473">
            <v>11.478</v>
          </cell>
          <cell r="M473">
            <v>-72.400000000000006</v>
          </cell>
        </row>
        <row r="474">
          <cell r="A474" t="str">
            <v xml:space="preserve"> 8. Government final consumption expenditure (6+7) </v>
          </cell>
          <cell r="G474" t="str">
            <v>P3</v>
          </cell>
          <cell r="J474">
            <v>779.15099999999995</v>
          </cell>
          <cell r="M474">
            <v>4.2</v>
          </cell>
        </row>
        <row r="475">
          <cell r="A475" t="str">
            <v xml:space="preserve"> 8a. - of which, compensation of employees </v>
          </cell>
          <cell r="G475" t="str">
            <v>D1</v>
          </cell>
          <cell r="J475">
            <v>775.61500000000001</v>
          </cell>
          <cell r="M475">
            <v>13.2</v>
          </cell>
        </row>
        <row r="476">
          <cell r="A476" t="str">
            <v xml:space="preserve"> 9. Social transfers other than in kind </v>
          </cell>
          <cell r="G476" t="str">
            <v>D62</v>
          </cell>
          <cell r="J476">
            <v>683.61599999999999</v>
          </cell>
          <cell r="M476">
            <v>13.2</v>
          </cell>
        </row>
        <row r="477">
          <cell r="A477" t="str">
            <v xml:space="preserve">10. Interest </v>
          </cell>
          <cell r="G477" t="str">
            <v>D41</v>
          </cell>
          <cell r="J477">
            <v>55.088000000000001</v>
          </cell>
          <cell r="M477">
            <v>7.3</v>
          </cell>
        </row>
        <row r="478">
          <cell r="A478" t="str">
            <v xml:space="preserve">11. Subsidies </v>
          </cell>
          <cell r="G478" t="str">
            <v>D3</v>
          </cell>
          <cell r="J478">
            <v>38.417999999999999</v>
          </cell>
          <cell r="M478">
            <v>-28.2</v>
          </cell>
        </row>
        <row r="479">
          <cell r="A479" t="str">
            <v xml:space="preserve">12. Other current expenditure </v>
          </cell>
          <cell r="G479" t="str">
            <v xml:space="preserve"> </v>
          </cell>
          <cell r="J479">
            <v>990.60199999999998</v>
          </cell>
          <cell r="M479">
            <v>49.5</v>
          </cell>
        </row>
        <row r="480">
          <cell r="A480" t="str">
            <v xml:space="preserve">13. Total current expenditure (8+9+10+11+12) </v>
          </cell>
          <cell r="G480" t="str">
            <v xml:space="preserve"> </v>
          </cell>
          <cell r="J480">
            <v>2546.8749999999995</v>
          </cell>
          <cell r="M480">
            <v>20.2</v>
          </cell>
        </row>
        <row r="481">
          <cell r="A481" t="str">
            <v xml:space="preserve">14. Capital transfers, received </v>
          </cell>
          <cell r="G481" t="str">
            <v>D9</v>
          </cell>
          <cell r="J481">
            <v>39.591000000000001</v>
          </cell>
          <cell r="M481">
            <v>409.5</v>
          </cell>
        </row>
        <row r="482">
          <cell r="A482" t="str">
            <v xml:space="preserve">15. Gross fixed capital formation </v>
          </cell>
          <cell r="G482" t="str">
            <v>P51</v>
          </cell>
          <cell r="J482">
            <v>111.31</v>
          </cell>
          <cell r="M482">
            <v>19.3</v>
          </cell>
        </row>
        <row r="483">
          <cell r="A483" t="str">
            <v xml:space="preserve">16. Other capital expenditure, net </v>
          </cell>
          <cell r="G483" t="str">
            <v xml:space="preserve"> </v>
          </cell>
        </row>
        <row r="485">
          <cell r="G485" t="str">
            <v xml:space="preserve"> </v>
          </cell>
          <cell r="M485" t="str">
            <v>% of</v>
          </cell>
          <cell r="S485" t="str">
            <v>% of</v>
          </cell>
          <cell r="Y485" t="str">
            <v>% of</v>
          </cell>
          <cell r="AE485" t="str">
            <v>% of</v>
          </cell>
        </row>
        <row r="486">
          <cell r="G486" t="str">
            <v xml:space="preserve"> </v>
          </cell>
          <cell r="M486" t="str">
            <v>GDP</v>
          </cell>
          <cell r="S486" t="str">
            <v>GDP</v>
          </cell>
          <cell r="Y486" t="str">
            <v>GDP</v>
          </cell>
          <cell r="AE486" t="str">
            <v>GDP</v>
          </cell>
        </row>
        <row r="487">
          <cell r="A487" t="str">
            <v xml:space="preserve">17. Gross saving (5-13)  </v>
          </cell>
          <cell r="G487" t="str">
            <v>B8g</v>
          </cell>
          <cell r="J487">
            <v>1.8389999999999418</v>
          </cell>
          <cell r="M487">
            <v>2.5078269018504757E-2</v>
          </cell>
        </row>
        <row r="488">
          <cell r="A488" t="str">
            <v xml:space="preserve">18. Net lending(+)/net borrowing(-) (17+14-15-16) </v>
          </cell>
          <cell r="G488" t="str">
            <v>B9</v>
          </cell>
          <cell r="J488">
            <v>-69.880000000000052</v>
          </cell>
          <cell r="M488">
            <v>-0.95294694889242493</v>
          </cell>
        </row>
        <row r="489">
          <cell r="A489" t="str">
            <v xml:space="preserve">18a. - primary balance  </v>
          </cell>
          <cell r="G489" t="str">
            <v xml:space="preserve"> </v>
          </cell>
          <cell r="J489">
            <v>-14.792000000000051</v>
          </cell>
          <cell r="M489">
            <v>-0.201717104579519</v>
          </cell>
        </row>
        <row r="490">
          <cell r="A490" t="str">
            <v xml:space="preserve">19. General government consolidated gross debt  </v>
          </cell>
          <cell r="G490" t="str">
            <v xml:space="preserve"> </v>
          </cell>
          <cell r="J490">
            <v>974.97199999999998</v>
          </cell>
          <cell r="M490">
            <v>13.295600925236759</v>
          </cell>
          <cell r="P490">
            <v>1105</v>
          </cell>
          <cell r="S490">
            <v>12.992842473404112</v>
          </cell>
          <cell r="V490">
            <v>1347.1</v>
          </cell>
          <cell r="Y490">
            <v>14.100442416333509</v>
          </cell>
          <cell r="AB490">
            <v>1375.3</v>
          </cell>
          <cell r="AE490">
            <v>13.025589855233122</v>
          </cell>
        </row>
        <row r="492">
          <cell r="A492" t="str">
            <v xml:space="preserve">20. Total government revenue, harmonised def. </v>
          </cell>
          <cell r="G492" t="str">
            <v>TR*</v>
          </cell>
          <cell r="J492">
            <v>2588.3049999999994</v>
          </cell>
          <cell r="M492">
            <v>35.299999999999997</v>
          </cell>
        </row>
        <row r="493">
          <cell r="A493" t="str">
            <v xml:space="preserve">21. Total government expenditure, harmonised def. </v>
          </cell>
          <cell r="G493" t="str">
            <v>TE*</v>
          </cell>
          <cell r="J493">
            <v>2658.1849999999995</v>
          </cell>
          <cell r="M493">
            <v>36.200000000000003</v>
          </cell>
        </row>
        <row r="494">
          <cell r="A494" t="str">
            <v xml:space="preserve">22. Net lending(+)/net borrowing(-), EDP def. </v>
          </cell>
          <cell r="G494" t="str">
            <v>EDP B9</v>
          </cell>
          <cell r="J494">
            <v>-69.880000000000109</v>
          </cell>
          <cell r="M494">
            <v>-0.95294694889242559</v>
          </cell>
        </row>
        <row r="496">
          <cell r="A496" t="str">
            <v xml:space="preserve">23. Tax burden </v>
          </cell>
          <cell r="G496" t="str">
            <v xml:space="preserve"> </v>
          </cell>
          <cell r="J496">
            <v>2118.7399599999999</v>
          </cell>
          <cell r="M496">
            <v>28.9</v>
          </cell>
        </row>
        <row r="522">
          <cell r="A522" t="str">
            <v xml:space="preserve"> Table 11</v>
          </cell>
        </row>
        <row r="523">
          <cell r="A523" t="str">
            <v>EXTERNAL TRANSACTIONS ACCOUNT OF THE NATION (S2)</v>
          </cell>
          <cell r="B523" t="str">
            <v>EXTERNAL TRANSACTIONS ACCOUNT OF THE NATION (S2)</v>
          </cell>
          <cell r="C523" t="str">
            <v>EXTERNAL TRANSACTIONS ACCOUNT OF THE NATION (S2)</v>
          </cell>
          <cell r="D523" t="str">
            <v>EXTERNAL TRANSACTIONS ACCOUNT OF THE NATION (S2)</v>
          </cell>
          <cell r="E523" t="str">
            <v>EXTERNAL TRANSACTIONS ACCOUNT OF THE NATION (S2)</v>
          </cell>
          <cell r="F523" t="str">
            <v>EXTERNAL TRANSACTIONS ACCOUNT OF THE NATION (S2)</v>
          </cell>
          <cell r="G523" t="str">
            <v>EXTERNAL TRANSACTIONS ACCOUNT OF THE NATION (S2)</v>
          </cell>
          <cell r="H523" t="str">
            <v>EXTERNAL TRANSACTIONS ACCOUNT OF THE NATION (S2)</v>
          </cell>
          <cell r="I523" t="str">
            <v>EXTERNAL TRANSACTIONS ACCOUNT OF THE NATION (S2)</v>
          </cell>
          <cell r="J523" t="str">
            <v>EXTERNAL TRANSACTIONS ACCOUNT OF THE NATION (S2)</v>
          </cell>
          <cell r="K523" t="str">
            <v>EXTERNAL TRANSACTIONS ACCOUNT OF THE NATION (S2)</v>
          </cell>
          <cell r="L523" t="str">
            <v>EXTERNAL TRANSACTIONS ACCOUNT OF THE NATION (S2)</v>
          </cell>
          <cell r="M523" t="str">
            <v>EXTERNAL TRANSACTIONS ACCOUNT OF THE NATION (S2)</v>
          </cell>
          <cell r="N523" t="str">
            <v>EXTERNAL TRANSACTIONS ACCOUNT OF THE NATION (S2)</v>
          </cell>
          <cell r="O523" t="str">
            <v>EXTERNAL TRANSACTIONS ACCOUNT OF THE NATION (S2)</v>
          </cell>
          <cell r="P523" t="str">
            <v>EXTERNAL TRANSACTIONS ACCOUNT OF THE NATION (S2)</v>
          </cell>
          <cell r="Q523" t="str">
            <v>EXTERNAL TRANSACTIONS ACCOUNT OF THE NATION (S2)</v>
          </cell>
          <cell r="R523" t="str">
            <v>EXTERNAL TRANSACTIONS ACCOUNT OF THE NATION (S2)</v>
          </cell>
          <cell r="S523" t="str">
            <v>EXTERNAL TRANSACTIONS ACCOUNT OF THE NATION (S2)</v>
          </cell>
          <cell r="T523" t="str">
            <v>EXTERNAL TRANSACTIONS ACCOUNT OF THE NATION (S2)</v>
          </cell>
          <cell r="U523" t="str">
            <v>EXTERNAL TRANSACTIONS ACCOUNT OF THE NATION (S2)</v>
          </cell>
          <cell r="V523" t="str">
            <v>EXTERNAL TRANSACTIONS ACCOUNT OF THE NATION (S2)</v>
          </cell>
          <cell r="W523" t="str">
            <v>EXTERNAL TRANSACTIONS ACCOUNT OF THE NATION (S2)</v>
          </cell>
          <cell r="X523" t="str">
            <v>EXTERNAL TRANSACTIONS ACCOUNT OF THE NATION (S2)</v>
          </cell>
          <cell r="Y523" t="str">
            <v>EXTERNAL TRANSACTIONS ACCOUNT OF THE NATION (S2)</v>
          </cell>
          <cell r="Z523" t="str">
            <v>EXTERNAL TRANSACTIONS ACCOUNT OF THE NATION (S2)</v>
          </cell>
          <cell r="AA523" t="str">
            <v>EXTERNAL TRANSACTIONS ACCOUNT OF THE NATION (S2)</v>
          </cell>
          <cell r="AB523" t="str">
            <v>EXTERNAL TRANSACTIONS ACCOUNT OF THE NATION (S2)</v>
          </cell>
          <cell r="AC523" t="str">
            <v>EXTERNAL TRANSACTIONS ACCOUNT OF THE NATION (S2)</v>
          </cell>
          <cell r="AD523" t="str">
            <v>EXTERNAL TRANSACTIONS ACCOUNT OF THE NATION (S2)</v>
          </cell>
          <cell r="AE523" t="str">
            <v>EXTERNAL TRANSACTIONS ACCOUNT OF THE NATION (S2)</v>
          </cell>
          <cell r="AF523" t="str">
            <v>EXTERNAL TRANSACTIONS ACCOUNT OF THE NATION (S2)</v>
          </cell>
          <cell r="AG523" t="str">
            <v>EXTERNAL TRANSACTIONS ACCOUNT OF THE NATION (S2)</v>
          </cell>
        </row>
        <row r="525">
          <cell r="A525" t="str">
            <v xml:space="preserve"> Country: LATVIA</v>
          </cell>
        </row>
        <row r="526">
          <cell r="A526" t="str">
            <v xml:space="preserve"> Currency unit: mln lats (current prices)</v>
          </cell>
          <cell r="Z526" t="str">
            <v xml:space="preserve"> Date : </v>
          </cell>
          <cell r="AD526" t="str">
            <v>18.10.2005</v>
          </cell>
        </row>
        <row r="527">
          <cell r="J527">
            <v>2004</v>
          </cell>
          <cell r="P527">
            <v>2005</v>
          </cell>
          <cell r="V527">
            <v>2006</v>
          </cell>
          <cell r="AB527">
            <v>2007</v>
          </cell>
        </row>
        <row r="528">
          <cell r="G528" t="str">
            <v xml:space="preserve">ESA 95 </v>
          </cell>
          <cell r="M528" t="str">
            <v xml:space="preserve"> %</v>
          </cell>
          <cell r="S528" t="str">
            <v xml:space="preserve"> %</v>
          </cell>
          <cell r="Y528" t="str">
            <v xml:space="preserve"> %</v>
          </cell>
          <cell r="AE528" t="str">
            <v xml:space="preserve"> %</v>
          </cell>
        </row>
        <row r="529">
          <cell r="G529" t="str">
            <v>code</v>
          </cell>
          <cell r="J529" t="str">
            <v>Level</v>
          </cell>
          <cell r="M529" t="str">
            <v xml:space="preserve"> change</v>
          </cell>
          <cell r="P529" t="str">
            <v>Level</v>
          </cell>
          <cell r="S529" t="str">
            <v xml:space="preserve"> change</v>
          </cell>
          <cell r="V529" t="str">
            <v>Level</v>
          </cell>
          <cell r="Y529" t="str">
            <v xml:space="preserve"> change</v>
          </cell>
          <cell r="AB529" t="str">
            <v>Level</v>
          </cell>
          <cell r="AE529" t="str">
            <v xml:space="preserve"> change</v>
          </cell>
        </row>
        <row r="530">
          <cell r="A530" t="str">
            <v xml:space="preserve"> 1. Exports of goods (fob)  </v>
          </cell>
          <cell r="G530" t="str">
            <v>P61</v>
          </cell>
          <cell r="J530">
            <v>2259.1058471360002</v>
          </cell>
          <cell r="M530">
            <v>24.921793872472222</v>
          </cell>
          <cell r="P530">
            <v>2819.8059584566881</v>
          </cell>
          <cell r="S530">
            <v>24.819559120327185</v>
          </cell>
          <cell r="V530">
            <v>3302.8363431968005</v>
          </cell>
          <cell r="Y530">
            <v>17.129915740885963</v>
          </cell>
          <cell r="AB530">
            <v>3737.4574703711341</v>
          </cell>
          <cell r="AE530">
            <v>13.159027030496631</v>
          </cell>
        </row>
        <row r="531">
          <cell r="A531" t="str">
            <v xml:space="preserve"> 2. Imports of goods (fob)  </v>
          </cell>
          <cell r="G531" t="str">
            <v>P71</v>
          </cell>
          <cell r="J531">
            <v>3745.4273192733986</v>
          </cell>
          <cell r="M531">
            <v>26.98873951106097</v>
          </cell>
          <cell r="P531">
            <v>4347.3600899369621</v>
          </cell>
          <cell r="S531">
            <v>16.071137399092208</v>
          </cell>
          <cell r="V531">
            <v>4917.7188298236997</v>
          </cell>
          <cell r="Y531">
            <v>13.119657173257252</v>
          </cell>
          <cell r="AB531">
            <v>5448.7982326709562</v>
          </cell>
          <cell r="AE531">
            <v>10.799303929832348</v>
          </cell>
        </row>
        <row r="532">
          <cell r="A532" t="str">
            <v xml:space="preserve"> 3. Trade balance (goods, fob/fob) (1-2)  </v>
          </cell>
          <cell r="J532">
            <v>-1486.3214721373984</v>
          </cell>
          <cell r="P532">
            <v>-1527.554131480274</v>
          </cell>
          <cell r="V532">
            <v>-1614.8824866268992</v>
          </cell>
          <cell r="AB532">
            <v>-1711.340762299822</v>
          </cell>
        </row>
        <row r="533">
          <cell r="A533" t="str">
            <v xml:space="preserve"> 3a. p.m.  3 as % of GDP  </v>
          </cell>
          <cell r="J533">
            <v>-20.268825299751434</v>
          </cell>
          <cell r="P533">
            <v>-17.961330497665912</v>
          </cell>
          <cell r="V533">
            <v>-16.903390625661093</v>
          </cell>
          <cell r="AB533">
            <v>-16.208262104456828</v>
          </cell>
        </row>
        <row r="534">
          <cell r="A534" t="str">
            <v xml:space="preserve"> 4. Exports of services  </v>
          </cell>
          <cell r="G534" t="str">
            <v>P62</v>
          </cell>
          <cell r="J534">
            <v>963.18315286399945</v>
          </cell>
          <cell r="M534">
            <v>11.381313821451286</v>
          </cell>
          <cell r="P534">
            <v>1080.590363282357</v>
          </cell>
          <cell r="S534">
            <v>12.189500000000038</v>
          </cell>
          <cell r="V534">
            <v>1174.107895091902</v>
          </cell>
          <cell r="Y534">
            <v>8.6543000000000063</v>
          </cell>
          <cell r="AB534">
            <v>1259.0604718412762</v>
          </cell>
          <cell r="AE534">
            <v>7.2354999999999734</v>
          </cell>
        </row>
        <row r="535">
          <cell r="A535" t="str">
            <v xml:space="preserve"> 4a. - of which, tourism  </v>
          </cell>
        </row>
        <row r="536">
          <cell r="A536" t="str">
            <v xml:space="preserve"> 5. Imports of services  </v>
          </cell>
          <cell r="G536" t="str">
            <v>P72</v>
          </cell>
          <cell r="J536">
            <v>636.49668072659983</v>
          </cell>
          <cell r="M536">
            <v>19.059887217503089</v>
          </cell>
          <cell r="P536">
            <v>733.14870169493406</v>
          </cell>
          <cell r="S536">
            <v>15.185</v>
          </cell>
          <cell r="V536">
            <v>776.42646955598605</v>
          </cell>
          <cell r="Y536">
            <v>5.90300000000002</v>
          </cell>
          <cell r="AB536">
            <v>816.34721291467656</v>
          </cell>
          <cell r="AE536">
            <v>5.1415999999999968</v>
          </cell>
        </row>
        <row r="537">
          <cell r="A537" t="str">
            <v xml:space="preserve"> 5a. - of which, tourism   </v>
          </cell>
        </row>
        <row r="538">
          <cell r="A538" t="str">
            <v xml:space="preserve"> 6. Services balance (4-5)  </v>
          </cell>
          <cell r="J538">
            <v>326.68647213739962</v>
          </cell>
          <cell r="P538">
            <v>347.44166158742291</v>
          </cell>
          <cell r="V538">
            <v>397.68142553591599</v>
          </cell>
          <cell r="AB538">
            <v>442.71325892659968</v>
          </cell>
        </row>
        <row r="539">
          <cell r="A539" t="str">
            <v xml:space="preserve"> 6a. p.m.  6 as % of GDP  </v>
          </cell>
          <cell r="J539">
            <v>4.4549925138489543</v>
          </cell>
          <cell r="P539">
            <v>4.0852984413603313</v>
          </cell>
          <cell r="V539">
            <v>4.1626338362516559</v>
          </cell>
          <cell r="AB539">
            <v>4.1929770480996948</v>
          </cell>
        </row>
        <row r="540">
          <cell r="A540" t="str">
            <v xml:space="preserve"> 7. External balance of goods &amp; services (3+6) </v>
          </cell>
          <cell r="G540" t="str">
            <v>B11</v>
          </cell>
          <cell r="J540">
            <v>-1159.635</v>
          </cell>
          <cell r="P540">
            <v>-1180.1124698928511</v>
          </cell>
          <cell r="V540">
            <v>-1217.2010610909833</v>
          </cell>
          <cell r="AB540">
            <v>-1268.6275033732222</v>
          </cell>
        </row>
        <row r="541">
          <cell r="A541" t="str">
            <v xml:space="preserve"> 7a. p.m.  7 as % of GDP  </v>
          </cell>
          <cell r="J541">
            <v>-15.813832785902479</v>
          </cell>
          <cell r="P541">
            <v>-13.876032056305581</v>
          </cell>
          <cell r="V541">
            <v>-12.740756789409438</v>
          </cell>
          <cell r="AB541">
            <v>-12.015285056357133</v>
          </cell>
        </row>
        <row r="542">
          <cell r="A542" t="str">
            <v xml:space="preserve"> 8. Balance of primary incomes and current transfers </v>
          </cell>
          <cell r="J542">
            <v>251.68530590600062</v>
          </cell>
          <cell r="P542">
            <v>357.68985246815782</v>
          </cell>
          <cell r="V542">
            <v>376.90459930704884</v>
          </cell>
          <cell r="AB542">
            <v>394.79275662621569</v>
          </cell>
        </row>
        <row r="543">
          <cell r="A543" t="str">
            <v xml:space="preserve"> 8a. - of which, balance of primary income </v>
          </cell>
          <cell r="G543" t="str">
            <v>B5g</v>
          </cell>
          <cell r="J543">
            <v>-119.01787317829934</v>
          </cell>
          <cell r="P543">
            <v>-37.564727831162884</v>
          </cell>
          <cell r="V543">
            <v>-67.098399316804432</v>
          </cell>
          <cell r="AB543">
            <v>-95.910398251024162</v>
          </cell>
        </row>
        <row r="544">
          <cell r="A544" t="str">
            <v xml:space="preserve"> 8b. - of which, net current transfers  </v>
          </cell>
          <cell r="J544">
            <v>370.70317908429996</v>
          </cell>
          <cell r="P544">
            <v>395.25458029932071</v>
          </cell>
          <cell r="V544">
            <v>444.00299862385327</v>
          </cell>
          <cell r="AB544">
            <v>490.70315487723985</v>
          </cell>
        </row>
        <row r="545">
          <cell r="A545" t="str">
            <v xml:space="preserve"> 8c. p.m.  8 as % of GDP  </v>
          </cell>
          <cell r="J545">
            <v>3.4322087055549475</v>
          </cell>
          <cell r="P545">
            <v>4.2057990112705266</v>
          </cell>
          <cell r="V545">
            <v>3.9451574485786476</v>
          </cell>
          <cell r="AB545">
            <v>3.7391176656947231</v>
          </cell>
        </row>
        <row r="546">
          <cell r="A546" t="str">
            <v xml:space="preserve"> 9. Current external balance (7+8)  </v>
          </cell>
          <cell r="G546" t="str">
            <v>B12</v>
          </cell>
          <cell r="J546">
            <v>-907.94969409399823</v>
          </cell>
          <cell r="P546">
            <v>-822.42261742469327</v>
          </cell>
          <cell r="V546">
            <v>-840.29646178393455</v>
          </cell>
          <cell r="AB546">
            <v>-873.83474674700653</v>
          </cell>
        </row>
        <row r="547">
          <cell r="A547" t="str">
            <v xml:space="preserve"> 9a. p.m. 9 as % of GDP  </v>
          </cell>
          <cell r="J547">
            <v>-12.381624080347532</v>
          </cell>
          <cell r="P547">
            <v>-9.6702330450350544</v>
          </cell>
          <cell r="V547">
            <v>-8.7955993408307904</v>
          </cell>
          <cell r="AB547">
            <v>-8.2761673906624083</v>
          </cell>
        </row>
        <row r="548">
          <cell r="A548" t="str">
            <v xml:space="preserve">10. Net capital transactions </v>
          </cell>
          <cell r="J548">
            <v>77.731629916199992</v>
          </cell>
          <cell r="P548">
            <v>84</v>
          </cell>
          <cell r="V548">
            <v>98</v>
          </cell>
          <cell r="AB548">
            <v>110</v>
          </cell>
        </row>
        <row r="549">
          <cell r="A549" t="str">
            <v xml:space="preserve">11. Net lending(+)/net borrowing(-) (9+10) </v>
          </cell>
          <cell r="G549" t="str">
            <v>B9</v>
          </cell>
          <cell r="J549">
            <v>-830.21806417779828</v>
          </cell>
          <cell r="P549">
            <v>-738.42261742469327</v>
          </cell>
          <cell r="V549">
            <v>-742.29646178393455</v>
          </cell>
          <cell r="AB549">
            <v>-763.83474674700653</v>
          </cell>
        </row>
        <row r="550">
          <cell r="A550" t="str">
            <v xml:space="preserve">11a. p.m. 11 as % of GDP </v>
          </cell>
          <cell r="J550">
            <v>-11.321605197103716</v>
          </cell>
          <cell r="P550">
            <v>-8.682541852486688</v>
          </cell>
          <cell r="V550">
            <v>-7.7698081176100331</v>
          </cell>
          <cell r="AB550">
            <v>-7.2343475083998898</v>
          </cell>
        </row>
        <row r="555">
          <cell r="A555" t="str">
            <v xml:space="preserve"> Table 12</v>
          </cell>
        </row>
        <row r="556">
          <cell r="A556" t="str">
            <v xml:space="preserve">TRADE IN GOODS BY REGION (CUSTOMS BASIS) </v>
          </cell>
        </row>
        <row r="559">
          <cell r="A559" t="str">
            <v xml:space="preserve"> Country: LATVIA</v>
          </cell>
        </row>
        <row r="560">
          <cell r="A560" t="str">
            <v xml:space="preserve"> Currency unit: mln lats (current prices)</v>
          </cell>
          <cell r="Z560" t="str">
            <v xml:space="preserve"> Date : </v>
          </cell>
          <cell r="AD560" t="str">
            <v>18.10.2005</v>
          </cell>
        </row>
        <row r="561">
          <cell r="G561">
            <v>2004</v>
          </cell>
          <cell r="P561">
            <v>2005</v>
          </cell>
          <cell r="V561">
            <v>2006</v>
          </cell>
          <cell r="AB561">
            <v>2007</v>
          </cell>
        </row>
        <row r="562">
          <cell r="G562" t="str">
            <v>%</v>
          </cell>
          <cell r="M562" t="str">
            <v xml:space="preserve"> %</v>
          </cell>
          <cell r="S562" t="str">
            <v xml:space="preserve"> %</v>
          </cell>
          <cell r="Y562" t="str">
            <v xml:space="preserve"> %</v>
          </cell>
          <cell r="AE562" t="str">
            <v xml:space="preserve"> %</v>
          </cell>
        </row>
        <row r="563">
          <cell r="G563" t="str">
            <v>trade</v>
          </cell>
          <cell r="J563" t="str">
            <v>Level</v>
          </cell>
          <cell r="M563" t="str">
            <v xml:space="preserve"> change</v>
          </cell>
          <cell r="P563" t="str">
            <v>Level</v>
          </cell>
          <cell r="S563" t="str">
            <v xml:space="preserve"> change</v>
          </cell>
          <cell r="V563" t="str">
            <v>Level</v>
          </cell>
          <cell r="Y563" t="str">
            <v xml:space="preserve"> change</v>
          </cell>
          <cell r="AB563" t="str">
            <v>Level</v>
          </cell>
          <cell r="AE563" t="str">
            <v xml:space="preserve"> change</v>
          </cell>
        </row>
        <row r="564">
          <cell r="A564" t="str">
            <v xml:space="preserve"> Exports of goods (fob)  </v>
          </cell>
        </row>
        <row r="565">
          <cell r="A565" t="str">
            <v xml:space="preserve">  1. Intra-EU  </v>
          </cell>
        </row>
        <row r="566">
          <cell r="A566" t="str">
            <v xml:space="preserve">  2. Extra-EU  </v>
          </cell>
        </row>
        <row r="567">
          <cell r="A567" t="str">
            <v xml:space="preserve">  3. Total exports (1+2)  </v>
          </cell>
        </row>
        <row r="568">
          <cell r="A568" t="str">
            <v xml:space="preserve"> Imports of goods (cif)  </v>
          </cell>
        </row>
        <row r="569">
          <cell r="A569" t="str">
            <v xml:space="preserve">  4. Intra-EU  </v>
          </cell>
        </row>
        <row r="570">
          <cell r="A570" t="str">
            <v xml:space="preserve">  5. Extra-EU  </v>
          </cell>
        </row>
        <row r="571">
          <cell r="A571" t="str">
            <v xml:space="preserve">  6. Total imports  (4+5)  </v>
          </cell>
        </row>
        <row r="572">
          <cell r="A572" t="str">
            <v xml:space="preserve">  7. Trade balance (fob/cif) (3-6)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 val="fr"/>
      <sheetName val="de"/>
    </sheetNames>
    <sheetDataSet>
      <sheetData sheetId="0" refreshError="1"/>
      <sheetData sheetId="1">
        <row r="5">
          <cell r="A5" t="str">
            <v xml:space="preserve">PRINCIPAUX ELEMENTS INFLUENCANT LA PREVISION  </v>
          </cell>
        </row>
        <row r="7">
          <cell r="Z7" t="str">
            <v xml:space="preserve"> Date : </v>
          </cell>
        </row>
        <row r="8">
          <cell r="N8">
            <v>2004</v>
          </cell>
          <cell r="S8">
            <v>2005</v>
          </cell>
          <cell r="X8">
            <v>2006</v>
          </cell>
          <cell r="AC8">
            <v>2007</v>
          </cell>
        </row>
        <row r="9">
          <cell r="N9" t="str">
            <v xml:space="preserve">Niveau </v>
          </cell>
        </row>
        <row r="10">
          <cell r="A10" t="str">
            <v xml:space="preserve">Taux de change, moyenne annuelle </v>
          </cell>
        </row>
        <row r="11">
          <cell r="A11" t="str">
            <v xml:space="preserve"> 1. Effectif (variation en %) </v>
          </cell>
        </row>
        <row r="12">
          <cell r="A12" t="str">
            <v xml:space="preserve"> 2. US dollar (1 USD = ) </v>
          </cell>
        </row>
        <row r="13">
          <cell r="A13" t="str">
            <v xml:space="preserve"> 3. euro (1 EUR = ) </v>
          </cell>
        </row>
        <row r="14">
          <cell r="A14" t="str">
            <v xml:space="preserve">Taux d'intérêt, moyenne annuelle </v>
          </cell>
        </row>
        <row r="15">
          <cell r="A15" t="str">
            <v xml:space="preserve"> 4. Taux du marché monétaire </v>
          </cell>
        </row>
        <row r="16">
          <cell r="A16" t="str">
            <v xml:space="preserve"> 5. Taux à long-terme </v>
          </cell>
        </row>
        <row r="17">
          <cell r="N17" t="str">
            <v xml:space="preserve">variation annuelle en % </v>
          </cell>
        </row>
        <row r="18">
          <cell r="A18" t="str">
            <v xml:space="preserve"> 6. Marchés à l'exportation, total </v>
          </cell>
        </row>
        <row r="19">
          <cell r="A19" t="str">
            <v xml:space="preserve"> 7. Prix à l'importation des biens </v>
          </cell>
        </row>
        <row r="20">
          <cell r="A20" t="str">
            <v xml:space="preserve"> 8. Demande finale </v>
          </cell>
        </row>
        <row r="21">
          <cell r="A21" t="str">
            <v xml:space="preserve"> 9. PIB </v>
          </cell>
        </row>
        <row r="22">
          <cell r="A22" t="str">
            <v xml:space="preserve">10. Ecart tendanciel de production  </v>
          </cell>
        </row>
        <row r="23">
          <cell r="A23" t="str">
            <v xml:space="preserve">11. Emploi </v>
          </cell>
        </row>
        <row r="24">
          <cell r="A24" t="str">
            <v xml:space="preserve">12. Taux de chômage (niveau) (Eurostat) </v>
          </cell>
        </row>
        <row r="25">
          <cell r="A25" t="str">
            <v xml:space="preserve">13. PIB par personne occupée </v>
          </cell>
        </row>
        <row r="26">
          <cell r="A26" t="str">
            <v xml:space="preserve">14. Rémunération des salariés par tête  </v>
          </cell>
        </row>
        <row r="27">
          <cell r="A27" t="str">
            <v xml:space="preserve">15. Coûts salariaux unitaires  </v>
          </cell>
        </row>
        <row r="28">
          <cell r="A28" t="str">
            <v xml:space="preserve">16. Coûts salariaux unitaires relatifs en monnaie commune </v>
          </cell>
        </row>
        <row r="29">
          <cell r="A29" t="str">
            <v xml:space="preserve">17. IPCH </v>
          </cell>
        </row>
        <row r="30">
          <cell r="A30" t="str">
            <v xml:space="preserve">18. IPC national </v>
          </cell>
        </row>
        <row r="31">
          <cell r="N31" t="str">
            <v xml:space="preserve">niveau en % du PIB </v>
          </cell>
        </row>
        <row r="32">
          <cell r="A32" t="str">
            <v xml:space="preserve">19. Solde des opérations courantes </v>
          </cell>
        </row>
        <row r="33">
          <cell r="A33" t="str">
            <v xml:space="preserve">20. Capacité de financement du secteur privé   </v>
          </cell>
        </row>
        <row r="34">
          <cell r="A34" t="str">
            <v xml:space="preserve"> Administration publiques </v>
          </cell>
        </row>
        <row r="35">
          <cell r="A35" t="str">
            <v xml:space="preserve">21. Capacité de financement </v>
          </cell>
        </row>
        <row r="36">
          <cell r="A36" t="str">
            <v xml:space="preserve">22. Balance primaire corrigée des variations cycliques </v>
          </cell>
        </row>
        <row r="37">
          <cell r="A37" t="str">
            <v xml:space="preserve">23. Dette brute </v>
          </cell>
        </row>
        <row r="67">
          <cell r="A67" t="str">
            <v xml:space="preserve"> Tableau 1</v>
          </cell>
        </row>
        <row r="68">
          <cell r="A68" t="str">
            <v xml:space="preserve"> EMPLOIS ET RESSOURCES DE BIENS ET SERVICES  </v>
          </cell>
        </row>
        <row r="69">
          <cell r="A69" t="str">
            <v xml:space="preserve"> VOLUMES </v>
          </cell>
        </row>
        <row r="71">
          <cell r="A71" t="str">
            <v xml:space="preserve"> Pays: </v>
          </cell>
        </row>
        <row r="72">
          <cell r="A72" t="str">
            <v xml:space="preserve"> Unité monétaire:  </v>
          </cell>
        </row>
        <row r="73">
          <cell r="A73" t="str">
            <v>SEC 95</v>
          </cell>
          <cell r="Z73" t="str">
            <v xml:space="preserve"> Date : </v>
          </cell>
        </row>
        <row r="74">
          <cell r="I74" t="str">
            <v>code</v>
          </cell>
          <cell r="M74">
            <v>2004</v>
          </cell>
          <cell r="V74">
            <v>2005</v>
          </cell>
          <cell r="Z74">
            <v>2006</v>
          </cell>
          <cell r="AD74">
            <v>2007</v>
          </cell>
        </row>
        <row r="75">
          <cell r="I75" t="str">
            <v xml:space="preserve">SEC 95 </v>
          </cell>
          <cell r="M75" t="str">
            <v xml:space="preserve">Niveau </v>
          </cell>
          <cell r="R75" t="str">
            <v xml:space="preserve">Variation en pourcentage </v>
          </cell>
        </row>
        <row r="76">
          <cell r="A76" t="str">
            <v xml:space="preserve"> 1. Dépenses de consommation privée </v>
          </cell>
          <cell r="I76" t="str">
            <v>P3</v>
          </cell>
        </row>
        <row r="77">
          <cell r="A77" t="str">
            <v xml:space="preserve"> 2. Dépenses de consommation publique  </v>
          </cell>
          <cell r="I77" t="str">
            <v>P3</v>
          </cell>
        </row>
        <row r="78">
          <cell r="A78" t="str">
            <v xml:space="preserve"> 3. Formation brute de capital fixe  </v>
          </cell>
          <cell r="I78" t="str">
            <v>P51</v>
          </cell>
        </row>
        <row r="79">
          <cell r="A79" t="str">
            <v xml:space="preserve"> 4. Demande intérieure finale (1+2+3) </v>
          </cell>
        </row>
        <row r="80">
          <cell r="A80" t="str">
            <v xml:space="preserve"> 5. Variations de stocks + acquisitions nettes  </v>
          </cell>
        </row>
        <row r="81">
          <cell r="A81" t="str">
            <v xml:space="preserve">    d'objets de valeur en % du PIB  </v>
          </cell>
          <cell r="I81" t="str">
            <v>P52+P53</v>
          </cell>
        </row>
        <row r="82">
          <cell r="A82" t="str">
            <v xml:space="preserve"> 6. Demande intérieure (4+5)  </v>
          </cell>
        </row>
        <row r="83">
          <cell r="A83" t="str">
            <v xml:space="preserve"> 7. Exportations de biens et services  </v>
          </cell>
          <cell r="I83" t="str">
            <v>P6</v>
          </cell>
        </row>
        <row r="84">
          <cell r="A84" t="str">
            <v xml:space="preserve"> 7a. - dont biens  </v>
          </cell>
          <cell r="I84" t="str">
            <v>P61</v>
          </cell>
        </row>
        <row r="85">
          <cell r="A85" t="str">
            <v xml:space="preserve"> 7b. - dont services </v>
          </cell>
          <cell r="I85" t="str">
            <v>P62</v>
          </cell>
        </row>
        <row r="86">
          <cell r="A86" t="str">
            <v xml:space="preserve"> 8. Demande finale (6+7) </v>
          </cell>
        </row>
        <row r="87">
          <cell r="A87" t="str">
            <v xml:space="preserve"> 9. Importations de biens et services  </v>
          </cell>
          <cell r="I87" t="str">
            <v>P7</v>
          </cell>
        </row>
        <row r="88">
          <cell r="A88" t="str">
            <v xml:space="preserve"> 9a. - dont biens  </v>
          </cell>
          <cell r="I88" t="str">
            <v>P71</v>
          </cell>
        </row>
        <row r="89">
          <cell r="A89" t="str">
            <v xml:space="preserve"> 9b. - dont services </v>
          </cell>
          <cell r="I89" t="str">
            <v>P72</v>
          </cell>
        </row>
        <row r="90">
          <cell r="A90" t="str">
            <v xml:space="preserve">10. Produit intérieur brut aux prix du marché (8-9) </v>
          </cell>
          <cell r="I90" t="str">
            <v>B1*g</v>
          </cell>
        </row>
        <row r="91">
          <cell r="R91" t="str">
            <v xml:space="preserve">Contribution à la variation du PIB </v>
          </cell>
        </row>
        <row r="92">
          <cell r="A92" t="str">
            <v xml:space="preserve">11. Demande intérieure finale </v>
          </cell>
        </row>
        <row r="93">
          <cell r="A93" t="str">
            <v xml:space="preserve">12. Var. de stocks + acq. nettes d'objets de valeur </v>
          </cell>
          <cell r="I93" t="str">
            <v>P52+P53</v>
          </cell>
        </row>
        <row r="94">
          <cell r="A94" t="str">
            <v xml:space="preserve">13. Solde des exportations et importations de b&amp;s. </v>
          </cell>
          <cell r="I94" t="str">
            <v>B11</v>
          </cell>
        </row>
        <row r="95">
          <cell r="A95" t="str">
            <v xml:space="preserve"> </v>
          </cell>
        </row>
        <row r="132">
          <cell r="A132" t="str">
            <v xml:space="preserve"> Tableau 2</v>
          </cell>
        </row>
        <row r="133">
          <cell r="A133" t="str">
            <v xml:space="preserve"> PROFILS TRIMESTRIELS </v>
          </cell>
        </row>
        <row r="135">
          <cell r="A135" t="str">
            <v xml:space="preserve"> Pays: </v>
          </cell>
        </row>
        <row r="136">
          <cell r="A136" t="str">
            <v xml:space="preserve"> Unité monétaire: </v>
          </cell>
        </row>
        <row r="137">
          <cell r="A137" t="str">
            <v>SEC 95</v>
          </cell>
          <cell r="Z137" t="str">
            <v xml:space="preserve"> Date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EMPLOIS ET RESSOURCES DE BIENS ET SERVICES, VOLUMES  </v>
          </cell>
        </row>
        <row r="141">
          <cell r="J141" t="str">
            <v xml:space="preserve">Variation en pourcentage par rapport au trimestre précédent </v>
          </cell>
        </row>
        <row r="142">
          <cell r="A142" t="str">
            <v xml:space="preserve"> 1. Dépenses de consommation privée </v>
          </cell>
        </row>
        <row r="143">
          <cell r="A143" t="str">
            <v xml:space="preserve"> 2. Dépenses de consommation publique  </v>
          </cell>
        </row>
        <row r="144">
          <cell r="A144" t="str">
            <v xml:space="preserve"> 3. Formation brute de capital fixe  </v>
          </cell>
        </row>
        <row r="145">
          <cell r="A145" t="str">
            <v xml:space="preserve"> 4. Demande intérieure finale  </v>
          </cell>
        </row>
        <row r="146">
          <cell r="A146" t="str">
            <v xml:space="preserve"> 5. Variations de stocks + acquisitions nettes  </v>
          </cell>
        </row>
        <row r="147">
          <cell r="A147" t="str">
            <v xml:space="preserve">    d'objets de valeur en % du PIB  </v>
          </cell>
        </row>
        <row r="148">
          <cell r="A148" t="str">
            <v xml:space="preserve"> 6. Demande intérieure </v>
          </cell>
        </row>
        <row r="149">
          <cell r="A149" t="str">
            <v xml:space="preserve"> 7. Exportations de biens et services  </v>
          </cell>
        </row>
        <row r="150">
          <cell r="A150" t="str">
            <v xml:space="preserve"> 8. Demande finale </v>
          </cell>
        </row>
        <row r="151">
          <cell r="A151" t="str">
            <v xml:space="preserve"> 9. Importations de biens et services  </v>
          </cell>
        </row>
        <row r="152">
          <cell r="A152" t="str">
            <v xml:space="preserve">10. Produit intérieur brut aux prix du marché </v>
          </cell>
        </row>
        <row r="154">
          <cell r="J154" t="str">
            <v xml:space="preserve"> INDICE DES PRIX A LA CONSOMMATION HARMONISE </v>
          </cell>
        </row>
        <row r="155">
          <cell r="J155" t="str">
            <v xml:space="preserve">Var. en % par rapport au trimestre correspondant de l'année précédente </v>
          </cell>
        </row>
        <row r="156">
          <cell r="A156" t="str">
            <v xml:space="preserve">11. IPCH </v>
          </cell>
        </row>
        <row r="157">
          <cell r="A157" t="str">
            <v xml:space="preserve"> </v>
          </cell>
        </row>
        <row r="161">
          <cell r="A161" t="str">
            <v>Tableau 3</v>
          </cell>
        </row>
        <row r="162">
          <cell r="A162" t="str">
            <v xml:space="preserve">ANALYSE SUPPLEMENTAIRE DE L'INVESTISSEMENT  </v>
          </cell>
        </row>
        <row r="163">
          <cell r="A163" t="str">
            <v xml:space="preserve"> VOLUMES </v>
          </cell>
        </row>
        <row r="165">
          <cell r="A165" t="str">
            <v xml:space="preserve"> Pays: </v>
          </cell>
        </row>
        <row r="166">
          <cell r="A166" t="str">
            <v xml:space="preserve"> Unité monétaire:  </v>
          </cell>
        </row>
        <row r="167">
          <cell r="A167" t="str">
            <v>SEC 95</v>
          </cell>
          <cell r="Z167" t="str">
            <v xml:space="preserve"> Date : </v>
          </cell>
        </row>
        <row r="168">
          <cell r="I168" t="str">
            <v>code</v>
          </cell>
          <cell r="M168">
            <v>2004</v>
          </cell>
          <cell r="V168">
            <v>2005</v>
          </cell>
          <cell r="Z168">
            <v>2006</v>
          </cell>
          <cell r="AD168">
            <v>2007</v>
          </cell>
        </row>
        <row r="169">
          <cell r="I169" t="str">
            <v xml:space="preserve">SEC 95 </v>
          </cell>
          <cell r="M169" t="str">
            <v xml:space="preserve">Niveau </v>
          </cell>
          <cell r="R169" t="str">
            <v xml:space="preserve">Variation en pourcentage  </v>
          </cell>
        </row>
        <row r="170">
          <cell r="A170" t="str">
            <v xml:space="preserve"> Par secteur </v>
          </cell>
          <cell r="I170" t="str">
            <v xml:space="preserve"> </v>
          </cell>
        </row>
        <row r="171">
          <cell r="A171" t="str">
            <v xml:space="preserve"> 1. Administrations publiques  </v>
          </cell>
          <cell r="I171" t="str">
            <v>S13</v>
          </cell>
        </row>
        <row r="172">
          <cell r="A172" t="str">
            <v xml:space="preserve"> 2. Autres secteurs intérieurs  </v>
          </cell>
          <cell r="I172" t="str">
            <v>S1-S13</v>
          </cell>
        </row>
        <row r="173">
          <cell r="A173" t="str">
            <v xml:space="preserve"> 2a. - dont entreprises </v>
          </cell>
          <cell r="I173" t="str">
            <v>S11+S12</v>
          </cell>
        </row>
        <row r="174">
          <cell r="A174" t="str">
            <v xml:space="preserve"> 2b. - dont ménages et ISBLSM </v>
          </cell>
          <cell r="I174" t="str">
            <v>S14+S15</v>
          </cell>
        </row>
        <row r="175">
          <cell r="A175" t="str">
            <v xml:space="preserve"> Par produit </v>
          </cell>
          <cell r="I175" t="str">
            <v>Pi6</v>
          </cell>
        </row>
        <row r="176">
          <cell r="A176" t="str">
            <v xml:space="preserve"> 3. Construction </v>
          </cell>
          <cell r="I176" t="str">
            <v>Pi6(4+5)</v>
          </cell>
        </row>
        <row r="177">
          <cell r="A177" t="str">
            <v xml:space="preserve"> 3a. - dont logement </v>
          </cell>
          <cell r="I177" t="str">
            <v>Pi6(4)</v>
          </cell>
        </row>
        <row r="178">
          <cell r="A178" t="str">
            <v xml:space="preserve"> 3b. - dont autre construction </v>
          </cell>
          <cell r="I178" t="str">
            <v>Pi6(5)</v>
          </cell>
        </row>
        <row r="179">
          <cell r="A179" t="str">
            <v xml:space="preserve"> 4. Equipement </v>
          </cell>
          <cell r="I179" t="str">
            <v>Pi6(2+3)</v>
          </cell>
        </row>
        <row r="180">
          <cell r="A180" t="str">
            <v xml:space="preserve"> 5. Autre </v>
          </cell>
          <cell r="I180" t="str">
            <v>Pi6(1+6)</v>
          </cell>
        </row>
        <row r="181">
          <cell r="A181" t="str">
            <v xml:space="preserve"> 6. Formation brute de capital fixe  </v>
          </cell>
          <cell r="I181" t="str">
            <v>P51</v>
          </cell>
        </row>
        <row r="182">
          <cell r="A182" t="str">
            <v xml:space="preserve">    (économie totale) ( = 1+2 = 3+4+5 ) </v>
          </cell>
        </row>
        <row r="183">
          <cell r="A183" t="str">
            <v xml:space="preserve"> Par industrie </v>
          </cell>
        </row>
        <row r="184">
          <cell r="A184" t="str">
            <v xml:space="preserve"> 7. Manufactures </v>
          </cell>
          <cell r="I184" t="str">
            <v>A17(D)</v>
          </cell>
        </row>
        <row r="197">
          <cell r="A197" t="str">
            <v>Tableau 4</v>
          </cell>
        </row>
        <row r="198">
          <cell r="A198" t="str">
            <v xml:space="preserve">EMPLOIS ET RESSOURCES DE BIENS ET SERVICES  </v>
          </cell>
        </row>
        <row r="199">
          <cell r="A199" t="str">
            <v xml:space="preserve">VALEURS </v>
          </cell>
        </row>
        <row r="201">
          <cell r="A201" t="str">
            <v xml:space="preserve"> Pays:</v>
          </cell>
        </row>
        <row r="202">
          <cell r="A202" t="str">
            <v xml:space="preserve"> Unité monétaire:  </v>
          </cell>
        </row>
        <row r="203">
          <cell r="A203" t="str">
            <v>SEC 95</v>
          </cell>
          <cell r="Z203" t="str">
            <v xml:space="preserve"> Date : </v>
          </cell>
        </row>
        <row r="204">
          <cell r="J204" t="str">
            <v xml:space="preserve">Valeurs aux prix courants </v>
          </cell>
        </row>
        <row r="205">
          <cell r="J205">
            <v>2004</v>
          </cell>
          <cell r="P205">
            <v>2005</v>
          </cell>
          <cell r="V205">
            <v>2006</v>
          </cell>
          <cell r="AB205">
            <v>2007</v>
          </cell>
        </row>
        <row r="206">
          <cell r="G206" t="str">
            <v>code</v>
          </cell>
          <cell r="M206" t="str">
            <v>var.</v>
          </cell>
          <cell r="S206" t="str">
            <v>var.</v>
          </cell>
          <cell r="Y206" t="str">
            <v>var.</v>
          </cell>
          <cell r="AE206" t="str">
            <v>var.</v>
          </cell>
        </row>
        <row r="207">
          <cell r="G207" t="str">
            <v xml:space="preserve">SEC 95 </v>
          </cell>
          <cell r="J207" t="str">
            <v xml:space="preserve"> Niveau</v>
          </cell>
          <cell r="M207" t="str">
            <v>en %</v>
          </cell>
          <cell r="P207" t="str">
            <v xml:space="preserve"> Niveau</v>
          </cell>
          <cell r="S207" t="str">
            <v>en %</v>
          </cell>
          <cell r="V207" t="str">
            <v xml:space="preserve"> Niveau</v>
          </cell>
          <cell r="Y207" t="str">
            <v>en %</v>
          </cell>
          <cell r="AB207" t="str">
            <v xml:space="preserve"> Niveau</v>
          </cell>
          <cell r="AE207" t="str">
            <v>en %</v>
          </cell>
        </row>
        <row r="208">
          <cell r="A208" t="str">
            <v xml:space="preserve"> 1. Dépenses de consommation privée </v>
          </cell>
          <cell r="G208" t="str">
            <v>P3</v>
          </cell>
        </row>
        <row r="209">
          <cell r="A209" t="str">
            <v xml:space="preserve"> 2. Dépenses de consommation publique  </v>
          </cell>
          <cell r="G209" t="str">
            <v>P3</v>
          </cell>
        </row>
        <row r="210">
          <cell r="A210" t="str">
            <v xml:space="preserve"> 3. Formation brute de capital fixe  </v>
          </cell>
          <cell r="G210" t="str">
            <v>P51</v>
          </cell>
        </row>
        <row r="211">
          <cell r="A211" t="str">
            <v xml:space="preserve"> 4. Demande intérieure finale (1+2+3) </v>
          </cell>
        </row>
        <row r="212">
          <cell r="A212" t="str">
            <v xml:space="preserve"> 5. Variations de stocks + acquisitions nettes  </v>
          </cell>
        </row>
        <row r="213">
          <cell r="A213" t="str">
            <v xml:space="preserve">    d'objets de valeur en % du PIB  </v>
          </cell>
          <cell r="G213" t="str">
            <v>P52+P53</v>
          </cell>
        </row>
        <row r="214">
          <cell r="A214" t="str">
            <v xml:space="preserve"> 6. Demande intérieure (4+5)  </v>
          </cell>
        </row>
        <row r="215">
          <cell r="A215" t="str">
            <v xml:space="preserve"> 7. Exportations de biens et services  </v>
          </cell>
          <cell r="G215" t="str">
            <v>P6</v>
          </cell>
        </row>
        <row r="216">
          <cell r="A216" t="str">
            <v xml:space="preserve"> 7a. - dont biens  </v>
          </cell>
          <cell r="G216" t="str">
            <v>P61</v>
          </cell>
        </row>
        <row r="217">
          <cell r="A217" t="str">
            <v xml:space="preserve"> 7b. - dont services </v>
          </cell>
          <cell r="G217" t="str">
            <v>P62</v>
          </cell>
        </row>
        <row r="218">
          <cell r="A218" t="str">
            <v xml:space="preserve"> 8. Demande finale (6+7) </v>
          </cell>
        </row>
        <row r="219">
          <cell r="A219" t="str">
            <v xml:space="preserve"> 9. Importations de biens et services  </v>
          </cell>
          <cell r="G219" t="str">
            <v>P7</v>
          </cell>
        </row>
        <row r="220">
          <cell r="A220" t="str">
            <v xml:space="preserve"> 9a. - dont biens  </v>
          </cell>
          <cell r="G220" t="str">
            <v>P71</v>
          </cell>
        </row>
        <row r="221">
          <cell r="A221" t="str">
            <v xml:space="preserve"> 9b. - dont services </v>
          </cell>
          <cell r="G221" t="str">
            <v>P72</v>
          </cell>
        </row>
        <row r="222">
          <cell r="A222" t="str">
            <v xml:space="preserve">10. PIB aux prix du marché (8-9)  </v>
          </cell>
          <cell r="G222" t="str">
            <v>B1*g</v>
          </cell>
        </row>
        <row r="223">
          <cell r="A223" t="str">
            <v xml:space="preserve">11. - dont solde des exportations et import. de b&amp;s </v>
          </cell>
          <cell r="G223" t="str">
            <v>B11</v>
          </cell>
        </row>
        <row r="224">
          <cell r="A224" t="str">
            <v xml:space="preserve">11a. - dont biens </v>
          </cell>
          <cell r="G224" t="str">
            <v xml:space="preserve"> </v>
          </cell>
        </row>
        <row r="225">
          <cell r="A225" t="str">
            <v xml:space="preserve">11b. - dont services </v>
          </cell>
          <cell r="G225" t="str">
            <v xml:space="preserve"> </v>
          </cell>
        </row>
        <row r="226">
          <cell r="A226" t="str">
            <v xml:space="preserve">12. Solde des revenus primaires </v>
          </cell>
          <cell r="G226" t="str">
            <v>B5</v>
          </cell>
        </row>
        <row r="227">
          <cell r="A227" t="str">
            <v xml:space="preserve">13. PNB aux prix du marché (10+12) </v>
          </cell>
          <cell r="G227" t="str">
            <v>B5*g</v>
          </cell>
        </row>
        <row r="228">
          <cell r="A228" t="str">
            <v xml:space="preserve"> </v>
          </cell>
        </row>
        <row r="229">
          <cell r="A229" t="str">
            <v xml:space="preserve">14. Rémunération des salariés  </v>
          </cell>
          <cell r="G229" t="str">
            <v>D1</v>
          </cell>
        </row>
        <row r="230">
          <cell r="A230" t="str">
            <v xml:space="preserve">15. Excédent brut d'exploitation / revenu mixte  </v>
          </cell>
          <cell r="G230" t="str">
            <v>B2g+B3g</v>
          </cell>
        </row>
        <row r="231">
          <cell r="A231" t="str">
            <v xml:space="preserve">16. Valeur ajoutée brute aux prix de base </v>
          </cell>
          <cell r="G231" t="str">
            <v>B1g</v>
          </cell>
        </row>
        <row r="232">
          <cell r="A232" t="str">
            <v xml:space="preserve">16a. - dont coûts du travail, trav. indépendants incl. </v>
          </cell>
          <cell r="G232" t="str">
            <v xml:space="preserve"> </v>
          </cell>
        </row>
        <row r="233">
          <cell r="A233" t="str">
            <v xml:space="preserve">17. Impôts nets des subventions (18-19) </v>
          </cell>
          <cell r="G233" t="str">
            <v xml:space="preserve"> </v>
          </cell>
        </row>
        <row r="234">
          <cell r="A234" t="str">
            <v xml:space="preserve">18. - impôts sur les produits </v>
          </cell>
          <cell r="G234" t="str">
            <v>D21</v>
          </cell>
        </row>
        <row r="235">
          <cell r="A235" t="str">
            <v xml:space="preserve">19. - subventions sur les produits </v>
          </cell>
          <cell r="G235" t="str">
            <v>D31</v>
          </cell>
        </row>
        <row r="236">
          <cell r="A236" t="str">
            <v xml:space="preserve">20. PIB aux prix du marché (16+17)  </v>
          </cell>
          <cell r="G236" t="str">
            <v>B1*g</v>
          </cell>
        </row>
        <row r="237">
          <cell r="A237" t="str">
            <v xml:space="preserve"> </v>
          </cell>
        </row>
        <row r="262">
          <cell r="A262" t="str">
            <v>Tableau 5</v>
          </cell>
        </row>
        <row r="263">
          <cell r="A263" t="str">
            <v xml:space="preserve">COUTS ET PRIX </v>
          </cell>
        </row>
        <row r="265">
          <cell r="A265" t="str">
            <v xml:space="preserve"> Pays:</v>
          </cell>
        </row>
        <row r="266">
          <cell r="A266" t="str">
            <v xml:space="preserve"> Unité monétaire:</v>
          </cell>
        </row>
        <row r="267">
          <cell r="A267" t="str">
            <v>SEC 95</v>
          </cell>
          <cell r="Z267" t="str">
            <v xml:space="preserve"> Date : </v>
          </cell>
        </row>
        <row r="268">
          <cell r="N268">
            <v>2004</v>
          </cell>
          <cell r="S268">
            <v>2005</v>
          </cell>
          <cell r="X268">
            <v>2006</v>
          </cell>
          <cell r="AC268">
            <v>2007</v>
          </cell>
        </row>
        <row r="269">
          <cell r="N269" t="str">
            <v xml:space="preserve">Variation en % de l'indice implicite des prix </v>
          </cell>
        </row>
        <row r="270">
          <cell r="A270" t="str">
            <v xml:space="preserve"> 1. Dépenses de consommation privée </v>
          </cell>
        </row>
        <row r="271">
          <cell r="A271" t="str">
            <v xml:space="preserve"> 2. Dépenses de consommation publique  </v>
          </cell>
        </row>
        <row r="272">
          <cell r="A272" t="str">
            <v xml:space="preserve"> 3. Formation brute de capital fixe  </v>
          </cell>
        </row>
        <row r="273">
          <cell r="A273" t="str">
            <v xml:space="preserve"> 3a. - dont construction  </v>
          </cell>
        </row>
        <row r="274">
          <cell r="A274" t="str">
            <v xml:space="preserve"> 3b. - dont  équipement </v>
          </cell>
        </row>
        <row r="275">
          <cell r="A275" t="str">
            <v xml:space="preserve"> 4. Demande intérieure finale </v>
          </cell>
        </row>
        <row r="276">
          <cell r="A276" t="str">
            <v xml:space="preserve"> 5. Variations de stocks </v>
          </cell>
        </row>
        <row r="277">
          <cell r="A277" t="str">
            <v xml:space="preserve"> 6. Demande intérieure </v>
          </cell>
        </row>
        <row r="278">
          <cell r="A278" t="str">
            <v xml:space="preserve"> 7. Exportations de biens et services  </v>
          </cell>
        </row>
        <row r="279">
          <cell r="A279" t="str">
            <v xml:space="preserve"> 7a. - dont biens  </v>
          </cell>
        </row>
        <row r="280">
          <cell r="A280" t="str">
            <v xml:space="preserve"> 7b. - dont services </v>
          </cell>
        </row>
        <row r="281">
          <cell r="A281" t="str">
            <v xml:space="preserve"> 8. Demande finale </v>
          </cell>
        </row>
        <row r="282">
          <cell r="A282" t="str">
            <v xml:space="preserve"> 9. Importations de biens et services  </v>
          </cell>
        </row>
        <row r="283">
          <cell r="A283" t="str">
            <v xml:space="preserve"> 9a. - dont biens  </v>
          </cell>
        </row>
        <row r="284">
          <cell r="A284" t="str">
            <v xml:space="preserve"> 9b. - dont services </v>
          </cell>
        </row>
        <row r="285">
          <cell r="A285" t="str">
            <v xml:space="preserve">10. Produit intérieur brut aux prix du marché </v>
          </cell>
        </row>
        <row r="286">
          <cell r="A286" t="str">
            <v xml:space="preserve">11. Solde des exportations et importations de biens et services </v>
          </cell>
        </row>
        <row r="287">
          <cell r="A287" t="str">
            <v xml:space="preserve">11a. - dont solde des exportations et importations de biens </v>
          </cell>
        </row>
        <row r="288">
          <cell r="A288" t="str">
            <v xml:space="preserve">11b. - dont solde des exportations et importations de services </v>
          </cell>
        </row>
        <row r="290">
          <cell r="N290" t="str">
            <v xml:space="preserve">variation en % </v>
          </cell>
        </row>
        <row r="291">
          <cell r="A291" t="str">
            <v xml:space="preserve">12. IPCH </v>
          </cell>
        </row>
        <row r="292">
          <cell r="A292" t="str">
            <v xml:space="preserve">13. Prix à la consommation (indice national) </v>
          </cell>
        </row>
        <row r="294">
          <cell r="N294" t="str">
            <v xml:space="preserve">Contribution à la variation en % </v>
          </cell>
        </row>
        <row r="295">
          <cell r="N295" t="str">
            <v xml:space="preserve">des coûts par unité du PIB réel </v>
          </cell>
        </row>
        <row r="296">
          <cell r="A296" t="str">
            <v xml:space="preserve">14. Rémunération des salariés  </v>
          </cell>
        </row>
        <row r="297">
          <cell r="A297" t="str">
            <v xml:space="preserve">14a. - dont salaires et traitements bruts </v>
          </cell>
        </row>
        <row r="298">
          <cell r="A298" t="str">
            <v xml:space="preserve">14b. - dont contributions sociales des employeurs </v>
          </cell>
        </row>
        <row r="299">
          <cell r="A299" t="str">
            <v xml:space="preserve">15. Excédent brut d'exploitation / revenu mixte  </v>
          </cell>
        </row>
        <row r="300">
          <cell r="A300" t="str">
            <v xml:space="preserve">16. Valeur ajoutée brute aux prix de base  </v>
          </cell>
        </row>
        <row r="301">
          <cell r="A301" t="str">
            <v xml:space="preserve">17. Impôts nets des subventions </v>
          </cell>
        </row>
        <row r="302">
          <cell r="A302" t="str">
            <v xml:space="preserve">18. Produit intérieur brut aux prix du marché </v>
          </cell>
        </row>
        <row r="327">
          <cell r="A327" t="str">
            <v>Tableau 6</v>
          </cell>
        </row>
        <row r="328">
          <cell r="A328" t="str">
            <v xml:space="preserve"> PRODUCTIVITE ET COUTS SALARIAUX UNITAIRES </v>
          </cell>
        </row>
        <row r="330">
          <cell r="A330" t="str">
            <v xml:space="preserve"> Pays:  </v>
          </cell>
        </row>
        <row r="331">
          <cell r="A331" t="str">
            <v xml:space="preserve"> Unité monétaire: </v>
          </cell>
        </row>
        <row r="332">
          <cell r="A332" t="str">
            <v>SEC 95</v>
          </cell>
          <cell r="Z332" t="str">
            <v xml:space="preserve"> Date : </v>
          </cell>
        </row>
        <row r="333">
          <cell r="J333">
            <v>2004</v>
          </cell>
          <cell r="P333">
            <v>2005</v>
          </cell>
          <cell r="V333">
            <v>2006</v>
          </cell>
          <cell r="AB333">
            <v>2007</v>
          </cell>
        </row>
        <row r="334">
          <cell r="G334" t="str">
            <v>code</v>
          </cell>
          <cell r="N334" t="str">
            <v>var.</v>
          </cell>
          <cell r="T334" t="str">
            <v>var.</v>
          </cell>
          <cell r="Z334" t="str">
            <v>var.</v>
          </cell>
          <cell r="AF334" t="str">
            <v>var.</v>
          </cell>
        </row>
        <row r="335">
          <cell r="G335" t="str">
            <v xml:space="preserve">SEC 95 </v>
          </cell>
          <cell r="J335" t="str">
            <v xml:space="preserve"> Niveau</v>
          </cell>
          <cell r="M335" t="str">
            <v>en %</v>
          </cell>
          <cell r="P335" t="str">
            <v xml:space="preserve"> Niveau</v>
          </cell>
          <cell r="S335" t="str">
            <v>en %</v>
          </cell>
          <cell r="V335" t="str">
            <v xml:space="preserve"> Niveau</v>
          </cell>
          <cell r="Y335" t="str">
            <v>en %</v>
          </cell>
          <cell r="AB335" t="str">
            <v xml:space="preserve"> Niveau</v>
          </cell>
          <cell r="AE335" t="str">
            <v>en %</v>
          </cell>
        </row>
        <row r="336">
          <cell r="J336" t="str">
            <v xml:space="preserve"> ENSEMBLE DE L'ECONOMIE </v>
          </cell>
        </row>
        <row r="337">
          <cell r="A337" t="str">
            <v xml:space="preserve"> 1. Valeur ajoutée brute volumes</v>
          </cell>
          <cell r="G337" t="str">
            <v>B1g</v>
          </cell>
        </row>
        <row r="338">
          <cell r="A338" t="str">
            <v xml:space="preserve"> 2. Emploi total ('000) </v>
          </cell>
        </row>
        <row r="339">
          <cell r="A339" t="str">
            <v xml:space="preserve"> 3. VAB par personne occupée (1:2) </v>
          </cell>
        </row>
        <row r="340">
          <cell r="A340" t="str">
            <v xml:space="preserve"> 4. Rémunération des salariés par tête </v>
          </cell>
        </row>
        <row r="341">
          <cell r="A341" t="str">
            <v xml:space="preserve"> 4a. - dont salaires et traitements par tête </v>
          </cell>
        </row>
        <row r="342">
          <cell r="A342" t="str">
            <v xml:space="preserve"> 4b. - dont contributions des employeurs par tête </v>
          </cell>
        </row>
        <row r="343">
          <cell r="A343" t="str">
            <v xml:space="preserve"> 5. Coûts salariaux unitaires (4:3) (1995=100) </v>
          </cell>
        </row>
        <row r="345">
          <cell r="J345" t="str">
            <v xml:space="preserve"> INDUSTRIE MANUFACTURIERE </v>
          </cell>
        </row>
        <row r="346">
          <cell r="A346" t="str">
            <v xml:space="preserve"> 1. Valeur ajoutée brute volumes</v>
          </cell>
          <cell r="G346" t="str">
            <v>B1g</v>
          </cell>
        </row>
        <row r="347">
          <cell r="A347" t="str">
            <v xml:space="preserve"> 2. Emploi total ('000)  </v>
          </cell>
        </row>
        <row r="348">
          <cell r="A348" t="str">
            <v xml:space="preserve"> 3. VAB par personne occupée (1:2) </v>
          </cell>
        </row>
        <row r="349">
          <cell r="A349" t="str">
            <v xml:space="preserve"> 4. Rémunération des salariés par tête </v>
          </cell>
        </row>
        <row r="350">
          <cell r="A350" t="str">
            <v xml:space="preserve"> 4a. - dont salaires et traitements par tête </v>
          </cell>
        </row>
        <row r="351">
          <cell r="A351" t="str">
            <v xml:space="preserve"> 4b. - dont contributions des employeurs par tête </v>
          </cell>
        </row>
        <row r="352">
          <cell r="A352" t="str">
            <v xml:space="preserve"> 5. Coûts salariaux unitaires (4:3) (1995=100) </v>
          </cell>
        </row>
        <row r="354">
          <cell r="J354" t="str">
            <v xml:space="preserve"> RESTE DE L'ECONOMIE </v>
          </cell>
        </row>
        <row r="355">
          <cell r="A355" t="str">
            <v xml:space="preserve"> 1. Valeur ajoutée brute volumes</v>
          </cell>
          <cell r="G355" t="str">
            <v>B1g</v>
          </cell>
        </row>
        <row r="356">
          <cell r="A356" t="str">
            <v xml:space="preserve"> 2. Emploi total ('000) </v>
          </cell>
        </row>
        <row r="357">
          <cell r="A357" t="str">
            <v xml:space="preserve"> 3. VAB par personne occupée (1:2) </v>
          </cell>
        </row>
        <row r="358">
          <cell r="A358" t="str">
            <v xml:space="preserve"> 4. Rémunération des salariés par tête </v>
          </cell>
        </row>
        <row r="359">
          <cell r="A359" t="str">
            <v xml:space="preserve"> 4a. - dont salaires et traitements par tête </v>
          </cell>
        </row>
        <row r="360">
          <cell r="A360" t="str">
            <v xml:space="preserve"> 4b. - dont contributions des employeurs par tête </v>
          </cell>
        </row>
        <row r="361">
          <cell r="A361" t="str">
            <v xml:space="preserve"> 5. Coûts salariaux unitaires (4:3) (1995=100) </v>
          </cell>
        </row>
        <row r="362">
          <cell r="A362" t="str">
            <v xml:space="preserve"> </v>
          </cell>
        </row>
        <row r="366">
          <cell r="A366" t="str">
            <v>Tableau 7</v>
          </cell>
        </row>
        <row r="367">
          <cell r="A367" t="str">
            <v xml:space="preserve">  EMPLOI ET CHOMAGE  </v>
          </cell>
        </row>
        <row r="369">
          <cell r="A369" t="str">
            <v xml:space="preserve"> Pays: </v>
          </cell>
        </row>
        <row r="370">
          <cell r="A370" t="str">
            <v xml:space="preserve"> Unité:  '000 personnes</v>
          </cell>
          <cell r="Z370" t="str">
            <v xml:space="preserve"> Date : </v>
          </cell>
        </row>
        <row r="371">
          <cell r="J371">
            <v>2004</v>
          </cell>
          <cell r="P371">
            <v>2005</v>
          </cell>
          <cell r="V371">
            <v>2006</v>
          </cell>
          <cell r="AB371">
            <v>2007</v>
          </cell>
        </row>
        <row r="372">
          <cell r="M372" t="str">
            <v>var.</v>
          </cell>
          <cell r="S372" t="str">
            <v>var.</v>
          </cell>
          <cell r="Y372" t="str">
            <v>var.</v>
          </cell>
          <cell r="AE372" t="str">
            <v>var.</v>
          </cell>
        </row>
        <row r="373">
          <cell r="J373" t="str">
            <v xml:space="preserve"> Niveau</v>
          </cell>
          <cell r="M373" t="str">
            <v>en %</v>
          </cell>
          <cell r="P373" t="str">
            <v xml:space="preserve"> Niveau</v>
          </cell>
          <cell r="S373" t="str">
            <v>en %</v>
          </cell>
          <cell r="V373" t="str">
            <v xml:space="preserve"> Niveau</v>
          </cell>
          <cell r="Y373" t="str">
            <v>en %</v>
          </cell>
          <cell r="AB373" t="str">
            <v xml:space="preserve"> Niveau</v>
          </cell>
          <cell r="AE373" t="str">
            <v>en %</v>
          </cell>
        </row>
        <row r="374">
          <cell r="A374" t="str">
            <v xml:space="preserve"> 1. Population totale  </v>
          </cell>
        </row>
        <row r="375">
          <cell r="A375" t="str">
            <v xml:space="preserve"> 2. Population en âge de travailler (15-64 ans) </v>
          </cell>
        </row>
        <row r="376">
          <cell r="A376" t="str">
            <v xml:space="preserve"> 3. Population active totale  </v>
          </cell>
        </row>
        <row r="377">
          <cell r="A377" t="str">
            <v xml:space="preserve"> 4. Taux d'activité calculé (%) (3:2) </v>
          </cell>
        </row>
        <row r="378">
          <cell r="A378" t="str">
            <v xml:space="preserve"> 5. Population active civile </v>
          </cell>
        </row>
        <row r="379">
          <cell r="A379" t="str">
            <v xml:space="preserve"> 6. Emploi total </v>
          </cell>
        </row>
        <row r="380">
          <cell r="A380" t="str">
            <v xml:space="preserve"> 6a. - dont employés </v>
          </cell>
        </row>
        <row r="381">
          <cell r="A381" t="str">
            <v xml:space="preserve"> 6b. - dont travailleurs indépendants </v>
          </cell>
        </row>
        <row r="382">
          <cell r="A382" t="str">
            <v xml:space="preserve"> 7. Taux d'emploi calculé (%) (6:2) </v>
          </cell>
        </row>
        <row r="383">
          <cell r="A383" t="str">
            <v xml:space="preserve"> 8. Chômeurs (3-6) </v>
          </cell>
        </row>
        <row r="384">
          <cell r="A384" t="str">
            <v xml:space="preserve"> 9. Taux de chômage calculé (%) (8:5) </v>
          </cell>
        </row>
        <row r="386">
          <cell r="A386" t="str">
            <v xml:space="preserve">Définitions : Indicateurs Structurels </v>
          </cell>
        </row>
        <row r="387">
          <cell r="A387" t="str">
            <v xml:space="preserve">10. Taux de chômage, définition Eurostat (%) </v>
          </cell>
        </row>
        <row r="388">
          <cell r="A388" t="str">
            <v xml:space="preserve">11. Taux d'activité (%) </v>
          </cell>
        </row>
        <row r="389">
          <cell r="A389" t="str">
            <v xml:space="preserve">12. Taux d'emploi (%)  </v>
          </cell>
        </row>
        <row r="392">
          <cell r="A392" t="str">
            <v>Tableau 8</v>
          </cell>
        </row>
        <row r="393">
          <cell r="A393" t="str">
            <v xml:space="preserve">RESSOURCES ET DEPENSES DES MENAGES ET DES INSTITUTIONS </v>
          </cell>
        </row>
        <row r="394">
          <cell r="A394" t="str">
            <v xml:space="preserve">SANS BUT LUCRATIF AU SERVICE DES MENAGES (S14+S15) </v>
          </cell>
        </row>
        <row r="396">
          <cell r="A396" t="str">
            <v xml:space="preserve"> Pays:</v>
          </cell>
        </row>
        <row r="397">
          <cell r="A397" t="str">
            <v xml:space="preserve"> Unité monétaire:  </v>
          </cell>
        </row>
        <row r="398">
          <cell r="A398" t="str">
            <v>SEC 95</v>
          </cell>
          <cell r="Z398" t="str">
            <v xml:space="preserve"> Date : </v>
          </cell>
          <cell r="AD398">
            <v>38454</v>
          </cell>
        </row>
        <row r="399">
          <cell r="J399">
            <v>2004</v>
          </cell>
          <cell r="P399">
            <v>2005</v>
          </cell>
          <cell r="V399">
            <v>2006</v>
          </cell>
          <cell r="AB399">
            <v>2007</v>
          </cell>
        </row>
        <row r="400">
          <cell r="E400" t="str">
            <v>code</v>
          </cell>
          <cell r="M400" t="str">
            <v>var.</v>
          </cell>
          <cell r="S400" t="str">
            <v>var.</v>
          </cell>
          <cell r="Y400" t="str">
            <v>var.</v>
          </cell>
          <cell r="AE400" t="str">
            <v>var.</v>
          </cell>
        </row>
        <row r="401">
          <cell r="E401" t="str">
            <v xml:space="preserve">SEC 95 </v>
          </cell>
          <cell r="J401" t="str">
            <v xml:space="preserve"> Niveau</v>
          </cell>
          <cell r="M401" t="str">
            <v>en %</v>
          </cell>
          <cell r="P401" t="str">
            <v xml:space="preserve"> Niveau</v>
          </cell>
          <cell r="S401" t="str">
            <v>en %</v>
          </cell>
          <cell r="V401" t="str">
            <v xml:space="preserve"> Niveau</v>
          </cell>
          <cell r="Y401" t="str">
            <v>en %</v>
          </cell>
          <cell r="AB401" t="str">
            <v xml:space="preserve"> Niveau</v>
          </cell>
          <cell r="AE401" t="str">
            <v>en %</v>
          </cell>
        </row>
        <row r="402">
          <cell r="A402" t="str">
            <v xml:space="preserve"> 1. Rémunération des salariés </v>
          </cell>
          <cell r="E402" t="str">
            <v>D1</v>
          </cell>
        </row>
        <row r="403">
          <cell r="A403" t="str">
            <v xml:space="preserve"> 1a. - dont salaires et traitements bruts  </v>
          </cell>
          <cell r="E403" t="str">
            <v>D11</v>
          </cell>
        </row>
        <row r="404">
          <cell r="A404" t="str">
            <v xml:space="preserve"> 2. Revenus non-salariaux, nets  </v>
          </cell>
          <cell r="E404" t="str">
            <v>B2g+B3g+D4</v>
          </cell>
        </row>
        <row r="405">
          <cell r="A405" t="str">
            <v xml:space="preserve"> 3. Transferts courants reçus  </v>
          </cell>
          <cell r="E405" t="str">
            <v>D62+D7</v>
          </cell>
        </row>
        <row r="406">
          <cell r="A406" t="str">
            <v xml:space="preserve"> 4. Impôts cour. sur le revenu et le patrimoine </v>
          </cell>
          <cell r="E406" t="str">
            <v>D5</v>
          </cell>
        </row>
        <row r="407">
          <cell r="A407" t="str">
            <v xml:space="preserve"> 5. Transferts courants versés  </v>
          </cell>
          <cell r="E407" t="str">
            <v>D61+D7</v>
          </cell>
        </row>
        <row r="408">
          <cell r="A408" t="str">
            <v xml:space="preserve"> 6. Revenu disponible brut (1+2+3-4-5)  </v>
          </cell>
          <cell r="E408" t="str">
            <v>B6g</v>
          </cell>
        </row>
        <row r="409">
          <cell r="A409" t="str">
            <v xml:space="preserve"> 7. Variation des droits sur les fonds de pens. </v>
          </cell>
          <cell r="E409" t="str">
            <v>D8</v>
          </cell>
        </row>
        <row r="410">
          <cell r="A410" t="str">
            <v xml:space="preserve"> 8. Revenu disponible brut ajusté (6+7)  </v>
          </cell>
          <cell r="E410" t="str">
            <v xml:space="preserve"> </v>
          </cell>
        </row>
        <row r="411">
          <cell r="A411" t="str">
            <v xml:space="preserve"> 9. Revenu disponible brut ajusté réel </v>
          </cell>
          <cell r="E411" t="str">
            <v xml:space="preserve"> </v>
          </cell>
        </row>
        <row r="412">
          <cell r="A412" t="str">
            <v xml:space="preserve">10. Dépenses de consommation finale </v>
          </cell>
          <cell r="E412" t="str">
            <v>P3</v>
          </cell>
        </row>
        <row r="413">
          <cell r="A413" t="str">
            <v xml:space="preserve">11. Epargne brute (8-10)  </v>
          </cell>
          <cell r="E413" t="str">
            <v>B8g</v>
          </cell>
        </row>
        <row r="414">
          <cell r="A414" t="str">
            <v xml:space="preserve">12. Taux d'épargne (%) (11:8)  </v>
          </cell>
          <cell r="E414" t="str">
            <v xml:space="preserve"> </v>
          </cell>
        </row>
        <row r="415">
          <cell r="A415" t="str">
            <v xml:space="preserve">13. Formation brute de capital  </v>
          </cell>
          <cell r="E415" t="str">
            <v>P5</v>
          </cell>
        </row>
        <row r="416">
          <cell r="A416" t="str">
            <v xml:space="preserve">14. Autres dépenses en capital, nettes </v>
          </cell>
          <cell r="E416" t="str">
            <v>D9+K2</v>
          </cell>
        </row>
        <row r="417">
          <cell r="A417" t="str">
            <v xml:space="preserve">15. Capacité (+) ou besoin (-) de financement </v>
          </cell>
          <cell r="E417" t="str">
            <v>B9</v>
          </cell>
        </row>
        <row r="418">
          <cell r="A418" t="str">
            <v xml:space="preserve">      (11-13-14)  </v>
          </cell>
          <cell r="E418" t="str">
            <v xml:space="preserve"> </v>
          </cell>
        </row>
        <row r="419">
          <cell r="A419" t="str">
            <v xml:space="preserve">15a. p.m. 15 en % du PIB  </v>
          </cell>
        </row>
        <row r="424">
          <cell r="A424" t="str">
            <v>Tableau 9</v>
          </cell>
        </row>
        <row r="425">
          <cell r="A425" t="str">
            <v xml:space="preserve">REVENUS ET DEPENSES DES ENTREPRISES (S11+S12)  </v>
          </cell>
        </row>
        <row r="427">
          <cell r="A427" t="str">
            <v xml:space="preserve"> Pays:</v>
          </cell>
        </row>
        <row r="428">
          <cell r="A428" t="str">
            <v xml:space="preserve"> Unité monétaire:</v>
          </cell>
        </row>
        <row r="429">
          <cell r="A429" t="str">
            <v>SEC 95</v>
          </cell>
          <cell r="Z429" t="str">
            <v xml:space="preserve"> Date : </v>
          </cell>
        </row>
        <row r="430">
          <cell r="J430">
            <v>2004</v>
          </cell>
          <cell r="P430">
            <v>2005</v>
          </cell>
          <cell r="V430">
            <v>2006</v>
          </cell>
          <cell r="AB430">
            <v>2007</v>
          </cell>
        </row>
        <row r="431">
          <cell r="E431" t="str">
            <v>code</v>
          </cell>
          <cell r="M431" t="str">
            <v>var.</v>
          </cell>
          <cell r="S431" t="str">
            <v>var.</v>
          </cell>
          <cell r="Y431" t="str">
            <v>var.</v>
          </cell>
          <cell r="AE431" t="str">
            <v>var.</v>
          </cell>
        </row>
        <row r="432">
          <cell r="E432" t="str">
            <v xml:space="preserve">SEC 95 </v>
          </cell>
          <cell r="J432" t="str">
            <v xml:space="preserve"> Niveau</v>
          </cell>
          <cell r="M432" t="str">
            <v>en %</v>
          </cell>
          <cell r="P432" t="str">
            <v xml:space="preserve"> Niveau</v>
          </cell>
          <cell r="S432" t="str">
            <v>en %</v>
          </cell>
          <cell r="V432" t="str">
            <v xml:space="preserve"> Niveau</v>
          </cell>
          <cell r="Y432" t="str">
            <v>en %</v>
          </cell>
          <cell r="AB432" t="str">
            <v xml:space="preserve"> Niveau</v>
          </cell>
          <cell r="AE432" t="str">
            <v>en %</v>
          </cell>
        </row>
        <row r="433">
          <cell r="A433" t="str">
            <v xml:space="preserve"> 1. Valeur ajoutée brute aux prix de base  </v>
          </cell>
          <cell r="E433" t="str">
            <v>B1g</v>
          </cell>
        </row>
        <row r="434">
          <cell r="A434" t="str">
            <v xml:space="preserve"> 2. Autres subventions sur la production </v>
          </cell>
          <cell r="E434" t="str">
            <v>D39</v>
          </cell>
        </row>
        <row r="435">
          <cell r="A435" t="str">
            <v xml:space="preserve"> 3. Autres impôts sur la production </v>
          </cell>
          <cell r="E435" t="str">
            <v>D29</v>
          </cell>
        </row>
        <row r="436">
          <cell r="A436" t="str">
            <v xml:space="preserve"> 4. Rémunération des salariés  </v>
          </cell>
          <cell r="E436" t="str">
            <v>D1</v>
          </cell>
        </row>
        <row r="437">
          <cell r="A437" t="str">
            <v xml:space="preserve"> 5. Excédent brut d'exploitation (1+2-3-4)  </v>
          </cell>
          <cell r="E437" t="str">
            <v>B2g</v>
          </cell>
        </row>
        <row r="438">
          <cell r="A438" t="str">
            <v xml:space="preserve"> 6. Revenus nets de la propriété  </v>
          </cell>
          <cell r="E438" t="str">
            <v>D4</v>
          </cell>
        </row>
        <row r="439">
          <cell r="A439" t="str">
            <v xml:space="preserve"> 7. Transferts courants (nets)  </v>
          </cell>
          <cell r="E439" t="str">
            <v>D61-D62+D7</v>
          </cell>
        </row>
        <row r="440">
          <cell r="A440" t="str">
            <v xml:space="preserve"> 8. Impôts cour. sur le revenu et le patrimoine </v>
          </cell>
          <cell r="E440" t="str">
            <v>D5</v>
          </cell>
        </row>
        <row r="441">
          <cell r="A441" t="str">
            <v xml:space="preserve"> 9. Variation des droits sur les fonds de pens. </v>
          </cell>
          <cell r="E441" t="str">
            <v>D8</v>
          </cell>
        </row>
        <row r="442">
          <cell r="A442" t="str">
            <v xml:space="preserve">10. Epargne brute (5+6+7-8-9) </v>
          </cell>
          <cell r="E442" t="str">
            <v>B8g</v>
          </cell>
        </row>
        <row r="443">
          <cell r="A443" t="str">
            <v xml:space="preserve">10a. p.m. 10 en % du PIB  </v>
          </cell>
        </row>
        <row r="444">
          <cell r="A444" t="str">
            <v xml:space="preserve">11. Formation brute de capital </v>
          </cell>
          <cell r="E444" t="str">
            <v>P5</v>
          </cell>
        </row>
        <row r="445">
          <cell r="A445" t="str">
            <v xml:space="preserve">12. Autres dépenses en capital, nettes </v>
          </cell>
          <cell r="E445" t="str">
            <v>D9+K2</v>
          </cell>
        </row>
        <row r="446">
          <cell r="A446" t="str">
            <v xml:space="preserve">13. Capacité (+) ou besoin (-) de financement  </v>
          </cell>
          <cell r="E446" t="str">
            <v>B9</v>
          </cell>
        </row>
        <row r="447">
          <cell r="A447" t="str">
            <v xml:space="preserve">      (10-11-12)  </v>
          </cell>
        </row>
        <row r="448">
          <cell r="A448" t="str">
            <v xml:space="preserve">13a. p.m. 13 en % du PIB  </v>
          </cell>
        </row>
        <row r="457">
          <cell r="A457" t="str">
            <v>Tableau 10</v>
          </cell>
        </row>
        <row r="458">
          <cell r="A458" t="str">
            <v xml:space="preserve">REVENUS ET DEPENSES DE L'ENSEMBLE DES ADMINISTRATIONS PUBLIQUES (S13) </v>
          </cell>
        </row>
        <row r="460">
          <cell r="A460" t="str">
            <v xml:space="preserve"> Pays: </v>
          </cell>
        </row>
        <row r="461">
          <cell r="A461" t="str">
            <v xml:space="preserve"> Unité monétaire: </v>
          </cell>
        </row>
        <row r="462">
          <cell r="A462" t="str">
            <v>SEC 95</v>
          </cell>
          <cell r="Z462" t="str">
            <v xml:space="preserve"> Date : </v>
          </cell>
        </row>
        <row r="463">
          <cell r="J463">
            <v>2004</v>
          </cell>
          <cell r="P463">
            <v>2005</v>
          </cell>
          <cell r="V463">
            <v>2006</v>
          </cell>
          <cell r="AB463">
            <v>2007</v>
          </cell>
        </row>
        <row r="464">
          <cell r="G464" t="str">
            <v>code</v>
          </cell>
          <cell r="M464" t="str">
            <v>var.</v>
          </cell>
          <cell r="S464" t="str">
            <v>var.</v>
          </cell>
          <cell r="Y464" t="str">
            <v>var.</v>
          </cell>
          <cell r="AE464" t="str">
            <v>var.</v>
          </cell>
        </row>
        <row r="465">
          <cell r="G465" t="str">
            <v xml:space="preserve">SEC 95 </v>
          </cell>
          <cell r="J465" t="str">
            <v xml:space="preserve"> Niveau</v>
          </cell>
          <cell r="M465" t="str">
            <v>en %</v>
          </cell>
          <cell r="P465" t="str">
            <v xml:space="preserve"> Niveau</v>
          </cell>
          <cell r="S465" t="str">
            <v>en %</v>
          </cell>
          <cell r="V465" t="str">
            <v xml:space="preserve"> Niveau</v>
          </cell>
          <cell r="Y465" t="str">
            <v>en %</v>
          </cell>
          <cell r="AB465" t="str">
            <v xml:space="preserve"> Niveau</v>
          </cell>
          <cell r="AE465" t="str">
            <v>en %</v>
          </cell>
        </row>
        <row r="466">
          <cell r="A466" t="str">
            <v xml:space="preserve"> 1. Impôts sur la production et les importations  </v>
          </cell>
          <cell r="G466" t="str">
            <v>D2</v>
          </cell>
        </row>
        <row r="467">
          <cell r="A467" t="str">
            <v xml:space="preserve"> 2. Impôts courants sur le revenu, le patrimoine, etc. </v>
          </cell>
          <cell r="G467" t="str">
            <v>D5</v>
          </cell>
        </row>
        <row r="468">
          <cell r="A468" t="str">
            <v xml:space="preserve"> 3. Cotisations sociales </v>
          </cell>
          <cell r="G468" t="str">
            <v>D61</v>
          </cell>
        </row>
        <row r="469">
          <cell r="A469" t="str">
            <v xml:space="preserve"> 3a. - dont cotisations sociales effectives </v>
          </cell>
          <cell r="G469" t="str">
            <v>D611</v>
          </cell>
        </row>
        <row r="470">
          <cell r="A470" t="str">
            <v xml:space="preserve"> 4. Autres ressources courantes </v>
          </cell>
          <cell r="G470" t="str">
            <v xml:space="preserve"> </v>
          </cell>
        </row>
        <row r="471">
          <cell r="A471" t="str">
            <v xml:space="preserve"> 5. Ressources courantes totales </v>
          </cell>
          <cell r="G471" t="str">
            <v xml:space="preserve"> </v>
          </cell>
        </row>
        <row r="472">
          <cell r="A472" t="str">
            <v xml:space="preserve"> 6. Dépenses de consommation collective </v>
          </cell>
          <cell r="G472" t="str">
            <v>P32</v>
          </cell>
        </row>
        <row r="473">
          <cell r="A473" t="str">
            <v xml:space="preserve"> 7. Transferts sociaux en nature </v>
          </cell>
          <cell r="G473" t="str">
            <v>D63=P31</v>
          </cell>
        </row>
        <row r="474">
          <cell r="A474" t="str">
            <v xml:space="preserve"> 8. Dépenses de consommation publique finale (6+7) </v>
          </cell>
          <cell r="G474" t="str">
            <v>P3</v>
          </cell>
        </row>
        <row r="475">
          <cell r="A475" t="str">
            <v xml:space="preserve"> 8a. - dont, rémunération des salariés </v>
          </cell>
          <cell r="G475" t="str">
            <v>D1</v>
          </cell>
        </row>
        <row r="476">
          <cell r="A476" t="str">
            <v xml:space="preserve"> 9. Autres transferts sociaux </v>
          </cell>
          <cell r="G476" t="str">
            <v>D62</v>
          </cell>
        </row>
        <row r="477">
          <cell r="A477" t="str">
            <v xml:space="preserve">10. Intérêts </v>
          </cell>
          <cell r="G477" t="str">
            <v>D41</v>
          </cell>
        </row>
        <row r="478">
          <cell r="A478" t="str">
            <v xml:space="preserve">11. Subventions </v>
          </cell>
          <cell r="G478" t="str">
            <v>D3</v>
          </cell>
        </row>
        <row r="479">
          <cell r="A479" t="str">
            <v xml:space="preserve">12. Autres dépenses courantes </v>
          </cell>
          <cell r="G479" t="str">
            <v xml:space="preserve"> </v>
          </cell>
        </row>
        <row r="480">
          <cell r="A480" t="str">
            <v xml:space="preserve">13. Dépenses courantes totales (8+9+10+11+12) </v>
          </cell>
          <cell r="G480" t="str">
            <v xml:space="preserve"> </v>
          </cell>
        </row>
        <row r="481">
          <cell r="A481" t="str">
            <v xml:space="preserve">14. Transferts en capital à recevoir </v>
          </cell>
          <cell r="G481" t="str">
            <v>D9</v>
          </cell>
        </row>
        <row r="482">
          <cell r="A482" t="str">
            <v xml:space="preserve">15. Formation brute de capital fixe </v>
          </cell>
          <cell r="G482" t="str">
            <v>P51</v>
          </cell>
        </row>
        <row r="483">
          <cell r="A483" t="str">
            <v xml:space="preserve">16. Autres dépenses en capital, nettes </v>
          </cell>
          <cell r="G483" t="str">
            <v xml:space="preserve"> </v>
          </cell>
        </row>
        <row r="485">
          <cell r="G485" t="str">
            <v xml:space="preserve"> </v>
          </cell>
          <cell r="M485" t="str">
            <v xml:space="preserve"> en %</v>
          </cell>
          <cell r="S485" t="str">
            <v xml:space="preserve"> en %</v>
          </cell>
          <cell r="Y485" t="str">
            <v xml:space="preserve"> en %</v>
          </cell>
          <cell r="AE485" t="str">
            <v xml:space="preserve"> en %</v>
          </cell>
        </row>
        <row r="486">
          <cell r="G486" t="str">
            <v xml:space="preserve"> </v>
          </cell>
          <cell r="M486" t="str">
            <v xml:space="preserve"> du PIB</v>
          </cell>
          <cell r="S486" t="str">
            <v xml:space="preserve"> du PIB</v>
          </cell>
          <cell r="Y486" t="str">
            <v xml:space="preserve"> du PIB</v>
          </cell>
          <cell r="AE486" t="str">
            <v xml:space="preserve"> du PIB</v>
          </cell>
        </row>
        <row r="487">
          <cell r="A487" t="str">
            <v xml:space="preserve">17. Epargne brute (5-13) </v>
          </cell>
          <cell r="G487" t="str">
            <v>B8g</v>
          </cell>
        </row>
        <row r="488">
          <cell r="A488" t="str">
            <v xml:space="preserve">18. Capacité (+) ou besoin (-) de fin. (17+14-15-16)  </v>
          </cell>
          <cell r="G488" t="str">
            <v>B9</v>
          </cell>
        </row>
        <row r="489">
          <cell r="A489" t="str">
            <v xml:space="preserve">18a. - balance primaire  </v>
          </cell>
          <cell r="G489" t="str">
            <v xml:space="preserve"> </v>
          </cell>
        </row>
        <row r="490">
          <cell r="A490" t="str">
            <v xml:space="preserve">19. Dette brute consolidée des adm. publiques </v>
          </cell>
          <cell r="G490" t="str">
            <v xml:space="preserve"> </v>
          </cell>
        </row>
        <row r="492">
          <cell r="A492" t="str">
            <v xml:space="preserve">20. Total des recettes, définition harmonisée </v>
          </cell>
          <cell r="G492" t="str">
            <v>TR*</v>
          </cell>
        </row>
        <row r="493">
          <cell r="A493" t="str">
            <v xml:space="preserve">21. Dépenses publ. totales, définition harmonisée </v>
          </cell>
          <cell r="G493" t="str">
            <v>TE*</v>
          </cell>
        </row>
        <row r="494">
          <cell r="A494" t="str">
            <v xml:space="preserve">22. Capacité (+) ou besoin (-) de fin., def. PDE </v>
          </cell>
          <cell r="G494" t="str">
            <v>EDP B9</v>
          </cell>
        </row>
        <row r="496">
          <cell r="A496" t="str">
            <v xml:space="preserve">23. Taux de prélèvements obligatoires </v>
          </cell>
          <cell r="G496" t="str">
            <v xml:space="preserve"> </v>
          </cell>
        </row>
        <row r="522">
          <cell r="A522" t="str">
            <v>Tableau 11</v>
          </cell>
        </row>
        <row r="523">
          <cell r="A523" t="str">
            <v>COMPTE DES OPERATIONS COURANTES DE LA NATION (S2)</v>
          </cell>
          <cell r="B523" t="str">
            <v>COMPTE DES OPERATIONS COURANTES DE LA NATION (S2)</v>
          </cell>
          <cell r="C523" t="str">
            <v>COMPTE DES OPERATIONS COURANTES DE LA NATION (S2)</v>
          </cell>
          <cell r="D523" t="str">
            <v>COMPTE DES OPERATIONS COURANTES DE LA NATION (S2)</v>
          </cell>
          <cell r="E523" t="str">
            <v>COMPTE DES OPERATIONS COURANTES DE LA NATION (S2)</v>
          </cell>
          <cell r="F523" t="str">
            <v>COMPTE DES OPERATIONS COURANTES DE LA NATION (S2)</v>
          </cell>
          <cell r="G523" t="str">
            <v>COMPTE DES OPERATIONS COURANTES DE LA NATION (S2)</v>
          </cell>
          <cell r="H523" t="str">
            <v>COMPTE DES OPERATIONS COURANTES DE LA NATION (S2)</v>
          </cell>
          <cell r="I523" t="str">
            <v>COMPTE DES OPERATIONS COURANTES DE LA NATION (S2)</v>
          </cell>
          <cell r="J523" t="str">
            <v>COMPTE DES OPERATIONS COURANTES DE LA NATION (S2)</v>
          </cell>
          <cell r="K523" t="str">
            <v>COMPTE DES OPERATIONS COURANTES DE LA NATION (S2)</v>
          </cell>
          <cell r="L523" t="str">
            <v>COMPTE DES OPERATIONS COURANTES DE LA NATION (S2)</v>
          </cell>
          <cell r="M523" t="str">
            <v>COMPTE DES OPERATIONS COURANTES DE LA NATION (S2)</v>
          </cell>
          <cell r="N523" t="str">
            <v>COMPTE DES OPERATIONS COURANTES DE LA NATION (S2)</v>
          </cell>
          <cell r="O523" t="str">
            <v>COMPTE DES OPERATIONS COURANTES DE LA NATION (S2)</v>
          </cell>
          <cell r="P523" t="str">
            <v>COMPTE DES OPERATIONS COURANTES DE LA NATION (S2)</v>
          </cell>
          <cell r="Q523" t="str">
            <v>COMPTE DES OPERATIONS COURANTES DE LA NATION (S2)</v>
          </cell>
          <cell r="R523" t="str">
            <v>COMPTE DES OPERATIONS COURANTES DE LA NATION (S2)</v>
          </cell>
          <cell r="S523" t="str">
            <v>COMPTE DES OPERATIONS COURANTES DE LA NATION (S2)</v>
          </cell>
          <cell r="T523" t="str">
            <v>COMPTE DES OPERATIONS COURANTES DE LA NATION (S2)</v>
          </cell>
          <cell r="U523" t="str">
            <v>COMPTE DES OPERATIONS COURANTES DE LA NATION (S2)</v>
          </cell>
          <cell r="V523" t="str">
            <v>COMPTE DES OPERATIONS COURANTES DE LA NATION (S2)</v>
          </cell>
          <cell r="W523" t="str">
            <v>COMPTE DES OPERATIONS COURANTES DE LA NATION (S2)</v>
          </cell>
          <cell r="X523" t="str">
            <v>COMPTE DES OPERATIONS COURANTES DE LA NATION (S2)</v>
          </cell>
          <cell r="Y523" t="str">
            <v>COMPTE DES OPERATIONS COURANTES DE LA NATION (S2)</v>
          </cell>
          <cell r="Z523" t="str">
            <v>COMPTE DES OPERATIONS COURANTES DE LA NATION (S2)</v>
          </cell>
          <cell r="AA523" t="str">
            <v>COMPTE DES OPERATIONS COURANTES DE LA NATION (S2)</v>
          </cell>
          <cell r="AB523" t="str">
            <v>COMPTE DES OPERATIONS COURANTES DE LA NATION (S2)</v>
          </cell>
          <cell r="AC523" t="str">
            <v>COMPTE DES OPERATIONS COURANTES DE LA NATION (S2)</v>
          </cell>
          <cell r="AD523" t="str">
            <v>COMPTE DES OPERATIONS COURANTES DE LA NATION (S2)</v>
          </cell>
          <cell r="AE523" t="str">
            <v>COMPTE DES OPERATIONS COURANTES DE LA NATION (S2)</v>
          </cell>
          <cell r="AF523" t="str">
            <v>COMPTE DES OPERATIONS COURANTES DE LA NATION (S2)</v>
          </cell>
          <cell r="AG523" t="str">
            <v>COMPTE DES OPERATIONS COURANTES DE LA NATION (S2)</v>
          </cell>
        </row>
        <row r="525">
          <cell r="A525" t="str">
            <v xml:space="preserve"> Pays: </v>
          </cell>
        </row>
        <row r="526">
          <cell r="A526" t="str">
            <v xml:space="preserve"> Unité monétaire:  </v>
          </cell>
          <cell r="Z526" t="str">
            <v xml:space="preserve"> Date : </v>
          </cell>
        </row>
        <row r="527">
          <cell r="J527">
            <v>2004</v>
          </cell>
          <cell r="P527">
            <v>2005</v>
          </cell>
          <cell r="V527">
            <v>2006</v>
          </cell>
          <cell r="AB527">
            <v>2007</v>
          </cell>
        </row>
        <row r="528">
          <cell r="G528" t="str">
            <v>code</v>
          </cell>
          <cell r="M528" t="str">
            <v>var.</v>
          </cell>
          <cell r="S528" t="str">
            <v>var.</v>
          </cell>
          <cell r="Y528" t="str">
            <v>var.</v>
          </cell>
          <cell r="AE528" t="str">
            <v>var.</v>
          </cell>
        </row>
        <row r="529">
          <cell r="G529" t="str">
            <v xml:space="preserve">SEC 95 </v>
          </cell>
          <cell r="J529" t="str">
            <v xml:space="preserve"> Niveau</v>
          </cell>
          <cell r="M529" t="str">
            <v>en %</v>
          </cell>
          <cell r="P529" t="str">
            <v xml:space="preserve"> Niveau</v>
          </cell>
          <cell r="S529" t="str">
            <v>en %</v>
          </cell>
          <cell r="V529" t="str">
            <v xml:space="preserve"> Niveau</v>
          </cell>
          <cell r="Y529" t="str">
            <v>en %</v>
          </cell>
          <cell r="AB529" t="str">
            <v xml:space="preserve"> Niveau</v>
          </cell>
          <cell r="AE529" t="str">
            <v>en %</v>
          </cell>
        </row>
        <row r="530">
          <cell r="A530" t="str">
            <v xml:space="preserve"> 1. Exportations de biens (fob)  </v>
          </cell>
          <cell r="G530" t="str">
            <v>P61</v>
          </cell>
        </row>
        <row r="531">
          <cell r="A531" t="str">
            <v xml:space="preserve"> 2. Importations de biens (fob)  </v>
          </cell>
          <cell r="G531" t="str">
            <v>P71</v>
          </cell>
        </row>
        <row r="532">
          <cell r="A532" t="str">
            <v xml:space="preserve"> 3. Balance commerciale (biens, fob/fob) (1-2)  </v>
          </cell>
        </row>
        <row r="533">
          <cell r="A533" t="str">
            <v xml:space="preserve"> 3a. p.m.  3 en % du PIB  </v>
          </cell>
        </row>
        <row r="534">
          <cell r="A534" t="str">
            <v xml:space="preserve"> 4. Exportations de services  </v>
          </cell>
          <cell r="G534" t="str">
            <v>P62</v>
          </cell>
        </row>
        <row r="535">
          <cell r="A535" t="str">
            <v xml:space="preserve"> 4a. - dont tourisme  </v>
          </cell>
        </row>
        <row r="536">
          <cell r="A536" t="str">
            <v xml:space="preserve"> 5. Importations de services </v>
          </cell>
          <cell r="G536" t="str">
            <v>P72</v>
          </cell>
        </row>
        <row r="537">
          <cell r="A537" t="str">
            <v xml:space="preserve"> 5a. - dont tourisme  </v>
          </cell>
        </row>
        <row r="538">
          <cell r="A538" t="str">
            <v xml:space="preserve"> 6. Balance des services (4-5)  </v>
          </cell>
        </row>
        <row r="539">
          <cell r="A539" t="str">
            <v xml:space="preserve"> 6a. p.m.  6 en % du PIB  </v>
          </cell>
        </row>
        <row r="540">
          <cell r="A540" t="str">
            <v xml:space="preserve"> 7. Balance des biens et services (3+6) </v>
          </cell>
          <cell r="G540" t="str">
            <v>B11</v>
          </cell>
        </row>
        <row r="541">
          <cell r="A541" t="str">
            <v xml:space="preserve"> 7a. p.m.  7 en % du PIB  </v>
          </cell>
        </row>
        <row r="542">
          <cell r="A542" t="str">
            <v xml:space="preserve"> 8. Solde des revenus prim. et des transferts courants </v>
          </cell>
        </row>
        <row r="543">
          <cell r="A543" t="str">
            <v xml:space="preserve"> 8a. - dont balance du revenu primaire </v>
          </cell>
          <cell r="G543" t="str">
            <v>B5g</v>
          </cell>
        </row>
        <row r="544">
          <cell r="A544" t="str">
            <v xml:space="preserve"> 8b. - dont transferts courants nets </v>
          </cell>
        </row>
        <row r="545">
          <cell r="A545" t="str">
            <v xml:space="preserve"> 8c. p.m.  8 en % du PIB  </v>
          </cell>
        </row>
        <row r="546">
          <cell r="A546" t="str">
            <v xml:space="preserve"> 9. Solde des opérations courantes (7+8)  </v>
          </cell>
          <cell r="G546" t="str">
            <v>B12</v>
          </cell>
        </row>
        <row r="547">
          <cell r="A547" t="str">
            <v xml:space="preserve"> 9a. p.m. 9 en % du PIB  </v>
          </cell>
        </row>
        <row r="548">
          <cell r="A548" t="str">
            <v xml:space="preserve">10. Transactions nettes en capital </v>
          </cell>
        </row>
        <row r="549">
          <cell r="A549" t="str">
            <v xml:space="preserve">11. Capacité (+) ou besoin (-) de fin. (9+10)  </v>
          </cell>
          <cell r="G549" t="str">
            <v>B9</v>
          </cell>
        </row>
        <row r="550">
          <cell r="A550" t="str">
            <v xml:space="preserve">11a. p.m. 11 en % du PIB </v>
          </cell>
        </row>
        <row r="555">
          <cell r="A555" t="str">
            <v>Tableau 12</v>
          </cell>
        </row>
        <row r="556">
          <cell r="A556" t="str">
            <v xml:space="preserve">COMMERCE DE MARCHANDISES PAR REGION (STATISTIQUES DOUANIERES) </v>
          </cell>
        </row>
        <row r="559">
          <cell r="A559" t="str">
            <v xml:space="preserve"> Pays:  </v>
          </cell>
        </row>
        <row r="560">
          <cell r="A560" t="str">
            <v xml:space="preserve"> Unité monétaire:  </v>
          </cell>
          <cell r="Z560" t="str">
            <v xml:space="preserve"> Date : </v>
          </cell>
          <cell r="AD560">
            <v>38454</v>
          </cell>
        </row>
        <row r="561">
          <cell r="G561">
            <v>2004</v>
          </cell>
          <cell r="P561">
            <v>2005</v>
          </cell>
          <cell r="V561">
            <v>2006</v>
          </cell>
          <cell r="AB561">
            <v>2007</v>
          </cell>
        </row>
        <row r="562">
          <cell r="G562" t="str">
            <v>%</v>
          </cell>
          <cell r="M562" t="str">
            <v>var.</v>
          </cell>
          <cell r="S562" t="str">
            <v>var.</v>
          </cell>
          <cell r="Y562" t="str">
            <v>var.</v>
          </cell>
          <cell r="AE562" t="str">
            <v>var.</v>
          </cell>
        </row>
        <row r="563">
          <cell r="G563" t="str">
            <v>com.</v>
          </cell>
          <cell r="J563" t="str">
            <v xml:space="preserve"> Niveau</v>
          </cell>
          <cell r="M563" t="str">
            <v>en %</v>
          </cell>
          <cell r="P563" t="str">
            <v xml:space="preserve"> Niveau</v>
          </cell>
          <cell r="S563" t="str">
            <v>en %</v>
          </cell>
          <cell r="V563" t="str">
            <v xml:space="preserve"> Niveau</v>
          </cell>
          <cell r="Y563" t="str">
            <v>en %</v>
          </cell>
          <cell r="AB563" t="str">
            <v xml:space="preserve"> Niveau</v>
          </cell>
          <cell r="AE563" t="str">
            <v>en %</v>
          </cell>
        </row>
        <row r="564">
          <cell r="A564" t="str">
            <v xml:space="preserve"> Exportations de biens (fob)  </v>
          </cell>
        </row>
        <row r="565">
          <cell r="A565" t="str">
            <v xml:space="preserve"> 1. Intra-EU  </v>
          </cell>
        </row>
        <row r="566">
          <cell r="A566" t="str">
            <v xml:space="preserve"> 2. Extra-EU  </v>
          </cell>
        </row>
        <row r="567">
          <cell r="A567" t="str">
            <v xml:space="preserve"> 3. Total des exportations (1+2)  </v>
          </cell>
        </row>
        <row r="568">
          <cell r="A568" t="str">
            <v xml:space="preserve"> Importation de biens (cif)  </v>
          </cell>
        </row>
        <row r="569">
          <cell r="A569" t="str">
            <v xml:space="preserve"> 4. Intra-EU  </v>
          </cell>
        </row>
        <row r="570">
          <cell r="A570" t="str">
            <v xml:space="preserve"> 5. Extra-EU  </v>
          </cell>
        </row>
        <row r="571">
          <cell r="A571" t="str">
            <v xml:space="preserve"> 6. Total des importations (4+5)  </v>
          </cell>
        </row>
        <row r="572">
          <cell r="A572" t="str">
            <v xml:space="preserve"> 7. Balance commerciale (fob/cif) (3-6)  </v>
          </cell>
        </row>
      </sheetData>
      <sheetData sheetId="2">
        <row r="5">
          <cell r="A5" t="str">
            <v xml:space="preserve">DIE VORAUSSSCHÄTZUNG BEEINFLUSSENDE SCHLÜSSELFAKTOREN </v>
          </cell>
        </row>
        <row r="7">
          <cell r="Z7" t="str">
            <v xml:space="preserve"> Datum : </v>
          </cell>
        </row>
        <row r="8">
          <cell r="N8">
            <v>2004</v>
          </cell>
          <cell r="S8">
            <v>2005</v>
          </cell>
          <cell r="X8">
            <v>2006</v>
          </cell>
          <cell r="AC8">
            <v>2007</v>
          </cell>
        </row>
        <row r="9">
          <cell r="N9" t="str">
            <v xml:space="preserve">Niveau </v>
          </cell>
        </row>
        <row r="10">
          <cell r="A10" t="str">
            <v xml:space="preserve"> Wechselkurse, jährliche Durchschnitte              </v>
          </cell>
        </row>
        <row r="11">
          <cell r="A11" t="str">
            <v xml:space="preserve"> 1. Effektiv (Differenz in %) </v>
          </cell>
        </row>
        <row r="12">
          <cell r="A12" t="str">
            <v xml:space="preserve"> 2. US dollar (1 USD = ) </v>
          </cell>
        </row>
        <row r="13">
          <cell r="A13" t="str">
            <v xml:space="preserve"> 3. Euro (1 EUR = ) </v>
          </cell>
        </row>
        <row r="14">
          <cell r="A14" t="str">
            <v xml:space="preserve"> Zinssätze, jährliche Durchschnitte              </v>
          </cell>
        </row>
        <row r="15">
          <cell r="A15" t="str">
            <v xml:space="preserve"> 4. Geldmarktsatz  </v>
          </cell>
        </row>
        <row r="16">
          <cell r="A16" t="str">
            <v xml:space="preserve"> 5. Langfristiger Zinssatz  </v>
          </cell>
        </row>
        <row r="17">
          <cell r="N17" t="str">
            <v xml:space="preserve">Differenz zum Vorjahr in % </v>
          </cell>
        </row>
        <row r="18">
          <cell r="A18" t="str">
            <v xml:space="preserve"> 6. Ausfuhrmärkte, insgesamt  </v>
          </cell>
        </row>
        <row r="19">
          <cell r="A19" t="str">
            <v xml:space="preserve"> 7. Importpreise von Waren </v>
          </cell>
        </row>
        <row r="20">
          <cell r="A20" t="str">
            <v xml:space="preserve"> 8. Gesamte Verwendung  </v>
          </cell>
        </row>
        <row r="21">
          <cell r="A21" t="str">
            <v xml:space="preserve"> 9. BIP </v>
          </cell>
        </row>
        <row r="22">
          <cell r="A22" t="str">
            <v xml:space="preserve">10. Trend-Produktionslücke </v>
          </cell>
        </row>
        <row r="23">
          <cell r="A23" t="str">
            <v xml:space="preserve">11. Erwerbstätige </v>
          </cell>
        </row>
        <row r="24">
          <cell r="A24" t="str">
            <v xml:space="preserve">12. Arbeitslosenquote (Niveau) (Eurostat) </v>
          </cell>
        </row>
        <row r="25">
          <cell r="A25" t="str">
            <v xml:space="preserve">13. BIP je Beschäftigten  </v>
          </cell>
        </row>
        <row r="26">
          <cell r="A26" t="str">
            <v xml:space="preserve">14. Einkommen aus unselbständiger Arbeit pro Kopf </v>
          </cell>
        </row>
        <row r="27">
          <cell r="A27" t="str">
            <v xml:space="preserve">15. Lohnstückkosten </v>
          </cell>
        </row>
        <row r="28">
          <cell r="A28" t="str">
            <v xml:space="preserve">16. Relative Lohnstückkosten in gemeinschaftlicher Währung </v>
          </cell>
        </row>
        <row r="29">
          <cell r="A29" t="str">
            <v xml:space="preserve">17. HVPI </v>
          </cell>
        </row>
        <row r="30">
          <cell r="A30" t="str">
            <v xml:space="preserve">18. VPI gesamt </v>
          </cell>
        </row>
        <row r="31">
          <cell r="N31" t="str">
            <v xml:space="preserve">in % des BIP </v>
          </cell>
        </row>
        <row r="32">
          <cell r="A32" t="str">
            <v xml:space="preserve">19. Saldo der laufenden Außentransaktionen </v>
          </cell>
        </row>
        <row r="33">
          <cell r="A33" t="str">
            <v xml:space="preserve">20. Finanzierungsüberschuß des privaten Sektors  </v>
          </cell>
        </row>
        <row r="34">
          <cell r="A34" t="str">
            <v xml:space="preserve"> Staat </v>
          </cell>
        </row>
        <row r="35">
          <cell r="A35" t="str">
            <v xml:space="preserve">21. Finanzierungsüberschuß </v>
          </cell>
        </row>
        <row r="36">
          <cell r="A36" t="str">
            <v xml:space="preserve">22. Konjunkturbereinigter Primärsaldo </v>
          </cell>
        </row>
        <row r="37">
          <cell r="A37" t="str">
            <v xml:space="preserve">23. Staatsschulden  </v>
          </cell>
        </row>
        <row r="67">
          <cell r="A67" t="str">
            <v xml:space="preserve"> Tabelle 1</v>
          </cell>
        </row>
        <row r="68">
          <cell r="A68" t="str">
            <v xml:space="preserve"> VERWENDUNG UND AUFKOMMEN VON WAREN UND DIENSTLEISTUNGEN  </v>
          </cell>
        </row>
        <row r="69">
          <cell r="A69" t="str">
            <v xml:space="preserve"> VOLUMEN </v>
          </cell>
        </row>
        <row r="71">
          <cell r="A71" t="str">
            <v xml:space="preserve"> Land:  </v>
          </cell>
        </row>
        <row r="72">
          <cell r="A72" t="str">
            <v xml:space="preserve"> Währungseinheit: </v>
          </cell>
        </row>
        <row r="73">
          <cell r="A73" t="str">
            <v xml:space="preserve"> ESVG 95</v>
          </cell>
          <cell r="Z73" t="str">
            <v xml:space="preserve"> Datum : </v>
          </cell>
        </row>
        <row r="74">
          <cell r="I74" t="str">
            <v xml:space="preserve"> Schlüssel</v>
          </cell>
          <cell r="M74">
            <v>2004</v>
          </cell>
          <cell r="V74">
            <v>2005</v>
          </cell>
          <cell r="Z74">
            <v>2006</v>
          </cell>
          <cell r="AD74">
            <v>2007</v>
          </cell>
        </row>
        <row r="75">
          <cell r="I75" t="str">
            <v xml:space="preserve"> ESVG 95</v>
          </cell>
          <cell r="M75" t="str">
            <v xml:space="preserve">Niveau </v>
          </cell>
          <cell r="R75" t="str">
            <v xml:space="preserve">Prozentuale Veränderung </v>
          </cell>
        </row>
        <row r="76">
          <cell r="A76" t="str">
            <v xml:space="preserve"> 1. Private Konsumausgaben </v>
          </cell>
          <cell r="I76" t="str">
            <v>P3</v>
          </cell>
        </row>
        <row r="77">
          <cell r="A77" t="str">
            <v xml:space="preserve"> 2. Staatliche Konsumausgaben </v>
          </cell>
          <cell r="I77" t="str">
            <v>P3</v>
          </cell>
        </row>
        <row r="78">
          <cell r="A78" t="str">
            <v xml:space="preserve"> 3. Bruttoanlageinvestitionen  </v>
          </cell>
          <cell r="I78" t="str">
            <v>P51</v>
          </cell>
        </row>
        <row r="79">
          <cell r="A79" t="str">
            <v xml:space="preserve"> 4. Letzte Inlandsverwendung (1+2+3) </v>
          </cell>
        </row>
        <row r="80">
          <cell r="A80" t="str">
            <v xml:space="preserve"> 5. Vorratsveränderung + Nettozugang </v>
          </cell>
        </row>
        <row r="81">
          <cell r="A81" t="str">
            <v xml:space="preserve">    an Wertsachen in % des BIP  </v>
          </cell>
          <cell r="I81" t="str">
            <v>P52+P53</v>
          </cell>
        </row>
        <row r="82">
          <cell r="A82" t="str">
            <v xml:space="preserve"> 6. Inlandsverwendung (4+5)  </v>
          </cell>
        </row>
        <row r="83">
          <cell r="A83" t="str">
            <v xml:space="preserve"> 7. Ausfuhr von Waren und Dienstleistungen  </v>
          </cell>
          <cell r="I83" t="str">
            <v>P6</v>
          </cell>
        </row>
        <row r="84">
          <cell r="A84" t="str">
            <v xml:space="preserve"> 7a. - davon Waren </v>
          </cell>
          <cell r="I84" t="str">
            <v>P61</v>
          </cell>
        </row>
        <row r="85">
          <cell r="A85" t="str">
            <v xml:space="preserve"> 7b. - davon Dienstleistungen </v>
          </cell>
          <cell r="I85" t="str">
            <v>P62</v>
          </cell>
        </row>
        <row r="86">
          <cell r="A86" t="str">
            <v xml:space="preserve"> 8. Gesamte Verwendung (6+7) </v>
          </cell>
        </row>
        <row r="87">
          <cell r="A87" t="str">
            <v xml:space="preserve"> 9. Einfuhr von Waren und Dienstleistungen  </v>
          </cell>
          <cell r="I87" t="str">
            <v>P7</v>
          </cell>
        </row>
        <row r="88">
          <cell r="A88" t="str">
            <v xml:space="preserve"> 9a. - davon Waren </v>
          </cell>
          <cell r="I88" t="str">
            <v>P71</v>
          </cell>
        </row>
        <row r="89">
          <cell r="A89" t="str">
            <v xml:space="preserve"> 9b. - davon Dienstleistungen </v>
          </cell>
          <cell r="I89" t="str">
            <v>P72</v>
          </cell>
        </row>
        <row r="90">
          <cell r="A90" t="str">
            <v xml:space="preserve">10. Bruttoinlandsprodukt zu Marktpreisen (8-9)  </v>
          </cell>
          <cell r="I90" t="str">
            <v>B1*g</v>
          </cell>
        </row>
        <row r="91">
          <cell r="R91" t="str">
            <v xml:space="preserve">Beitrag zur Veränderung des BIP </v>
          </cell>
        </row>
        <row r="92">
          <cell r="A92" t="str">
            <v xml:space="preserve">11. Letzte Inlandsverwendung  </v>
          </cell>
        </row>
        <row r="93">
          <cell r="A93" t="str">
            <v xml:space="preserve">12. Vorratsveränderung + Nettozugang an Wertsachen </v>
          </cell>
          <cell r="I93" t="str">
            <v>P52+P53</v>
          </cell>
        </row>
        <row r="94">
          <cell r="A94" t="str">
            <v xml:space="preserve">13. Außenbeitrag (Waren und Dienstleistungen) </v>
          </cell>
          <cell r="I94" t="str">
            <v>B11</v>
          </cell>
        </row>
        <row r="95">
          <cell r="A95" t="str">
            <v xml:space="preserve"> </v>
          </cell>
        </row>
        <row r="132">
          <cell r="A132" t="str">
            <v xml:space="preserve"> Tabelle 2</v>
          </cell>
        </row>
        <row r="133">
          <cell r="A133" t="str">
            <v xml:space="preserve">VIERTELJÄHRIGE PROFILE </v>
          </cell>
        </row>
        <row r="135">
          <cell r="A135" t="str">
            <v xml:space="preserve"> Land: </v>
          </cell>
        </row>
        <row r="136">
          <cell r="A136" t="str">
            <v xml:space="preserve"> Währungseinheit: </v>
          </cell>
        </row>
        <row r="137">
          <cell r="A137" t="str">
            <v xml:space="preserve"> ESVG 95</v>
          </cell>
          <cell r="Z137" t="str">
            <v xml:space="preserve"> Datum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VERWENDUNG UND AUFKOMMEN VON WAREN UND DIENSTE </v>
          </cell>
        </row>
        <row r="141">
          <cell r="J141" t="str">
            <v xml:space="preserve">Prozentuale Veränderung gegenüber dem vorhergehenden Vierteljahr </v>
          </cell>
        </row>
        <row r="142">
          <cell r="A142" t="str">
            <v xml:space="preserve"> 1. Private Konsumausgaben </v>
          </cell>
        </row>
        <row r="143">
          <cell r="A143" t="str">
            <v xml:space="preserve"> 2. Staatliche Konsumausgaben </v>
          </cell>
        </row>
        <row r="144">
          <cell r="A144" t="str">
            <v xml:space="preserve"> 3. Bruttoanlageinvestitionen  </v>
          </cell>
        </row>
        <row r="145">
          <cell r="A145" t="str">
            <v xml:space="preserve"> 4. Letzte Inlandsverwendung  </v>
          </cell>
        </row>
        <row r="146">
          <cell r="A146" t="str">
            <v xml:space="preserve"> 5. Vorratsveränderung + Nettozugang </v>
          </cell>
        </row>
        <row r="147">
          <cell r="A147" t="str">
            <v xml:space="preserve">    an Wertsachen in % des BIP  </v>
          </cell>
        </row>
        <row r="148">
          <cell r="A148" t="str">
            <v xml:space="preserve"> 6. Inlandsverwendung  </v>
          </cell>
        </row>
        <row r="149">
          <cell r="A149" t="str">
            <v xml:space="preserve"> 7. Ausfuhr von Waren und Dienstleistungen  </v>
          </cell>
        </row>
        <row r="150">
          <cell r="A150" t="str">
            <v xml:space="preserve"> 8. Gesamte Verwendung </v>
          </cell>
        </row>
        <row r="151">
          <cell r="A151" t="str">
            <v xml:space="preserve"> 9. Einfuhr von Waren und Dienstleistungen  </v>
          </cell>
        </row>
        <row r="152">
          <cell r="A152" t="str">
            <v xml:space="preserve">10. Bruttoinlandsprodukt zu Marktpreisen  </v>
          </cell>
        </row>
        <row r="154">
          <cell r="J154" t="str">
            <v xml:space="preserve">HARMONISIERTE INDEX VERBRAUCHERPREISE </v>
          </cell>
        </row>
        <row r="155">
          <cell r="J155" t="str">
            <v xml:space="preserve">% Veränderung gegenüber dem entsprechenden Vierteljahr des Vorjahrs </v>
          </cell>
        </row>
        <row r="156">
          <cell r="A156" t="str">
            <v xml:space="preserve">11. HVPI </v>
          </cell>
        </row>
        <row r="157">
          <cell r="A157" t="str">
            <v xml:space="preserve"> </v>
          </cell>
        </row>
        <row r="161">
          <cell r="A161" t="str">
            <v>Tabelle 3</v>
          </cell>
        </row>
        <row r="162">
          <cell r="A162" t="str">
            <v xml:space="preserve">WEITERGEHENDE AUFTEILUNG DER INVESTITIONEN  </v>
          </cell>
        </row>
        <row r="163">
          <cell r="A163" t="str">
            <v xml:space="preserve"> VOLUMEN </v>
          </cell>
        </row>
        <row r="165">
          <cell r="A165" t="str">
            <v xml:space="preserve"> Land:</v>
          </cell>
        </row>
        <row r="166">
          <cell r="A166" t="str">
            <v xml:space="preserve"> Währungseinheit: </v>
          </cell>
        </row>
        <row r="167">
          <cell r="A167" t="str">
            <v xml:space="preserve"> ESVG 95</v>
          </cell>
          <cell r="Z167" t="str">
            <v xml:space="preserve"> Datum : </v>
          </cell>
        </row>
        <row r="168">
          <cell r="I168" t="str">
            <v xml:space="preserve"> Schlüssel</v>
          </cell>
          <cell r="M168">
            <v>2004</v>
          </cell>
          <cell r="V168">
            <v>2005</v>
          </cell>
          <cell r="Z168">
            <v>2006</v>
          </cell>
          <cell r="AD168">
            <v>2007</v>
          </cell>
        </row>
        <row r="169">
          <cell r="I169" t="str">
            <v xml:space="preserve"> ESVG 95</v>
          </cell>
          <cell r="M169" t="str">
            <v xml:space="preserve">Niveau </v>
          </cell>
          <cell r="R169" t="str">
            <v xml:space="preserve">Prozentuale Veränderungen </v>
          </cell>
        </row>
        <row r="170">
          <cell r="A170" t="str">
            <v xml:space="preserve"> Nach Sektoren </v>
          </cell>
          <cell r="I170" t="str">
            <v xml:space="preserve"> </v>
          </cell>
        </row>
        <row r="171">
          <cell r="A171" t="str">
            <v xml:space="preserve"> 1. Staat (insgesamt) </v>
          </cell>
          <cell r="I171" t="str">
            <v>S13</v>
          </cell>
        </row>
        <row r="172">
          <cell r="A172" t="str">
            <v xml:space="preserve"> 2. Sonstige inländische Sektoren  </v>
          </cell>
          <cell r="I172" t="str">
            <v>S1-S13</v>
          </cell>
        </row>
        <row r="173">
          <cell r="A173" t="str">
            <v xml:space="preserve"> 2a. - davon Unternehmen </v>
          </cell>
          <cell r="I173" t="str">
            <v>S11+S12</v>
          </cell>
        </row>
        <row r="174">
          <cell r="A174" t="str">
            <v xml:space="preserve"> 2b. - davon Haushalte und Priv. Org. ohne Erwerbszweck </v>
          </cell>
          <cell r="I174" t="str">
            <v>S14+S15</v>
          </cell>
        </row>
        <row r="175">
          <cell r="A175" t="str">
            <v xml:space="preserve"> Nach Vermögensart </v>
          </cell>
          <cell r="I175" t="str">
            <v>Pi6</v>
          </cell>
        </row>
        <row r="176">
          <cell r="A176" t="str">
            <v xml:space="preserve"> 3. Bauten </v>
          </cell>
          <cell r="I176" t="str">
            <v>Pi6(4+5)</v>
          </cell>
        </row>
        <row r="177">
          <cell r="A177" t="str">
            <v xml:space="preserve"> 3a. - davon Wohnbauten </v>
          </cell>
          <cell r="I177" t="str">
            <v>Pi6(4)</v>
          </cell>
        </row>
        <row r="178">
          <cell r="A178" t="str">
            <v xml:space="preserve"> 3b. - davon Nichtwohnbauten </v>
          </cell>
          <cell r="I178" t="str">
            <v>Pi6(5)</v>
          </cell>
        </row>
        <row r="179">
          <cell r="A179" t="str">
            <v xml:space="preserve"> 4. Maschinen, Geräte und Fahrzeuge </v>
          </cell>
          <cell r="I179" t="str">
            <v>Pi6(2+3)</v>
          </cell>
        </row>
        <row r="180">
          <cell r="A180" t="str">
            <v xml:space="preserve"> 5. Sonstiges </v>
          </cell>
          <cell r="I180" t="str">
            <v>Pi6(1+6)</v>
          </cell>
        </row>
        <row r="181">
          <cell r="A181" t="str">
            <v xml:space="preserve"> 6. Bruttoanlageinvestitionen  </v>
          </cell>
          <cell r="I181" t="str">
            <v>P51</v>
          </cell>
        </row>
        <row r="182">
          <cell r="A182" t="str">
            <v xml:space="preserve">    (Gesamtwirtschaft) ( = 1+2 = 3+4+5 ) </v>
          </cell>
        </row>
        <row r="183">
          <cell r="A183" t="str">
            <v xml:space="preserve"> Nach Gewerbe </v>
          </cell>
        </row>
        <row r="184">
          <cell r="A184" t="str">
            <v xml:space="preserve"> 7. Verarbeitung </v>
          </cell>
          <cell r="I184" t="str">
            <v>A17(D)</v>
          </cell>
        </row>
        <row r="197">
          <cell r="A197" t="str">
            <v>Tabelle 4</v>
          </cell>
        </row>
        <row r="198">
          <cell r="A198" t="str">
            <v xml:space="preserve">VERWENDUNG UND AUFKOMMEN VON WAREN UND DIENSTLEISTUNGEN  </v>
          </cell>
        </row>
        <row r="199">
          <cell r="A199" t="str">
            <v xml:space="preserve">WERTE </v>
          </cell>
        </row>
        <row r="201">
          <cell r="A201" t="str">
            <v xml:space="preserve"> Land:</v>
          </cell>
        </row>
        <row r="202">
          <cell r="A202" t="str">
            <v xml:space="preserve"> Währungseinheit: </v>
          </cell>
        </row>
        <row r="203">
          <cell r="A203" t="str">
            <v xml:space="preserve"> ESVG 95</v>
          </cell>
          <cell r="Z203" t="str">
            <v xml:space="preserve"> Datum : </v>
          </cell>
        </row>
        <row r="204">
          <cell r="J204" t="str">
            <v xml:space="preserve">Werte in jeweiligen Preisen </v>
          </cell>
        </row>
        <row r="205">
          <cell r="J205">
            <v>2004</v>
          </cell>
          <cell r="P205">
            <v>2005</v>
          </cell>
          <cell r="V205">
            <v>2006</v>
          </cell>
          <cell r="AB205">
            <v>2007</v>
          </cell>
        </row>
        <row r="206">
          <cell r="G206" t="str">
            <v xml:space="preserve"> Schlüssel</v>
          </cell>
          <cell r="M206" t="str">
            <v xml:space="preserve"> % Ver-</v>
          </cell>
          <cell r="S206" t="str">
            <v xml:space="preserve"> % Ver-</v>
          </cell>
          <cell r="Y206" t="str">
            <v xml:space="preserve"> % Ver-</v>
          </cell>
          <cell r="AE206" t="str">
            <v xml:space="preserve"> % Ver-</v>
          </cell>
        </row>
        <row r="207">
          <cell r="G207" t="str">
            <v xml:space="preserve"> ESVG 95</v>
          </cell>
          <cell r="J207" t="str">
            <v xml:space="preserve"> Niveau</v>
          </cell>
          <cell r="M207" t="str">
            <v>änderung</v>
          </cell>
          <cell r="P207" t="str">
            <v xml:space="preserve"> Niveau</v>
          </cell>
          <cell r="S207" t="str">
            <v>änderung</v>
          </cell>
          <cell r="V207" t="str">
            <v xml:space="preserve"> Niveau</v>
          </cell>
          <cell r="Y207" t="str">
            <v>änderung</v>
          </cell>
          <cell r="AB207" t="str">
            <v xml:space="preserve"> Niveau</v>
          </cell>
          <cell r="AE207" t="str">
            <v>änderung</v>
          </cell>
        </row>
        <row r="208">
          <cell r="A208" t="str">
            <v xml:space="preserve"> 1. Private Konsumausgaben </v>
          </cell>
          <cell r="G208" t="str">
            <v>P3</v>
          </cell>
        </row>
        <row r="209">
          <cell r="A209" t="str">
            <v xml:space="preserve"> 2. Staatliche Konsumausgaben </v>
          </cell>
          <cell r="G209" t="str">
            <v>P3</v>
          </cell>
        </row>
        <row r="210">
          <cell r="A210" t="str">
            <v xml:space="preserve"> 3. Bruttoanlageinvestitionen  </v>
          </cell>
          <cell r="G210" t="str">
            <v>P51</v>
          </cell>
        </row>
        <row r="211">
          <cell r="A211" t="str">
            <v xml:space="preserve"> 4. Letzte Inlandsverwendung (1+2+3) </v>
          </cell>
        </row>
        <row r="212">
          <cell r="A212" t="str">
            <v xml:space="preserve"> 5. Vorratsveränderung + Nettozugang </v>
          </cell>
        </row>
        <row r="213">
          <cell r="A213" t="str">
            <v xml:space="preserve">    an Wertsachen in % des BIP  </v>
          </cell>
          <cell r="G213" t="str">
            <v>P52+P53</v>
          </cell>
        </row>
        <row r="214">
          <cell r="A214" t="str">
            <v xml:space="preserve"> 6. Inlandsverwendung (4+5)  </v>
          </cell>
        </row>
        <row r="215">
          <cell r="A215" t="str">
            <v xml:space="preserve"> 7. Ausfuhr von Waren und Dienstleistungen  </v>
          </cell>
          <cell r="G215" t="str">
            <v>P6</v>
          </cell>
        </row>
        <row r="216">
          <cell r="A216" t="str">
            <v xml:space="preserve"> 7a. - davon Waren </v>
          </cell>
          <cell r="G216" t="str">
            <v>P61</v>
          </cell>
        </row>
        <row r="217">
          <cell r="A217" t="str">
            <v xml:space="preserve"> 7b. - davon Dienstleistungen </v>
          </cell>
          <cell r="G217" t="str">
            <v>P62</v>
          </cell>
        </row>
        <row r="218">
          <cell r="A218" t="str">
            <v xml:space="preserve"> 8. Gesamte Verwendung (6+7) </v>
          </cell>
        </row>
        <row r="219">
          <cell r="A219" t="str">
            <v xml:space="preserve"> 9. Einfuhr von Waren und Dienstleistungen  </v>
          </cell>
          <cell r="G219" t="str">
            <v>P7</v>
          </cell>
        </row>
        <row r="220">
          <cell r="A220" t="str">
            <v xml:space="preserve"> 9a. - davon Waren </v>
          </cell>
          <cell r="G220" t="str">
            <v>P71</v>
          </cell>
        </row>
        <row r="221">
          <cell r="A221" t="str">
            <v xml:space="preserve"> 9b. - davon Dienstleistungen </v>
          </cell>
          <cell r="G221" t="str">
            <v>P72</v>
          </cell>
        </row>
        <row r="222">
          <cell r="A222" t="str">
            <v xml:space="preserve">10. BIP zu Marktpreisen (8-9)  </v>
          </cell>
          <cell r="G222" t="str">
            <v>B1*g</v>
          </cell>
        </row>
        <row r="223">
          <cell r="A223" t="str">
            <v xml:space="preserve">11. - davon Außenbeitrag (Waren und Dienste) </v>
          </cell>
          <cell r="G223" t="str">
            <v>B11</v>
          </cell>
        </row>
        <row r="224">
          <cell r="A224" t="str">
            <v xml:space="preserve">11a. - davon Waren </v>
          </cell>
          <cell r="G224" t="str">
            <v xml:space="preserve"> </v>
          </cell>
        </row>
        <row r="225">
          <cell r="A225" t="str">
            <v xml:space="preserve">11b. - davon Dienstleistungen </v>
          </cell>
          <cell r="G225" t="str">
            <v xml:space="preserve"> </v>
          </cell>
        </row>
        <row r="226">
          <cell r="A226" t="str">
            <v xml:space="preserve">12. Saldo der Primäreinkommen mit der übrigen Welt </v>
          </cell>
          <cell r="G226" t="str">
            <v>B5</v>
          </cell>
        </row>
        <row r="227">
          <cell r="A227" t="str">
            <v xml:space="preserve">13. BSP zu Marktpreisen (10+12) </v>
          </cell>
          <cell r="G227" t="str">
            <v>B5*g</v>
          </cell>
        </row>
        <row r="228">
          <cell r="A228" t="str">
            <v xml:space="preserve"> </v>
          </cell>
        </row>
        <row r="229">
          <cell r="A229" t="str">
            <v xml:space="preserve">14. Einkommen aus unselbständiger Arbeit  </v>
          </cell>
          <cell r="G229" t="str">
            <v>D1</v>
          </cell>
        </row>
        <row r="230">
          <cell r="A230" t="str">
            <v xml:space="preserve">15. Bruttobetriebsüberschuß </v>
          </cell>
          <cell r="G230" t="str">
            <v>B2g+B3g</v>
          </cell>
        </row>
        <row r="231">
          <cell r="A231" t="str">
            <v xml:space="preserve">16. Bruttowertschöpfung zu Basispreisen  </v>
          </cell>
          <cell r="G231" t="str">
            <v>B1g</v>
          </cell>
        </row>
        <row r="232">
          <cell r="A232" t="str">
            <v xml:space="preserve">16a. - davon Lohnkosten, einschl. Selbständige. </v>
          </cell>
          <cell r="G232" t="str">
            <v xml:space="preserve"> </v>
          </cell>
        </row>
        <row r="233">
          <cell r="A233" t="str">
            <v xml:space="preserve">17. Steuern abzüglich Subventionen (18-19) </v>
          </cell>
          <cell r="G233" t="str">
            <v xml:space="preserve"> </v>
          </cell>
        </row>
        <row r="234">
          <cell r="A234" t="str">
            <v xml:space="preserve">18. - Gütersteuern </v>
          </cell>
          <cell r="G234" t="str">
            <v>D21</v>
          </cell>
        </row>
        <row r="235">
          <cell r="A235" t="str">
            <v xml:space="preserve">19. - Gütersubventionen </v>
          </cell>
          <cell r="G235" t="str">
            <v>D31</v>
          </cell>
        </row>
        <row r="236">
          <cell r="A236" t="str">
            <v xml:space="preserve">20. BIP zu Marktpreisen (16+17)  </v>
          </cell>
          <cell r="G236" t="str">
            <v>B1*g</v>
          </cell>
        </row>
        <row r="237">
          <cell r="A237" t="str">
            <v xml:space="preserve"> </v>
          </cell>
        </row>
        <row r="262">
          <cell r="A262" t="str">
            <v>Tabelle 5</v>
          </cell>
        </row>
        <row r="263">
          <cell r="A263" t="str">
            <v xml:space="preserve">KOSTEN UND PREISE </v>
          </cell>
        </row>
        <row r="265">
          <cell r="A265" t="str">
            <v xml:space="preserve"> Land: </v>
          </cell>
        </row>
        <row r="266">
          <cell r="A266" t="str">
            <v xml:space="preserve"> Währungseinheit:  </v>
          </cell>
        </row>
        <row r="267">
          <cell r="A267" t="str">
            <v xml:space="preserve"> ESVG 95</v>
          </cell>
          <cell r="Z267" t="str">
            <v xml:space="preserve"> Datum : </v>
          </cell>
        </row>
        <row r="268">
          <cell r="N268">
            <v>2004</v>
          </cell>
          <cell r="S268">
            <v>2005</v>
          </cell>
          <cell r="X268">
            <v>2006</v>
          </cell>
          <cell r="AC268">
            <v>2007</v>
          </cell>
        </row>
        <row r="269">
          <cell r="N269" t="str">
            <v xml:space="preserve">Prozentuale Veränderung des impliziten Preisdeflators  </v>
          </cell>
        </row>
        <row r="270">
          <cell r="A270" t="str">
            <v xml:space="preserve"> 1. Private Konsumausgaben </v>
          </cell>
        </row>
        <row r="271">
          <cell r="A271" t="str">
            <v xml:space="preserve"> 2. Staatliche Konsumausgaben </v>
          </cell>
        </row>
        <row r="272">
          <cell r="A272" t="str">
            <v xml:space="preserve"> 3. Bruttoanlageinvestitionen  </v>
          </cell>
        </row>
        <row r="273">
          <cell r="A273" t="str">
            <v xml:space="preserve"> 3a. - davon Bauten  </v>
          </cell>
        </row>
        <row r="274">
          <cell r="A274" t="str">
            <v xml:space="preserve"> 3b. - davon Ausrüstungen </v>
          </cell>
        </row>
        <row r="275">
          <cell r="A275" t="str">
            <v xml:space="preserve"> 4. Letzte Inlandsverwendung </v>
          </cell>
        </row>
        <row r="276">
          <cell r="A276" t="str">
            <v xml:space="preserve"> 5. Vorratsveränderung  </v>
          </cell>
        </row>
        <row r="277">
          <cell r="A277" t="str">
            <v xml:space="preserve"> 6. Inlandsverwendung </v>
          </cell>
        </row>
        <row r="278">
          <cell r="A278" t="str">
            <v xml:space="preserve"> 7. Ausfuhr von Waren und Dienstleistungen  </v>
          </cell>
        </row>
        <row r="279">
          <cell r="A279" t="str">
            <v xml:space="preserve"> 7a. - davon Waren </v>
          </cell>
        </row>
        <row r="280">
          <cell r="A280" t="str">
            <v xml:space="preserve"> 7b. - davon Dienstleistungen </v>
          </cell>
        </row>
        <row r="281">
          <cell r="A281" t="str">
            <v xml:space="preserve"> 8. Gesamte Verwendung </v>
          </cell>
        </row>
        <row r="282">
          <cell r="A282" t="str">
            <v xml:space="preserve"> 9. Einfuhr von Waren und Dienstleistungen  </v>
          </cell>
        </row>
        <row r="283">
          <cell r="A283" t="str">
            <v xml:space="preserve"> 9a. - davon Waren </v>
          </cell>
        </row>
        <row r="284">
          <cell r="A284" t="str">
            <v xml:space="preserve"> 9b. - davon Dienstleistungen </v>
          </cell>
        </row>
        <row r="285">
          <cell r="A285" t="str">
            <v xml:space="preserve">10. Bruttoinlandsprodukt zu Marktpreisen  </v>
          </cell>
        </row>
        <row r="286">
          <cell r="A286" t="str">
            <v xml:space="preserve">11. Außenbeitrag (Waren und Dienstleistungen) </v>
          </cell>
        </row>
        <row r="287">
          <cell r="A287" t="str">
            <v xml:space="preserve">11a. - davon Außenbeitrag Waren </v>
          </cell>
        </row>
        <row r="288">
          <cell r="A288" t="str">
            <v xml:space="preserve">11b. - davon Außenbeitrag Dienstleistungen </v>
          </cell>
        </row>
        <row r="290">
          <cell r="N290" t="str">
            <v xml:space="preserve">% Veränderung </v>
          </cell>
        </row>
        <row r="291">
          <cell r="A291" t="str">
            <v xml:space="preserve">12. HVPI </v>
          </cell>
        </row>
        <row r="292">
          <cell r="A292" t="str">
            <v xml:space="preserve">13. Verbraucherpreise (Gesamtindex) </v>
          </cell>
        </row>
        <row r="294">
          <cell r="N294" t="str">
            <v xml:space="preserve">Beiträge % Veränderung in  </v>
          </cell>
        </row>
        <row r="295">
          <cell r="N295" t="str">
            <v xml:space="preserve">Kosten pro Einheit reales BIP </v>
          </cell>
        </row>
        <row r="296">
          <cell r="A296" t="str">
            <v xml:space="preserve">14. Einkommen aus unselbständiger Arbeit  </v>
          </cell>
        </row>
        <row r="297">
          <cell r="A297" t="str">
            <v xml:space="preserve">14a. - davon Bruttolöhne und -gehälter </v>
          </cell>
        </row>
        <row r="298">
          <cell r="A298" t="str">
            <v xml:space="preserve">14b. - davon Sozialbeiträge des Arbeitsgebers </v>
          </cell>
        </row>
        <row r="299">
          <cell r="A299" t="str">
            <v xml:space="preserve">15. Bruttobetriebsüberschuß </v>
          </cell>
        </row>
        <row r="300">
          <cell r="A300" t="str">
            <v xml:space="preserve">16. Bruttowertschöpfung zu Basispreisen  </v>
          </cell>
        </row>
        <row r="301">
          <cell r="A301" t="str">
            <v xml:space="preserve">17. Steuern abzüglich Subventionen </v>
          </cell>
        </row>
        <row r="302">
          <cell r="A302" t="str">
            <v xml:space="preserve">18. Bruttoinlandsprodukt zu Marktpreisen  </v>
          </cell>
        </row>
        <row r="327">
          <cell r="A327" t="str">
            <v>Tabelle 6</v>
          </cell>
        </row>
        <row r="328">
          <cell r="A328" t="str">
            <v xml:space="preserve"> PRODUKTIVITÄT UND LOHNSTÜCKKOSTEN </v>
          </cell>
        </row>
        <row r="330">
          <cell r="A330" t="str">
            <v xml:space="preserve"> Land: </v>
          </cell>
        </row>
        <row r="331">
          <cell r="A331" t="str">
            <v xml:space="preserve"> Währungseinheit:  </v>
          </cell>
        </row>
        <row r="332">
          <cell r="A332" t="str">
            <v xml:space="preserve"> ESVG 95</v>
          </cell>
          <cell r="Z332" t="str">
            <v xml:space="preserve"> Datum : </v>
          </cell>
        </row>
        <row r="333">
          <cell r="J333">
            <v>2004</v>
          </cell>
          <cell r="P333">
            <v>2005</v>
          </cell>
          <cell r="V333">
            <v>2006</v>
          </cell>
          <cell r="AB333">
            <v>2007</v>
          </cell>
        </row>
        <row r="334">
          <cell r="G334" t="str">
            <v xml:space="preserve"> Schlüssel</v>
          </cell>
          <cell r="N334" t="str">
            <v xml:space="preserve"> % Ver-</v>
          </cell>
          <cell r="T334" t="str">
            <v xml:space="preserve"> % Ver-</v>
          </cell>
          <cell r="Z334" t="str">
            <v xml:space="preserve"> % Ver-</v>
          </cell>
          <cell r="AF334" t="str">
            <v xml:space="preserve"> % Ver-</v>
          </cell>
        </row>
        <row r="335">
          <cell r="G335" t="str">
            <v xml:space="preserve"> ESVG 95</v>
          </cell>
          <cell r="J335" t="str">
            <v xml:space="preserve"> Niveau</v>
          </cell>
          <cell r="M335" t="str">
            <v>änderung</v>
          </cell>
          <cell r="P335" t="str">
            <v xml:space="preserve"> Niveau</v>
          </cell>
          <cell r="S335" t="str">
            <v>änderung</v>
          </cell>
          <cell r="V335" t="str">
            <v xml:space="preserve"> Niveau</v>
          </cell>
          <cell r="Y335" t="str">
            <v>änderung</v>
          </cell>
          <cell r="AB335" t="str">
            <v xml:space="preserve"> Niveau</v>
          </cell>
          <cell r="AE335" t="str">
            <v>änderung</v>
          </cell>
        </row>
        <row r="336">
          <cell r="J336" t="str">
            <v xml:space="preserve"> GESAMTWIRTSCHAFT </v>
          </cell>
        </row>
        <row r="337">
          <cell r="A337" t="str">
            <v xml:space="preserve"> 1. Bruttowertschöpfung Volumen</v>
          </cell>
          <cell r="G337" t="str">
            <v>B1g</v>
          </cell>
        </row>
        <row r="338">
          <cell r="A338" t="str">
            <v xml:space="preserve"> 2. Erwerbstätige insgesamt ('000) </v>
          </cell>
        </row>
        <row r="339">
          <cell r="A339" t="str">
            <v xml:space="preserve"> 3. Bruttowertschöpfung pro Kopf (1:2) </v>
          </cell>
        </row>
        <row r="340">
          <cell r="A340" t="str">
            <v xml:space="preserve"> 4. Einkommen aus unselbständiger Arbeit pro Kopf </v>
          </cell>
        </row>
        <row r="341">
          <cell r="A341" t="str">
            <v xml:space="preserve"> 4a. - davon Löhne und Gehälter pro Kopf </v>
          </cell>
        </row>
        <row r="342">
          <cell r="A342" t="str">
            <v xml:space="preserve"> 4b. - davon Sozialbeiträge des Arbeitgebers pro Kopf </v>
          </cell>
        </row>
        <row r="343">
          <cell r="A343" t="str">
            <v xml:space="preserve"> 5. Lohnstückkosten (4:3) (1995=100) </v>
          </cell>
        </row>
        <row r="345">
          <cell r="J345" t="str">
            <v xml:space="preserve"> VERARBEITENDES GEWERBE </v>
          </cell>
        </row>
        <row r="346">
          <cell r="A346" t="str">
            <v xml:space="preserve"> 1. Bruttowertschöpfung Volumen</v>
          </cell>
          <cell r="G346" t="str">
            <v>B1g</v>
          </cell>
        </row>
        <row r="347">
          <cell r="A347" t="str">
            <v xml:space="preserve"> 2. Erwerbstätige insgesamt ('000)  </v>
          </cell>
        </row>
        <row r="348">
          <cell r="A348" t="str">
            <v xml:space="preserve"> 3. Bruttowertschöpfung pro Kopf (1:2) </v>
          </cell>
        </row>
        <row r="349">
          <cell r="A349" t="str">
            <v xml:space="preserve"> 4. Einkommen aus unselbständiger Arbeit pro Kopf </v>
          </cell>
        </row>
        <row r="350">
          <cell r="A350" t="str">
            <v xml:space="preserve"> 4a. - davon Löhne und Gehälter pro Kopf </v>
          </cell>
        </row>
        <row r="351">
          <cell r="A351" t="str">
            <v xml:space="preserve"> 4b. - davon Sozialbeiträge des Arbeitgebers pro Kopf </v>
          </cell>
        </row>
        <row r="352">
          <cell r="A352" t="str">
            <v xml:space="preserve"> 5. Lohnstückkosten (4:3) (1995=100) </v>
          </cell>
        </row>
        <row r="354">
          <cell r="J354" t="str">
            <v xml:space="preserve"> NON-MANUFACTURING  </v>
          </cell>
        </row>
        <row r="355">
          <cell r="A355" t="str">
            <v xml:space="preserve"> 1. Bruttowertschöpfung Volumen</v>
          </cell>
          <cell r="G355" t="str">
            <v>B1g</v>
          </cell>
        </row>
        <row r="356">
          <cell r="A356" t="str">
            <v xml:space="preserve"> 2. Erwerbstätige insgesamt ('000)  </v>
          </cell>
        </row>
        <row r="357">
          <cell r="A357" t="str">
            <v xml:space="preserve"> 3. Bruttowertschöpfung pro Kopf (1:2) </v>
          </cell>
        </row>
        <row r="358">
          <cell r="A358" t="str">
            <v xml:space="preserve"> 4. Einkommen aus unselbständiger Arbeit pro Kopf </v>
          </cell>
        </row>
        <row r="359">
          <cell r="A359" t="str">
            <v xml:space="preserve"> 4a. - davon Löhne und Gehälter pro Kopf </v>
          </cell>
        </row>
        <row r="360">
          <cell r="A360" t="str">
            <v xml:space="preserve"> 4b. - davon Sozialbeiträge des Arbeitgebers pro Kopf </v>
          </cell>
        </row>
        <row r="361">
          <cell r="A361" t="str">
            <v xml:space="preserve"> 5. Lohnstückkosten (4:3) (1995=100) </v>
          </cell>
        </row>
        <row r="362">
          <cell r="A362" t="str">
            <v xml:space="preserve"> </v>
          </cell>
        </row>
        <row r="366">
          <cell r="A366" t="str">
            <v>Tabelle 7</v>
          </cell>
        </row>
        <row r="367">
          <cell r="A367" t="str">
            <v xml:space="preserve">  BESCHÄFTIGUNG UND ARBEITSLOSIGKEIT  </v>
          </cell>
        </row>
        <row r="369">
          <cell r="A369" t="str">
            <v xml:space="preserve"> Land:  </v>
          </cell>
        </row>
        <row r="370">
          <cell r="A370" t="str">
            <v xml:space="preserve"> Einheit: 000 Personen</v>
          </cell>
          <cell r="Z370" t="str">
            <v xml:space="preserve"> Datum : </v>
          </cell>
        </row>
        <row r="371">
          <cell r="J371">
            <v>2004</v>
          </cell>
          <cell r="P371">
            <v>2005</v>
          </cell>
          <cell r="V371">
            <v>2006</v>
          </cell>
          <cell r="AB371">
            <v>2007</v>
          </cell>
        </row>
        <row r="372">
          <cell r="M372" t="str">
            <v xml:space="preserve"> % Ver-</v>
          </cell>
          <cell r="S372" t="str">
            <v xml:space="preserve"> % Ver-</v>
          </cell>
          <cell r="Y372" t="str">
            <v xml:space="preserve"> % Ver-</v>
          </cell>
          <cell r="AE372" t="str">
            <v xml:space="preserve"> % Ver-</v>
          </cell>
        </row>
        <row r="373">
          <cell r="J373" t="str">
            <v xml:space="preserve"> Niveau</v>
          </cell>
          <cell r="M373" t="str">
            <v>änderung</v>
          </cell>
          <cell r="P373" t="str">
            <v xml:space="preserve"> Niveau</v>
          </cell>
          <cell r="S373" t="str">
            <v>änderung</v>
          </cell>
          <cell r="V373" t="str">
            <v xml:space="preserve"> Niveau</v>
          </cell>
          <cell r="Y373" t="str">
            <v>änderung</v>
          </cell>
          <cell r="AB373" t="str">
            <v xml:space="preserve"> Niveau</v>
          </cell>
          <cell r="AE373" t="str">
            <v>änderung</v>
          </cell>
        </row>
        <row r="374">
          <cell r="A374" t="str">
            <v xml:space="preserve"> 1. Gesamtbevölkerung </v>
          </cell>
        </row>
        <row r="375">
          <cell r="A375" t="str">
            <v xml:space="preserve"> 2. Bevölkerung im erwerbsfähigen Alter (15-64 J.) </v>
          </cell>
        </row>
        <row r="376">
          <cell r="A376" t="str">
            <v xml:space="preserve"> 3. Erwerbspersonen  </v>
          </cell>
        </row>
        <row r="377">
          <cell r="A377" t="str">
            <v xml:space="preserve"> 4. Berechnete Erwerbsquote (%) (3:2) </v>
          </cell>
        </row>
        <row r="378">
          <cell r="A378" t="str">
            <v xml:space="preserve"> 5. Zivile Erwerbspersonen  </v>
          </cell>
        </row>
        <row r="379">
          <cell r="A379" t="str">
            <v xml:space="preserve"> 6. Erwerbstätige  </v>
          </cell>
        </row>
        <row r="380">
          <cell r="A380" t="str">
            <v xml:space="preserve"> 6a. - davon Arbeitnehmer </v>
          </cell>
        </row>
        <row r="381">
          <cell r="A381" t="str">
            <v xml:space="preserve"> 6b. - davon Selbständige </v>
          </cell>
        </row>
        <row r="382">
          <cell r="A382" t="str">
            <v xml:space="preserve"> 7. Berechnete Erwerbstätigenquote (%) (6:2)  </v>
          </cell>
        </row>
        <row r="383">
          <cell r="A383" t="str">
            <v xml:space="preserve"> 8. Arbeitslose (3-6) </v>
          </cell>
        </row>
        <row r="384">
          <cell r="A384" t="str">
            <v xml:space="preserve"> 9. Berechnete Arbeitslosenquote (%) (8:5)  </v>
          </cell>
        </row>
        <row r="386">
          <cell r="A386" t="str">
            <v xml:space="preserve">Strukturindikatoren </v>
          </cell>
        </row>
        <row r="387">
          <cell r="A387" t="str">
            <v xml:space="preserve">10. Arbeitslosenquote, Definition Eurostat (%) </v>
          </cell>
        </row>
        <row r="388">
          <cell r="A388" t="str">
            <v xml:space="preserve">11. Erwerbsquote (%)  </v>
          </cell>
        </row>
        <row r="389">
          <cell r="A389" t="str">
            <v xml:space="preserve">12. Erwerbstätigenquote (%)  </v>
          </cell>
        </row>
        <row r="392">
          <cell r="A392" t="str">
            <v>Tabelle 8</v>
          </cell>
        </row>
        <row r="393">
          <cell r="A393" t="str">
            <v xml:space="preserve">EINNAHMEN UND AUSGABEN VON HAUSHALTEN UND PRIVATEN ORGANISATIONEN OHNE  </v>
          </cell>
        </row>
        <row r="394">
          <cell r="A394" t="str">
            <v xml:space="preserve">ERWERBSZWECK FÜR HAUSHALTE (S14+S15)  </v>
          </cell>
        </row>
        <row r="396">
          <cell r="A396" t="str">
            <v xml:space="preserve"> Land:  </v>
          </cell>
        </row>
        <row r="397">
          <cell r="A397" t="str">
            <v xml:space="preserve"> Währungseinheit:  </v>
          </cell>
        </row>
        <row r="398">
          <cell r="A398" t="str">
            <v xml:space="preserve"> ESVG 95</v>
          </cell>
          <cell r="Z398" t="str">
            <v xml:space="preserve"> Datum : </v>
          </cell>
        </row>
        <row r="399">
          <cell r="J399">
            <v>2004</v>
          </cell>
          <cell r="P399">
            <v>2005</v>
          </cell>
          <cell r="V399">
            <v>2006</v>
          </cell>
          <cell r="AB399">
            <v>2007</v>
          </cell>
        </row>
        <row r="400">
          <cell r="E400" t="str">
            <v xml:space="preserve"> Schlüssel</v>
          </cell>
          <cell r="M400" t="str">
            <v xml:space="preserve"> % Ver-</v>
          </cell>
          <cell r="S400" t="str">
            <v xml:space="preserve"> % Ver-</v>
          </cell>
          <cell r="Y400" t="str">
            <v xml:space="preserve"> % Ver-</v>
          </cell>
          <cell r="AE400" t="str">
            <v xml:space="preserve"> % Ver-</v>
          </cell>
        </row>
        <row r="401">
          <cell r="E401" t="str">
            <v xml:space="preserve"> ESVG 95</v>
          </cell>
          <cell r="J401" t="str">
            <v xml:space="preserve"> Niveau</v>
          </cell>
          <cell r="M401" t="str">
            <v>änderung</v>
          </cell>
          <cell r="P401" t="str">
            <v xml:space="preserve"> Niveau</v>
          </cell>
          <cell r="S401" t="str">
            <v>änderung</v>
          </cell>
          <cell r="V401" t="str">
            <v xml:space="preserve"> Niveau</v>
          </cell>
          <cell r="Y401" t="str">
            <v>änderung</v>
          </cell>
          <cell r="AB401" t="str">
            <v xml:space="preserve"> Niveau</v>
          </cell>
          <cell r="AE401" t="str">
            <v>änderung</v>
          </cell>
        </row>
        <row r="402">
          <cell r="A402" t="str">
            <v xml:space="preserve"> 1. Einkommen aus unselbständiger Arbeit </v>
          </cell>
          <cell r="E402" t="str">
            <v>D1</v>
          </cell>
        </row>
        <row r="403">
          <cell r="A403" t="str">
            <v xml:space="preserve"> 1a. - davon Bruttolöhne und -gehälter </v>
          </cell>
          <cell r="E403" t="str">
            <v>D11</v>
          </cell>
        </row>
        <row r="404">
          <cell r="A404" t="str">
            <v xml:space="preserve"> 2. Nichtarbeitseinkommen, netto  </v>
          </cell>
          <cell r="E404" t="str">
            <v>B2g+B3g+D4</v>
          </cell>
        </row>
        <row r="405">
          <cell r="A405" t="str">
            <v xml:space="preserve"> 3. Laufende Transfers erhalten </v>
          </cell>
          <cell r="E405" t="str">
            <v>D62+D7</v>
          </cell>
        </row>
        <row r="406">
          <cell r="A406" t="str">
            <v xml:space="preserve"> 4. Einkommens- und Vermögenssteuern </v>
          </cell>
          <cell r="E406" t="str">
            <v>D5</v>
          </cell>
        </row>
        <row r="407">
          <cell r="A407" t="str">
            <v xml:space="preserve"> 5. Laufende Transfers geleistet </v>
          </cell>
          <cell r="E407" t="str">
            <v>D61+D7</v>
          </cell>
        </row>
        <row r="408">
          <cell r="A408" t="str">
            <v xml:space="preserve"> 6. Verfügbares Bruttoeinkommen (1+2+3-4-5)  </v>
          </cell>
          <cell r="E408" t="str">
            <v>B6g</v>
          </cell>
        </row>
        <row r="409">
          <cell r="A409" t="str">
            <v xml:space="preserve"> 7. Veränderung der Versorgungsansprüche </v>
          </cell>
          <cell r="E409" t="str">
            <v>D8</v>
          </cell>
        </row>
        <row r="410">
          <cell r="A410" t="str">
            <v xml:space="preserve"> 8. Berein. verfügb. Bruttoeinkommen (6+7)  </v>
          </cell>
          <cell r="E410" t="str">
            <v xml:space="preserve"> </v>
          </cell>
        </row>
        <row r="411">
          <cell r="A411" t="str">
            <v xml:space="preserve"> 9. Berein. verfügb. reales Bruttoeinkommen </v>
          </cell>
          <cell r="E411" t="str">
            <v xml:space="preserve"> </v>
          </cell>
        </row>
        <row r="412">
          <cell r="A412" t="str">
            <v xml:space="preserve">10. Konsumausgaben </v>
          </cell>
          <cell r="E412" t="str">
            <v>P3</v>
          </cell>
        </row>
        <row r="413">
          <cell r="A413" t="str">
            <v xml:space="preserve">11. Bruttoersparnis (8-10)  </v>
          </cell>
          <cell r="E413" t="str">
            <v>B8g</v>
          </cell>
        </row>
        <row r="414">
          <cell r="A414" t="str">
            <v xml:space="preserve">12. Sparquote (%) (11:8)  </v>
          </cell>
          <cell r="E414" t="str">
            <v xml:space="preserve"> </v>
          </cell>
        </row>
        <row r="415">
          <cell r="A415" t="str">
            <v xml:space="preserve">13. Bruttoinvestitionen </v>
          </cell>
          <cell r="E415" t="str">
            <v>P5</v>
          </cell>
        </row>
        <row r="416">
          <cell r="A416" t="str">
            <v xml:space="preserve">14. Andere Vermögensänderungen, netto </v>
          </cell>
          <cell r="E416" t="str">
            <v>D9+K2</v>
          </cell>
        </row>
        <row r="417">
          <cell r="A417" t="str">
            <v xml:space="preserve">15. Finanz.überschuß (+) oder -defizit (-) </v>
          </cell>
          <cell r="E417" t="str">
            <v>B9</v>
          </cell>
        </row>
        <row r="418">
          <cell r="A418" t="str">
            <v xml:space="preserve">     (11-13-14)  </v>
          </cell>
          <cell r="E418" t="str">
            <v xml:space="preserve"> </v>
          </cell>
        </row>
        <row r="419">
          <cell r="A419" t="str">
            <v xml:space="preserve">15a. z.K. 15 in % des BIP  </v>
          </cell>
        </row>
        <row r="424">
          <cell r="A424" t="str">
            <v>Tabelle 9</v>
          </cell>
        </row>
        <row r="425">
          <cell r="A425" t="str">
            <v xml:space="preserve">EINNAHMEN UND AUSGABEN DER UNTERNEHMEN (S11+S12)  </v>
          </cell>
        </row>
        <row r="427">
          <cell r="A427" t="str">
            <v xml:space="preserve"> Land: </v>
          </cell>
        </row>
        <row r="428">
          <cell r="A428" t="str">
            <v xml:space="preserve"> Währungseinheit: </v>
          </cell>
        </row>
        <row r="429">
          <cell r="A429" t="str">
            <v xml:space="preserve"> ESVG 95</v>
          </cell>
          <cell r="Z429" t="str">
            <v xml:space="preserve"> Datum : </v>
          </cell>
        </row>
        <row r="430">
          <cell r="J430">
            <v>2004</v>
          </cell>
          <cell r="P430">
            <v>2005</v>
          </cell>
          <cell r="V430">
            <v>2006</v>
          </cell>
          <cell r="AB430">
            <v>2007</v>
          </cell>
        </row>
        <row r="431">
          <cell r="E431" t="str">
            <v xml:space="preserve"> Schlüssel</v>
          </cell>
          <cell r="M431" t="str">
            <v xml:space="preserve"> % Ver-</v>
          </cell>
          <cell r="S431" t="str">
            <v xml:space="preserve"> % Ver-</v>
          </cell>
          <cell r="Y431" t="str">
            <v xml:space="preserve"> % Ver-</v>
          </cell>
          <cell r="AE431" t="str">
            <v xml:space="preserve"> % Ver-</v>
          </cell>
        </row>
        <row r="432">
          <cell r="E432" t="str">
            <v xml:space="preserve"> ESVG 95</v>
          </cell>
          <cell r="J432" t="str">
            <v xml:space="preserve"> Niveau</v>
          </cell>
          <cell r="M432" t="str">
            <v>änderung</v>
          </cell>
          <cell r="P432" t="str">
            <v xml:space="preserve"> Niveau</v>
          </cell>
          <cell r="S432" t="str">
            <v>änderung</v>
          </cell>
          <cell r="V432" t="str">
            <v xml:space="preserve"> Niveau</v>
          </cell>
          <cell r="Y432" t="str">
            <v>änderung</v>
          </cell>
          <cell r="AB432" t="str">
            <v xml:space="preserve"> Niveau</v>
          </cell>
          <cell r="AE432" t="str">
            <v>änderung</v>
          </cell>
        </row>
        <row r="433">
          <cell r="A433" t="str">
            <v xml:space="preserve"> 1. Bruttowertschöpfung zu Basispreisen </v>
          </cell>
          <cell r="E433" t="str">
            <v>B1g</v>
          </cell>
        </row>
        <row r="434">
          <cell r="A434" t="str">
            <v xml:space="preserve"> 2. Sonstige Produktionssubventionen  </v>
          </cell>
          <cell r="E434" t="str">
            <v>D39</v>
          </cell>
        </row>
        <row r="435">
          <cell r="A435" t="str">
            <v xml:space="preserve"> 3. Sonstige Produktionsteuern </v>
          </cell>
          <cell r="E435" t="str">
            <v>D29</v>
          </cell>
        </row>
        <row r="436">
          <cell r="A436" t="str">
            <v xml:space="preserve"> 4. Gezahltes Eink. aus unselbst. Arbeit </v>
          </cell>
          <cell r="E436" t="str">
            <v>D1</v>
          </cell>
        </row>
        <row r="437">
          <cell r="A437" t="str">
            <v xml:space="preserve"> 5. Bruttobetriebsüberschuß (1+2-3-4)  </v>
          </cell>
          <cell r="E437" t="str">
            <v>B2g</v>
          </cell>
        </row>
        <row r="438">
          <cell r="A438" t="str">
            <v xml:space="preserve"> 6. Vermögenseinkommen (netto)  </v>
          </cell>
          <cell r="E438" t="str">
            <v>D4</v>
          </cell>
        </row>
        <row r="439">
          <cell r="A439" t="str">
            <v xml:space="preserve"> 7. Laufende Übertragungen (netto)  </v>
          </cell>
          <cell r="E439" t="str">
            <v>D61-D62+D7</v>
          </cell>
        </row>
        <row r="440">
          <cell r="A440" t="str">
            <v xml:space="preserve"> 8. Einkommens- und Vermögenssteuern </v>
          </cell>
          <cell r="E440" t="str">
            <v>D5</v>
          </cell>
        </row>
        <row r="441">
          <cell r="A441" t="str">
            <v xml:space="preserve"> 9. Veränderung der Versorgungsansprüche </v>
          </cell>
          <cell r="E441" t="str">
            <v>D8</v>
          </cell>
        </row>
        <row r="442">
          <cell r="A442" t="str">
            <v xml:space="preserve">10. Bruttoersparnis (5+6+7-8-9) </v>
          </cell>
          <cell r="E442" t="str">
            <v>B8g</v>
          </cell>
        </row>
        <row r="443">
          <cell r="A443" t="str">
            <v xml:space="preserve">10a. z.K. 10 in % des BIP  </v>
          </cell>
        </row>
        <row r="444">
          <cell r="A444" t="str">
            <v xml:space="preserve">11. Bruttoinvestitionen </v>
          </cell>
          <cell r="E444" t="str">
            <v>P5</v>
          </cell>
        </row>
        <row r="445">
          <cell r="A445" t="str">
            <v xml:space="preserve">12. Andere Vermögensänderungen, netto </v>
          </cell>
          <cell r="E445" t="str">
            <v>D9+K2</v>
          </cell>
        </row>
        <row r="446">
          <cell r="A446" t="str">
            <v xml:space="preserve">13. Finanz.überschuß (+) oder -defizit (-)  </v>
          </cell>
          <cell r="E446" t="str">
            <v>B9</v>
          </cell>
        </row>
        <row r="447">
          <cell r="A447" t="str">
            <v xml:space="preserve">      (10-11-12)  </v>
          </cell>
        </row>
        <row r="448">
          <cell r="A448" t="str">
            <v xml:space="preserve">13a. z.K. 13 in % des PIB  </v>
          </cell>
        </row>
        <row r="457">
          <cell r="A457" t="str">
            <v>Tabelle 10</v>
          </cell>
        </row>
        <row r="458">
          <cell r="A458" t="str">
            <v xml:space="preserve">AUFKOMMEN UND VERWENDUNG DES STAATES (S13) </v>
          </cell>
        </row>
        <row r="460">
          <cell r="A460" t="str">
            <v xml:space="preserve"> Land:</v>
          </cell>
        </row>
        <row r="461">
          <cell r="A461" t="str">
            <v xml:space="preserve"> Währungseinheit: </v>
          </cell>
        </row>
        <row r="462">
          <cell r="A462" t="str">
            <v xml:space="preserve"> ESVG 95</v>
          </cell>
          <cell r="Z462" t="str">
            <v xml:space="preserve"> Datum : </v>
          </cell>
        </row>
        <row r="463">
          <cell r="J463">
            <v>2004</v>
          </cell>
          <cell r="P463">
            <v>2005</v>
          </cell>
          <cell r="V463">
            <v>2006</v>
          </cell>
          <cell r="AB463">
            <v>2007</v>
          </cell>
        </row>
        <row r="464">
          <cell r="G464" t="str">
            <v xml:space="preserve"> Schlüssel</v>
          </cell>
          <cell r="M464" t="str">
            <v xml:space="preserve"> % Ver-</v>
          </cell>
          <cell r="S464" t="str">
            <v xml:space="preserve"> % Ver-</v>
          </cell>
          <cell r="Y464" t="str">
            <v xml:space="preserve"> % Ver-</v>
          </cell>
          <cell r="AE464" t="str">
            <v xml:space="preserve"> % Ver-</v>
          </cell>
        </row>
        <row r="465">
          <cell r="G465" t="str">
            <v xml:space="preserve"> ESVG 95</v>
          </cell>
          <cell r="J465" t="str">
            <v xml:space="preserve"> Niveau</v>
          </cell>
          <cell r="M465" t="str">
            <v>änderung</v>
          </cell>
          <cell r="P465" t="str">
            <v xml:space="preserve"> Niveau</v>
          </cell>
          <cell r="S465" t="str">
            <v>änderung</v>
          </cell>
          <cell r="V465" t="str">
            <v xml:space="preserve"> Niveau</v>
          </cell>
          <cell r="Y465" t="str">
            <v>änderung</v>
          </cell>
          <cell r="AB465" t="str">
            <v xml:space="preserve"> Niveau</v>
          </cell>
          <cell r="AE465" t="str">
            <v>änderung</v>
          </cell>
        </row>
        <row r="466">
          <cell r="A466" t="str">
            <v xml:space="preserve"> 1. Produktions- und Importabgaben </v>
          </cell>
          <cell r="G466" t="str">
            <v>D2</v>
          </cell>
        </row>
        <row r="467">
          <cell r="A467" t="str">
            <v xml:space="preserve"> 2. Einkommens- und Vermögenssteuern, usw </v>
          </cell>
          <cell r="G467" t="str">
            <v>D5</v>
          </cell>
        </row>
        <row r="468">
          <cell r="A468" t="str">
            <v xml:space="preserve"> 3. Sozialbeiträge  </v>
          </cell>
          <cell r="G468" t="str">
            <v>D61</v>
          </cell>
        </row>
        <row r="469">
          <cell r="A469" t="str">
            <v xml:space="preserve"> 3a. - davon tatsächliche Sozialbeiträge </v>
          </cell>
          <cell r="G469" t="str">
            <v>D611</v>
          </cell>
        </row>
        <row r="470">
          <cell r="A470" t="str">
            <v xml:space="preserve"> 4. Sonstige laufende Aufkommen </v>
          </cell>
          <cell r="G470" t="str">
            <v xml:space="preserve"> </v>
          </cell>
        </row>
        <row r="471">
          <cell r="A471" t="str">
            <v xml:space="preserve"> 5. Laufende Aufkommen insgesamt </v>
          </cell>
          <cell r="G471" t="str">
            <v xml:space="preserve"> </v>
          </cell>
        </row>
        <row r="472">
          <cell r="A472" t="str">
            <v xml:space="preserve"> 6. Konsumausgaben für den Kollektivverbrauch </v>
          </cell>
          <cell r="G472" t="str">
            <v>P32</v>
          </cell>
        </row>
        <row r="473">
          <cell r="A473" t="str">
            <v xml:space="preserve"> 7. Konsumausgaben für den Individualverbrauch </v>
          </cell>
          <cell r="G473" t="str">
            <v>D63=P31</v>
          </cell>
        </row>
        <row r="474">
          <cell r="A474" t="str">
            <v xml:space="preserve"> 8. Staatliche Konsumausgaben (6+7) </v>
          </cell>
          <cell r="G474" t="str">
            <v>P3</v>
          </cell>
        </row>
        <row r="475">
          <cell r="A475" t="str">
            <v xml:space="preserve"> 8a. - davon, Arbeitnehmerentgelt </v>
          </cell>
          <cell r="G475" t="str">
            <v>D1</v>
          </cell>
        </row>
        <row r="476">
          <cell r="A476" t="str">
            <v xml:space="preserve"> 9. Monetäre Sozialleistungen </v>
          </cell>
          <cell r="G476" t="str">
            <v>D62</v>
          </cell>
        </row>
        <row r="477">
          <cell r="A477" t="str">
            <v xml:space="preserve">10. Zinsen </v>
          </cell>
          <cell r="G477" t="str">
            <v>D41</v>
          </cell>
        </row>
        <row r="478">
          <cell r="A478" t="str">
            <v xml:space="preserve">11. Subventionen </v>
          </cell>
          <cell r="G478" t="str">
            <v>D3</v>
          </cell>
        </row>
        <row r="479">
          <cell r="A479" t="str">
            <v xml:space="preserve">12. Andere laufenden Verwendungen </v>
          </cell>
          <cell r="G479" t="str">
            <v xml:space="preserve"> </v>
          </cell>
        </row>
        <row r="480">
          <cell r="A480" t="str">
            <v xml:space="preserve">13. Lauf. Verwendungen insgesamt (8+9+10+11+12) </v>
          </cell>
          <cell r="G480" t="str">
            <v xml:space="preserve"> </v>
          </cell>
        </row>
        <row r="481">
          <cell r="A481" t="str">
            <v xml:space="preserve">14. Vermögenstransfers, erhalten </v>
          </cell>
          <cell r="G481" t="str">
            <v>D9</v>
          </cell>
        </row>
        <row r="482">
          <cell r="A482" t="str">
            <v xml:space="preserve">15. Bruttoanlageinvestitionen </v>
          </cell>
          <cell r="G482" t="str">
            <v>P51</v>
          </cell>
        </row>
        <row r="483">
          <cell r="A483" t="str">
            <v xml:space="preserve">16. Andere Investitionen, netto </v>
          </cell>
          <cell r="G483" t="str">
            <v xml:space="preserve"> </v>
          </cell>
        </row>
        <row r="485">
          <cell r="G485" t="str">
            <v xml:space="preserve"> </v>
          </cell>
          <cell r="M485" t="str">
            <v xml:space="preserve"> in %</v>
          </cell>
          <cell r="S485" t="str">
            <v xml:space="preserve"> in %</v>
          </cell>
          <cell r="Y485" t="str">
            <v xml:space="preserve"> in %</v>
          </cell>
          <cell r="AE485" t="str">
            <v xml:space="preserve"> in %</v>
          </cell>
        </row>
        <row r="486">
          <cell r="G486" t="str">
            <v xml:space="preserve"> </v>
          </cell>
          <cell r="M486" t="str">
            <v xml:space="preserve"> des BIP</v>
          </cell>
          <cell r="S486" t="str">
            <v xml:space="preserve"> des BIP</v>
          </cell>
          <cell r="Y486" t="str">
            <v xml:space="preserve"> des BIP</v>
          </cell>
          <cell r="AE486" t="str">
            <v xml:space="preserve"> des BIP</v>
          </cell>
        </row>
        <row r="487">
          <cell r="A487" t="str">
            <v xml:space="preserve">17. Bruttoersparnis (5-13) </v>
          </cell>
          <cell r="G487" t="str">
            <v>B8g</v>
          </cell>
        </row>
        <row r="488">
          <cell r="A488" t="str">
            <v xml:space="preserve">18. Finanz.überschuß(+)/ -defizit(-) (17+14-15-16) </v>
          </cell>
          <cell r="G488" t="str">
            <v>B9</v>
          </cell>
        </row>
        <row r="489">
          <cell r="A489" t="str">
            <v xml:space="preserve">18a. - Primärsaldo </v>
          </cell>
          <cell r="G489" t="str">
            <v xml:space="preserve"> </v>
          </cell>
        </row>
        <row r="490">
          <cell r="A490" t="str">
            <v xml:space="preserve">19. Staatsschulden  </v>
          </cell>
          <cell r="G490" t="str">
            <v xml:space="preserve"> </v>
          </cell>
        </row>
        <row r="492">
          <cell r="A492" t="str">
            <v xml:space="preserve">20. Aufkommen insgesamt, harmon. Definition </v>
          </cell>
          <cell r="G492" t="str">
            <v>TR*</v>
          </cell>
        </row>
        <row r="493">
          <cell r="A493" t="str">
            <v xml:space="preserve">21. Kollektivverbrauch insges., harm. Definition </v>
          </cell>
          <cell r="G493" t="str">
            <v>TE*</v>
          </cell>
        </row>
        <row r="494">
          <cell r="A494" t="str">
            <v xml:space="preserve">22. Finanz.überschuß(+)/ -defizit(-), EDP Def. </v>
          </cell>
          <cell r="G494" t="str">
            <v>EDP B9</v>
          </cell>
        </row>
        <row r="496">
          <cell r="A496" t="str">
            <v xml:space="preserve">23. Steuerlast </v>
          </cell>
          <cell r="G496" t="str">
            <v xml:space="preserve"> </v>
          </cell>
        </row>
        <row r="522">
          <cell r="A522" t="str">
            <v>Tabelle 11</v>
          </cell>
        </row>
        <row r="523">
          <cell r="A523" t="str">
            <v xml:space="preserve">AUßENKONTO (S2) </v>
          </cell>
          <cell r="B523" t="str">
            <v xml:space="preserve">AUßENKONTO (S2) </v>
          </cell>
          <cell r="C523" t="str">
            <v xml:space="preserve">AUßENKONTO (S2) </v>
          </cell>
          <cell r="D523" t="str">
            <v xml:space="preserve">AUßENKONTO (S2) </v>
          </cell>
          <cell r="E523" t="str">
            <v xml:space="preserve">AUßENKONTO (S2) </v>
          </cell>
          <cell r="F523" t="str">
            <v xml:space="preserve">AUßENKONTO (S2) </v>
          </cell>
          <cell r="G523" t="str">
            <v xml:space="preserve">AUßENKONTO (S2) </v>
          </cell>
          <cell r="H523" t="str">
            <v xml:space="preserve">AUßENKONTO (S2) </v>
          </cell>
          <cell r="I523" t="str">
            <v xml:space="preserve">AUßENKONTO (S2) </v>
          </cell>
          <cell r="J523" t="str">
            <v xml:space="preserve">AUßENKONTO (S2) </v>
          </cell>
          <cell r="K523" t="str">
            <v xml:space="preserve">AUßENKONTO (S2) </v>
          </cell>
          <cell r="L523" t="str">
            <v xml:space="preserve">AUßENKONTO (S2) </v>
          </cell>
          <cell r="M523" t="str">
            <v xml:space="preserve">AUßENKONTO (S2) </v>
          </cell>
          <cell r="N523" t="str">
            <v xml:space="preserve">AUßENKONTO (S2) </v>
          </cell>
          <cell r="O523" t="str">
            <v xml:space="preserve">AUßENKONTO (S2) </v>
          </cell>
          <cell r="P523" t="str">
            <v xml:space="preserve">AUßENKONTO (S2) </v>
          </cell>
          <cell r="Q523" t="str">
            <v xml:space="preserve">AUßENKONTO (S2) </v>
          </cell>
          <cell r="R523" t="str">
            <v xml:space="preserve">AUßENKONTO (S2) </v>
          </cell>
          <cell r="S523" t="str">
            <v xml:space="preserve">AUßENKONTO (S2) </v>
          </cell>
          <cell r="T523" t="str">
            <v xml:space="preserve">AUßENKONTO (S2) </v>
          </cell>
          <cell r="U523" t="str">
            <v xml:space="preserve">AUßENKONTO (S2) </v>
          </cell>
          <cell r="V523" t="str">
            <v xml:space="preserve">AUßENKONTO (S2) </v>
          </cell>
          <cell r="W523" t="str">
            <v xml:space="preserve">AUßENKONTO (S2) </v>
          </cell>
          <cell r="X523" t="str">
            <v xml:space="preserve">AUßENKONTO (S2) </v>
          </cell>
          <cell r="Y523" t="str">
            <v xml:space="preserve">AUßENKONTO (S2) </v>
          </cell>
          <cell r="Z523" t="str">
            <v xml:space="preserve">AUßENKONTO (S2) </v>
          </cell>
          <cell r="AA523" t="str">
            <v xml:space="preserve">AUßENKONTO (S2) </v>
          </cell>
          <cell r="AB523" t="str">
            <v xml:space="preserve">AUßENKONTO (S2) </v>
          </cell>
          <cell r="AC523" t="str">
            <v xml:space="preserve">AUßENKONTO (S2) </v>
          </cell>
          <cell r="AD523" t="str">
            <v xml:space="preserve">AUßENKONTO (S2) </v>
          </cell>
          <cell r="AE523" t="str">
            <v xml:space="preserve">AUßENKONTO (S2) </v>
          </cell>
          <cell r="AF523" t="str">
            <v xml:space="preserve">AUßENKONTO (S2) </v>
          </cell>
          <cell r="AG523" t="str">
            <v xml:space="preserve">AUßENKONTO (S2) </v>
          </cell>
        </row>
        <row r="525">
          <cell r="A525" t="str">
            <v xml:space="preserve"> Land:</v>
          </cell>
        </row>
        <row r="526">
          <cell r="A526" t="str">
            <v xml:space="preserve"> Währungseinheit: </v>
          </cell>
          <cell r="Z526" t="str">
            <v xml:space="preserve"> Datum : </v>
          </cell>
        </row>
        <row r="527">
          <cell r="J527">
            <v>2004</v>
          </cell>
          <cell r="P527">
            <v>2005</v>
          </cell>
          <cell r="V527">
            <v>2006</v>
          </cell>
          <cell r="AB527">
            <v>2007</v>
          </cell>
        </row>
        <row r="528">
          <cell r="G528" t="str">
            <v xml:space="preserve"> Schlüssel</v>
          </cell>
          <cell r="M528" t="str">
            <v xml:space="preserve"> % Ver-</v>
          </cell>
          <cell r="S528" t="str">
            <v xml:space="preserve"> % Ver-</v>
          </cell>
          <cell r="Y528" t="str">
            <v xml:space="preserve"> % Ver-</v>
          </cell>
          <cell r="AE528" t="str">
            <v xml:space="preserve"> % Ver-</v>
          </cell>
        </row>
        <row r="529">
          <cell r="G529" t="str">
            <v xml:space="preserve"> ESVG 95</v>
          </cell>
          <cell r="J529" t="str">
            <v xml:space="preserve"> Niveau</v>
          </cell>
          <cell r="M529" t="str">
            <v>änderung</v>
          </cell>
          <cell r="P529" t="str">
            <v xml:space="preserve"> Niveau</v>
          </cell>
          <cell r="S529" t="str">
            <v>änderung</v>
          </cell>
          <cell r="V529" t="str">
            <v xml:space="preserve"> Niveau</v>
          </cell>
          <cell r="Y529" t="str">
            <v>änderung</v>
          </cell>
          <cell r="AB529" t="str">
            <v xml:space="preserve"> Niveau</v>
          </cell>
          <cell r="AE529" t="str">
            <v>änderung</v>
          </cell>
        </row>
        <row r="530">
          <cell r="A530" t="str">
            <v xml:space="preserve"> 1. Warenausfuhr (fob)  </v>
          </cell>
          <cell r="G530" t="str">
            <v>P61</v>
          </cell>
        </row>
        <row r="531">
          <cell r="A531" t="str">
            <v xml:space="preserve"> 2. Wareneinfuhr (fob)  </v>
          </cell>
          <cell r="G531" t="str">
            <v>P71</v>
          </cell>
        </row>
        <row r="532">
          <cell r="A532" t="str">
            <v xml:space="preserve"> 3. Handelsbilanz (Waren, fob/fob) (1-2)  </v>
          </cell>
        </row>
        <row r="533">
          <cell r="A533" t="str">
            <v xml:space="preserve"> 3a. z.K. 3 in % des BIP  </v>
          </cell>
        </row>
        <row r="534">
          <cell r="A534" t="str">
            <v xml:space="preserve"> 4. Ausfuhr von Dienstleistungen </v>
          </cell>
          <cell r="G534" t="str">
            <v>P62</v>
          </cell>
        </row>
        <row r="535">
          <cell r="A535" t="str">
            <v xml:space="preserve"> 4a. - davon Tourismus  </v>
          </cell>
        </row>
        <row r="536">
          <cell r="A536" t="str">
            <v xml:space="preserve"> 5. Einfuhr von Dienstleistungen </v>
          </cell>
          <cell r="G536" t="str">
            <v>P72</v>
          </cell>
        </row>
        <row r="537">
          <cell r="A537" t="str">
            <v xml:space="preserve"> 5a. - davon Tourismus  </v>
          </cell>
        </row>
        <row r="538">
          <cell r="A538" t="str">
            <v xml:space="preserve"> 6. Saldo der Dienstleistungen (4-5) </v>
          </cell>
        </row>
        <row r="539">
          <cell r="A539" t="str">
            <v xml:space="preserve"> 6a. z.K. 6 in % des BIP  </v>
          </cell>
        </row>
        <row r="540">
          <cell r="A540" t="str">
            <v xml:space="preserve"> 7. Außenbeitrag Waren und Dienstl. (3+6) </v>
          </cell>
          <cell r="G540" t="str">
            <v>B11</v>
          </cell>
        </row>
        <row r="541">
          <cell r="A541" t="str">
            <v xml:space="preserve"> 7a. z.K. 7 in % des BIP  </v>
          </cell>
        </row>
        <row r="542">
          <cell r="A542" t="str">
            <v xml:space="preserve"> 8. Saldo der Primaireinkommen und Transfers  </v>
          </cell>
        </row>
        <row r="543">
          <cell r="A543" t="str">
            <v xml:space="preserve"> 8a. - davon Saldo der Primäreinkommen </v>
          </cell>
          <cell r="G543" t="str">
            <v>B5g</v>
          </cell>
        </row>
        <row r="544">
          <cell r="A544" t="str">
            <v xml:space="preserve"> 8b. - davon Saldo der Transfers </v>
          </cell>
        </row>
        <row r="545">
          <cell r="A545" t="str">
            <v xml:space="preserve"> 8c. z.K. 8 in % des BIP  </v>
          </cell>
        </row>
        <row r="546">
          <cell r="A546" t="str">
            <v xml:space="preserve"> 9. Saldo der laufenden Außentransaktionen (7+8)  </v>
          </cell>
          <cell r="G546" t="str">
            <v>B12</v>
          </cell>
        </row>
        <row r="547">
          <cell r="A547" t="str">
            <v xml:space="preserve"> 9a. z.K. 9 in % des BIP  </v>
          </cell>
        </row>
        <row r="548">
          <cell r="A548" t="str">
            <v xml:space="preserve">10. Nettovermögensveränderung </v>
          </cell>
        </row>
        <row r="549">
          <cell r="A549" t="str">
            <v xml:space="preserve">11. Finanzierungsüberschuß(+)/ -defizit(-) (9+10) </v>
          </cell>
          <cell r="G549" t="str">
            <v>B9</v>
          </cell>
        </row>
        <row r="550">
          <cell r="A550" t="str">
            <v xml:space="preserve">11a. z.K. 11 in % des BIP  </v>
          </cell>
        </row>
        <row r="555">
          <cell r="A555" t="str">
            <v>Tabelle 12</v>
          </cell>
        </row>
        <row r="556">
          <cell r="A556" t="str">
            <v xml:space="preserve">WARENHANDEL NACH REGIONEN (ZOLLSTATISTIK) </v>
          </cell>
        </row>
        <row r="559">
          <cell r="A559" t="str">
            <v xml:space="preserve"> Land:</v>
          </cell>
        </row>
        <row r="560">
          <cell r="A560" t="str">
            <v xml:space="preserve"> Währungseinheit: </v>
          </cell>
          <cell r="Z560" t="str">
            <v xml:space="preserve"> Datum : </v>
          </cell>
        </row>
        <row r="561">
          <cell r="G561">
            <v>2004</v>
          </cell>
          <cell r="P561">
            <v>2005</v>
          </cell>
          <cell r="V561">
            <v>2006</v>
          </cell>
          <cell r="AB561">
            <v>2007</v>
          </cell>
        </row>
        <row r="562">
          <cell r="G562" t="str">
            <v xml:space="preserve"> %</v>
          </cell>
          <cell r="M562" t="str">
            <v xml:space="preserve"> % Ver-</v>
          </cell>
          <cell r="S562" t="str">
            <v xml:space="preserve"> % Ver-</v>
          </cell>
          <cell r="Y562" t="str">
            <v xml:space="preserve"> % Ver-</v>
          </cell>
          <cell r="AE562" t="str">
            <v xml:space="preserve"> % Ver-</v>
          </cell>
        </row>
        <row r="563">
          <cell r="G563" t="str">
            <v>Handel</v>
          </cell>
          <cell r="J563" t="str">
            <v xml:space="preserve"> Niveau</v>
          </cell>
          <cell r="M563" t="str">
            <v>änderung</v>
          </cell>
          <cell r="P563" t="str">
            <v xml:space="preserve"> Niveau</v>
          </cell>
          <cell r="S563" t="str">
            <v>änderung</v>
          </cell>
          <cell r="V563" t="str">
            <v xml:space="preserve"> Niveau</v>
          </cell>
          <cell r="Y563" t="str">
            <v>änderung</v>
          </cell>
          <cell r="AB563" t="str">
            <v xml:space="preserve"> Niveau</v>
          </cell>
          <cell r="AE563" t="str">
            <v>änderung</v>
          </cell>
        </row>
        <row r="564">
          <cell r="A564" t="str">
            <v xml:space="preserve"> Warenausfuhr (fob)  </v>
          </cell>
        </row>
        <row r="565">
          <cell r="A565" t="str">
            <v xml:space="preserve"> 1. Intra-EU  </v>
          </cell>
        </row>
        <row r="566">
          <cell r="A566" t="str">
            <v xml:space="preserve"> 2. Extra-EU  </v>
          </cell>
        </row>
        <row r="567">
          <cell r="A567" t="str">
            <v xml:space="preserve"> 3. Gesamte Ausfuhr (1+2)  </v>
          </cell>
        </row>
        <row r="568">
          <cell r="A568" t="str">
            <v xml:space="preserve"> Wareneinfuhr (cif)  </v>
          </cell>
        </row>
        <row r="569">
          <cell r="A569" t="str">
            <v xml:space="preserve"> 4. Intra-EU  </v>
          </cell>
        </row>
        <row r="570">
          <cell r="A570" t="str">
            <v xml:space="preserve"> 5. Extra-EU  </v>
          </cell>
        </row>
        <row r="571">
          <cell r="A571" t="str">
            <v xml:space="preserve"> 6. Gesamte Einfuhr (4+5)  </v>
          </cell>
        </row>
        <row r="572">
          <cell r="A572" t="str">
            <v xml:space="preserve"> 7. Handelsbilanz (fob/cif) (3-6)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juris@attistibai.lv" TargetMode="External"/><Relationship Id="rId2" Type="http://schemas.openxmlformats.org/officeDocument/2006/relationships/hyperlink" Target="http://www.progresivie.lv/pagrieziens" TargetMode="External"/><Relationship Id="rId1" Type="http://schemas.openxmlformats.org/officeDocument/2006/relationships/hyperlink" Target="http://www.progresivie.lv/"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59999389629810485"/>
    <pageSetUpPr fitToPage="1"/>
  </sheetPr>
  <dimension ref="A1:A28"/>
  <sheetViews>
    <sheetView zoomScale="115" zoomScaleNormal="115" workbookViewId="0"/>
  </sheetViews>
  <sheetFormatPr defaultColWidth="0" defaultRowHeight="15" zeroHeight="1" x14ac:dyDescent="0.25"/>
  <cols>
    <col min="1" max="1" width="134.7109375" style="156" customWidth="1"/>
    <col min="2" max="16384" width="9.140625" hidden="1"/>
  </cols>
  <sheetData>
    <row r="1" spans="1:1" s="158" customFormat="1" ht="15.75" customHeight="1" x14ac:dyDescent="0.25">
      <c r="A1" s="160" t="s">
        <v>348</v>
      </c>
    </row>
    <row r="2" spans="1:1" s="158" customFormat="1" ht="5.0999999999999996" customHeight="1" x14ac:dyDescent="0.25">
      <c r="A2" s="157"/>
    </row>
    <row r="3" spans="1:1" s="158" customFormat="1" ht="15.75" customHeight="1" x14ac:dyDescent="0.25">
      <c r="A3" s="157" t="s">
        <v>351</v>
      </c>
    </row>
    <row r="4" spans="1:1" s="158" customFormat="1" ht="5.0999999999999996" customHeight="1" x14ac:dyDescent="0.25">
      <c r="A4" s="157"/>
    </row>
    <row r="5" spans="1:1" s="158" customFormat="1" ht="60" x14ac:dyDescent="0.25">
      <c r="A5" s="157" t="s">
        <v>352</v>
      </c>
    </row>
    <row r="6" spans="1:1" s="158" customFormat="1" ht="5.0999999999999996" customHeight="1" x14ac:dyDescent="0.25">
      <c r="A6" s="157"/>
    </row>
    <row r="7" spans="1:1" s="158" customFormat="1" ht="45" x14ac:dyDescent="0.25">
      <c r="A7" s="157" t="s">
        <v>353</v>
      </c>
    </row>
    <row r="8" spans="1:1" s="158" customFormat="1" ht="5.0999999999999996" customHeight="1" x14ac:dyDescent="0.25">
      <c r="A8" s="157"/>
    </row>
    <row r="9" spans="1:1" s="158" customFormat="1" ht="45" x14ac:dyDescent="0.25">
      <c r="A9" s="157" t="s">
        <v>354</v>
      </c>
    </row>
    <row r="10" spans="1:1" s="158" customFormat="1" ht="5.0999999999999996" customHeight="1" x14ac:dyDescent="0.25">
      <c r="A10" s="157"/>
    </row>
    <row r="11" spans="1:1" s="158" customFormat="1" x14ac:dyDescent="0.25">
      <c r="A11" s="157" t="s">
        <v>349</v>
      </c>
    </row>
    <row r="12" spans="1:1" s="158" customFormat="1" ht="5.0999999999999996" customHeight="1" x14ac:dyDescent="0.25">
      <c r="A12" s="157"/>
    </row>
    <row r="13" spans="1:1" s="158" customFormat="1" ht="45" customHeight="1" x14ac:dyDescent="0.25">
      <c r="A13" s="157" t="s">
        <v>355</v>
      </c>
    </row>
    <row r="14" spans="1:1" s="158" customFormat="1" ht="5.0999999999999996" customHeight="1" x14ac:dyDescent="0.25">
      <c r="A14" s="157"/>
    </row>
    <row r="15" spans="1:1" s="158" customFormat="1" ht="15.75" customHeight="1" x14ac:dyDescent="0.25">
      <c r="A15" s="157" t="s">
        <v>494</v>
      </c>
    </row>
    <row r="16" spans="1:1" s="158" customFormat="1" ht="15.75" customHeight="1" x14ac:dyDescent="0.25">
      <c r="A16" s="159" t="s">
        <v>350</v>
      </c>
    </row>
    <row r="17" spans="1:1" s="158" customFormat="1" ht="5.0999999999999996" customHeight="1" x14ac:dyDescent="0.25">
      <c r="A17" s="157"/>
    </row>
    <row r="18" spans="1:1" s="158" customFormat="1" ht="15.75" customHeight="1" x14ac:dyDescent="0.25">
      <c r="A18" s="160" t="s">
        <v>356</v>
      </c>
    </row>
    <row r="19" spans="1:1" s="158" customFormat="1" ht="5.0999999999999996" customHeight="1" x14ac:dyDescent="0.25">
      <c r="A19" s="157"/>
    </row>
    <row r="20" spans="1:1" s="158" customFormat="1" ht="60" x14ac:dyDescent="0.25">
      <c r="A20" s="157" t="s">
        <v>495</v>
      </c>
    </row>
    <row r="21" spans="1:1" s="158" customFormat="1" ht="5.0999999999999996" customHeight="1" x14ac:dyDescent="0.25">
      <c r="A21" s="157"/>
    </row>
    <row r="22" spans="1:1" hidden="1" x14ac:dyDescent="0.25"/>
    <row r="23" spans="1:1" hidden="1" x14ac:dyDescent="0.25"/>
    <row r="24" spans="1:1" hidden="1" x14ac:dyDescent="0.25"/>
    <row r="25" spans="1:1" hidden="1" x14ac:dyDescent="0.25"/>
    <row r="26" spans="1:1" hidden="1" x14ac:dyDescent="0.25"/>
    <row r="27" spans="1:1" hidden="1" x14ac:dyDescent="0.25"/>
    <row r="28" spans="1:1" hidden="1" x14ac:dyDescent="0.25"/>
  </sheetData>
  <pageMargins left="0.70866141732283472" right="0.70866141732283472" top="0.74803149606299213" bottom="0.74803149606299213" header="0.31496062992125984" footer="0.31496062992125984"/>
  <pageSetup paperSize="9" scale="97" orientation="landscape" r:id="rId1"/>
  <headerFooter>
    <oddHeader>&amp;LPolitisko partiju aptauja par fiskālās disciplīnas jautājumiem</oddHeader>
    <oddFooter>&amp;LFiskālās disciplīnas padome&amp;CPage &amp;P&amp;R&amp;D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39997558519241921"/>
  </sheetPr>
  <dimension ref="A1:H22"/>
  <sheetViews>
    <sheetView tabSelected="1" zoomScaleNormal="100" workbookViewId="0">
      <selection activeCell="A3" sqref="A3"/>
    </sheetView>
  </sheetViews>
  <sheetFormatPr defaultColWidth="0" defaultRowHeight="15" zeroHeight="1" x14ac:dyDescent="0.25"/>
  <cols>
    <col min="1" max="1" width="7.85546875" style="19" customWidth="1"/>
    <col min="2" max="2" width="22" customWidth="1"/>
    <col min="3" max="3" width="30.7109375" customWidth="1"/>
    <col min="4" max="7" width="9.140625" customWidth="1"/>
    <col min="8" max="8" width="1.5703125" customWidth="1"/>
    <col min="9" max="16384" width="9.140625" hidden="1"/>
  </cols>
  <sheetData>
    <row r="1" spans="1:8" ht="15.75" x14ac:dyDescent="0.25">
      <c r="A1" s="209" t="s">
        <v>442</v>
      </c>
      <c r="B1" s="209"/>
      <c r="C1" s="210"/>
      <c r="D1" s="210"/>
      <c r="E1" s="210"/>
      <c r="F1" s="210"/>
      <c r="G1" s="210"/>
      <c r="H1" s="19"/>
    </row>
    <row r="2" spans="1:8" ht="15.75" x14ac:dyDescent="0.25">
      <c r="A2" s="17" t="s">
        <v>0</v>
      </c>
      <c r="B2" s="23" t="s">
        <v>127</v>
      </c>
      <c r="C2" s="25"/>
      <c r="D2" s="17">
        <v>2019</v>
      </c>
      <c r="E2" s="17">
        <v>2020</v>
      </c>
      <c r="F2" s="17">
        <v>2021</v>
      </c>
      <c r="G2" s="17">
        <v>2022</v>
      </c>
      <c r="H2" s="19"/>
    </row>
    <row r="3" spans="1:8" ht="15.75" x14ac:dyDescent="0.25">
      <c r="A3" s="20" t="s">
        <v>1</v>
      </c>
      <c r="B3" s="211" t="s">
        <v>438</v>
      </c>
      <c r="C3" s="211" t="s">
        <v>439</v>
      </c>
      <c r="D3" s="212">
        <f>'Budžeta ieņēmumi un izdevumi'!I16</f>
        <v>-0.999999999999996</v>
      </c>
      <c r="E3" s="212">
        <f>'Budžeta ieņēmumi un izdevumi'!J16</f>
        <v>-0.39999999999999603</v>
      </c>
      <c r="F3" s="212">
        <f>'Budžeta ieņēmumi un izdevumi'!K16</f>
        <v>-0.40000000000000541</v>
      </c>
      <c r="G3" s="212">
        <f>'Budžeta ieņēmumi un izdevumi'!L16</f>
        <v>-0.40000000000000679</v>
      </c>
      <c r="H3" s="19"/>
    </row>
    <row r="4" spans="1:8" ht="15.75" x14ac:dyDescent="0.25">
      <c r="A4" s="20" t="s">
        <v>2</v>
      </c>
      <c r="B4" s="211"/>
      <c r="C4" s="211" t="s">
        <v>441</v>
      </c>
      <c r="D4" s="212">
        <f>'Budžeta ieņēmumi un izdevumi'!D16</f>
        <v>-0.92979487511023573</v>
      </c>
      <c r="E4" s="212">
        <f>'Budžeta ieņēmumi un izdevumi'!E16</f>
        <v>-5.3868658500148686E-3</v>
      </c>
      <c r="F4" s="212">
        <f>'Budžeta ieņēmumi un izdevumi'!F16</f>
        <v>0.27423200781247087</v>
      </c>
      <c r="G4" s="212">
        <f>'Budžeta ieņēmumi un izdevumi'!G16</f>
        <v>0.60602345000507718</v>
      </c>
      <c r="H4" s="19"/>
    </row>
    <row r="5" spans="1:8" ht="15.75" x14ac:dyDescent="0.25">
      <c r="A5" s="20" t="s">
        <v>3</v>
      </c>
      <c r="B5" s="211" t="s">
        <v>440</v>
      </c>
      <c r="C5" s="211" t="s">
        <v>439</v>
      </c>
      <c r="D5" s="212">
        <f>'Valsts parāds'!D9</f>
        <v>37.4</v>
      </c>
      <c r="E5" s="212">
        <f>'Valsts parāds'!E9</f>
        <v>38</v>
      </c>
      <c r="F5" s="212">
        <f>'Valsts parāds'!F9</f>
        <v>35.6</v>
      </c>
      <c r="G5" s="212">
        <f>'Valsts parāds'!G9</f>
        <v>35.6</v>
      </c>
      <c r="H5" s="19"/>
    </row>
    <row r="6" spans="1:8" ht="15.75" x14ac:dyDescent="0.25">
      <c r="A6" s="20" t="s">
        <v>4</v>
      </c>
      <c r="B6" s="211"/>
      <c r="C6" s="211" t="s">
        <v>441</v>
      </c>
      <c r="D6" s="212">
        <f>'Valsts parāds'!D4</f>
        <v>37.329794875110238</v>
      </c>
      <c r="E6" s="212">
        <f>'Valsts parāds'!E4</f>
        <v>37.605386865850022</v>
      </c>
      <c r="F6" s="212">
        <f>'Valsts parāds'!F4</f>
        <v>34.925767992187531</v>
      </c>
      <c r="G6" s="212">
        <f>'Valsts parāds'!G4</f>
        <v>34.593976549994913</v>
      </c>
      <c r="H6" s="19"/>
    </row>
    <row r="7" spans="1:8" x14ac:dyDescent="0.25">
      <c r="B7" s="19"/>
      <c r="C7" s="19"/>
      <c r="D7" s="19"/>
      <c r="E7" s="19"/>
      <c r="F7" s="19"/>
      <c r="G7" s="19"/>
      <c r="H7" s="19"/>
    </row>
    <row r="8" spans="1:8" x14ac:dyDescent="0.25">
      <c r="B8" s="19"/>
      <c r="C8" s="19"/>
      <c r="D8" s="19"/>
      <c r="E8" s="19"/>
      <c r="F8" s="19"/>
      <c r="G8" s="19"/>
      <c r="H8" s="19"/>
    </row>
    <row r="9" spans="1:8" x14ac:dyDescent="0.25">
      <c r="B9" s="19"/>
      <c r="C9" s="19"/>
      <c r="D9" s="19"/>
      <c r="E9" s="19"/>
      <c r="F9" s="19"/>
      <c r="G9" s="19"/>
      <c r="H9" s="19"/>
    </row>
    <row r="10" spans="1:8" x14ac:dyDescent="0.25">
      <c r="B10" s="19"/>
      <c r="C10" s="19"/>
      <c r="D10" s="19"/>
      <c r="E10" s="19"/>
      <c r="F10" s="19"/>
      <c r="G10" s="19"/>
      <c r="H10" s="19"/>
    </row>
    <row r="11" spans="1:8" x14ac:dyDescent="0.25">
      <c r="B11" s="19"/>
      <c r="C11" s="19"/>
      <c r="D11" s="19"/>
      <c r="E11" s="19"/>
      <c r="F11" s="19"/>
      <c r="G11" s="19"/>
      <c r="H11" s="19"/>
    </row>
    <row r="12" spans="1:8" x14ac:dyDescent="0.25">
      <c r="B12" s="19"/>
      <c r="C12" s="19"/>
      <c r="D12" s="19"/>
      <c r="E12" s="19"/>
      <c r="F12" s="19"/>
      <c r="G12" s="19"/>
      <c r="H12" s="19"/>
    </row>
    <row r="13" spans="1:8" x14ac:dyDescent="0.25">
      <c r="B13" s="19"/>
      <c r="C13" s="19"/>
      <c r="D13" s="19"/>
      <c r="E13" s="19"/>
      <c r="F13" s="19"/>
      <c r="G13" s="19"/>
      <c r="H13" s="19"/>
    </row>
    <row r="14" spans="1:8" x14ac:dyDescent="0.25">
      <c r="B14" s="19"/>
      <c r="C14" s="19"/>
      <c r="D14" s="19"/>
      <c r="E14" s="19"/>
      <c r="F14" s="19"/>
      <c r="G14" s="19"/>
      <c r="H14" s="19"/>
    </row>
    <row r="15" spans="1:8" x14ac:dyDescent="0.25">
      <c r="B15" s="19"/>
      <c r="C15" s="19"/>
      <c r="D15" s="19"/>
      <c r="E15" s="19"/>
      <c r="F15" s="19"/>
      <c r="G15" s="19"/>
      <c r="H15" s="19"/>
    </row>
    <row r="16" spans="1:8" x14ac:dyDescent="0.25">
      <c r="B16" s="19"/>
      <c r="C16" s="19"/>
      <c r="D16" s="19"/>
      <c r="E16" s="19"/>
      <c r="F16" s="19"/>
      <c r="G16" s="19"/>
      <c r="H16" s="19"/>
    </row>
    <row r="17" spans="2:8" x14ac:dyDescent="0.25">
      <c r="B17" s="19"/>
      <c r="C17" s="19"/>
      <c r="D17" s="19"/>
      <c r="E17" s="19"/>
      <c r="F17" s="19"/>
      <c r="G17" s="19"/>
      <c r="H17" s="19"/>
    </row>
    <row r="18" spans="2:8" x14ac:dyDescent="0.25">
      <c r="B18" s="19"/>
      <c r="C18" s="19"/>
      <c r="D18" s="19"/>
      <c r="E18" s="19"/>
      <c r="F18" s="19"/>
      <c r="G18" s="19"/>
      <c r="H18" s="19"/>
    </row>
    <row r="19" spans="2:8" x14ac:dyDescent="0.25">
      <c r="B19" s="19"/>
      <c r="C19" s="19"/>
      <c r="D19" s="19"/>
      <c r="E19" s="19"/>
      <c r="F19" s="19"/>
      <c r="G19" s="19"/>
      <c r="H19" s="19"/>
    </row>
    <row r="20" spans="2:8" x14ac:dyDescent="0.25">
      <c r="B20" s="19"/>
      <c r="C20" s="19"/>
      <c r="D20" s="19"/>
      <c r="E20" s="19"/>
      <c r="F20" s="19"/>
      <c r="G20" s="19"/>
      <c r="H20" s="19"/>
    </row>
    <row r="21" spans="2:8" x14ac:dyDescent="0.25">
      <c r="B21" s="19"/>
      <c r="C21" s="19"/>
      <c r="D21" s="19"/>
      <c r="E21" s="19"/>
      <c r="F21" s="19"/>
      <c r="G21" s="19"/>
      <c r="H21" s="19"/>
    </row>
    <row r="22" spans="2:8" x14ac:dyDescent="0.25">
      <c r="B22" s="19"/>
      <c r="C22" s="19"/>
      <c r="D22" s="19"/>
      <c r="E22" s="19"/>
      <c r="F22" s="19"/>
      <c r="G22" s="19"/>
      <c r="H22" s="19"/>
    </row>
  </sheetData>
  <pageMargins left="0.70866141732283472" right="0.70866141732283472" top="0.74803149606299213" bottom="0.74803149606299213" header="0.31496062992125984" footer="0.31496062992125984"/>
  <pageSetup paperSize="9" orientation="landscape" verticalDpi="0" r:id="rId1"/>
  <headerFooter>
    <oddHeader>&amp;LPolitisko partiju aptauja par fiskālās disciplīnas jautājumiem</oddHeader>
    <oddFooter>&amp;LFiskālās disciplīnas padome&amp;C&amp;P no &amp;N&amp;R&amp;D</oddFooter>
  </headerFooter>
  <ignoredErrors>
    <ignoredError sqref="A3:A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39997558519241921"/>
  </sheetPr>
  <dimension ref="A1:XFC41"/>
  <sheetViews>
    <sheetView zoomScale="70" zoomScaleNormal="70" zoomScaleSheetLayoutView="85" workbookViewId="0"/>
  </sheetViews>
  <sheetFormatPr defaultColWidth="0" defaultRowHeight="15.75" zeroHeight="1" x14ac:dyDescent="0.25"/>
  <cols>
    <col min="1" max="1" width="9.140625" style="213" customWidth="1"/>
    <col min="2" max="2" width="38.140625" style="213" customWidth="1"/>
    <col min="3" max="15" width="4.7109375" style="213" customWidth="1"/>
    <col min="16" max="16" width="1.28515625" style="213" customWidth="1"/>
    <col min="17" max="20" width="0" style="213" hidden="1"/>
    <col min="21" max="16383" width="9.140625" style="213" hidden="1"/>
    <col min="16384" max="16384" width="2.7109375" style="213" hidden="1" customWidth="1"/>
  </cols>
  <sheetData>
    <row r="1" spans="1:16" x14ac:dyDescent="0.25">
      <c r="A1" s="209" t="s">
        <v>601</v>
      </c>
      <c r="B1" s="210"/>
      <c r="C1" s="210"/>
      <c r="D1" s="210"/>
      <c r="E1" s="210"/>
      <c r="F1" s="210"/>
      <c r="G1" s="210"/>
      <c r="H1" s="210"/>
      <c r="I1" s="210"/>
      <c r="J1" s="210"/>
      <c r="K1" s="210"/>
      <c r="L1" s="210"/>
      <c r="M1" s="210"/>
      <c r="N1" s="210"/>
      <c r="O1" s="210"/>
      <c r="P1" s="210"/>
    </row>
    <row r="2" spans="1:16" ht="94.5" x14ac:dyDescent="0.25">
      <c r="A2" s="20" t="s">
        <v>0</v>
      </c>
      <c r="B2" s="214" t="s">
        <v>443</v>
      </c>
      <c r="C2" s="215" t="s">
        <v>600</v>
      </c>
      <c r="D2" s="215" t="s">
        <v>468</v>
      </c>
      <c r="E2" s="215" t="s">
        <v>469</v>
      </c>
      <c r="F2" s="215" t="s">
        <v>470</v>
      </c>
      <c r="G2" s="215"/>
      <c r="H2" s="216"/>
      <c r="I2" s="216"/>
      <c r="J2" s="216"/>
      <c r="K2" s="216"/>
      <c r="L2" s="216"/>
      <c r="M2" s="216"/>
      <c r="N2" s="216"/>
      <c r="O2" s="216"/>
      <c r="P2" s="210"/>
    </row>
    <row r="3" spans="1:16" x14ac:dyDescent="0.25">
      <c r="A3" s="20" t="s">
        <v>1</v>
      </c>
      <c r="B3" s="217" t="s">
        <v>472</v>
      </c>
      <c r="C3" s="24"/>
      <c r="D3" s="24"/>
      <c r="E3" s="24"/>
      <c r="F3" s="24"/>
      <c r="G3" s="24"/>
      <c r="H3" s="24"/>
      <c r="I3" s="24"/>
      <c r="J3" s="24"/>
      <c r="K3" s="24"/>
      <c r="L3" s="24"/>
      <c r="M3" s="24"/>
      <c r="N3" s="24"/>
      <c r="O3" s="25"/>
      <c r="P3" s="210"/>
    </row>
    <row r="4" spans="1:16" x14ac:dyDescent="0.25">
      <c r="A4" s="20" t="s">
        <v>444</v>
      </c>
      <c r="B4" s="211">
        <v>2019</v>
      </c>
      <c r="C4" s="212">
        <f>'Budžeta ieņēmumi un izdevumi'!D16-'Budžeta ieņēmumi un izdevumi'!I16</f>
        <v>7.0205124889760273E-2</v>
      </c>
      <c r="D4" s="212"/>
      <c r="E4" s="212"/>
      <c r="F4" s="212"/>
      <c r="G4" s="212"/>
      <c r="H4" s="212"/>
      <c r="I4" s="212"/>
      <c r="J4" s="212"/>
      <c r="K4" s="212"/>
      <c r="L4" s="212"/>
      <c r="M4" s="212"/>
      <c r="N4" s="212"/>
      <c r="O4" s="212"/>
      <c r="P4" s="210"/>
    </row>
    <row r="5" spans="1:16" x14ac:dyDescent="0.25">
      <c r="A5" s="20" t="s">
        <v>445</v>
      </c>
      <c r="B5" s="211">
        <v>2020</v>
      </c>
      <c r="C5" s="212">
        <f>'Budžeta ieņēmumi un izdevumi'!E16-'Budžeta ieņēmumi un izdevumi'!J16</f>
        <v>0.39461313414998117</v>
      </c>
      <c r="D5" s="212"/>
      <c r="E5" s="212"/>
      <c r="F5" s="212"/>
      <c r="G5" s="212"/>
      <c r="H5" s="212"/>
      <c r="I5" s="212"/>
      <c r="J5" s="212"/>
      <c r="K5" s="212"/>
      <c r="L5" s="212"/>
      <c r="M5" s="212"/>
      <c r="N5" s="212"/>
      <c r="O5" s="212"/>
      <c r="P5" s="210"/>
    </row>
    <row r="6" spans="1:16" x14ac:dyDescent="0.25">
      <c r="A6" s="20" t="s">
        <v>446</v>
      </c>
      <c r="B6" s="211">
        <v>2021</v>
      </c>
      <c r="C6" s="212">
        <f>'Budžeta ieņēmumi un izdevumi'!F16-'Budžeta ieņēmumi un izdevumi'!K16</f>
        <v>0.67423200781247627</v>
      </c>
      <c r="D6" s="212"/>
      <c r="E6" s="212"/>
      <c r="F6" s="212"/>
      <c r="G6" s="212"/>
      <c r="H6" s="212"/>
      <c r="I6" s="212"/>
      <c r="J6" s="212"/>
      <c r="K6" s="212"/>
      <c r="L6" s="212"/>
      <c r="M6" s="212"/>
      <c r="N6" s="212"/>
      <c r="O6" s="212"/>
      <c r="P6" s="210"/>
    </row>
    <row r="7" spans="1:16" x14ac:dyDescent="0.25">
      <c r="A7" s="20" t="s">
        <v>447</v>
      </c>
      <c r="B7" s="211">
        <v>2022</v>
      </c>
      <c r="C7" s="212">
        <f>'Budžeta ieņēmumi un izdevumi'!G16-'Budžeta ieņēmumi un izdevumi'!L16</f>
        <v>1.006023450005084</v>
      </c>
      <c r="D7" s="212"/>
      <c r="E7" s="212"/>
      <c r="F7" s="212"/>
      <c r="G7" s="212"/>
      <c r="H7" s="212"/>
      <c r="I7" s="212"/>
      <c r="J7" s="212"/>
      <c r="K7" s="212"/>
      <c r="L7" s="212"/>
      <c r="M7" s="212"/>
      <c r="N7" s="212"/>
      <c r="O7" s="212"/>
      <c r="P7" s="210"/>
    </row>
    <row r="8" spans="1:16" x14ac:dyDescent="0.25">
      <c r="A8" s="20" t="s">
        <v>2</v>
      </c>
      <c r="B8" s="288" t="s">
        <v>471</v>
      </c>
      <c r="C8" s="289"/>
      <c r="D8" s="289"/>
      <c r="E8" s="289"/>
      <c r="F8" s="289"/>
      <c r="G8" s="289"/>
      <c r="H8" s="289"/>
      <c r="I8" s="289"/>
      <c r="J8" s="289"/>
      <c r="K8" s="289"/>
      <c r="L8" s="289"/>
      <c r="M8" s="289"/>
      <c r="N8" s="289"/>
      <c r="O8" s="290"/>
      <c r="P8" s="210"/>
    </row>
    <row r="9" spans="1:16" x14ac:dyDescent="0.25">
      <c r="A9" s="20" t="s">
        <v>448</v>
      </c>
      <c r="B9" s="211">
        <v>2019</v>
      </c>
      <c r="C9" s="218">
        <f>'Valsts parāds'!D4-'Valsts parāds'!D9</f>
        <v>-7.0205124889760384E-2</v>
      </c>
      <c r="D9" s="218"/>
      <c r="E9" s="218"/>
      <c r="F9" s="218"/>
      <c r="G9" s="218"/>
      <c r="H9" s="218"/>
      <c r="I9" s="218"/>
      <c r="J9" s="218"/>
      <c r="K9" s="218"/>
      <c r="L9" s="218"/>
      <c r="M9" s="218"/>
      <c r="N9" s="218"/>
      <c r="O9" s="218"/>
      <c r="P9" s="210"/>
    </row>
    <row r="10" spans="1:16" x14ac:dyDescent="0.25">
      <c r="A10" s="20" t="s">
        <v>449</v>
      </c>
      <c r="B10" s="211">
        <v>2020</v>
      </c>
      <c r="C10" s="212">
        <f>'Valsts parāds'!E4-'Valsts parāds'!E9</f>
        <v>-0.3946131341499779</v>
      </c>
      <c r="D10" s="212"/>
      <c r="E10" s="212"/>
      <c r="F10" s="212"/>
      <c r="G10" s="212"/>
      <c r="H10" s="212"/>
      <c r="I10" s="212"/>
      <c r="J10" s="212"/>
      <c r="K10" s="212"/>
      <c r="L10" s="212"/>
      <c r="M10" s="212"/>
      <c r="N10" s="212"/>
      <c r="O10" s="212"/>
      <c r="P10" s="210"/>
    </row>
    <row r="11" spans="1:16" x14ac:dyDescent="0.25">
      <c r="A11" s="20" t="s">
        <v>450</v>
      </c>
      <c r="B11" s="211">
        <v>2021</v>
      </c>
      <c r="C11" s="212">
        <f>'Valsts parāds'!F4-'Valsts parāds'!F9</f>
        <v>-0.67423200781247061</v>
      </c>
      <c r="D11" s="212"/>
      <c r="E11" s="212"/>
      <c r="F11" s="212"/>
      <c r="G11" s="212"/>
      <c r="H11" s="212"/>
      <c r="I11" s="212"/>
      <c r="J11" s="212"/>
      <c r="K11" s="212"/>
      <c r="L11" s="212"/>
      <c r="M11" s="212"/>
      <c r="N11" s="212"/>
      <c r="O11" s="212"/>
      <c r="P11" s="210"/>
    </row>
    <row r="12" spans="1:16" x14ac:dyDescent="0.25">
      <c r="A12" s="20" t="s">
        <v>451</v>
      </c>
      <c r="B12" s="211">
        <v>2022</v>
      </c>
      <c r="C12" s="219">
        <f>'Valsts parāds'!G4-'Valsts parāds'!G9</f>
        <v>-1.0060234500050882</v>
      </c>
      <c r="D12" s="219"/>
      <c r="E12" s="219"/>
      <c r="F12" s="219"/>
      <c r="G12" s="219"/>
      <c r="H12" s="219"/>
      <c r="I12" s="219"/>
      <c r="J12" s="219"/>
      <c r="K12" s="219"/>
      <c r="L12" s="219"/>
      <c r="M12" s="219"/>
      <c r="N12" s="219"/>
      <c r="O12" s="219"/>
      <c r="P12" s="210"/>
    </row>
    <row r="13" spans="1:16" ht="30.75" customHeight="1" x14ac:dyDescent="0.25">
      <c r="A13" s="170" t="s">
        <v>3</v>
      </c>
      <c r="B13" s="288" t="s">
        <v>473</v>
      </c>
      <c r="C13" s="289"/>
      <c r="D13" s="289"/>
      <c r="E13" s="289"/>
      <c r="F13" s="289"/>
      <c r="G13" s="289"/>
      <c r="H13" s="289"/>
      <c r="I13" s="289"/>
      <c r="J13" s="289"/>
      <c r="K13" s="289"/>
      <c r="L13" s="289"/>
      <c r="M13" s="289"/>
      <c r="N13" s="289"/>
      <c r="O13" s="290"/>
      <c r="P13" s="210"/>
    </row>
    <row r="14" spans="1:16" x14ac:dyDescent="0.25">
      <c r="A14" s="20" t="s">
        <v>452</v>
      </c>
      <c r="B14" s="211">
        <v>2019</v>
      </c>
      <c r="C14" s="218">
        <f>'Budžeta ieņēmumi un izdevumi'!D14-'Budžeta ieņēmumi un izdevumi'!I14</f>
        <v>1.0182479703383969</v>
      </c>
      <c r="D14" s="218"/>
      <c r="E14" s="218"/>
      <c r="F14" s="218"/>
      <c r="G14" s="218"/>
      <c r="H14" s="218"/>
      <c r="I14" s="218"/>
      <c r="J14" s="218"/>
      <c r="K14" s="218"/>
      <c r="L14" s="218"/>
      <c r="M14" s="218"/>
      <c r="N14" s="218"/>
      <c r="O14" s="218"/>
      <c r="P14" s="210"/>
    </row>
    <row r="15" spans="1:16" x14ac:dyDescent="0.25">
      <c r="A15" s="20" t="s">
        <v>454</v>
      </c>
      <c r="B15" s="211">
        <v>2020</v>
      </c>
      <c r="C15" s="212">
        <f>'Budžeta ieņēmumi un izdevumi'!E14-'Budžeta ieņēmumi un izdevumi'!J14</f>
        <v>2.2159393349632666</v>
      </c>
      <c r="D15" s="212"/>
      <c r="E15" s="212"/>
      <c r="F15" s="212"/>
      <c r="G15" s="212"/>
      <c r="H15" s="212"/>
      <c r="I15" s="212"/>
      <c r="J15" s="212"/>
      <c r="K15" s="212"/>
      <c r="L15" s="212"/>
      <c r="M15" s="212"/>
      <c r="N15" s="212"/>
      <c r="O15" s="212"/>
      <c r="P15" s="210"/>
    </row>
    <row r="16" spans="1:16" x14ac:dyDescent="0.25">
      <c r="A16" s="20" t="s">
        <v>455</v>
      </c>
      <c r="B16" s="211">
        <v>2021</v>
      </c>
      <c r="C16" s="212">
        <f>'Budžeta ieņēmumi un izdevumi'!F14-'Budžeta ieņēmumi un izdevumi'!K14</f>
        <v>3.2180286642772238</v>
      </c>
      <c r="D16" s="212"/>
      <c r="E16" s="212"/>
      <c r="F16" s="212"/>
      <c r="G16" s="212"/>
      <c r="H16" s="212"/>
      <c r="I16" s="212"/>
      <c r="J16" s="212"/>
      <c r="K16" s="212"/>
      <c r="L16" s="212"/>
      <c r="M16" s="212"/>
      <c r="N16" s="212"/>
      <c r="O16" s="212"/>
      <c r="P16" s="210"/>
    </row>
    <row r="17" spans="1:16" x14ac:dyDescent="0.25">
      <c r="A17" s="20" t="s">
        <v>456</v>
      </c>
      <c r="B17" s="211">
        <v>2022</v>
      </c>
      <c r="C17" s="219">
        <f>'Budžeta ieņēmumi un izdevumi'!G14-'Budžeta ieņēmumi un izdevumi'!L14</f>
        <v>3.9501514865679432</v>
      </c>
      <c r="D17" s="219"/>
      <c r="E17" s="219"/>
      <c r="F17" s="219"/>
      <c r="G17" s="219"/>
      <c r="H17" s="219"/>
      <c r="I17" s="219"/>
      <c r="J17" s="219"/>
      <c r="K17" s="219"/>
      <c r="L17" s="219"/>
      <c r="M17" s="219"/>
      <c r="N17" s="219"/>
      <c r="O17" s="219"/>
      <c r="P17" s="210"/>
    </row>
    <row r="18" spans="1:16" x14ac:dyDescent="0.25">
      <c r="A18" s="170" t="s">
        <v>4</v>
      </c>
      <c r="B18" s="291" t="s">
        <v>602</v>
      </c>
      <c r="C18" s="289"/>
      <c r="D18" s="289"/>
      <c r="E18" s="289"/>
      <c r="F18" s="289"/>
      <c r="G18" s="289"/>
      <c r="H18" s="289"/>
      <c r="I18" s="289"/>
      <c r="J18" s="289"/>
      <c r="K18" s="289"/>
      <c r="L18" s="289"/>
      <c r="M18" s="289"/>
      <c r="N18" s="289"/>
      <c r="O18" s="290"/>
      <c r="P18" s="210"/>
    </row>
    <row r="19" spans="1:16" x14ac:dyDescent="0.25">
      <c r="A19" s="20" t="s">
        <v>453</v>
      </c>
      <c r="B19" s="221" t="s">
        <v>42</v>
      </c>
      <c r="C19" s="220">
        <v>5.2438636423120088E-3</v>
      </c>
      <c r="D19" s="220"/>
      <c r="E19" s="220"/>
      <c r="F19" s="220"/>
      <c r="G19" s="220"/>
      <c r="H19" s="220"/>
      <c r="I19" s="220"/>
      <c r="J19" s="220"/>
      <c r="K19" s="220"/>
      <c r="L19" s="220"/>
      <c r="M19" s="220"/>
      <c r="N19" s="220"/>
      <c r="O19" s="220"/>
      <c r="P19" s="210"/>
    </row>
    <row r="20" spans="1:16" x14ac:dyDescent="0.25">
      <c r="A20" s="20" t="s">
        <v>457</v>
      </c>
      <c r="B20" s="222" t="s">
        <v>33</v>
      </c>
      <c r="C20" s="53">
        <v>1.0487727284624018E-2</v>
      </c>
      <c r="D20" s="53"/>
      <c r="E20" s="53"/>
      <c r="F20" s="53"/>
      <c r="G20" s="53"/>
      <c r="H20" s="53"/>
      <c r="I20" s="53"/>
      <c r="J20" s="53"/>
      <c r="K20" s="53"/>
      <c r="L20" s="53"/>
      <c r="M20" s="53"/>
      <c r="N20" s="53"/>
      <c r="O20" s="53"/>
      <c r="P20" s="210"/>
    </row>
    <row r="21" spans="1:16" x14ac:dyDescent="0.25">
      <c r="A21" s="20" t="s">
        <v>458</v>
      </c>
      <c r="B21" s="222" t="s">
        <v>36</v>
      </c>
      <c r="C21" s="53">
        <v>-0.13596589301137563</v>
      </c>
      <c r="D21" s="53"/>
      <c r="E21" s="53"/>
      <c r="F21" s="53"/>
      <c r="G21" s="53"/>
      <c r="H21" s="53"/>
      <c r="I21" s="53"/>
      <c r="J21" s="53"/>
      <c r="K21" s="53"/>
      <c r="L21" s="53"/>
      <c r="M21" s="53"/>
      <c r="N21" s="53"/>
      <c r="O21" s="53"/>
      <c r="P21" s="210"/>
    </row>
    <row r="22" spans="1:16" x14ac:dyDescent="0.25">
      <c r="A22" s="20" t="s">
        <v>459</v>
      </c>
      <c r="B22" s="222" t="s">
        <v>43</v>
      </c>
      <c r="C22" s="53">
        <v>0.10937201311107903</v>
      </c>
      <c r="D22" s="53"/>
      <c r="E22" s="53"/>
      <c r="F22" s="53"/>
      <c r="G22" s="53"/>
      <c r="H22" s="53"/>
      <c r="I22" s="53"/>
      <c r="J22" s="53"/>
      <c r="K22" s="53"/>
      <c r="L22" s="53"/>
      <c r="M22" s="53"/>
      <c r="N22" s="53"/>
      <c r="O22" s="53"/>
      <c r="P22" s="210"/>
    </row>
    <row r="23" spans="1:16" x14ac:dyDescent="0.25">
      <c r="A23" s="20" t="s">
        <v>460</v>
      </c>
      <c r="B23" s="222" t="s">
        <v>26</v>
      </c>
      <c r="C23" s="53"/>
      <c r="D23" s="53"/>
      <c r="E23" s="53"/>
      <c r="F23" s="53"/>
      <c r="G23" s="53"/>
      <c r="H23" s="53"/>
      <c r="I23" s="53"/>
      <c r="J23" s="53"/>
      <c r="K23" s="53"/>
      <c r="L23" s="53"/>
      <c r="M23" s="53"/>
      <c r="N23" s="53"/>
      <c r="O23" s="53"/>
      <c r="P23" s="210"/>
    </row>
    <row r="24" spans="1:16" x14ac:dyDescent="0.25">
      <c r="A24" s="20" t="s">
        <v>461</v>
      </c>
      <c r="B24" s="222" t="s">
        <v>29</v>
      </c>
      <c r="C24" s="53"/>
      <c r="D24" s="53"/>
      <c r="E24" s="53"/>
      <c r="F24" s="53"/>
      <c r="G24" s="53"/>
      <c r="H24" s="53"/>
      <c r="I24" s="53"/>
      <c r="J24" s="53"/>
      <c r="K24" s="53"/>
      <c r="L24" s="53"/>
      <c r="M24" s="53"/>
      <c r="N24" s="53"/>
      <c r="O24" s="53"/>
      <c r="P24" s="210"/>
    </row>
    <row r="25" spans="1:16" x14ac:dyDescent="0.25">
      <c r="A25" s="20" t="s">
        <v>462</v>
      </c>
      <c r="B25" s="222" t="s">
        <v>39</v>
      </c>
      <c r="C25" s="53">
        <v>1.7229837681882312</v>
      </c>
      <c r="D25" s="53"/>
      <c r="E25" s="53"/>
      <c r="F25" s="53"/>
      <c r="G25" s="53"/>
      <c r="H25" s="53"/>
      <c r="I25" s="53"/>
      <c r="J25" s="53"/>
      <c r="K25" s="53"/>
      <c r="L25" s="53"/>
      <c r="M25" s="53"/>
      <c r="N25" s="53"/>
      <c r="O25" s="53"/>
      <c r="P25" s="210"/>
    </row>
    <row r="26" spans="1:16" x14ac:dyDescent="0.25">
      <c r="A26" s="20" t="s">
        <v>463</v>
      </c>
      <c r="B26" s="222" t="s">
        <v>30</v>
      </c>
      <c r="C26" s="53">
        <v>0.43786261413305272</v>
      </c>
      <c r="D26" s="53"/>
      <c r="E26" s="53"/>
      <c r="F26" s="53"/>
      <c r="G26" s="53"/>
      <c r="H26" s="53"/>
      <c r="I26" s="53"/>
      <c r="J26" s="53"/>
      <c r="K26" s="53"/>
      <c r="L26" s="53"/>
      <c r="M26" s="53"/>
      <c r="N26" s="53"/>
      <c r="O26" s="53"/>
      <c r="P26" s="210"/>
    </row>
    <row r="27" spans="1:16" x14ac:dyDescent="0.25">
      <c r="A27" s="20" t="s">
        <v>464</v>
      </c>
      <c r="B27" s="222" t="s">
        <v>46</v>
      </c>
      <c r="C27" s="53"/>
      <c r="D27" s="53"/>
      <c r="E27" s="53"/>
      <c r="F27" s="53"/>
      <c r="G27" s="53"/>
      <c r="H27" s="53"/>
      <c r="I27" s="53"/>
      <c r="J27" s="53"/>
      <c r="K27" s="53"/>
      <c r="L27" s="53"/>
      <c r="M27" s="53"/>
      <c r="N27" s="53"/>
      <c r="O27" s="53"/>
      <c r="P27" s="210"/>
    </row>
    <row r="28" spans="1:16" x14ac:dyDescent="0.25">
      <c r="A28" s="20" t="s">
        <v>465</v>
      </c>
      <c r="B28" s="222" t="s">
        <v>48</v>
      </c>
      <c r="C28" s="53">
        <v>1.797896105935546E-2</v>
      </c>
      <c r="D28" s="53"/>
      <c r="E28" s="53"/>
      <c r="F28" s="53"/>
      <c r="G28" s="53"/>
      <c r="H28" s="53"/>
      <c r="I28" s="53"/>
      <c r="J28" s="53"/>
      <c r="K28" s="53"/>
      <c r="L28" s="53"/>
      <c r="M28" s="53"/>
      <c r="N28" s="53"/>
      <c r="O28" s="53"/>
      <c r="P28" s="210"/>
    </row>
    <row r="29" spans="1:16" x14ac:dyDescent="0.25">
      <c r="A29" s="20" t="s">
        <v>466</v>
      </c>
      <c r="B29" s="221" t="s">
        <v>591</v>
      </c>
      <c r="C29" s="53">
        <v>2.167963054407279</v>
      </c>
      <c r="D29" s="53"/>
      <c r="E29" s="53"/>
      <c r="F29" s="53"/>
      <c r="G29" s="53"/>
      <c r="H29" s="53"/>
      <c r="I29" s="53"/>
      <c r="J29" s="53"/>
      <c r="K29" s="53"/>
      <c r="L29" s="53"/>
      <c r="M29" s="53"/>
      <c r="N29" s="53"/>
      <c r="O29" s="53"/>
      <c r="P29" s="210"/>
    </row>
    <row r="30" spans="1:16" x14ac:dyDescent="0.25">
      <c r="A30" s="224" t="s">
        <v>5</v>
      </c>
      <c r="B30" s="283" t="s">
        <v>604</v>
      </c>
      <c r="C30" s="24"/>
      <c r="D30" s="24"/>
      <c r="E30" s="24"/>
      <c r="F30" s="24"/>
      <c r="G30" s="24"/>
      <c r="H30" s="24"/>
      <c r="I30" s="24"/>
      <c r="J30" s="24"/>
      <c r="K30" s="24"/>
      <c r="L30" s="24"/>
      <c r="M30" s="24"/>
      <c r="N30" s="24"/>
      <c r="O30" s="25"/>
      <c r="P30" s="210"/>
    </row>
    <row r="31" spans="1:16" x14ac:dyDescent="0.25">
      <c r="A31" s="211" t="s">
        <v>475</v>
      </c>
      <c r="B31" s="211">
        <v>2019</v>
      </c>
      <c r="C31" s="282">
        <v>-0.1</v>
      </c>
      <c r="D31" s="225"/>
      <c r="E31" s="225"/>
      <c r="F31" s="225"/>
      <c r="G31" s="225"/>
      <c r="H31" s="225"/>
      <c r="I31" s="225"/>
      <c r="J31" s="225"/>
      <c r="K31" s="225"/>
      <c r="L31" s="225"/>
      <c r="M31" s="225"/>
      <c r="N31" s="225"/>
      <c r="O31" s="225"/>
      <c r="P31" s="210"/>
    </row>
    <row r="32" spans="1:16" x14ac:dyDescent="0.25">
      <c r="A32" s="211" t="s">
        <v>476</v>
      </c>
      <c r="B32" s="211">
        <v>2020</v>
      </c>
      <c r="C32" s="282">
        <v>-0.1</v>
      </c>
      <c r="D32" s="225"/>
      <c r="E32" s="225"/>
      <c r="F32" s="225"/>
      <c r="G32" s="225"/>
      <c r="H32" s="225"/>
      <c r="I32" s="225"/>
      <c r="J32" s="225"/>
      <c r="K32" s="225"/>
      <c r="L32" s="225"/>
      <c r="M32" s="225"/>
      <c r="N32" s="225"/>
      <c r="O32" s="225"/>
      <c r="P32" s="210"/>
    </row>
    <row r="33" spans="1:16" x14ac:dyDescent="0.25">
      <c r="A33" s="211" t="s">
        <v>477</v>
      </c>
      <c r="B33" s="211">
        <v>2021</v>
      </c>
      <c r="C33" s="282">
        <v>-0.1</v>
      </c>
      <c r="D33" s="225"/>
      <c r="E33" s="225"/>
      <c r="F33" s="225"/>
      <c r="G33" s="225"/>
      <c r="H33" s="225"/>
      <c r="I33" s="225"/>
      <c r="J33" s="225"/>
      <c r="K33" s="225"/>
      <c r="L33" s="225"/>
      <c r="M33" s="225"/>
      <c r="N33" s="225"/>
      <c r="O33" s="225"/>
      <c r="P33" s="210"/>
    </row>
    <row r="34" spans="1:16" x14ac:dyDescent="0.25">
      <c r="A34" s="211" t="s">
        <v>478</v>
      </c>
      <c r="B34" s="211">
        <v>2022</v>
      </c>
      <c r="C34" s="282">
        <v>-0.1</v>
      </c>
      <c r="D34" s="225"/>
      <c r="E34" s="225"/>
      <c r="F34" s="225"/>
      <c r="G34" s="225"/>
      <c r="H34" s="225"/>
      <c r="I34" s="225"/>
      <c r="J34" s="225"/>
      <c r="K34" s="225"/>
      <c r="L34" s="225"/>
      <c r="M34" s="225"/>
      <c r="N34" s="225"/>
      <c r="O34" s="225"/>
      <c r="P34" s="210"/>
    </row>
    <row r="35" spans="1:16" x14ac:dyDescent="0.25">
      <c r="A35" s="224" t="s">
        <v>6</v>
      </c>
      <c r="B35" s="217" t="s">
        <v>474</v>
      </c>
      <c r="C35" s="24"/>
      <c r="D35" s="24"/>
      <c r="E35" s="24"/>
      <c r="F35" s="24"/>
      <c r="G35" s="24"/>
      <c r="H35" s="24"/>
      <c r="I35" s="24"/>
      <c r="J35" s="24"/>
      <c r="K35" s="24"/>
      <c r="L35" s="24"/>
      <c r="M35" s="24"/>
      <c r="N35" s="24"/>
      <c r="O35" s="25"/>
      <c r="P35" s="210"/>
    </row>
    <row r="36" spans="1:16" x14ac:dyDescent="0.25">
      <c r="A36" s="211" t="s">
        <v>479</v>
      </c>
      <c r="B36" s="211">
        <v>2019</v>
      </c>
      <c r="C36" s="226" t="s">
        <v>603</v>
      </c>
      <c r="D36" s="225"/>
      <c r="E36" s="225"/>
      <c r="F36" s="225"/>
      <c r="G36" s="225"/>
      <c r="H36" s="225"/>
      <c r="I36" s="225"/>
      <c r="J36" s="225"/>
      <c r="K36" s="225"/>
      <c r="L36" s="225"/>
      <c r="M36" s="225"/>
      <c r="N36" s="225"/>
      <c r="O36" s="225"/>
      <c r="P36" s="210"/>
    </row>
    <row r="37" spans="1:16" x14ac:dyDescent="0.25">
      <c r="A37" s="211" t="s">
        <v>480</v>
      </c>
      <c r="B37" s="211">
        <v>2020</v>
      </c>
      <c r="C37" s="226" t="s">
        <v>603</v>
      </c>
      <c r="D37" s="225"/>
      <c r="E37" s="225"/>
      <c r="F37" s="225"/>
      <c r="G37" s="225"/>
      <c r="H37" s="225"/>
      <c r="I37" s="225"/>
      <c r="J37" s="225"/>
      <c r="K37" s="225"/>
      <c r="L37" s="225"/>
      <c r="M37" s="225"/>
      <c r="N37" s="225"/>
      <c r="O37" s="225"/>
      <c r="P37" s="210"/>
    </row>
    <row r="38" spans="1:16" x14ac:dyDescent="0.25">
      <c r="A38" s="211" t="s">
        <v>481</v>
      </c>
      <c r="B38" s="211">
        <v>2021</v>
      </c>
      <c r="C38" s="226" t="s">
        <v>603</v>
      </c>
      <c r="D38" s="225"/>
      <c r="E38" s="225"/>
      <c r="F38" s="225"/>
      <c r="G38" s="225"/>
      <c r="H38" s="225"/>
      <c r="I38" s="225"/>
      <c r="J38" s="225"/>
      <c r="K38" s="225"/>
      <c r="L38" s="225"/>
      <c r="M38" s="225"/>
      <c r="N38" s="225"/>
      <c r="O38" s="225"/>
      <c r="P38" s="210"/>
    </row>
    <row r="39" spans="1:16" x14ac:dyDescent="0.25">
      <c r="A39" s="211" t="s">
        <v>482</v>
      </c>
      <c r="B39" s="211">
        <v>2022</v>
      </c>
      <c r="C39" s="226" t="s">
        <v>603</v>
      </c>
      <c r="D39" s="225"/>
      <c r="E39" s="225"/>
      <c r="F39" s="225"/>
      <c r="G39" s="225"/>
      <c r="H39" s="225"/>
      <c r="I39" s="225"/>
      <c r="J39" s="225"/>
      <c r="K39" s="225"/>
      <c r="L39" s="225"/>
      <c r="M39" s="225"/>
      <c r="N39" s="225"/>
      <c r="O39" s="225"/>
      <c r="P39" s="210"/>
    </row>
    <row r="40" spans="1:16" ht="8.25" customHeight="1" x14ac:dyDescent="0.25">
      <c r="A40" s="210"/>
      <c r="B40" s="210"/>
      <c r="C40" s="210"/>
      <c r="D40" s="210"/>
      <c r="E40" s="210"/>
      <c r="F40" s="210"/>
      <c r="G40" s="210"/>
      <c r="H40" s="210"/>
      <c r="I40" s="210"/>
      <c r="J40" s="210"/>
      <c r="K40" s="210"/>
      <c r="L40" s="210"/>
      <c r="M40" s="210"/>
      <c r="N40" s="210"/>
      <c r="O40" s="210"/>
      <c r="P40" s="210"/>
    </row>
    <row r="41" spans="1:16" hidden="1" x14ac:dyDescent="0.25"/>
  </sheetData>
  <mergeCells count="3">
    <mergeCell ref="B8:O8"/>
    <mergeCell ref="B13:O13"/>
    <mergeCell ref="B18:O18"/>
  </mergeCells>
  <pageMargins left="0.7" right="0.7" top="0.75" bottom="0.75" header="0.3" footer="0.3"/>
  <pageSetup paperSize="9" scale="78" orientation="portrait" r:id="rId1"/>
  <headerFooter>
    <oddHeader>&amp;LPolitisko partiju aptauja par fiskālās disciplīnas jautājumiem</oddHeader>
    <oddFooter>&amp;LFiskālās disciplīnas padome&amp;CPage &amp;P&amp;R&amp;D</oddFooter>
  </headerFooter>
  <ignoredErrors>
    <ignoredError sqref="A3 A8 A13 A18 A30 A3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118"/>
  <sheetViews>
    <sheetView zoomScale="85" zoomScaleNormal="85" workbookViewId="0">
      <pane xSplit="4" ySplit="4" topLeftCell="K5" activePane="bottomRight" state="frozen"/>
      <selection pane="topRight" activeCell="E1" sqref="E1"/>
      <selection pane="bottomLeft" activeCell="A5" sqref="A5"/>
      <selection pane="bottomRight" activeCell="A2" sqref="A2"/>
    </sheetView>
  </sheetViews>
  <sheetFormatPr defaultRowHeight="15" x14ac:dyDescent="0.25"/>
  <cols>
    <col min="1" max="1" width="6.140625" style="64" customWidth="1"/>
    <col min="2" max="2" width="41.42578125" style="64" customWidth="1"/>
    <col min="3" max="3" width="33.140625" style="64" customWidth="1"/>
    <col min="4" max="4" width="17.85546875" style="65" bestFit="1" customWidth="1"/>
    <col min="5" max="10" width="8.5703125" style="65" customWidth="1"/>
    <col min="11" max="20" width="8.5703125" style="64" customWidth="1"/>
    <col min="21" max="16384" width="9.140625" style="64"/>
  </cols>
  <sheetData>
    <row r="1" spans="1:24" ht="20.25" x14ac:dyDescent="0.3">
      <c r="A1" s="63" t="s">
        <v>151</v>
      </c>
      <c r="E1" s="66">
        <v>2006</v>
      </c>
      <c r="F1" s="66">
        <v>2007</v>
      </c>
      <c r="G1" s="66">
        <v>2008</v>
      </c>
      <c r="H1" s="66">
        <v>2009</v>
      </c>
      <c r="I1" s="66">
        <v>2010</v>
      </c>
      <c r="J1" s="66">
        <v>2011</v>
      </c>
      <c r="K1" s="66">
        <v>2012</v>
      </c>
      <c r="L1" s="66">
        <v>2013</v>
      </c>
      <c r="M1" s="66">
        <v>2014</v>
      </c>
      <c r="N1" s="66">
        <v>2015</v>
      </c>
      <c r="O1" s="66">
        <v>2016</v>
      </c>
      <c r="P1" s="66">
        <v>2017</v>
      </c>
      <c r="Q1" s="66">
        <v>2018</v>
      </c>
      <c r="R1" s="66">
        <v>2019</v>
      </c>
      <c r="S1" s="66">
        <v>2020</v>
      </c>
      <c r="T1" s="66">
        <v>2021</v>
      </c>
      <c r="U1" s="66">
        <v>2022</v>
      </c>
      <c r="V1" s="66">
        <v>2023</v>
      </c>
      <c r="W1" s="66">
        <v>2024</v>
      </c>
      <c r="X1" s="66">
        <v>2025</v>
      </c>
    </row>
    <row r="2" spans="1:24" ht="6.75" customHeight="1" x14ac:dyDescent="0.25"/>
    <row r="3" spans="1:24" s="70" customFormat="1" x14ac:dyDescent="0.25">
      <c r="A3" s="67" t="s">
        <v>152</v>
      </c>
      <c r="B3" s="67" t="s">
        <v>153</v>
      </c>
      <c r="C3" s="67" t="s">
        <v>154</v>
      </c>
      <c r="D3" s="68" t="s">
        <v>155</v>
      </c>
      <c r="E3" s="68"/>
      <c r="F3" s="68"/>
      <c r="G3" s="68"/>
      <c r="H3" s="68"/>
      <c r="I3" s="68"/>
      <c r="J3" s="68"/>
      <c r="K3" s="69"/>
      <c r="L3" s="69"/>
      <c r="M3" s="69"/>
      <c r="N3" s="69"/>
      <c r="O3" s="69"/>
      <c r="P3" s="69"/>
      <c r="Q3" s="69"/>
      <c r="R3" s="69"/>
      <c r="S3" s="69"/>
      <c r="T3" s="69"/>
    </row>
    <row r="4" spans="1:24" x14ac:dyDescent="0.25">
      <c r="A4" s="71"/>
      <c r="B4" s="72" t="s">
        <v>156</v>
      </c>
      <c r="C4" s="73" t="s">
        <v>157</v>
      </c>
      <c r="D4" s="74"/>
      <c r="E4" s="74"/>
      <c r="F4" s="74"/>
      <c r="G4" s="74"/>
      <c r="H4" s="74"/>
      <c r="I4" s="74"/>
      <c r="J4" s="74"/>
      <c r="K4" s="74"/>
      <c r="L4" s="74" t="s">
        <v>158</v>
      </c>
      <c r="M4" s="74" t="s">
        <v>159</v>
      </c>
      <c r="N4" s="74" t="s">
        <v>160</v>
      </c>
      <c r="O4" s="74" t="s">
        <v>161</v>
      </c>
      <c r="P4" s="74" t="s">
        <v>162</v>
      </c>
      <c r="Q4" s="74" t="s">
        <v>163</v>
      </c>
      <c r="R4" s="74" t="s">
        <v>164</v>
      </c>
      <c r="S4" s="74" t="s">
        <v>165</v>
      </c>
      <c r="T4" s="74" t="s">
        <v>166</v>
      </c>
      <c r="U4" s="75" t="s">
        <v>167</v>
      </c>
      <c r="V4" s="75" t="s">
        <v>168</v>
      </c>
      <c r="W4" s="75" t="s">
        <v>169</v>
      </c>
      <c r="X4" s="75" t="s">
        <v>170</v>
      </c>
    </row>
    <row r="5" spans="1:24" x14ac:dyDescent="0.25">
      <c r="A5" s="76">
        <v>1</v>
      </c>
      <c r="B5" s="64" t="s">
        <v>171</v>
      </c>
      <c r="C5" s="64" t="s">
        <v>172</v>
      </c>
      <c r="D5" s="65" t="s">
        <v>173</v>
      </c>
      <c r="E5" s="94">
        <v>20565.664000000001</v>
      </c>
      <c r="F5" s="94">
        <v>22617.967000000001</v>
      </c>
      <c r="G5" s="94">
        <v>21815.562000000002</v>
      </c>
      <c r="H5" s="94">
        <v>18673.752</v>
      </c>
      <c r="I5" s="94">
        <v>17937.881000000001</v>
      </c>
      <c r="J5" s="94">
        <v>19082.501</v>
      </c>
      <c r="K5" s="77">
        <v>19852.409</v>
      </c>
      <c r="L5" s="77">
        <v>20364.539000000001</v>
      </c>
      <c r="M5" s="77">
        <v>20754.021000000001</v>
      </c>
      <c r="N5" s="77">
        <v>21342.748</v>
      </c>
      <c r="O5" s="77">
        <v>21785.745999999999</v>
      </c>
      <c r="P5" s="77">
        <v>22770.726694647747</v>
      </c>
      <c r="Q5" s="77">
        <v>23689.059133459075</v>
      </c>
      <c r="R5" s="77">
        <v>24486.645827823522</v>
      </c>
      <c r="S5" s="77">
        <v>25219.98765904102</v>
      </c>
      <c r="T5" s="77">
        <v>25949.427033761942</v>
      </c>
      <c r="U5" s="96">
        <v>26701.960417741037</v>
      </c>
      <c r="V5" s="96">
        <v>27476.317269855525</v>
      </c>
      <c r="W5" s="96">
        <v>28231.915994776555</v>
      </c>
      <c r="X5" s="96">
        <v>29022.4096426303</v>
      </c>
    </row>
    <row r="6" spans="1:24" x14ac:dyDescent="0.25">
      <c r="A6" s="76">
        <v>2</v>
      </c>
      <c r="B6" s="64" t="s">
        <v>174</v>
      </c>
      <c r="C6" s="64" t="s">
        <v>175</v>
      </c>
      <c r="D6" s="65" t="s">
        <v>173</v>
      </c>
      <c r="E6" s="94"/>
      <c r="F6" s="94">
        <v>22592.013999999999</v>
      </c>
      <c r="G6" s="94">
        <v>24351.234999999997</v>
      </c>
      <c r="H6" s="94">
        <v>18826.592000000001</v>
      </c>
      <c r="I6" s="94">
        <v>17937.882000000001</v>
      </c>
      <c r="J6" s="94">
        <v>20302.762000000002</v>
      </c>
      <c r="K6" s="77">
        <v>21885.613000000001</v>
      </c>
      <c r="L6" s="77">
        <v>22831.540999999997</v>
      </c>
      <c r="M6" s="77">
        <v>23681.522000000001</v>
      </c>
      <c r="N6" s="77">
        <v>24353.116000000002</v>
      </c>
      <c r="O6" s="77">
        <v>24926.688000000002</v>
      </c>
      <c r="P6" s="77">
        <v>26866.68161501443</v>
      </c>
      <c r="Q6" s="77">
        <v>28814.31179144284</v>
      </c>
      <c r="R6" s="77">
        <v>30689.970331700839</v>
      </c>
      <c r="S6" s="77">
        <v>32473.813188208493</v>
      </c>
      <c r="T6" s="77">
        <v>34238.352573763215</v>
      </c>
      <c r="U6" s="166">
        <f>T6+T6/100*U8</f>
        <v>36087.223612746428</v>
      </c>
      <c r="V6" s="78"/>
      <c r="W6" s="78"/>
      <c r="X6" s="78"/>
    </row>
    <row r="7" spans="1:24" x14ac:dyDescent="0.25">
      <c r="A7" s="76">
        <v>3</v>
      </c>
      <c r="B7" s="64" t="s">
        <v>176</v>
      </c>
      <c r="C7" s="64" t="s">
        <v>177</v>
      </c>
      <c r="D7" s="65" t="s">
        <v>178</v>
      </c>
      <c r="E7" s="95"/>
      <c r="F7" s="95">
        <f>(F5-E5)/E5*100</f>
        <v>9.9792693296943877</v>
      </c>
      <c r="G7" s="95">
        <f t="shared" ref="G7:J7" si="0">(G5-F5)/F5*100</f>
        <v>-3.5476442246113402</v>
      </c>
      <c r="H7" s="95">
        <f t="shared" si="0"/>
        <v>-14.401691783140866</v>
      </c>
      <c r="I7" s="95">
        <f t="shared" si="0"/>
        <v>-3.9406703055711518</v>
      </c>
      <c r="J7" s="95">
        <f t="shared" si="0"/>
        <v>6.3810212588655197</v>
      </c>
      <c r="K7" s="95">
        <f>(K5-J5)/J5*100</f>
        <v>4.0346283749703424</v>
      </c>
      <c r="L7" s="79">
        <v>2.5796869286744961</v>
      </c>
      <c r="M7" s="79">
        <v>1.9125500459401534</v>
      </c>
      <c r="N7" s="79">
        <v>2.8366888517651567</v>
      </c>
      <c r="O7" s="79">
        <v>2.0756371203933144</v>
      </c>
      <c r="P7" s="79">
        <v>4.5212162789731725</v>
      </c>
      <c r="Q7" s="79">
        <v>4.0329518294520694</v>
      </c>
      <c r="R7" s="79">
        <v>3.3668989970053964</v>
      </c>
      <c r="S7" s="79">
        <v>2.9948643696402932</v>
      </c>
      <c r="T7" s="79">
        <v>2.8923066283080834</v>
      </c>
      <c r="U7" s="97">
        <f t="shared" ref="U7:X7" si="1">(U5-T5)/T5*100</f>
        <v>2.8999999999999937</v>
      </c>
      <c r="V7" s="97">
        <f t="shared" si="1"/>
        <v>2.8999999999999924</v>
      </c>
      <c r="W7" s="268">
        <f t="shared" si="1"/>
        <v>2.750000000000012</v>
      </c>
      <c r="X7" s="97">
        <f t="shared" si="1"/>
        <v>2.8000000000000074</v>
      </c>
    </row>
    <row r="8" spans="1:24" x14ac:dyDescent="0.25">
      <c r="A8" s="76">
        <v>4</v>
      </c>
      <c r="B8" s="64" t="s">
        <v>179</v>
      </c>
      <c r="C8" s="64" t="s">
        <v>180</v>
      </c>
      <c r="D8" s="65" t="s">
        <v>178</v>
      </c>
      <c r="E8" s="95"/>
      <c r="F8" s="95"/>
      <c r="G8" s="95"/>
      <c r="H8" s="95"/>
      <c r="I8" s="95"/>
      <c r="J8" s="95"/>
      <c r="K8" s="79">
        <v>7.7962397431442731</v>
      </c>
      <c r="L8" s="79">
        <v>4.3221405622890119</v>
      </c>
      <c r="M8" s="79">
        <v>3.7228367546457086</v>
      </c>
      <c r="N8" s="79">
        <v>2.8359410345331737</v>
      </c>
      <c r="O8" s="79">
        <v>2.355230435398914</v>
      </c>
      <c r="P8" s="79">
        <v>7.7827973576530818</v>
      </c>
      <c r="Q8" s="79">
        <v>7.249239799454732</v>
      </c>
      <c r="R8" s="79">
        <v>6.509468467732149</v>
      </c>
      <c r="S8" s="79">
        <v>5.8124619777330189</v>
      </c>
      <c r="T8" s="79">
        <v>5.4337301730720045</v>
      </c>
      <c r="U8" s="165">
        <v>5.4</v>
      </c>
      <c r="V8" s="78"/>
      <c r="W8" s="78"/>
      <c r="X8" s="78"/>
    </row>
    <row r="9" spans="1:24" s="84" customFormat="1" hidden="1" x14ac:dyDescent="0.25">
      <c r="A9" s="80"/>
      <c r="B9" s="81" t="s">
        <v>181</v>
      </c>
      <c r="C9" s="81" t="s">
        <v>182</v>
      </c>
      <c r="D9" s="82"/>
      <c r="E9" s="82"/>
      <c r="F9" s="82"/>
      <c r="G9" s="82"/>
      <c r="H9" s="82"/>
      <c r="I9" s="82"/>
      <c r="J9" s="82"/>
      <c r="K9" s="80"/>
      <c r="L9" s="80"/>
      <c r="M9" s="80"/>
      <c r="N9" s="80"/>
      <c r="O9" s="80"/>
      <c r="P9" s="80"/>
      <c r="Q9" s="80"/>
      <c r="R9" s="80"/>
      <c r="S9" s="80"/>
      <c r="T9" s="80"/>
      <c r="U9" s="83"/>
      <c r="V9" s="83"/>
      <c r="W9" s="83"/>
      <c r="X9" s="83"/>
    </row>
    <row r="10" spans="1:24" hidden="1" x14ac:dyDescent="0.25">
      <c r="A10" s="76">
        <f>A8+1</f>
        <v>5</v>
      </c>
      <c r="B10" s="64" t="s">
        <v>183</v>
      </c>
      <c r="C10" s="64" t="s">
        <v>184</v>
      </c>
      <c r="D10" s="65" t="s">
        <v>173</v>
      </c>
      <c r="K10" s="77">
        <v>12153.052</v>
      </c>
      <c r="L10" s="77">
        <v>12766.031000000001</v>
      </c>
      <c r="M10" s="77">
        <v>12942.432000000001</v>
      </c>
      <c r="N10" s="77">
        <v>13266.218000000001</v>
      </c>
      <c r="O10" s="77">
        <v>13703.07</v>
      </c>
      <c r="P10" s="77">
        <v>14417.795085741031</v>
      </c>
      <c r="Q10" s="77">
        <v>15300.610120720217</v>
      </c>
      <c r="R10" s="77">
        <v>15838.081901614592</v>
      </c>
      <c r="S10" s="77">
        <v>16286.226358814471</v>
      </c>
      <c r="T10" s="77">
        <v>16705.371185257991</v>
      </c>
      <c r="U10" s="78"/>
      <c r="V10" s="78"/>
      <c r="W10" s="78"/>
      <c r="X10" s="78"/>
    </row>
    <row r="11" spans="1:24" hidden="1" x14ac:dyDescent="0.25">
      <c r="A11" s="76">
        <f>A10+1</f>
        <v>6</v>
      </c>
      <c r="B11" s="64" t="s">
        <v>185</v>
      </c>
      <c r="C11" s="64" t="s">
        <v>186</v>
      </c>
      <c r="D11" s="65" t="s">
        <v>173</v>
      </c>
      <c r="K11" s="77">
        <v>3404.4140000000002</v>
      </c>
      <c r="L11" s="77">
        <v>3460.2170000000001</v>
      </c>
      <c r="M11" s="77">
        <v>3524.5450000000001</v>
      </c>
      <c r="N11" s="77">
        <v>3590.4110000000001</v>
      </c>
      <c r="O11" s="77">
        <v>3688.6889999999999</v>
      </c>
      <c r="P11" s="77">
        <v>3839.6870165075779</v>
      </c>
      <c r="Q11" s="77">
        <v>3958.7260591868398</v>
      </c>
      <c r="R11" s="77">
        <v>4069.1157848601088</v>
      </c>
      <c r="S11" s="77">
        <v>4181.1466795952347</v>
      </c>
      <c r="T11" s="77">
        <v>4288.7533136148668</v>
      </c>
      <c r="U11" s="78"/>
      <c r="V11" s="78"/>
      <c r="W11" s="78"/>
      <c r="X11" s="78"/>
    </row>
    <row r="12" spans="1:24" hidden="1" x14ac:dyDescent="0.25">
      <c r="A12" s="76">
        <f t="shared" ref="A12:A16" si="2">A11+1</f>
        <v>7</v>
      </c>
      <c r="B12" s="64" t="s">
        <v>187</v>
      </c>
      <c r="C12" s="64" t="s">
        <v>188</v>
      </c>
      <c r="D12" s="65" t="s">
        <v>173</v>
      </c>
      <c r="K12" s="77">
        <v>5173.5819999999985</v>
      </c>
      <c r="L12" s="77">
        <v>4935.8879999999981</v>
      </c>
      <c r="M12" s="77">
        <v>4521.1549999999997</v>
      </c>
      <c r="N12" s="77">
        <v>4614.3569999999972</v>
      </c>
      <c r="O12" s="77">
        <v>4588.4899999999989</v>
      </c>
      <c r="P12" s="77">
        <v>5697.6278442372331</v>
      </c>
      <c r="Q12" s="77">
        <v>6215.3093550039384</v>
      </c>
      <c r="R12" s="77">
        <v>6566.8635813872615</v>
      </c>
      <c r="S12" s="77">
        <v>6961.7880200466689</v>
      </c>
      <c r="T12" s="77">
        <v>7382.6131124233698</v>
      </c>
      <c r="U12" s="78"/>
      <c r="V12" s="78"/>
      <c r="W12" s="78"/>
      <c r="X12" s="78"/>
    </row>
    <row r="13" spans="1:24" hidden="1" x14ac:dyDescent="0.25">
      <c r="A13" s="76">
        <f t="shared" si="2"/>
        <v>8</v>
      </c>
      <c r="B13" s="64" t="s">
        <v>189</v>
      </c>
      <c r="C13" s="64" t="s">
        <v>190</v>
      </c>
      <c r="D13" s="65" t="s">
        <v>173</v>
      </c>
      <c r="K13" s="77">
        <v>4934.6409999999996</v>
      </c>
      <c r="L13" s="77">
        <v>4637.0050000000001</v>
      </c>
      <c r="M13" s="77">
        <v>4639.71</v>
      </c>
      <c r="N13" s="77">
        <v>4617.2179999999998</v>
      </c>
      <c r="O13" s="77">
        <v>3926.1030000000001</v>
      </c>
      <c r="P13" s="77">
        <v>4617.6278442372331</v>
      </c>
      <c r="Q13" s="77">
        <v>5135.3093550039384</v>
      </c>
      <c r="R13" s="77">
        <v>5596.8635813872615</v>
      </c>
      <c r="S13" s="77">
        <v>5991.7880200466689</v>
      </c>
      <c r="T13" s="77">
        <v>6412.6131124233698</v>
      </c>
      <c r="U13" s="78"/>
      <c r="V13" s="78"/>
      <c r="W13" s="78"/>
      <c r="X13" s="78"/>
    </row>
    <row r="14" spans="1:24" hidden="1" x14ac:dyDescent="0.25">
      <c r="A14" s="76">
        <f t="shared" si="2"/>
        <v>9</v>
      </c>
      <c r="B14" s="64" t="s">
        <v>191</v>
      </c>
      <c r="C14" s="64" t="s">
        <v>192</v>
      </c>
      <c r="D14" s="65" t="s">
        <v>173</v>
      </c>
      <c r="K14" s="77">
        <v>238.94099999999889</v>
      </c>
      <c r="L14" s="77">
        <v>298.88299999999799</v>
      </c>
      <c r="M14" s="77">
        <v>-118.55500000000029</v>
      </c>
      <c r="N14" s="77">
        <v>-2.8610000000026048</v>
      </c>
      <c r="O14" s="77">
        <v>662.38699999999881</v>
      </c>
      <c r="P14" s="77">
        <v>1080</v>
      </c>
      <c r="Q14" s="77">
        <v>1080</v>
      </c>
      <c r="R14" s="77">
        <v>970</v>
      </c>
      <c r="S14" s="77">
        <v>970</v>
      </c>
      <c r="T14" s="77">
        <v>970</v>
      </c>
      <c r="U14" s="78"/>
      <c r="V14" s="78"/>
      <c r="W14" s="78"/>
      <c r="X14" s="78"/>
    </row>
    <row r="15" spans="1:24" hidden="1" x14ac:dyDescent="0.25">
      <c r="A15" s="76">
        <f t="shared" si="2"/>
        <v>10</v>
      </c>
      <c r="B15" s="64" t="s">
        <v>193</v>
      </c>
      <c r="C15" s="64" t="s">
        <v>194</v>
      </c>
      <c r="D15" s="65" t="s">
        <v>173</v>
      </c>
      <c r="K15" s="77">
        <v>11839.004000000001</v>
      </c>
      <c r="L15" s="77">
        <v>11966.596</v>
      </c>
      <c r="M15" s="77">
        <v>12682.316999999999</v>
      </c>
      <c r="N15" s="77">
        <v>13060.303</v>
      </c>
      <c r="O15" s="77">
        <v>13592.939</v>
      </c>
      <c r="P15" s="77">
        <v>14131.514877646601</v>
      </c>
      <c r="Q15" s="77">
        <v>14691.357326500445</v>
      </c>
      <c r="R15" s="77">
        <v>15264.921499082464</v>
      </c>
      <c r="S15" s="77">
        <v>15837.556132624142</v>
      </c>
      <c r="T15" s="77">
        <v>16431.672070445777</v>
      </c>
      <c r="U15" s="78"/>
      <c r="V15" s="78"/>
      <c r="W15" s="78"/>
      <c r="X15" s="78"/>
    </row>
    <row r="16" spans="1:24" hidden="1" x14ac:dyDescent="0.25">
      <c r="A16" s="76">
        <f t="shared" si="2"/>
        <v>11</v>
      </c>
      <c r="B16" s="64" t="s">
        <v>195</v>
      </c>
      <c r="C16" s="64" t="s">
        <v>196</v>
      </c>
      <c r="D16" s="65" t="s">
        <v>173</v>
      </c>
      <c r="K16" s="77">
        <v>12717.643</v>
      </c>
      <c r="L16" s="77">
        <v>12764.192999999999</v>
      </c>
      <c r="M16" s="77">
        <v>12916.428</v>
      </c>
      <c r="N16" s="77">
        <v>13188.540999999999</v>
      </c>
      <c r="O16" s="77">
        <v>13787.441999999999</v>
      </c>
      <c r="P16" s="77">
        <v>15315.898129484694</v>
      </c>
      <c r="Q16" s="77">
        <v>16476.943727952366</v>
      </c>
      <c r="R16" s="77">
        <v>17252.336939120905</v>
      </c>
      <c r="S16" s="77">
        <v>18046.729532039499</v>
      </c>
      <c r="T16" s="77">
        <v>18858.982647980065</v>
      </c>
      <c r="U16" s="78"/>
      <c r="V16" s="78"/>
      <c r="W16" s="78"/>
      <c r="X16" s="78"/>
    </row>
    <row r="17" spans="1:24" s="84" customFormat="1" hidden="1" x14ac:dyDescent="0.25">
      <c r="A17" s="80"/>
      <c r="B17" s="81" t="s">
        <v>197</v>
      </c>
      <c r="C17" s="81" t="s">
        <v>198</v>
      </c>
      <c r="D17" s="82"/>
      <c r="E17" s="82"/>
      <c r="F17" s="82"/>
      <c r="G17" s="82"/>
      <c r="H17" s="82"/>
      <c r="I17" s="82"/>
      <c r="J17" s="82"/>
      <c r="K17" s="80"/>
      <c r="L17" s="80"/>
      <c r="M17" s="80"/>
      <c r="N17" s="80"/>
      <c r="O17" s="80"/>
      <c r="P17" s="80"/>
      <c r="Q17" s="80"/>
      <c r="R17" s="80"/>
      <c r="S17" s="80"/>
      <c r="T17" s="80"/>
      <c r="U17" s="83"/>
      <c r="V17" s="83"/>
      <c r="W17" s="83"/>
      <c r="X17" s="83"/>
    </row>
    <row r="18" spans="1:24" hidden="1" x14ac:dyDescent="0.25">
      <c r="A18" s="76">
        <f>A16+1</f>
        <v>12</v>
      </c>
      <c r="B18" s="64" t="s">
        <v>183</v>
      </c>
      <c r="C18" s="64" t="s">
        <v>184</v>
      </c>
      <c r="D18" s="65" t="s">
        <v>178</v>
      </c>
      <c r="K18" s="79">
        <v>3.1551785749147188</v>
      </c>
      <c r="L18" s="79">
        <v>5.0438276739044774</v>
      </c>
      <c r="M18" s="79">
        <v>1.3817998718630653</v>
      </c>
      <c r="N18" s="79">
        <v>2.5017400130052936</v>
      </c>
      <c r="O18" s="79">
        <v>3.2929656364760307</v>
      </c>
      <c r="P18" s="79">
        <v>5.215802632118427</v>
      </c>
      <c r="Q18" s="79">
        <v>6.1230932311715058</v>
      </c>
      <c r="R18" s="79">
        <v>3.5127473783971963</v>
      </c>
      <c r="S18" s="79">
        <v>2.8295374400999496</v>
      </c>
      <c r="T18" s="79">
        <v>2.5736153803159523</v>
      </c>
      <c r="U18" s="85"/>
      <c r="V18" s="85"/>
      <c r="W18" s="78"/>
      <c r="X18" s="78"/>
    </row>
    <row r="19" spans="1:24" hidden="1" x14ac:dyDescent="0.25">
      <c r="A19" s="76">
        <f>A18+1</f>
        <v>13</v>
      </c>
      <c r="B19" s="64" t="s">
        <v>185</v>
      </c>
      <c r="C19" s="64" t="s">
        <v>186</v>
      </c>
      <c r="D19" s="65" t="s">
        <v>178</v>
      </c>
      <c r="K19" s="79">
        <v>0.28783586374179215</v>
      </c>
      <c r="L19" s="79">
        <v>1.639136720739609</v>
      </c>
      <c r="M19" s="79">
        <v>1.8590741563318192</v>
      </c>
      <c r="N19" s="79">
        <v>1.8687802255326513</v>
      </c>
      <c r="O19" s="79">
        <v>2.7372353750030332</v>
      </c>
      <c r="P19" s="79">
        <v>4.0935415403027475</v>
      </c>
      <c r="Q19" s="79">
        <v>3.1002277573012993</v>
      </c>
      <c r="R19" s="79">
        <v>2.7885164071177027</v>
      </c>
      <c r="S19" s="79">
        <v>2.7531999741063462</v>
      </c>
      <c r="T19" s="79">
        <v>2.5736153803159301</v>
      </c>
      <c r="U19" s="85"/>
      <c r="V19" s="85"/>
      <c r="W19" s="78"/>
      <c r="X19" s="78"/>
    </row>
    <row r="20" spans="1:24" hidden="1" x14ac:dyDescent="0.25">
      <c r="A20" s="76">
        <f t="shared" ref="A20:A24" si="3">A19+1</f>
        <v>14</v>
      </c>
      <c r="B20" s="64" t="s">
        <v>187</v>
      </c>
      <c r="C20" s="64" t="s">
        <v>188</v>
      </c>
      <c r="D20" s="65" t="s">
        <v>178</v>
      </c>
      <c r="K20" s="79">
        <v>-0.32356037404615012</v>
      </c>
      <c r="L20" s="79">
        <v>-4.5943796773686092</v>
      </c>
      <c r="M20" s="79">
        <v>-8.4023989199106364</v>
      </c>
      <c r="N20" s="79">
        <v>2.0614643824420353</v>
      </c>
      <c r="O20" s="79">
        <v>-0.560576479019681</v>
      </c>
      <c r="P20" s="79">
        <v>24.172175252364813</v>
      </c>
      <c r="Q20" s="79">
        <v>9.0859130311627077</v>
      </c>
      <c r="R20" s="79">
        <v>5.6562627264930443</v>
      </c>
      <c r="S20" s="79">
        <v>6.013897407260882</v>
      </c>
      <c r="T20" s="79">
        <v>6.0447846324094279</v>
      </c>
      <c r="U20" s="85"/>
      <c r="V20" s="85"/>
      <c r="W20" s="78"/>
      <c r="X20" s="78"/>
    </row>
    <row r="21" spans="1:24" hidden="1" x14ac:dyDescent="0.25">
      <c r="A21" s="76">
        <f t="shared" si="3"/>
        <v>15</v>
      </c>
      <c r="B21" s="64" t="s">
        <v>189</v>
      </c>
      <c r="C21" s="64" t="s">
        <v>190</v>
      </c>
      <c r="D21" s="65" t="s">
        <v>178</v>
      </c>
      <c r="K21" s="79">
        <v>14.380228466500355</v>
      </c>
      <c r="L21" s="79">
        <v>-6.0315633903256449</v>
      </c>
      <c r="M21" s="79">
        <v>5.8335067570558508E-2</v>
      </c>
      <c r="N21" s="79">
        <v>-0.48477167754019668</v>
      </c>
      <c r="O21" s="79">
        <v>-14.96821246040364</v>
      </c>
      <c r="P21" s="79">
        <v>17.613517634082278</v>
      </c>
      <c r="Q21" s="79">
        <v>11.210983826095223</v>
      </c>
      <c r="R21" s="79">
        <v>8.9878563193778405</v>
      </c>
      <c r="S21" s="79">
        <v>7.0561741038812187</v>
      </c>
      <c r="T21" s="79">
        <v>7.0233641605602637</v>
      </c>
      <c r="U21" s="85"/>
      <c r="V21" s="85"/>
      <c r="W21" s="78"/>
      <c r="X21" s="78"/>
    </row>
    <row r="22" spans="1:24" hidden="1" x14ac:dyDescent="0.25">
      <c r="A22" s="76">
        <f t="shared" si="3"/>
        <v>16</v>
      </c>
      <c r="B22" s="64" t="s">
        <v>191</v>
      </c>
      <c r="C22" s="64" t="s">
        <v>199</v>
      </c>
      <c r="D22" s="65" t="s">
        <v>200</v>
      </c>
      <c r="K22" s="65" t="s">
        <v>200</v>
      </c>
      <c r="L22" s="65" t="s">
        <v>200</v>
      </c>
      <c r="M22" s="65" t="s">
        <v>200</v>
      </c>
      <c r="N22" s="65" t="s">
        <v>200</v>
      </c>
      <c r="O22" s="65" t="s">
        <v>200</v>
      </c>
      <c r="P22" s="65" t="s">
        <v>200</v>
      </c>
      <c r="Q22" s="65" t="s">
        <v>200</v>
      </c>
      <c r="R22" s="65" t="s">
        <v>200</v>
      </c>
      <c r="S22" s="65" t="s">
        <v>200</v>
      </c>
      <c r="T22" s="65" t="s">
        <v>200</v>
      </c>
      <c r="U22" s="85"/>
      <c r="V22" s="85"/>
      <c r="W22" s="78"/>
      <c r="X22" s="78"/>
    </row>
    <row r="23" spans="1:24" hidden="1" x14ac:dyDescent="0.25">
      <c r="A23" s="76">
        <f t="shared" si="3"/>
        <v>17</v>
      </c>
      <c r="B23" s="64" t="s">
        <v>193</v>
      </c>
      <c r="C23" s="64" t="s">
        <v>194</v>
      </c>
      <c r="D23" s="65" t="s">
        <v>178</v>
      </c>
      <c r="K23" s="79">
        <v>9.7791093735786649</v>
      </c>
      <c r="L23" s="79">
        <v>1.0777257951766872</v>
      </c>
      <c r="M23" s="79">
        <v>5.9809907512545779</v>
      </c>
      <c r="N23" s="79">
        <v>2.9804175372686315</v>
      </c>
      <c r="O23" s="79">
        <v>4.0782821041747797</v>
      </c>
      <c r="P23" s="79">
        <v>3.9621738731160372</v>
      </c>
      <c r="Q23" s="79">
        <v>3.9616591264352685</v>
      </c>
      <c r="R23" s="79">
        <v>3.9040924526926979</v>
      </c>
      <c r="S23" s="79">
        <v>3.7513106999999879</v>
      </c>
      <c r="T23" s="79">
        <v>3.7513106999999879</v>
      </c>
      <c r="U23" s="85"/>
      <c r="V23" s="85"/>
      <c r="W23" s="78"/>
      <c r="X23" s="78"/>
    </row>
    <row r="24" spans="1:24" hidden="1" x14ac:dyDescent="0.25">
      <c r="A24" s="76">
        <f t="shared" si="3"/>
        <v>18</v>
      </c>
      <c r="B24" s="64" t="s">
        <v>195</v>
      </c>
      <c r="C24" s="64" t="s">
        <v>196</v>
      </c>
      <c r="D24" s="65" t="s">
        <v>178</v>
      </c>
      <c r="K24" s="79">
        <v>5.3811348552625926</v>
      </c>
      <c r="L24" s="79">
        <v>0.36602694382912304</v>
      </c>
      <c r="M24" s="79">
        <v>1.19267234520819</v>
      </c>
      <c r="N24" s="79">
        <v>2.1067202170754973</v>
      </c>
      <c r="O24" s="79">
        <v>4.5410709190652598</v>
      </c>
      <c r="P24" s="79">
        <v>11.085857184274616</v>
      </c>
      <c r="Q24" s="79">
        <v>7.5806563131452176</v>
      </c>
      <c r="R24" s="79">
        <v>4.7059286234808262</v>
      </c>
      <c r="S24" s="79">
        <v>4.604550651438144</v>
      </c>
      <c r="T24" s="79">
        <v>4.5008327658400571</v>
      </c>
      <c r="U24" s="85"/>
      <c r="V24" s="85"/>
      <c r="W24" s="78"/>
      <c r="X24" s="78"/>
    </row>
    <row r="25" spans="1:24" s="84" customFormat="1" hidden="1" x14ac:dyDescent="0.25">
      <c r="A25" s="80"/>
      <c r="B25" s="81" t="s">
        <v>201</v>
      </c>
      <c r="C25" s="81" t="s">
        <v>202</v>
      </c>
      <c r="D25" s="82"/>
      <c r="E25" s="82"/>
      <c r="F25" s="82"/>
      <c r="G25" s="82"/>
      <c r="H25" s="82"/>
      <c r="I25" s="82"/>
      <c r="J25" s="82"/>
      <c r="K25" s="80"/>
      <c r="L25" s="80"/>
      <c r="M25" s="80"/>
      <c r="N25" s="80"/>
      <c r="O25" s="80"/>
      <c r="P25" s="80"/>
      <c r="Q25" s="80"/>
      <c r="R25" s="80"/>
      <c r="S25" s="80"/>
      <c r="T25" s="80"/>
      <c r="U25" s="83"/>
      <c r="V25" s="83"/>
      <c r="W25" s="83"/>
      <c r="X25" s="83"/>
    </row>
    <row r="26" spans="1:24" hidden="1" x14ac:dyDescent="0.25">
      <c r="A26" s="76">
        <f>A24+1</f>
        <v>19</v>
      </c>
      <c r="B26" s="64" t="s">
        <v>183</v>
      </c>
      <c r="C26" s="64" t="s">
        <v>184</v>
      </c>
      <c r="D26" s="65" t="s">
        <v>173</v>
      </c>
      <c r="K26" s="77">
        <v>13331.181</v>
      </c>
      <c r="L26" s="77">
        <v>14039.43</v>
      </c>
      <c r="M26" s="77">
        <v>14468.681</v>
      </c>
      <c r="N26" s="77">
        <v>14678.594999999999</v>
      </c>
      <c r="O26" s="77">
        <v>15319.529</v>
      </c>
      <c r="P26" s="77">
        <v>16638.311626969451</v>
      </c>
      <c r="Q26" s="77">
        <v>18151.489506861122</v>
      </c>
      <c r="R26" s="77">
        <v>19240.044010141111</v>
      </c>
      <c r="S26" s="77">
        <v>20199.921672336652</v>
      </c>
      <c r="T26" s="77">
        <v>21154.905552537144</v>
      </c>
      <c r="U26" s="78"/>
      <c r="V26" s="78"/>
      <c r="W26" s="78"/>
      <c r="X26" s="78"/>
    </row>
    <row r="27" spans="1:24" hidden="1" x14ac:dyDescent="0.25">
      <c r="A27" s="76">
        <f>A26+1</f>
        <v>20</v>
      </c>
      <c r="B27" s="64" t="s">
        <v>185</v>
      </c>
      <c r="C27" s="64" t="s">
        <v>186</v>
      </c>
      <c r="D27" s="65" t="s">
        <v>173</v>
      </c>
      <c r="K27" s="77">
        <v>3799.1370000000002</v>
      </c>
      <c r="L27" s="77">
        <v>4021.8020000000001</v>
      </c>
      <c r="M27" s="77">
        <v>4135.5810000000001</v>
      </c>
      <c r="N27" s="77">
        <v>4358.3620000000001</v>
      </c>
      <c r="O27" s="77">
        <v>4492.6549999999997</v>
      </c>
      <c r="P27" s="77">
        <v>4813.9569311358573</v>
      </c>
      <c r="Q27" s="77">
        <v>5112.0965769436443</v>
      </c>
      <c r="R27" s="77">
        <v>5410.8164985820586</v>
      </c>
      <c r="S27" s="77">
        <v>5708.4544754690169</v>
      </c>
      <c r="T27" s="77">
        <v>5994.4887477568427</v>
      </c>
      <c r="U27" s="78"/>
      <c r="V27" s="78"/>
      <c r="W27" s="78"/>
      <c r="X27" s="78"/>
    </row>
    <row r="28" spans="1:24" hidden="1" x14ac:dyDescent="0.25">
      <c r="A28" s="76">
        <f t="shared" ref="A28:A32" si="4">A27+1</f>
        <v>21</v>
      </c>
      <c r="B28" s="64" t="s">
        <v>187</v>
      </c>
      <c r="C28" s="64" t="s">
        <v>188</v>
      </c>
      <c r="D28" s="65" t="s">
        <v>173</v>
      </c>
      <c r="K28" s="77">
        <v>5728.5130000000008</v>
      </c>
      <c r="L28" s="77">
        <v>5579.1759999999995</v>
      </c>
      <c r="M28" s="77">
        <v>5418.6470000000008</v>
      </c>
      <c r="N28" s="77">
        <v>5440.2730000000001</v>
      </c>
      <c r="O28" s="77">
        <v>4891.0220000000008</v>
      </c>
      <c r="P28" s="77">
        <v>6136.4296208282531</v>
      </c>
      <c r="Q28" s="77">
        <v>6845.7710008561353</v>
      </c>
      <c r="R28" s="77">
        <v>7462.1044336183077</v>
      </c>
      <c r="S28" s="77">
        <v>8137.6125931825381</v>
      </c>
      <c r="T28" s="77">
        <v>8801.4089353741711</v>
      </c>
      <c r="U28" s="78"/>
      <c r="V28" s="78"/>
      <c r="W28" s="78"/>
      <c r="X28" s="78"/>
    </row>
    <row r="29" spans="1:24" hidden="1" x14ac:dyDescent="0.25">
      <c r="A29" s="76">
        <f t="shared" si="4"/>
        <v>22</v>
      </c>
      <c r="B29" s="64" t="s">
        <v>189</v>
      </c>
      <c r="C29" s="64" t="s">
        <v>190</v>
      </c>
      <c r="D29" s="65" t="s">
        <v>173</v>
      </c>
      <c r="K29" s="77">
        <v>5551.2340000000004</v>
      </c>
      <c r="L29" s="77">
        <v>5291.0259999999998</v>
      </c>
      <c r="M29" s="77">
        <v>5337.31</v>
      </c>
      <c r="N29" s="77">
        <v>5384.46</v>
      </c>
      <c r="O29" s="77">
        <v>4537.7520000000004</v>
      </c>
      <c r="P29" s="77">
        <v>5404.9159709528767</v>
      </c>
      <c r="Q29" s="77">
        <v>6187.4087159682967</v>
      </c>
      <c r="R29" s="77">
        <v>6900.3629099848422</v>
      </c>
      <c r="S29" s="77">
        <v>7547.7839933673986</v>
      </c>
      <c r="T29" s="77">
        <v>8241.0717655497883</v>
      </c>
      <c r="U29" s="78"/>
      <c r="V29" s="78"/>
      <c r="W29" s="78"/>
      <c r="X29" s="78"/>
    </row>
    <row r="30" spans="1:24" hidden="1" x14ac:dyDescent="0.25">
      <c r="A30" s="76">
        <f t="shared" si="4"/>
        <v>23</v>
      </c>
      <c r="B30" s="64" t="s">
        <v>191</v>
      </c>
      <c r="C30" s="64" t="s">
        <v>199</v>
      </c>
      <c r="D30" s="65" t="s">
        <v>173</v>
      </c>
      <c r="K30" s="77">
        <v>177.279</v>
      </c>
      <c r="L30" s="77">
        <v>288.14999999999998</v>
      </c>
      <c r="M30" s="77">
        <v>81.337000000000003</v>
      </c>
      <c r="N30" s="77">
        <v>55.813000000000002</v>
      </c>
      <c r="O30" s="77">
        <v>353.27</v>
      </c>
      <c r="P30" s="77">
        <v>731.51364987537625</v>
      </c>
      <c r="Q30" s="77">
        <v>658.36228488783865</v>
      </c>
      <c r="R30" s="77">
        <v>561.74152363346593</v>
      </c>
      <c r="S30" s="77">
        <v>589.82859981513934</v>
      </c>
      <c r="T30" s="77">
        <v>560.33716982438239</v>
      </c>
      <c r="U30" s="78"/>
      <c r="V30" s="78"/>
      <c r="W30" s="78"/>
      <c r="X30" s="78"/>
    </row>
    <row r="31" spans="1:24" hidden="1" x14ac:dyDescent="0.25">
      <c r="A31" s="76">
        <f t="shared" si="4"/>
        <v>24</v>
      </c>
      <c r="B31" s="64" t="s">
        <v>193</v>
      </c>
      <c r="C31" s="64" t="s">
        <v>194</v>
      </c>
      <c r="D31" s="65" t="s">
        <v>173</v>
      </c>
      <c r="K31" s="77">
        <v>13417.956</v>
      </c>
      <c r="L31" s="77">
        <v>13741.264999999999</v>
      </c>
      <c r="M31" s="77">
        <v>14345.879000000001</v>
      </c>
      <c r="N31" s="77">
        <v>14690.398999999999</v>
      </c>
      <c r="O31" s="77">
        <v>14965.835999999999</v>
      </c>
      <c r="P31" s="77">
        <v>16227.837206972465</v>
      </c>
      <c r="Q31" s="77">
        <v>17596.170139135884</v>
      </c>
      <c r="R31" s="77">
        <v>19069.315947749386</v>
      </c>
      <c r="S31" s="77">
        <v>20635.405842518619</v>
      </c>
      <c r="T31" s="77">
        <v>22330.112703162173</v>
      </c>
      <c r="U31" s="78"/>
      <c r="V31" s="78"/>
      <c r="W31" s="78"/>
      <c r="X31" s="78"/>
    </row>
    <row r="32" spans="1:24" hidden="1" x14ac:dyDescent="0.25">
      <c r="A32" s="76">
        <f t="shared" si="4"/>
        <v>25</v>
      </c>
      <c r="B32" s="64" t="s">
        <v>195</v>
      </c>
      <c r="C32" s="64" t="s">
        <v>196</v>
      </c>
      <c r="D32" s="65" t="s">
        <v>173</v>
      </c>
      <c r="K32" s="77">
        <v>14391.173000000001</v>
      </c>
      <c r="L32" s="77">
        <v>14550.132</v>
      </c>
      <c r="M32" s="77">
        <v>14687.266</v>
      </c>
      <c r="N32" s="77">
        <v>14814.513000000001</v>
      </c>
      <c r="O32" s="77">
        <v>14742.353999999999</v>
      </c>
      <c r="P32" s="77">
        <v>16949.853770891597</v>
      </c>
      <c r="Q32" s="77">
        <v>18891.215432353947</v>
      </c>
      <c r="R32" s="77">
        <v>20492.310558390025</v>
      </c>
      <c r="S32" s="77">
        <v>22207.581395298337</v>
      </c>
      <c r="T32" s="77">
        <v>24042.563365067115</v>
      </c>
      <c r="U32" s="78"/>
      <c r="V32" s="78"/>
      <c r="W32" s="78"/>
      <c r="X32" s="78"/>
    </row>
    <row r="33" spans="1:24" hidden="1" x14ac:dyDescent="0.25">
      <c r="A33" s="71"/>
      <c r="B33" s="72" t="s">
        <v>203</v>
      </c>
      <c r="C33" s="72" t="s">
        <v>204</v>
      </c>
      <c r="D33" s="74"/>
      <c r="E33" s="74"/>
      <c r="F33" s="74"/>
      <c r="G33" s="74"/>
      <c r="H33" s="74"/>
      <c r="I33" s="74"/>
      <c r="J33" s="74"/>
      <c r="K33" s="71"/>
      <c r="L33" s="71"/>
      <c r="M33" s="71"/>
      <c r="N33" s="71"/>
      <c r="O33" s="71"/>
      <c r="P33" s="71"/>
      <c r="Q33" s="71"/>
      <c r="R33" s="71"/>
      <c r="S33" s="71"/>
      <c r="T33" s="71"/>
      <c r="U33" s="78"/>
      <c r="V33" s="78"/>
      <c r="W33" s="78"/>
      <c r="X33" s="78"/>
    </row>
    <row r="34" spans="1:24" hidden="1" x14ac:dyDescent="0.25">
      <c r="A34" s="76">
        <f>A32+1</f>
        <v>26</v>
      </c>
      <c r="B34" s="64" t="s">
        <v>205</v>
      </c>
      <c r="C34" s="64" t="s">
        <v>206</v>
      </c>
      <c r="D34" s="65" t="s">
        <v>178</v>
      </c>
      <c r="K34" s="79">
        <v>3.615730095767745</v>
      </c>
      <c r="L34" s="79">
        <v>1.698634189462922</v>
      </c>
      <c r="M34" s="79">
        <v>1.7763138179640379</v>
      </c>
      <c r="N34" s="79">
        <v>-7.2718913874325608E-4</v>
      </c>
      <c r="O34" s="79">
        <v>0.27390797931130351</v>
      </c>
      <c r="P34" s="79">
        <v>3.1204966750239151</v>
      </c>
      <c r="Q34" s="79">
        <v>3.0916050284484129</v>
      </c>
      <c r="R34" s="79">
        <v>3.0402087140273011</v>
      </c>
      <c r="S34" s="79">
        <v>2.7356680600894663</v>
      </c>
      <c r="T34" s="79">
        <v>2.4699840328632661</v>
      </c>
      <c r="U34" s="78"/>
      <c r="V34" s="78"/>
      <c r="W34" s="78"/>
      <c r="X34" s="78"/>
    </row>
    <row r="35" spans="1:24" hidden="1" x14ac:dyDescent="0.25">
      <c r="A35" s="76">
        <f>A34+1</f>
        <v>27</v>
      </c>
      <c r="B35" s="86" t="s">
        <v>207</v>
      </c>
      <c r="C35" s="86" t="s">
        <v>208</v>
      </c>
      <c r="D35" s="87" t="s">
        <v>178</v>
      </c>
      <c r="E35" s="87"/>
      <c r="F35" s="87"/>
      <c r="G35" s="87"/>
      <c r="H35" s="87"/>
      <c r="I35" s="87"/>
      <c r="J35" s="87"/>
      <c r="K35" s="79">
        <v>3.3479370757350466</v>
      </c>
      <c r="L35" s="79">
        <v>0.25598594291578536</v>
      </c>
      <c r="M35" s="79">
        <v>1.6528287750360136</v>
      </c>
      <c r="N35" s="79">
        <v>-1.025273903482983</v>
      </c>
      <c r="O35" s="79">
        <v>1.0392650513217632</v>
      </c>
      <c r="P35" s="79">
        <v>3.2245191638590902</v>
      </c>
      <c r="Q35" s="79">
        <v>2.8000000000000003</v>
      </c>
      <c r="R35" s="79">
        <v>2.4</v>
      </c>
      <c r="S35" s="79">
        <v>2.1</v>
      </c>
      <c r="T35" s="79">
        <v>2.1</v>
      </c>
      <c r="U35" s="78"/>
      <c r="V35" s="78"/>
      <c r="W35" s="78"/>
      <c r="X35" s="78"/>
    </row>
    <row r="36" spans="1:24" hidden="1" x14ac:dyDescent="0.25">
      <c r="A36" s="76">
        <f t="shared" ref="A36:A41" si="5">A35+1</f>
        <v>28</v>
      </c>
      <c r="B36" s="86" t="s">
        <v>209</v>
      </c>
      <c r="C36" s="86" t="s">
        <v>210</v>
      </c>
      <c r="D36" s="87" t="s">
        <v>178</v>
      </c>
      <c r="E36" s="87"/>
      <c r="F36" s="87"/>
      <c r="G36" s="87"/>
      <c r="H36" s="87"/>
      <c r="I36" s="87"/>
      <c r="J36" s="87"/>
      <c r="K36" s="79">
        <v>2.4438745014633696</v>
      </c>
      <c r="L36" s="79">
        <v>4.1537145317375206</v>
      </c>
      <c r="M36" s="79">
        <v>0.95227753260758163</v>
      </c>
      <c r="N36" s="79">
        <v>3.453612880782714</v>
      </c>
      <c r="O36" s="79">
        <v>0.33487070183007006</v>
      </c>
      <c r="P36" s="79">
        <v>2.9379099976106366</v>
      </c>
      <c r="Q36" s="79">
        <v>3</v>
      </c>
      <c r="R36" s="79">
        <v>2.9720023690359012</v>
      </c>
      <c r="S36" s="79">
        <v>2.6739761047458273</v>
      </c>
      <c r="T36" s="79">
        <v>2.3759498404557529</v>
      </c>
      <c r="U36" s="78"/>
      <c r="V36" s="78"/>
      <c r="W36" s="78"/>
      <c r="X36" s="78"/>
    </row>
    <row r="37" spans="1:24" hidden="1" x14ac:dyDescent="0.25">
      <c r="A37" s="76">
        <f t="shared" si="5"/>
        <v>29</v>
      </c>
      <c r="B37" s="86" t="s">
        <v>211</v>
      </c>
      <c r="C37" s="86" t="s">
        <v>212</v>
      </c>
      <c r="D37" s="87" t="s">
        <v>178</v>
      </c>
      <c r="E37" s="87"/>
      <c r="F37" s="87"/>
      <c r="G37" s="87"/>
      <c r="H37" s="87"/>
      <c r="I37" s="87"/>
      <c r="J37" s="87"/>
      <c r="K37" s="79">
        <v>12.450885410730123</v>
      </c>
      <c r="L37" s="79">
        <v>2.0831820832416952</v>
      </c>
      <c r="M37" s="79">
        <v>6.0319376987328752</v>
      </c>
      <c r="N37" s="79">
        <v>-1.6287842565309063</v>
      </c>
      <c r="O37" s="79">
        <v>-9.5891973844988883</v>
      </c>
      <c r="P37" s="79">
        <v>1.0396544194749566</v>
      </c>
      <c r="Q37" s="79">
        <v>2.2675704905816332</v>
      </c>
      <c r="R37" s="79">
        <v>3.1676909897935275</v>
      </c>
      <c r="S37" s="79">
        <v>2.8662450440819782</v>
      </c>
      <c r="T37" s="79">
        <v>1.9919452210225472</v>
      </c>
      <c r="U37" s="78"/>
      <c r="V37" s="78"/>
      <c r="W37" s="78"/>
      <c r="X37" s="78"/>
    </row>
    <row r="38" spans="1:24" hidden="1" x14ac:dyDescent="0.25">
      <c r="A38" s="76">
        <f t="shared" si="5"/>
        <v>30</v>
      </c>
      <c r="B38" s="86" t="s">
        <v>213</v>
      </c>
      <c r="C38" s="86" t="s">
        <v>214</v>
      </c>
      <c r="D38" s="87" t="s">
        <v>178</v>
      </c>
      <c r="E38" s="87"/>
      <c r="F38" s="87"/>
      <c r="G38" s="87"/>
      <c r="H38" s="87"/>
      <c r="I38" s="87"/>
      <c r="J38" s="87"/>
      <c r="K38" s="79">
        <v>7.7958214475638812</v>
      </c>
      <c r="L38" s="79">
        <v>1.4304517683945193</v>
      </c>
      <c r="M38" s="79">
        <v>0.81595312179752</v>
      </c>
      <c r="N38" s="79">
        <v>1.3748403260851063</v>
      </c>
      <c r="O38" s="79">
        <v>-0.89004181120482428</v>
      </c>
      <c r="P38" s="79">
        <v>1.2723645906466128</v>
      </c>
      <c r="Q38" s="79">
        <v>2.9371584607183356</v>
      </c>
      <c r="R38" s="79">
        <v>2.3257689290140795</v>
      </c>
      <c r="S38" s="79">
        <v>2.1729215460880158</v>
      </c>
      <c r="T38" s="79">
        <v>2.0200741631619521</v>
      </c>
      <c r="U38" s="78"/>
      <c r="V38" s="78"/>
      <c r="W38" s="78"/>
      <c r="X38" s="78"/>
    </row>
    <row r="39" spans="1:24" hidden="1" x14ac:dyDescent="0.25">
      <c r="A39" s="76">
        <f t="shared" si="5"/>
        <v>31</v>
      </c>
      <c r="B39" s="86" t="s">
        <v>215</v>
      </c>
      <c r="C39" s="86" t="s">
        <v>216</v>
      </c>
      <c r="D39" s="87" t="s">
        <v>200</v>
      </c>
      <c r="E39" s="87"/>
      <c r="F39" s="87"/>
      <c r="G39" s="87"/>
      <c r="H39" s="87"/>
      <c r="I39" s="87"/>
      <c r="J39" s="87"/>
      <c r="K39" s="87" t="s">
        <v>200</v>
      </c>
      <c r="L39" s="87" t="s">
        <v>200</v>
      </c>
      <c r="M39" s="87" t="s">
        <v>200</v>
      </c>
      <c r="N39" s="87" t="s">
        <v>200</v>
      </c>
      <c r="O39" s="87" t="s">
        <v>200</v>
      </c>
      <c r="P39" s="87" t="s">
        <v>200</v>
      </c>
      <c r="Q39" s="87" t="s">
        <v>200</v>
      </c>
      <c r="R39" s="87" t="s">
        <v>200</v>
      </c>
      <c r="S39" s="87" t="s">
        <v>200</v>
      </c>
      <c r="T39" s="87" t="s">
        <v>200</v>
      </c>
      <c r="U39" s="78"/>
      <c r="V39" s="78"/>
      <c r="W39" s="78"/>
      <c r="X39" s="78"/>
    </row>
    <row r="40" spans="1:24" hidden="1" x14ac:dyDescent="0.25">
      <c r="A40" s="76">
        <f t="shared" si="5"/>
        <v>32</v>
      </c>
      <c r="B40" s="86" t="s">
        <v>217</v>
      </c>
      <c r="C40" s="86" t="s">
        <v>218</v>
      </c>
      <c r="D40" s="87" t="s">
        <v>178</v>
      </c>
      <c r="E40" s="87"/>
      <c r="F40" s="87"/>
      <c r="G40" s="87"/>
      <c r="H40" s="87"/>
      <c r="I40" s="87"/>
      <c r="J40" s="87"/>
      <c r="K40" s="79">
        <v>4.1257903257970128</v>
      </c>
      <c r="L40" s="79">
        <v>1.3175990676802343</v>
      </c>
      <c r="M40" s="79">
        <v>-1.4917796299592112</v>
      </c>
      <c r="N40" s="79">
        <v>-0.56213758838138972</v>
      </c>
      <c r="O40" s="79">
        <v>-2.1169992330113558</v>
      </c>
      <c r="P40" s="79">
        <v>4.3</v>
      </c>
      <c r="Q40" s="79">
        <v>4.3</v>
      </c>
      <c r="R40" s="79">
        <v>4.3</v>
      </c>
      <c r="S40" s="79">
        <v>4.3</v>
      </c>
      <c r="T40" s="79">
        <v>4.3</v>
      </c>
      <c r="U40" s="78"/>
      <c r="V40" s="78"/>
      <c r="W40" s="78"/>
      <c r="X40" s="78"/>
    </row>
    <row r="41" spans="1:24" hidden="1" x14ac:dyDescent="0.25">
      <c r="A41" s="76">
        <f t="shared" si="5"/>
        <v>33</v>
      </c>
      <c r="B41" s="86" t="s">
        <v>219</v>
      </c>
      <c r="C41" s="86" t="s">
        <v>220</v>
      </c>
      <c r="D41" s="87" t="s">
        <v>178</v>
      </c>
      <c r="E41" s="87"/>
      <c r="F41" s="87"/>
      <c r="G41" s="87"/>
      <c r="H41" s="87"/>
      <c r="I41" s="87"/>
      <c r="J41" s="87"/>
      <c r="K41" s="79">
        <v>7.1164605325228649</v>
      </c>
      <c r="L41" s="79">
        <v>0.73583871200671069</v>
      </c>
      <c r="M41" s="79">
        <v>-0.24723052732036876</v>
      </c>
      <c r="N41" s="79">
        <v>-1.2147524259056581</v>
      </c>
      <c r="O41" s="79">
        <v>-4.8097403709016646</v>
      </c>
      <c r="P41" s="79">
        <v>3.5</v>
      </c>
      <c r="Q41" s="79">
        <v>3.6</v>
      </c>
      <c r="R41" s="79">
        <v>3.6</v>
      </c>
      <c r="S41" s="79">
        <v>3.6</v>
      </c>
      <c r="T41" s="79">
        <v>3.6</v>
      </c>
      <c r="U41" s="78"/>
      <c r="V41" s="78"/>
      <c r="W41" s="78"/>
      <c r="X41" s="78"/>
    </row>
    <row r="42" spans="1:24" hidden="1" x14ac:dyDescent="0.25">
      <c r="A42" s="71"/>
      <c r="B42" s="72" t="s">
        <v>221</v>
      </c>
      <c r="C42" s="72" t="s">
        <v>222</v>
      </c>
      <c r="D42" s="74"/>
      <c r="E42" s="74"/>
      <c r="F42" s="74"/>
      <c r="G42" s="74"/>
      <c r="H42" s="74"/>
      <c r="I42" s="74"/>
      <c r="J42" s="74"/>
      <c r="K42" s="71"/>
      <c r="L42" s="71"/>
      <c r="M42" s="71"/>
      <c r="N42" s="71"/>
      <c r="O42" s="71"/>
      <c r="P42" s="71"/>
      <c r="Q42" s="71"/>
      <c r="R42" s="71"/>
      <c r="S42" s="71"/>
      <c r="T42" s="71"/>
      <c r="U42" s="78"/>
      <c r="V42" s="78"/>
      <c r="W42" s="78"/>
      <c r="X42" s="78"/>
    </row>
    <row r="43" spans="1:24" hidden="1" x14ac:dyDescent="0.25">
      <c r="A43" s="76">
        <f>A41+1</f>
        <v>34</v>
      </c>
      <c r="B43" s="64" t="s">
        <v>183</v>
      </c>
      <c r="C43" s="64" t="s">
        <v>184</v>
      </c>
      <c r="D43" s="65" t="s">
        <v>178</v>
      </c>
      <c r="K43" s="79">
        <v>1.9479731718604376</v>
      </c>
      <c r="L43" s="79">
        <v>3.0876806940658992</v>
      </c>
      <c r="M43" s="79">
        <v>0.86621651489385199</v>
      </c>
      <c r="N43" s="79">
        <v>1.5601121344148237</v>
      </c>
      <c r="O43" s="79">
        <v>2.0468404537222535</v>
      </c>
      <c r="P43" s="79">
        <v>3.2807005357587036</v>
      </c>
      <c r="Q43" s="79">
        <v>3.8769734792288957</v>
      </c>
      <c r="R43" s="79">
        <v>2.268860818263716</v>
      </c>
      <c r="S43" s="79">
        <v>1.8301586111506756</v>
      </c>
      <c r="T43" s="79">
        <v>1.6619549228576362</v>
      </c>
      <c r="U43" s="78"/>
      <c r="V43" s="78"/>
      <c r="W43" s="78"/>
      <c r="X43" s="78"/>
    </row>
    <row r="44" spans="1:24" hidden="1" x14ac:dyDescent="0.25">
      <c r="A44" s="76">
        <f>A43+1</f>
        <v>35</v>
      </c>
      <c r="B44" s="64" t="s">
        <v>185</v>
      </c>
      <c r="C44" s="64" t="s">
        <v>186</v>
      </c>
      <c r="D44" s="65" t="s">
        <v>178</v>
      </c>
      <c r="K44" s="79">
        <v>5.1203980023374424E-2</v>
      </c>
      <c r="L44" s="79">
        <v>0.2810893126370726</v>
      </c>
      <c r="M44" s="79">
        <v>0.3158824268008229</v>
      </c>
      <c r="N44" s="79">
        <v>0.31736500603906875</v>
      </c>
      <c r="O44" s="79">
        <v>0.46047491166554727</v>
      </c>
      <c r="P44" s="79">
        <v>0.693104640564423</v>
      </c>
      <c r="Q44" s="79">
        <v>0.52277226052360493</v>
      </c>
      <c r="R44" s="79">
        <v>0.46599455491818753</v>
      </c>
      <c r="S44" s="79">
        <v>0.4575183368227112</v>
      </c>
      <c r="T44" s="79">
        <v>0.42667203281146804</v>
      </c>
      <c r="U44" s="78"/>
      <c r="V44" s="78"/>
      <c r="W44" s="78"/>
      <c r="X44" s="78"/>
    </row>
    <row r="45" spans="1:24" hidden="1" x14ac:dyDescent="0.25">
      <c r="A45" s="76">
        <f t="shared" ref="A45:A49" si="6">A44+1</f>
        <v>36</v>
      </c>
      <c r="B45" s="64" t="s">
        <v>187</v>
      </c>
      <c r="C45" s="64" t="s">
        <v>188</v>
      </c>
      <c r="D45" s="65" t="s">
        <v>178</v>
      </c>
      <c r="K45" s="79">
        <v>-8.8007331952985324E-2</v>
      </c>
      <c r="L45" s="79">
        <v>-1.1973055763660738</v>
      </c>
      <c r="M45" s="79">
        <v>-2.0365449961818367</v>
      </c>
      <c r="N45" s="79">
        <v>0.44907924107813807</v>
      </c>
      <c r="O45" s="79">
        <v>-0.12119807627395711</v>
      </c>
      <c r="P45" s="79">
        <v>5.0911171195938563</v>
      </c>
      <c r="Q45" s="79">
        <v>2.2734518652335605</v>
      </c>
      <c r="R45" s="79">
        <v>1.4840362565804819</v>
      </c>
      <c r="S45" s="79">
        <v>1.6128155788926619</v>
      </c>
      <c r="T45" s="79">
        <v>1.6686173604285719</v>
      </c>
      <c r="U45" s="78"/>
      <c r="V45" s="78"/>
      <c r="W45" s="78"/>
      <c r="X45" s="78"/>
    </row>
    <row r="46" spans="1:24" hidden="1" x14ac:dyDescent="0.25">
      <c r="A46" s="76">
        <f t="shared" si="6"/>
        <v>37</v>
      </c>
      <c r="B46" s="64" t="s">
        <v>189</v>
      </c>
      <c r="C46" s="64" t="s">
        <v>190</v>
      </c>
      <c r="D46" s="65" t="s">
        <v>178</v>
      </c>
      <c r="K46" s="79">
        <v>3.2511356870883903</v>
      </c>
      <c r="L46" s="79">
        <v>-1.499243744172303</v>
      </c>
      <c r="M46" s="79">
        <v>1.3282893366748587E-2</v>
      </c>
      <c r="N46" s="79">
        <v>-0.10837417963487737</v>
      </c>
      <c r="O46" s="79">
        <v>-3.2381725164913138</v>
      </c>
      <c r="P46" s="79">
        <v>3.1742077789635164</v>
      </c>
      <c r="Q46" s="79">
        <v>2.2734518652335605</v>
      </c>
      <c r="R46" s="79">
        <v>1.9483856398982564</v>
      </c>
      <c r="S46" s="79">
        <v>1.6128155788926584</v>
      </c>
      <c r="T46" s="79">
        <v>1.668617360428569</v>
      </c>
      <c r="U46" s="78"/>
      <c r="V46" s="78"/>
      <c r="W46" s="78"/>
      <c r="X46" s="78"/>
    </row>
    <row r="47" spans="1:24" hidden="1" x14ac:dyDescent="0.25">
      <c r="A47" s="76">
        <f t="shared" si="6"/>
        <v>38</v>
      </c>
      <c r="B47" s="64" t="s">
        <v>191</v>
      </c>
      <c r="C47" s="64" t="s">
        <v>199</v>
      </c>
      <c r="D47" s="65" t="s">
        <v>178</v>
      </c>
      <c r="K47" s="79">
        <v>-3.3391430190413756</v>
      </c>
      <c r="L47" s="79">
        <v>0.30193816780622917</v>
      </c>
      <c r="M47" s="79">
        <v>-2.0498278895485851</v>
      </c>
      <c r="N47" s="79">
        <v>0.5574534207130154</v>
      </c>
      <c r="O47" s="79">
        <v>3.1169744402173567</v>
      </c>
      <c r="P47" s="79">
        <v>1.9169093406303399</v>
      </c>
      <c r="Q47" s="79">
        <v>0</v>
      </c>
      <c r="R47" s="79">
        <v>-0.46434938331777453</v>
      </c>
      <c r="S47" s="79">
        <v>3.5527136788005009E-15</v>
      </c>
      <c r="T47" s="79">
        <v>2.886579864025407E-15</v>
      </c>
      <c r="U47" s="78"/>
      <c r="V47" s="78"/>
      <c r="W47" s="78"/>
      <c r="X47" s="78"/>
    </row>
    <row r="48" spans="1:24" hidden="1" x14ac:dyDescent="0.25">
      <c r="A48" s="76">
        <f t="shared" si="6"/>
        <v>39</v>
      </c>
      <c r="B48" s="64" t="s">
        <v>193</v>
      </c>
      <c r="C48" s="64" t="s">
        <v>194</v>
      </c>
      <c r="D48" s="65" t="s">
        <v>178</v>
      </c>
      <c r="K48" s="79">
        <v>5.5266183400173752</v>
      </c>
      <c r="L48" s="79">
        <v>0.64270285787483072</v>
      </c>
      <c r="M48" s="79">
        <v>3.5145455539160526</v>
      </c>
      <c r="N48" s="79">
        <v>1.8212663464106618</v>
      </c>
      <c r="O48" s="79">
        <v>2.4956298973309403</v>
      </c>
      <c r="P48" s="79">
        <v>2.4721479707263696</v>
      </c>
      <c r="Q48" s="79">
        <v>2.4586059828535674</v>
      </c>
      <c r="R48" s="79">
        <v>2.4212197257420889</v>
      </c>
      <c r="S48" s="79">
        <v>2.3385588927455712</v>
      </c>
      <c r="T48" s="79">
        <v>2.3557344509986375</v>
      </c>
      <c r="U48" s="78"/>
      <c r="V48" s="78"/>
      <c r="W48" s="78"/>
      <c r="X48" s="78"/>
    </row>
    <row r="49" spans="1:24" hidden="1" x14ac:dyDescent="0.25">
      <c r="A49" s="76">
        <f t="shared" si="6"/>
        <v>40</v>
      </c>
      <c r="B49" s="64" t="s">
        <v>195</v>
      </c>
      <c r="C49" s="64" t="s">
        <v>196</v>
      </c>
      <c r="D49" s="65" t="s">
        <v>178</v>
      </c>
      <c r="K49" s="79">
        <v>-3.403159784977865</v>
      </c>
      <c r="L49" s="79">
        <v>-0.23448035953721713</v>
      </c>
      <c r="M49" s="79">
        <v>-0.74754945348873436</v>
      </c>
      <c r="N49" s="79">
        <v>-1.3111338761775344</v>
      </c>
      <c r="O49" s="79">
        <v>-2.8061100660514704</v>
      </c>
      <c r="P49" s="79">
        <v>-7.0158539876701749</v>
      </c>
      <c r="Q49" s="79">
        <v>-5.0988517583875543</v>
      </c>
      <c r="R49" s="79">
        <v>-3.2732123584990886</v>
      </c>
      <c r="S49" s="79">
        <v>-3.244187049971329</v>
      </c>
      <c r="T49" s="79">
        <v>-3.2206721387882467</v>
      </c>
      <c r="U49" s="78"/>
      <c r="V49" s="78"/>
      <c r="W49" s="78"/>
      <c r="X49" s="78"/>
    </row>
    <row r="50" spans="1:24" hidden="1" x14ac:dyDescent="0.25">
      <c r="A50" s="71"/>
      <c r="B50" s="72" t="s">
        <v>223</v>
      </c>
      <c r="C50" s="72" t="s">
        <v>224</v>
      </c>
      <c r="D50" s="74"/>
      <c r="E50" s="74"/>
      <c r="F50" s="74"/>
      <c r="G50" s="74"/>
      <c r="H50" s="74"/>
      <c r="I50" s="74"/>
      <c r="J50" s="74"/>
      <c r="K50" s="71"/>
      <c r="L50" s="71"/>
      <c r="M50" s="71"/>
      <c r="N50" s="71"/>
      <c r="O50" s="71"/>
      <c r="P50" s="71"/>
      <c r="Q50" s="71"/>
      <c r="R50" s="71"/>
      <c r="S50" s="71"/>
      <c r="T50" s="71"/>
      <c r="U50" s="78"/>
      <c r="V50" s="78"/>
      <c r="W50" s="78"/>
      <c r="X50" s="78"/>
    </row>
    <row r="51" spans="1:24" hidden="1" x14ac:dyDescent="0.25">
      <c r="A51" s="76">
        <f>A49+1</f>
        <v>41</v>
      </c>
      <c r="B51" s="64" t="s">
        <v>225</v>
      </c>
      <c r="C51" s="64" t="s">
        <v>226</v>
      </c>
      <c r="D51" s="65" t="s">
        <v>178</v>
      </c>
      <c r="K51" s="79">
        <v>2.2675736961451198</v>
      </c>
      <c r="L51" s="79">
        <v>-5.5432372505537231E-2</v>
      </c>
      <c r="M51" s="79">
        <v>0.61009428729894566</v>
      </c>
      <c r="N51" s="79">
        <v>0.16538037486217849</v>
      </c>
      <c r="O51" s="79">
        <v>0.11007154650524154</v>
      </c>
      <c r="P51" s="79">
        <v>2.9000000000000004</v>
      </c>
      <c r="Q51" s="79">
        <v>2.8000000000000003</v>
      </c>
      <c r="R51" s="79">
        <v>2.4</v>
      </c>
      <c r="S51" s="79">
        <v>2.1</v>
      </c>
      <c r="T51" s="79">
        <v>2.1</v>
      </c>
      <c r="U51" s="78"/>
      <c r="V51" s="78"/>
      <c r="W51" s="78"/>
      <c r="X51" s="78"/>
    </row>
    <row r="52" spans="1:24" hidden="1" x14ac:dyDescent="0.25">
      <c r="A52" s="71"/>
      <c r="B52" s="72" t="s">
        <v>227</v>
      </c>
      <c r="C52" s="72" t="s">
        <v>228</v>
      </c>
      <c r="D52" s="74"/>
      <c r="E52" s="74"/>
      <c r="F52" s="74"/>
      <c r="G52" s="74"/>
      <c r="H52" s="74"/>
      <c r="I52" s="74"/>
      <c r="J52" s="74"/>
      <c r="K52" s="71"/>
      <c r="L52" s="71"/>
      <c r="M52" s="71"/>
      <c r="N52" s="71"/>
      <c r="O52" s="71"/>
      <c r="P52" s="71"/>
      <c r="Q52" s="71"/>
      <c r="R52" s="71"/>
      <c r="S52" s="71"/>
      <c r="T52" s="71"/>
      <c r="U52" s="78"/>
      <c r="V52" s="78"/>
      <c r="W52" s="78"/>
      <c r="X52" s="78"/>
    </row>
    <row r="53" spans="1:24" s="86" customFormat="1" hidden="1" x14ac:dyDescent="0.25">
      <c r="A53" s="76">
        <f>A51+1</f>
        <v>42</v>
      </c>
      <c r="B53" s="86" t="s">
        <v>229</v>
      </c>
      <c r="C53" s="86" t="s">
        <v>230</v>
      </c>
      <c r="D53" s="65" t="s">
        <v>173</v>
      </c>
      <c r="E53" s="65"/>
      <c r="F53" s="65"/>
      <c r="G53" s="65"/>
      <c r="H53" s="65"/>
      <c r="I53" s="65"/>
      <c r="J53" s="65"/>
      <c r="K53" s="77">
        <v>10999.338</v>
      </c>
      <c r="L53" s="77">
        <v>11063.838</v>
      </c>
      <c r="M53" s="77">
        <v>10956.14</v>
      </c>
      <c r="N53" s="77">
        <v>10607.608</v>
      </c>
      <c r="O53" s="77">
        <v>10403.287</v>
      </c>
      <c r="P53" s="77">
        <v>11220.032938021204</v>
      </c>
      <c r="Q53" s="77">
        <v>11967.830458715322</v>
      </c>
      <c r="R53" s="77">
        <v>12791.116190221475</v>
      </c>
      <c r="S53" s="77">
        <v>13576.614158471833</v>
      </c>
      <c r="T53" s="77">
        <v>14336.527307903098</v>
      </c>
      <c r="U53" s="78"/>
      <c r="V53" s="78"/>
      <c r="W53" s="78"/>
      <c r="X53" s="78"/>
    </row>
    <row r="54" spans="1:24" s="86" customFormat="1" hidden="1" x14ac:dyDescent="0.25">
      <c r="A54" s="76">
        <f>A53+1</f>
        <v>43</v>
      </c>
      <c r="B54" s="86" t="s">
        <v>231</v>
      </c>
      <c r="C54" s="86" t="s">
        <v>232</v>
      </c>
      <c r="D54" s="65" t="s">
        <v>173</v>
      </c>
      <c r="E54" s="65"/>
      <c r="F54" s="65"/>
      <c r="G54" s="65"/>
      <c r="H54" s="65"/>
      <c r="I54" s="65"/>
      <c r="J54" s="65"/>
      <c r="K54" s="77">
        <v>8746.7659999999996</v>
      </c>
      <c r="L54" s="77">
        <v>9416.1039999999994</v>
      </c>
      <c r="M54" s="77">
        <v>10093.050999999999</v>
      </c>
      <c r="N54" s="77">
        <v>10908.264000000001</v>
      </c>
      <c r="O54" s="77">
        <v>11573.939</v>
      </c>
      <c r="P54" s="77">
        <v>12476.589498980991</v>
      </c>
      <c r="Q54" s="77">
        <v>13489.52510122794</v>
      </c>
      <c r="R54" s="77">
        <v>14298.89660730162</v>
      </c>
      <c r="S54" s="77">
        <v>15085.335920703208</v>
      </c>
      <c r="T54" s="77">
        <v>15823.763114021633</v>
      </c>
      <c r="U54" s="78"/>
      <c r="V54" s="78"/>
      <c r="W54" s="78"/>
      <c r="X54" s="78"/>
    </row>
    <row r="55" spans="1:24" s="86" customFormat="1" hidden="1" x14ac:dyDescent="0.25">
      <c r="A55" s="76">
        <f t="shared" ref="A55:A58" si="7">A54+1</f>
        <v>44</v>
      </c>
      <c r="B55" s="86" t="s">
        <v>233</v>
      </c>
      <c r="C55" s="86" t="s">
        <v>234</v>
      </c>
      <c r="D55" s="65" t="s">
        <v>173</v>
      </c>
      <c r="E55" s="65"/>
      <c r="F55" s="65"/>
      <c r="G55" s="65"/>
      <c r="H55" s="65"/>
      <c r="I55" s="65"/>
      <c r="J55" s="65"/>
      <c r="K55" s="77">
        <v>7254.7730000000001</v>
      </c>
      <c r="L55" s="77">
        <v>7797.3180000000002</v>
      </c>
      <c r="M55" s="77">
        <v>8401.018</v>
      </c>
      <c r="N55" s="77">
        <v>9090.7070000000003</v>
      </c>
      <c r="O55" s="77">
        <v>9599.3080000000009</v>
      </c>
      <c r="P55" s="77">
        <v>10339.083673234121</v>
      </c>
      <c r="Q55" s="77">
        <v>11178.481745044219</v>
      </c>
      <c r="R55" s="77">
        <v>11849.190649746875</v>
      </c>
      <c r="S55" s="77">
        <v>12500.896135482953</v>
      </c>
      <c r="T55" s="77">
        <v>13112.815001314842</v>
      </c>
      <c r="U55" s="78"/>
      <c r="V55" s="78"/>
      <c r="W55" s="78"/>
      <c r="X55" s="78"/>
    </row>
    <row r="56" spans="1:24" s="86" customFormat="1" hidden="1" x14ac:dyDescent="0.25">
      <c r="A56" s="76">
        <f t="shared" si="7"/>
        <v>45</v>
      </c>
      <c r="B56" s="86" t="s">
        <v>235</v>
      </c>
      <c r="C56" s="86" t="s">
        <v>236</v>
      </c>
      <c r="D56" s="65" t="s">
        <v>173</v>
      </c>
      <c r="E56" s="65"/>
      <c r="F56" s="65"/>
      <c r="G56" s="65"/>
      <c r="H56" s="65"/>
      <c r="I56" s="65"/>
      <c r="J56" s="65"/>
      <c r="K56" s="77">
        <v>1491.9929999999999</v>
      </c>
      <c r="L56" s="77">
        <v>1618.7860000000001</v>
      </c>
      <c r="M56" s="77">
        <v>1692.0329999999999</v>
      </c>
      <c r="N56" s="77">
        <v>1817.557</v>
      </c>
      <c r="O56" s="77">
        <v>1974.6310000000001</v>
      </c>
      <c r="P56" s="77">
        <v>2137.5058257468704</v>
      </c>
      <c r="Q56" s="77">
        <v>2311.0433561837208</v>
      </c>
      <c r="R56" s="77">
        <v>2449.7059575547446</v>
      </c>
      <c r="S56" s="77">
        <v>2584.4397852202555</v>
      </c>
      <c r="T56" s="77">
        <v>2710.9481127067902</v>
      </c>
      <c r="U56" s="78"/>
      <c r="V56" s="78"/>
      <c r="W56" s="78"/>
      <c r="X56" s="78"/>
    </row>
    <row r="57" spans="1:24" s="86" customFormat="1" hidden="1" x14ac:dyDescent="0.25">
      <c r="A57" s="76">
        <f t="shared" si="7"/>
        <v>46</v>
      </c>
      <c r="B57" s="86" t="s">
        <v>237</v>
      </c>
      <c r="C57" s="86" t="s">
        <v>238</v>
      </c>
      <c r="D57" s="65" t="s">
        <v>173</v>
      </c>
      <c r="E57" s="65"/>
      <c r="F57" s="65"/>
      <c r="G57" s="65"/>
      <c r="H57" s="65"/>
      <c r="I57" s="65"/>
      <c r="J57" s="65"/>
      <c r="K57" s="77">
        <v>2790.3470000000002</v>
      </c>
      <c r="L57" s="77">
        <v>3027.7440000000001</v>
      </c>
      <c r="M57" s="77">
        <v>3247.8539999999998</v>
      </c>
      <c r="N57" s="77">
        <v>3387.8</v>
      </c>
      <c r="O57" s="77">
        <v>3611.0529999999999</v>
      </c>
      <c r="P57" s="77">
        <v>3883.1404648787047</v>
      </c>
      <c r="Q57" s="77">
        <v>4121.7304908160377</v>
      </c>
      <c r="R57" s="77">
        <v>4414.5145327537402</v>
      </c>
      <c r="S57" s="77">
        <v>4673.7659234386392</v>
      </c>
      <c r="T57" s="77">
        <v>4986.7984395325648</v>
      </c>
      <c r="U57" s="78"/>
      <c r="V57" s="78"/>
      <c r="W57" s="78"/>
      <c r="X57" s="78"/>
    </row>
    <row r="58" spans="1:24" s="86" customFormat="1" hidden="1" x14ac:dyDescent="0.25">
      <c r="A58" s="76">
        <f t="shared" si="7"/>
        <v>47</v>
      </c>
      <c r="B58" s="86" t="s">
        <v>239</v>
      </c>
      <c r="C58" s="86" t="s">
        <v>240</v>
      </c>
      <c r="D58" s="65" t="s">
        <v>173</v>
      </c>
      <c r="E58" s="65"/>
      <c r="F58" s="65"/>
      <c r="G58" s="65"/>
      <c r="H58" s="65"/>
      <c r="I58" s="65"/>
      <c r="J58" s="65"/>
      <c r="K58" s="77">
        <v>-650.83799999999997</v>
      </c>
      <c r="L58" s="77">
        <v>-676.14499999999998</v>
      </c>
      <c r="M58" s="77">
        <v>-615.52300000000002</v>
      </c>
      <c r="N58" s="77">
        <v>-550.55600000000004</v>
      </c>
      <c r="O58" s="77">
        <v>-661.59100000000001</v>
      </c>
      <c r="P58" s="77">
        <v>-713.08128686647069</v>
      </c>
      <c r="Q58" s="77">
        <v>-764.77425931645871</v>
      </c>
      <c r="R58" s="77">
        <v>-814.55699857599575</v>
      </c>
      <c r="S58" s="77">
        <v>-861.90281440518868</v>
      </c>
      <c r="T58" s="77">
        <v>-908.73628769408037</v>
      </c>
      <c r="U58" s="78"/>
      <c r="V58" s="78"/>
      <c r="W58" s="78"/>
      <c r="X58" s="78"/>
    </row>
    <row r="59" spans="1:24" hidden="1" x14ac:dyDescent="0.25">
      <c r="A59" s="71"/>
      <c r="B59" s="72" t="s">
        <v>241</v>
      </c>
      <c r="C59" s="72" t="s">
        <v>242</v>
      </c>
      <c r="D59" s="74"/>
      <c r="E59" s="74"/>
      <c r="F59" s="74"/>
      <c r="G59" s="74"/>
      <c r="H59" s="74"/>
      <c r="I59" s="74"/>
      <c r="J59" s="74"/>
      <c r="K59" s="71"/>
      <c r="L59" s="71"/>
      <c r="M59" s="71"/>
      <c r="N59" s="71"/>
      <c r="O59" s="71"/>
      <c r="P59" s="71"/>
      <c r="Q59" s="71"/>
      <c r="R59" s="71"/>
      <c r="S59" s="71"/>
      <c r="T59" s="71"/>
      <c r="U59" s="78"/>
      <c r="V59" s="78"/>
      <c r="W59" s="78"/>
      <c r="X59" s="78"/>
    </row>
    <row r="60" spans="1:24" hidden="1" x14ac:dyDescent="0.25">
      <c r="A60" s="76">
        <f>A58+1</f>
        <v>48</v>
      </c>
      <c r="B60" s="64" t="s">
        <v>243</v>
      </c>
      <c r="C60" s="64" t="s">
        <v>244</v>
      </c>
      <c r="D60" s="65" t="s">
        <v>245</v>
      </c>
      <c r="K60" s="77">
        <v>2044.8130000000001</v>
      </c>
      <c r="L60" s="77">
        <v>2023.825</v>
      </c>
      <c r="M60" s="77">
        <v>2001.4680000000001</v>
      </c>
      <c r="N60" s="77">
        <v>1986.096</v>
      </c>
      <c r="O60" s="77">
        <v>1968.9570000000001</v>
      </c>
      <c r="P60" s="77">
        <v>1950.116</v>
      </c>
      <c r="Q60" s="77">
        <v>1934.5728621719215</v>
      </c>
      <c r="R60" s="77">
        <v>1919.0788803515982</v>
      </c>
      <c r="S60" s="77">
        <v>1904.1816439739603</v>
      </c>
      <c r="T60" s="77">
        <v>1890.4830557790574</v>
      </c>
      <c r="U60" s="78"/>
      <c r="V60" s="78"/>
      <c r="W60" s="78"/>
      <c r="X60" s="78"/>
    </row>
    <row r="61" spans="1:24" hidden="1" x14ac:dyDescent="0.25">
      <c r="A61" s="76">
        <f>A60+1</f>
        <v>49</v>
      </c>
      <c r="B61" s="64" t="s">
        <v>246</v>
      </c>
      <c r="C61" s="64" t="s">
        <v>247</v>
      </c>
      <c r="D61" s="65" t="s">
        <v>178</v>
      </c>
      <c r="K61" s="79">
        <v>-1.4360324013486858</v>
      </c>
      <c r="L61" s="79">
        <v>-1.026401925261633</v>
      </c>
      <c r="M61" s="79">
        <v>-1.1046903758971216</v>
      </c>
      <c r="N61" s="79">
        <v>-0.76803626138415293</v>
      </c>
      <c r="O61" s="79">
        <v>-0.86294922299827714</v>
      </c>
      <c r="P61" s="79">
        <v>-0.95690256313368804</v>
      </c>
      <c r="Q61" s="79">
        <v>-0.7970365777255517</v>
      </c>
      <c r="R61" s="79">
        <v>-0.80089936767377967</v>
      </c>
      <c r="S61" s="79">
        <v>-0.77627014346114409</v>
      </c>
      <c r="T61" s="79">
        <v>-0.7193950345154243</v>
      </c>
      <c r="U61" s="78"/>
      <c r="V61" s="78"/>
      <c r="W61" s="78"/>
      <c r="X61" s="78"/>
    </row>
    <row r="62" spans="1:24" hidden="1" x14ac:dyDescent="0.25">
      <c r="A62" s="76">
        <f t="shared" ref="A62:A68" si="8">A61+1</f>
        <v>50</v>
      </c>
      <c r="B62" s="64" t="s">
        <v>248</v>
      </c>
      <c r="C62" s="64" t="s">
        <v>249</v>
      </c>
      <c r="D62" s="65" t="s">
        <v>245</v>
      </c>
      <c r="K62" s="77">
        <v>1560</v>
      </c>
      <c r="L62" s="77">
        <v>1536.1</v>
      </c>
      <c r="M62" s="77">
        <v>1495.8</v>
      </c>
      <c r="N62" s="77">
        <v>1472.6</v>
      </c>
      <c r="O62" s="77">
        <v>1450.3</v>
      </c>
      <c r="P62" s="77">
        <v>1423.3454296589559</v>
      </c>
      <c r="Q62" s="77">
        <v>1401.9952482140716</v>
      </c>
      <c r="R62" s="77">
        <v>1387.4940304942054</v>
      </c>
      <c r="S62" s="77">
        <v>1374.8191469491992</v>
      </c>
      <c r="T62" s="77">
        <v>1364.9287662724794</v>
      </c>
      <c r="U62" s="78"/>
      <c r="V62" s="78"/>
      <c r="W62" s="78"/>
      <c r="X62" s="78"/>
    </row>
    <row r="63" spans="1:24" hidden="1" x14ac:dyDescent="0.25">
      <c r="A63" s="76">
        <f t="shared" si="8"/>
        <v>51</v>
      </c>
      <c r="B63" s="64" t="s">
        <v>250</v>
      </c>
      <c r="C63" s="64" t="s">
        <v>251</v>
      </c>
      <c r="D63" s="65" t="s">
        <v>245</v>
      </c>
      <c r="K63" s="77">
        <v>1030.7</v>
      </c>
      <c r="L63" s="77">
        <v>1014.2</v>
      </c>
      <c r="M63" s="77">
        <v>992.3</v>
      </c>
      <c r="N63" s="77">
        <v>994.2</v>
      </c>
      <c r="O63" s="77">
        <v>988.6</v>
      </c>
      <c r="P63" s="77">
        <v>980.81919861297433</v>
      </c>
      <c r="Q63" s="77">
        <v>974.38669750877978</v>
      </c>
      <c r="R63" s="77">
        <v>971.24582134594391</v>
      </c>
      <c r="S63" s="77">
        <v>965.12304115833774</v>
      </c>
      <c r="T63" s="77">
        <v>962.27478022209789</v>
      </c>
      <c r="U63" s="78"/>
      <c r="V63" s="78"/>
      <c r="W63" s="78"/>
      <c r="X63" s="78"/>
    </row>
    <row r="64" spans="1:24" hidden="1" x14ac:dyDescent="0.25">
      <c r="A64" s="76">
        <f t="shared" si="8"/>
        <v>52</v>
      </c>
      <c r="B64" s="64" t="s">
        <v>252</v>
      </c>
      <c r="C64" s="64" t="s">
        <v>253</v>
      </c>
      <c r="D64" s="65" t="s">
        <v>245</v>
      </c>
      <c r="K64" s="77">
        <v>875.6</v>
      </c>
      <c r="L64" s="77">
        <v>893.9</v>
      </c>
      <c r="M64" s="77">
        <v>884.6</v>
      </c>
      <c r="N64" s="77">
        <v>896.1</v>
      </c>
      <c r="O64" s="77">
        <v>893.3</v>
      </c>
      <c r="P64" s="77">
        <v>895.01639999999998</v>
      </c>
      <c r="Q64" s="77">
        <v>896</v>
      </c>
      <c r="R64" s="77">
        <v>896</v>
      </c>
      <c r="S64" s="77">
        <v>896</v>
      </c>
      <c r="T64" s="77">
        <v>895.10400000000004</v>
      </c>
      <c r="U64" s="78"/>
      <c r="V64" s="78"/>
      <c r="W64" s="78"/>
      <c r="X64" s="78"/>
    </row>
    <row r="65" spans="1:24" hidden="1" x14ac:dyDescent="0.25">
      <c r="A65" s="76">
        <f t="shared" si="8"/>
        <v>53</v>
      </c>
      <c r="B65" s="64" t="s">
        <v>254</v>
      </c>
      <c r="C65" s="64" t="s">
        <v>255</v>
      </c>
      <c r="D65" s="65" t="s">
        <v>178</v>
      </c>
      <c r="K65" s="79">
        <v>1.624883936861643</v>
      </c>
      <c r="L65" s="79">
        <v>2.0899954317039615</v>
      </c>
      <c r="M65" s="79">
        <v>-1.0403848305179486</v>
      </c>
      <c r="N65" s="79">
        <v>1.3000226090888578</v>
      </c>
      <c r="O65" s="79">
        <v>-0.31246512665997273</v>
      </c>
      <c r="P65" s="79">
        <v>0.1921414978170759</v>
      </c>
      <c r="Q65" s="79">
        <v>0.10989742757787724</v>
      </c>
      <c r="R65" s="79">
        <v>0</v>
      </c>
      <c r="S65" s="79">
        <v>0</v>
      </c>
      <c r="T65" s="79">
        <v>-9.9999999999994316E-2</v>
      </c>
      <c r="U65" s="78"/>
      <c r="V65" s="78"/>
      <c r="W65" s="78"/>
      <c r="X65" s="78"/>
    </row>
    <row r="66" spans="1:24" hidden="1" x14ac:dyDescent="0.25">
      <c r="A66" s="76">
        <f t="shared" si="8"/>
        <v>54</v>
      </c>
      <c r="B66" s="64" t="s">
        <v>256</v>
      </c>
      <c r="C66" s="64" t="s">
        <v>257</v>
      </c>
      <c r="D66" s="65" t="s">
        <v>178</v>
      </c>
      <c r="K66" s="79">
        <v>66.070512820512832</v>
      </c>
      <c r="L66" s="79">
        <v>66.024347373217893</v>
      </c>
      <c r="M66" s="79">
        <v>66.339082765075545</v>
      </c>
      <c r="N66" s="79">
        <v>67.513241885101195</v>
      </c>
      <c r="O66" s="79">
        <v>68.165207198510657</v>
      </c>
      <c r="P66" s="79">
        <v>68.909428321133959</v>
      </c>
      <c r="Q66" s="79">
        <v>69.5</v>
      </c>
      <c r="R66" s="79">
        <v>70</v>
      </c>
      <c r="S66" s="79">
        <v>70.199999999999989</v>
      </c>
      <c r="T66" s="79">
        <v>70.5</v>
      </c>
      <c r="U66" s="78"/>
      <c r="V66" s="78"/>
      <c r="W66" s="78"/>
      <c r="X66" s="78"/>
    </row>
    <row r="67" spans="1:24" hidden="1" x14ac:dyDescent="0.25">
      <c r="A67" s="76">
        <f t="shared" si="8"/>
        <v>55</v>
      </c>
      <c r="B67" s="64" t="s">
        <v>258</v>
      </c>
      <c r="C67" s="64" t="s">
        <v>259</v>
      </c>
      <c r="D67" s="65" t="s">
        <v>178</v>
      </c>
      <c r="K67" s="79">
        <v>15.048025613660618</v>
      </c>
      <c r="L67" s="79">
        <v>11.871425754289094</v>
      </c>
      <c r="M67" s="79">
        <v>10.843494910813261</v>
      </c>
      <c r="N67" s="79">
        <v>9.8772882719774699</v>
      </c>
      <c r="O67" s="79">
        <v>9.6398948007283014</v>
      </c>
      <c r="P67" s="79">
        <v>8.7506238391691049</v>
      </c>
      <c r="Q67" s="79">
        <v>8.0447216396931012</v>
      </c>
      <c r="R67" s="79">
        <v>7.7473508448838322</v>
      </c>
      <c r="S67" s="79">
        <v>7.1620962520360596</v>
      </c>
      <c r="T67" s="79">
        <v>6.9804157401479952</v>
      </c>
      <c r="U67" s="78"/>
      <c r="V67" s="78"/>
      <c r="W67" s="78"/>
      <c r="X67" s="78"/>
    </row>
    <row r="68" spans="1:24" hidden="1" x14ac:dyDescent="0.25">
      <c r="A68" s="76">
        <f t="shared" si="8"/>
        <v>56</v>
      </c>
      <c r="B68" s="64" t="s">
        <v>260</v>
      </c>
      <c r="C68" s="64" t="s">
        <v>261</v>
      </c>
      <c r="D68" s="65" t="s">
        <v>262</v>
      </c>
      <c r="K68" s="79"/>
      <c r="L68" s="79">
        <v>14.09877835741362</v>
      </c>
      <c r="M68" s="79">
        <v>12.928598461928548</v>
      </c>
      <c r="N68" s="79">
        <v>11.279548929533764</v>
      </c>
      <c r="O68" s="79">
        <v>11.434494530316176</v>
      </c>
      <c r="P68" s="79">
        <v>11.057780505938299</v>
      </c>
      <c r="Q68" s="79">
        <v>10.290406806128624</v>
      </c>
      <c r="R68" s="79">
        <v>9.6610156665114477</v>
      </c>
      <c r="S68" s="79">
        <v>9.3834026855769128</v>
      </c>
      <c r="T68" s="79">
        <v>8.7570375812787926</v>
      </c>
      <c r="U68" s="78"/>
      <c r="V68" s="78"/>
      <c r="W68" s="78"/>
      <c r="X68" s="78"/>
    </row>
    <row r="69" spans="1:24" hidden="1" x14ac:dyDescent="0.25">
      <c r="A69" s="71"/>
      <c r="B69" s="72" t="s">
        <v>263</v>
      </c>
      <c r="C69" s="72" t="s">
        <v>264</v>
      </c>
      <c r="D69" s="74"/>
      <c r="E69" s="74"/>
      <c r="F69" s="74"/>
      <c r="G69" s="74"/>
      <c r="H69" s="74"/>
      <c r="I69" s="74"/>
      <c r="J69" s="74"/>
      <c r="K69" s="71"/>
      <c r="L69" s="71"/>
      <c r="M69" s="71"/>
      <c r="N69" s="71"/>
      <c r="O69" s="71"/>
      <c r="P69" s="71"/>
      <c r="Q69" s="71"/>
      <c r="R69" s="71"/>
      <c r="S69" s="71"/>
      <c r="T69" s="71"/>
      <c r="U69" s="78"/>
      <c r="V69" s="78"/>
      <c r="W69" s="78"/>
      <c r="X69" s="78"/>
    </row>
    <row r="70" spans="1:24" hidden="1" x14ac:dyDescent="0.25">
      <c r="A70" s="76">
        <f>A68+1</f>
        <v>57</v>
      </c>
      <c r="B70" s="64" t="s">
        <v>265</v>
      </c>
      <c r="C70" s="64" t="s">
        <v>266</v>
      </c>
      <c r="D70" s="65" t="s">
        <v>267</v>
      </c>
      <c r="K70" s="77">
        <v>685</v>
      </c>
      <c r="L70" s="77">
        <v>716</v>
      </c>
      <c r="M70" s="77">
        <v>765</v>
      </c>
      <c r="N70" s="77">
        <v>818</v>
      </c>
      <c r="O70" s="77">
        <v>859</v>
      </c>
      <c r="P70" s="77">
        <v>923.42499999999995</v>
      </c>
      <c r="Q70" s="77">
        <v>997.29899999999998</v>
      </c>
      <c r="R70" s="77">
        <v>1057.1369400000001</v>
      </c>
      <c r="S70" s="77">
        <v>1115.2794716999999</v>
      </c>
      <c r="T70" s="77">
        <v>1171.043445285</v>
      </c>
      <c r="U70" s="78"/>
      <c r="V70" s="78"/>
      <c r="W70" s="78"/>
      <c r="X70" s="78"/>
    </row>
    <row r="71" spans="1:24" hidden="1" x14ac:dyDescent="0.25">
      <c r="A71" s="76">
        <f>A70+1</f>
        <v>58</v>
      </c>
      <c r="B71" s="64" t="s">
        <v>268</v>
      </c>
      <c r="C71" s="64" t="s">
        <v>269</v>
      </c>
      <c r="D71" s="65" t="s">
        <v>178</v>
      </c>
      <c r="K71" s="79">
        <v>3.7878787878787845</v>
      </c>
      <c r="L71" s="79">
        <v>4.5255474452554845</v>
      </c>
      <c r="M71" s="79">
        <v>6.8435754189944076</v>
      </c>
      <c r="N71" s="79">
        <v>6.9281045751633963</v>
      </c>
      <c r="O71" s="79">
        <v>5.012224938875292</v>
      </c>
      <c r="P71" s="79">
        <v>7.5</v>
      </c>
      <c r="Q71" s="79">
        <v>8</v>
      </c>
      <c r="R71" s="79">
        <v>6</v>
      </c>
      <c r="S71" s="79">
        <v>5.5</v>
      </c>
      <c r="T71" s="79">
        <v>5</v>
      </c>
      <c r="U71" s="78"/>
      <c r="V71" s="78"/>
      <c r="W71" s="78"/>
      <c r="X71" s="78"/>
    </row>
    <row r="72" spans="1:24" hidden="1" x14ac:dyDescent="0.25">
      <c r="A72" s="76">
        <f>A71+1</f>
        <v>59</v>
      </c>
      <c r="B72" s="64" t="s">
        <v>270</v>
      </c>
      <c r="C72" s="64" t="s">
        <v>271</v>
      </c>
      <c r="D72" s="65" t="s">
        <v>178</v>
      </c>
      <c r="K72" s="79">
        <v>2.3712149473211985</v>
      </c>
      <c r="L72" s="79">
        <v>0.47966648925763522</v>
      </c>
      <c r="M72" s="79">
        <v>2.9839797491135966</v>
      </c>
      <c r="N72" s="79">
        <v>1.5169456068200526</v>
      </c>
      <c r="O72" s="79">
        <v>2.3955876229535988</v>
      </c>
      <c r="P72" s="79">
        <v>4.3207727836124032</v>
      </c>
      <c r="Q72" s="79">
        <v>3.9187477988499975</v>
      </c>
      <c r="R72" s="79">
        <v>3.3668989970053964</v>
      </c>
      <c r="S72" s="79">
        <v>2.9948643696402932</v>
      </c>
      <c r="T72" s="79">
        <v>2.9953019302383144</v>
      </c>
      <c r="U72" s="78"/>
      <c r="V72" s="78"/>
      <c r="W72" s="78"/>
      <c r="X72" s="78"/>
    </row>
    <row r="73" spans="1:24" x14ac:dyDescent="0.25">
      <c r="A73" s="71"/>
      <c r="B73" s="72" t="s">
        <v>272</v>
      </c>
      <c r="C73" s="72" t="s">
        <v>273</v>
      </c>
      <c r="D73" s="74"/>
      <c r="E73" s="74"/>
      <c r="F73" s="74"/>
      <c r="G73" s="74"/>
      <c r="H73" s="74"/>
      <c r="I73" s="74"/>
      <c r="J73" s="74"/>
      <c r="K73" s="71"/>
      <c r="L73" s="71"/>
      <c r="M73" s="71"/>
      <c r="N73" s="71"/>
      <c r="O73" s="71"/>
      <c r="P73" s="71"/>
      <c r="Q73" s="71"/>
      <c r="R73" s="71"/>
      <c r="S73" s="71"/>
      <c r="T73" s="71"/>
      <c r="U73" s="78"/>
      <c r="V73" s="78"/>
      <c r="W73" s="78"/>
      <c r="X73" s="78"/>
    </row>
    <row r="74" spans="1:24" x14ac:dyDescent="0.25">
      <c r="A74" s="76">
        <f>A72+1</f>
        <v>60</v>
      </c>
      <c r="B74" s="64" t="s">
        <v>274</v>
      </c>
      <c r="C74" s="64" t="s">
        <v>275</v>
      </c>
      <c r="D74" s="65" t="s">
        <v>276</v>
      </c>
      <c r="F74" s="94">
        <v>19845.32807701534</v>
      </c>
      <c r="G74" s="94">
        <v>20362.507901038232</v>
      </c>
      <c r="H74" s="94">
        <v>20048.850254722031</v>
      </c>
      <c r="I74" s="94">
        <v>19701.145523630403</v>
      </c>
      <c r="J74" s="94">
        <v>19640.452289873749</v>
      </c>
      <c r="K74" s="77">
        <v>19893.77704638011</v>
      </c>
      <c r="L74" s="77">
        <v>20313.535742058728</v>
      </c>
      <c r="M74" s="77">
        <v>20799.029246293932</v>
      </c>
      <c r="N74" s="77">
        <v>21399.892402190115</v>
      </c>
      <c r="O74" s="77">
        <v>21943.449669205747</v>
      </c>
      <c r="P74" s="77">
        <v>22678.55521118069</v>
      </c>
      <c r="Q74" s="77">
        <v>23449.626088360834</v>
      </c>
      <c r="R74" s="77">
        <v>24258.635843446671</v>
      </c>
      <c r="S74" s="77">
        <v>25071.300141776272</v>
      </c>
      <c r="T74" s="77">
        <v>25886.117396384001</v>
      </c>
      <c r="U74" s="77">
        <v>26645.722701792394</v>
      </c>
      <c r="V74" s="77">
        <v>27445.094382846168</v>
      </c>
      <c r="W74" s="77">
        <v>28224.535063318999</v>
      </c>
      <c r="X74" s="77">
        <v>29014.822045091933</v>
      </c>
    </row>
    <row r="75" spans="1:24" x14ac:dyDescent="0.25">
      <c r="A75" s="76">
        <v>61</v>
      </c>
      <c r="B75" s="64" t="s">
        <v>277</v>
      </c>
      <c r="D75" s="65" t="s">
        <v>262</v>
      </c>
      <c r="F75" s="95">
        <v>3.8542568401399535</v>
      </c>
      <c r="G75" s="95">
        <v>2.6060532837544059</v>
      </c>
      <c r="H75" s="95">
        <v>-1.5403684449900652</v>
      </c>
      <c r="I75" s="95">
        <v>-1.7342876358195838</v>
      </c>
      <c r="J75" s="95">
        <v>-0.30806956724346435</v>
      </c>
      <c r="K75" s="88">
        <f t="shared" ref="K75:X75" si="9">(K74-J74)/J74*100</f>
        <v>1.2898112159920607</v>
      </c>
      <c r="L75" s="79">
        <f t="shared" si="9"/>
        <v>2.1099999999999888</v>
      </c>
      <c r="M75" s="79">
        <f t="shared" si="9"/>
        <v>2.3900000000000041</v>
      </c>
      <c r="N75" s="79">
        <f t="shared" si="9"/>
        <v>2.8888999999999854</v>
      </c>
      <c r="O75" s="79">
        <f t="shared" si="9"/>
        <v>2.5400000000000169</v>
      </c>
      <c r="P75" s="79">
        <f t="shared" si="9"/>
        <v>3.3499998999999994</v>
      </c>
      <c r="Q75" s="79">
        <f t="shared" si="9"/>
        <v>3.4000000000000008</v>
      </c>
      <c r="R75" s="79">
        <f t="shared" si="9"/>
        <v>3.4499899999999881</v>
      </c>
      <c r="S75" s="79">
        <f t="shared" si="9"/>
        <v>3.3499999900000028</v>
      </c>
      <c r="T75" s="79">
        <f t="shared" si="9"/>
        <v>3.2500000000000022</v>
      </c>
      <c r="U75" s="79">
        <f t="shared" si="9"/>
        <v>2.934411884860344</v>
      </c>
      <c r="V75" s="79">
        <f t="shared" si="9"/>
        <v>3.0000000000000062</v>
      </c>
      <c r="W75" s="79">
        <f t="shared" si="9"/>
        <v>2.8400000000000007</v>
      </c>
      <c r="X75" s="79">
        <f t="shared" si="9"/>
        <v>2.8000000000000047</v>
      </c>
    </row>
    <row r="76" spans="1:24" x14ac:dyDescent="0.25">
      <c r="A76" s="76">
        <v>62</v>
      </c>
      <c r="B76" s="64" t="s">
        <v>278</v>
      </c>
      <c r="C76" s="64" t="s">
        <v>279</v>
      </c>
      <c r="D76" s="65" t="s">
        <v>178</v>
      </c>
      <c r="K76" s="77">
        <v>885.38389147013788</v>
      </c>
      <c r="L76" s="88">
        <v>-9.1147804091625761E-2</v>
      </c>
      <c r="M76" s="88">
        <v>-0.10721491010653636</v>
      </c>
      <c r="N76" s="88">
        <v>5.7733245453142953E-3</v>
      </c>
      <c r="O76" s="88">
        <v>-4.9109227300400703E-2</v>
      </c>
      <c r="P76" s="88">
        <v>2.4127152042625964E-2</v>
      </c>
      <c r="Q76" s="88">
        <v>1.4404834128340127E-2</v>
      </c>
      <c r="R76" s="88">
        <v>-5.611569786501746E-3</v>
      </c>
      <c r="S76" s="88">
        <v>1.9762146042224059E-2</v>
      </c>
      <c r="T76" s="88">
        <v>4.2948729124528025E-2</v>
      </c>
      <c r="U76" s="78"/>
      <c r="V76" s="78"/>
      <c r="W76" s="78"/>
      <c r="X76" s="78"/>
    </row>
    <row r="77" spans="1:24" x14ac:dyDescent="0.25">
      <c r="A77" s="76">
        <v>63</v>
      </c>
      <c r="B77" s="64" t="s">
        <v>280</v>
      </c>
      <c r="C77" s="64" t="s">
        <v>281</v>
      </c>
      <c r="D77" s="65" t="s">
        <v>178</v>
      </c>
      <c r="K77" s="77">
        <v>54492.108649561764</v>
      </c>
      <c r="L77" s="88">
        <v>2.4033491469582886</v>
      </c>
      <c r="M77" s="88">
        <v>2.2654277532081175</v>
      </c>
      <c r="N77" s="88">
        <v>2.1723088439780311</v>
      </c>
      <c r="O77" s="88">
        <v>1.5</v>
      </c>
      <c r="P77" s="88">
        <v>2.1032883329915131</v>
      </c>
      <c r="Q77" s="88">
        <v>2.2000000000000002</v>
      </c>
      <c r="R77" s="88">
        <v>2.2000000000000002</v>
      </c>
      <c r="S77" s="88">
        <v>2.1</v>
      </c>
      <c r="T77" s="88">
        <v>2</v>
      </c>
      <c r="U77" s="78"/>
      <c r="V77" s="78"/>
      <c r="W77" s="78"/>
      <c r="X77" s="78"/>
    </row>
    <row r="78" spans="1:24" x14ac:dyDescent="0.25">
      <c r="A78" s="76">
        <f t="shared" ref="A78:A80" si="10">A77+1</f>
        <v>64</v>
      </c>
      <c r="B78" s="64" t="s">
        <v>282</v>
      </c>
      <c r="C78" s="64" t="s">
        <v>283</v>
      </c>
      <c r="D78" s="65" t="s">
        <v>178</v>
      </c>
      <c r="K78" s="79">
        <v>5.3133072577266471</v>
      </c>
      <c r="L78" s="88">
        <v>-0.25217243323482386</v>
      </c>
      <c r="M78" s="88">
        <v>0.21200269905841562</v>
      </c>
      <c r="N78" s="88">
        <v>0.71552707787761083</v>
      </c>
      <c r="O78" s="88">
        <v>1.0891092273004008</v>
      </c>
      <c r="P78" s="88">
        <v>1.2225844149658607</v>
      </c>
      <c r="Q78" s="88">
        <v>1.1855951658716597</v>
      </c>
      <c r="R78" s="88">
        <v>1.2556015697865015</v>
      </c>
      <c r="S78" s="88">
        <v>1.2302378439577759</v>
      </c>
      <c r="T78" s="88">
        <v>1.2070512708754619</v>
      </c>
      <c r="U78" s="78"/>
      <c r="V78" s="78"/>
      <c r="W78" s="78"/>
      <c r="X78" s="78"/>
    </row>
    <row r="79" spans="1:24" x14ac:dyDescent="0.25">
      <c r="A79" s="76">
        <f t="shared" si="10"/>
        <v>65</v>
      </c>
      <c r="B79" s="64" t="s">
        <v>284</v>
      </c>
      <c r="C79" s="64" t="s">
        <v>285</v>
      </c>
      <c r="D79" s="65" t="s">
        <v>178</v>
      </c>
      <c r="K79" s="79"/>
      <c r="L79" s="235">
        <f>(L5-L74)/L74*100</f>
        <v>0.2510801595001092</v>
      </c>
      <c r="M79" s="235">
        <f t="shared" ref="M79:T79" si="11">(M5-M74)/M74*100</f>
        <v>-0.21639589887086441</v>
      </c>
      <c r="N79" s="235">
        <f t="shared" si="11"/>
        <v>-0.26703125939206557</v>
      </c>
      <c r="O79" s="235">
        <f t="shared" si="11"/>
        <v>-0.71868221078776395</v>
      </c>
      <c r="P79" s="235">
        <f t="shared" si="11"/>
        <v>0.40642572954389677</v>
      </c>
      <c r="Q79" s="235">
        <f t="shared" si="11"/>
        <v>1.0210527203974633</v>
      </c>
      <c r="R79" s="235">
        <f t="shared" si="11"/>
        <v>0.93991263914556344</v>
      </c>
      <c r="S79" s="235">
        <f t="shared" si="11"/>
        <v>0.59305866239059124</v>
      </c>
      <c r="T79" s="235">
        <f t="shared" si="11"/>
        <v>0.24456984571500268</v>
      </c>
      <c r="U79" s="235">
        <v>0.21105719885336782</v>
      </c>
      <c r="V79" s="236">
        <v>0.11376491031079183</v>
      </c>
      <c r="W79" s="237">
        <v>2.6150763656502818E-2</v>
      </c>
      <c r="X79" s="237">
        <v>2.6150763656502818E-2</v>
      </c>
    </row>
    <row r="80" spans="1:24" x14ac:dyDescent="0.25">
      <c r="A80" s="76">
        <f t="shared" si="10"/>
        <v>66</v>
      </c>
      <c r="B80" s="64" t="s">
        <v>284</v>
      </c>
      <c r="C80" s="64" t="s">
        <v>286</v>
      </c>
      <c r="D80" s="65" t="s">
        <v>276</v>
      </c>
      <c r="K80" s="79">
        <v>-0.2079446566816614</v>
      </c>
      <c r="L80" s="238">
        <v>2527.9463952467559</v>
      </c>
      <c r="M80" s="238">
        <v>2896.6884403077383</v>
      </c>
      <c r="N80" s="238">
        <v>2966.8505745754337</v>
      </c>
      <c r="O80" s="238">
        <v>2997.2114327696472</v>
      </c>
      <c r="P80" s="238">
        <v>4202.5676047113338</v>
      </c>
      <c r="Q80" s="238">
        <v>5379.6179047894402</v>
      </c>
      <c r="R80" s="238">
        <v>6446.7818494272869</v>
      </c>
      <c r="S80" s="238">
        <v>7418.4778942030935</v>
      </c>
      <c r="T80" s="238">
        <v>8368.7188827026403</v>
      </c>
      <c r="U80" s="78"/>
      <c r="V80" s="78"/>
      <c r="W80" s="78"/>
      <c r="X80" s="78"/>
    </row>
    <row r="81" spans="1:24" x14ac:dyDescent="0.25">
      <c r="A81" s="76"/>
      <c r="B81" s="86" t="s">
        <v>289</v>
      </c>
      <c r="C81" s="86"/>
      <c r="D81" s="87"/>
      <c r="E81" s="87"/>
      <c r="F81" s="87"/>
      <c r="G81" s="87"/>
      <c r="H81" s="87"/>
      <c r="I81" s="87"/>
      <c r="J81" s="87"/>
      <c r="K81" s="98">
        <f>AVERAGE(F75:O75)</f>
        <v>1.40962956918333</v>
      </c>
      <c r="L81" s="98">
        <f t="shared" ref="L81:T81" si="12">AVERAGE(G75:P75)</f>
        <v>1.3592038751693347</v>
      </c>
      <c r="M81" s="98">
        <f t="shared" si="12"/>
        <v>1.4385985467938942</v>
      </c>
      <c r="N81" s="98">
        <f t="shared" si="12"/>
        <v>1.9376343912928995</v>
      </c>
      <c r="O81" s="98">
        <f t="shared" si="12"/>
        <v>2.4460631538748587</v>
      </c>
      <c r="P81" s="98">
        <f t="shared" si="12"/>
        <v>2.8018701105992054</v>
      </c>
      <c r="Q81" s="98">
        <f t="shared" si="12"/>
        <v>2.9663301774860336</v>
      </c>
      <c r="R81" s="98">
        <f t="shared" si="12"/>
        <v>3.0553301774860353</v>
      </c>
      <c r="S81" s="98">
        <f t="shared" si="12"/>
        <v>3.1003301774860352</v>
      </c>
      <c r="T81" s="98">
        <f t="shared" si="12"/>
        <v>3.0914401774860369</v>
      </c>
      <c r="U81" s="269">
        <v>3</v>
      </c>
      <c r="V81" s="79"/>
      <c r="W81" s="79"/>
      <c r="X81" s="79"/>
    </row>
    <row r="82" spans="1:24" x14ac:dyDescent="0.25">
      <c r="A82" s="90"/>
      <c r="S82" s="292"/>
      <c r="T82" s="292"/>
    </row>
    <row r="83" spans="1:24" x14ac:dyDescent="0.25">
      <c r="A83" s="91"/>
      <c r="P83" s="172" t="s">
        <v>381</v>
      </c>
      <c r="Q83" s="89">
        <v>15</v>
      </c>
      <c r="R83" s="89"/>
      <c r="S83" s="89"/>
      <c r="T83" s="89"/>
      <c r="U83" s="89"/>
    </row>
    <row r="84" spans="1:24" x14ac:dyDescent="0.25">
      <c r="A84" s="91"/>
      <c r="P84" s="172" t="s">
        <v>382</v>
      </c>
      <c r="Q84" s="89">
        <v>45</v>
      </c>
      <c r="R84" s="89"/>
      <c r="S84" s="89"/>
    </row>
    <row r="85" spans="1:24" x14ac:dyDescent="0.25">
      <c r="A85" s="90"/>
      <c r="Q85" s="64">
        <f>Q83/Q6*100</f>
        <v>5.2057464042763082E-2</v>
      </c>
    </row>
    <row r="86" spans="1:24" x14ac:dyDescent="0.25">
      <c r="A86" s="91"/>
      <c r="Q86" s="64">
        <f>Q84/Q6*100</f>
        <v>0.15617239212828926</v>
      </c>
    </row>
    <row r="87" spans="1:24" x14ac:dyDescent="0.25">
      <c r="A87" s="90"/>
      <c r="B87" s="64" t="s">
        <v>498</v>
      </c>
    </row>
    <row r="88" spans="1:24" x14ac:dyDescent="0.25">
      <c r="A88" s="90"/>
      <c r="B88" s="64" t="s">
        <v>499</v>
      </c>
    </row>
    <row r="89" spans="1:24" x14ac:dyDescent="0.25">
      <c r="A89" s="90"/>
    </row>
    <row r="90" spans="1:24" x14ac:dyDescent="0.25">
      <c r="A90" s="90"/>
    </row>
    <row r="91" spans="1:24" x14ac:dyDescent="0.25">
      <c r="A91" s="91"/>
    </row>
    <row r="92" spans="1:24" x14ac:dyDescent="0.25">
      <c r="A92" s="91"/>
    </row>
    <row r="93" spans="1:24" x14ac:dyDescent="0.25">
      <c r="A93" s="90"/>
    </row>
    <row r="94" spans="1:24" x14ac:dyDescent="0.25">
      <c r="A94" s="91"/>
    </row>
    <row r="95" spans="1:24" x14ac:dyDescent="0.25">
      <c r="A95" s="91"/>
    </row>
    <row r="96" spans="1:24" x14ac:dyDescent="0.25">
      <c r="A96" s="90"/>
    </row>
    <row r="97" spans="1:1" x14ac:dyDescent="0.25">
      <c r="A97" s="91"/>
    </row>
    <row r="98" spans="1:1" x14ac:dyDescent="0.25">
      <c r="A98" s="91"/>
    </row>
    <row r="99" spans="1:1" x14ac:dyDescent="0.25">
      <c r="A99" s="90"/>
    </row>
    <row r="100" spans="1:1" x14ac:dyDescent="0.25">
      <c r="A100" s="91"/>
    </row>
    <row r="101" spans="1:1" x14ac:dyDescent="0.25">
      <c r="A101" s="91"/>
    </row>
    <row r="102" spans="1:1" x14ac:dyDescent="0.25">
      <c r="A102" s="90"/>
    </row>
    <row r="103" spans="1:1" x14ac:dyDescent="0.25">
      <c r="A103" s="91"/>
    </row>
    <row r="104" spans="1:1" x14ac:dyDescent="0.25">
      <c r="A104" s="91"/>
    </row>
    <row r="105" spans="1:1" x14ac:dyDescent="0.25">
      <c r="A105" s="92"/>
    </row>
    <row r="106" spans="1:1" x14ac:dyDescent="0.25">
      <c r="A106" s="92"/>
    </row>
    <row r="107" spans="1:1" x14ac:dyDescent="0.25">
      <c r="A107" s="90"/>
    </row>
    <row r="108" spans="1:1" x14ac:dyDescent="0.25">
      <c r="A108" s="92"/>
    </row>
    <row r="109" spans="1:1" x14ac:dyDescent="0.25">
      <c r="A109" s="92"/>
    </row>
    <row r="110" spans="1:1" x14ac:dyDescent="0.25">
      <c r="A110" s="92"/>
    </row>
    <row r="111" spans="1:1" x14ac:dyDescent="0.25">
      <c r="A111" s="92"/>
    </row>
    <row r="112" spans="1:1" x14ac:dyDescent="0.25">
      <c r="A112" s="92"/>
    </row>
    <row r="113" spans="1:1" x14ac:dyDescent="0.25">
      <c r="A113" s="92"/>
    </row>
    <row r="114" spans="1:1" x14ac:dyDescent="0.25">
      <c r="A114" s="90"/>
    </row>
    <row r="115" spans="1:1" x14ac:dyDescent="0.25">
      <c r="A115" s="92"/>
    </row>
    <row r="116" spans="1:1" x14ac:dyDescent="0.25">
      <c r="A116" s="92"/>
    </row>
    <row r="117" spans="1:1" x14ac:dyDescent="0.25">
      <c r="A117" s="92"/>
    </row>
    <row r="118" spans="1:1" x14ac:dyDescent="0.25">
      <c r="A118" s="93"/>
    </row>
  </sheetData>
  <mergeCells count="1">
    <mergeCell ref="S82:T82"/>
  </mergeCells>
  <pageMargins left="0.23622047244094491" right="0.23622047244094491" top="0.74803149606299213" bottom="0.74803149606299213" header="0.31496062992125984" footer="0.31496062992125984"/>
  <pageSetup paperSize="9" scale="38" fitToHeight="0" orientation="landscape" r:id="rId1"/>
  <rowBreaks count="1" manualBreakCount="1">
    <brk id="4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0"/>
  <sheetViews>
    <sheetView workbookViewId="0"/>
  </sheetViews>
  <sheetFormatPr defaultRowHeight="15" x14ac:dyDescent="0.25"/>
  <cols>
    <col min="1" max="1" width="33.140625" style="101" bestFit="1" customWidth="1"/>
    <col min="2" max="2" width="16" style="101" bestFit="1" customWidth="1"/>
    <col min="3" max="3" width="10" style="101" customWidth="1"/>
    <col min="4" max="5" width="10.85546875" style="101" bestFit="1" customWidth="1"/>
    <col min="6" max="12" width="10" style="101" customWidth="1"/>
    <col min="13" max="16384" width="9.140625" style="101"/>
  </cols>
  <sheetData>
    <row r="1" spans="1:12" x14ac:dyDescent="0.25">
      <c r="A1" s="101" t="s">
        <v>386</v>
      </c>
    </row>
    <row r="2" spans="1:12" x14ac:dyDescent="0.25">
      <c r="A2" s="173"/>
      <c r="B2" s="174"/>
      <c r="C2" s="174">
        <v>2008</v>
      </c>
      <c r="D2" s="174">
        <v>2009</v>
      </c>
      <c r="E2" s="174">
        <v>2010</v>
      </c>
      <c r="F2" s="174">
        <v>2011</v>
      </c>
      <c r="G2" s="174">
        <v>2012</v>
      </c>
      <c r="H2" s="174">
        <v>2013</v>
      </c>
      <c r="I2" s="174">
        <v>2014</v>
      </c>
      <c r="J2" s="174">
        <v>2015</v>
      </c>
      <c r="K2" s="174">
        <v>2016</v>
      </c>
      <c r="L2" s="174">
        <v>2017</v>
      </c>
    </row>
    <row r="3" spans="1:12" x14ac:dyDescent="0.25">
      <c r="A3" s="173" t="s">
        <v>95</v>
      </c>
      <c r="B3" s="175" t="s">
        <v>387</v>
      </c>
      <c r="C3" s="176">
        <f>'LNG_2008-2018'!B5/1000000</f>
        <v>6.9357230000000003</v>
      </c>
      <c r="D3" s="176">
        <f>'LNG_2008-2018'!D5/1000000</f>
        <v>7.1143590000000003</v>
      </c>
      <c r="E3" s="176">
        <f>'LNG_2008-2018'!G5/1000000</f>
        <v>9.8645239999999994</v>
      </c>
      <c r="F3" s="176">
        <f>'LNG_2008-2018'!H5/1000000</f>
        <v>19.243257</v>
      </c>
      <c r="G3" s="176">
        <f>'LNG_2008-2018'!J5/1000000</f>
        <v>23.026883999999999</v>
      </c>
      <c r="H3" s="176">
        <f>'LNG_2008-2018'!L5/1000000</f>
        <v>21.321971999999999</v>
      </c>
      <c r="I3" s="176">
        <f>'LNG_2008-2018'!M5/1000000</f>
        <v>38.098717000000001</v>
      </c>
      <c r="J3" s="176">
        <f>'LNG_2008-2018'!N5/1000000</f>
        <v>32.642775999999998</v>
      </c>
      <c r="K3" s="176">
        <f>'LNG_2008-2018'!O5/1000000</f>
        <v>32.716962000000002</v>
      </c>
      <c r="L3" s="176">
        <f>'LNG_2008-2018'!P5/1000000</f>
        <v>41.035305999999999</v>
      </c>
    </row>
    <row r="4" spans="1:12" x14ac:dyDescent="0.25">
      <c r="A4" s="177"/>
      <c r="B4" s="175" t="s">
        <v>388</v>
      </c>
      <c r="C4" s="176">
        <f>'LNG_2008-2018'!C20/1000000</f>
        <v>8.3585949999999993</v>
      </c>
      <c r="D4" s="176">
        <f>'LNG_2008-2018'!F20/1000000</f>
        <v>108.10707600000001</v>
      </c>
      <c r="E4" s="176">
        <f>'LNG_2008-2018'!G20/1000000</f>
        <v>118.475241</v>
      </c>
      <c r="F4" s="176">
        <f>'LNG_2008-2018'!I20/1000000</f>
        <v>68.096461000000005</v>
      </c>
      <c r="G4" s="176">
        <f>'LNG_2008-2018'!K20/1000000</f>
        <v>10.563726000000001</v>
      </c>
      <c r="H4" s="176">
        <f>'LNG_2008-2018'!L20/1000000</f>
        <v>53.348809000000003</v>
      </c>
      <c r="I4" s="176">
        <f>'LNG_2008-2018'!M20/1000000</f>
        <v>47.380226</v>
      </c>
      <c r="J4" s="176">
        <f>'LNG_2008-2018'!N20/1000000</f>
        <v>38.063631999999998</v>
      </c>
      <c r="K4" s="176">
        <f>'LNG_2008-2018'!O20/1000000</f>
        <v>45.553699999999999</v>
      </c>
      <c r="L4" s="176">
        <f>'LNG_2008-2018'!P20/1000000</f>
        <v>68.021347000000006</v>
      </c>
    </row>
    <row r="5" spans="1:12" x14ac:dyDescent="0.25">
      <c r="A5" s="173" t="s">
        <v>379</v>
      </c>
      <c r="B5" s="175" t="s">
        <v>387</v>
      </c>
      <c r="C5" s="176"/>
      <c r="D5" s="176"/>
      <c r="E5" s="176">
        <f>'Apro_rezerve_2010-2018'!B5/1000000</f>
        <v>0.142287</v>
      </c>
      <c r="F5" s="176">
        <f>'Apro_rezerve_2010-2018'!C5/1000000</f>
        <v>1.937441</v>
      </c>
      <c r="G5" s="176">
        <f>'Apro_rezerve_2010-2018'!E5/1000000</f>
        <v>2.1343079999999999</v>
      </c>
      <c r="H5" s="176">
        <f>'Apro_rezerve_2010-2018'!G5/1000000</f>
        <v>3.2209379999999999</v>
      </c>
      <c r="I5" s="176">
        <f>'Apro_rezerve_2010-2018'!H5/1000000</f>
        <v>4.2686159999999997</v>
      </c>
      <c r="J5" s="176">
        <f>'Apro_rezerve_2010-2018'!I5/1000000</f>
        <v>5</v>
      </c>
      <c r="K5" s="176">
        <f>'Apro_rezerve_2010-2018'!J5/1000000</f>
        <v>4.3404990000000003</v>
      </c>
      <c r="L5" s="176">
        <f>'Apro_rezerve_2010-2018'!K5/1000000</f>
        <v>15.587272</v>
      </c>
    </row>
    <row r="6" spans="1:12" x14ac:dyDescent="0.25">
      <c r="A6" s="178"/>
      <c r="B6" s="175" t="s">
        <v>388</v>
      </c>
      <c r="C6" s="176"/>
      <c r="D6" s="176"/>
      <c r="E6" s="176"/>
      <c r="F6" s="176"/>
      <c r="G6" s="176"/>
      <c r="H6" s="176"/>
      <c r="I6" s="176"/>
      <c r="J6" s="176"/>
      <c r="K6" s="176"/>
      <c r="L6" s="176"/>
    </row>
    <row r="10" spans="1:12" x14ac:dyDescent="0.25">
      <c r="A10" s="179"/>
    </row>
  </sheetData>
  <pageMargins left="0.70866141732283472" right="0.70866141732283472" top="0.74803149606299213" bottom="0.74803149606299213" header="0.31496062992125984" footer="0.31496062992125984"/>
  <pageSetup paperSize="9" scale="86"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Q26"/>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RowHeight="12.75" x14ac:dyDescent="0.2"/>
  <cols>
    <col min="1" max="1" width="34.140625" style="180" customWidth="1"/>
    <col min="2" max="2" width="14.5703125" style="180" bestFit="1" customWidth="1"/>
    <col min="3" max="3" width="15.28515625" style="180" customWidth="1"/>
    <col min="4" max="4" width="13.28515625" style="180" customWidth="1"/>
    <col min="5" max="5" width="14.5703125" style="180" customWidth="1"/>
    <col min="6" max="6" width="14.7109375" style="180" customWidth="1"/>
    <col min="7" max="7" width="12.42578125" style="180" bestFit="1" customWidth="1"/>
    <col min="8" max="8" width="14.5703125" style="180" bestFit="1" customWidth="1"/>
    <col min="9" max="9" width="13.42578125" style="180" customWidth="1"/>
    <col min="10" max="10" width="12" style="180" customWidth="1"/>
    <col min="11" max="11" width="12.42578125" style="180" customWidth="1"/>
    <col min="12" max="15" width="11.28515625" style="180" bestFit="1" customWidth="1"/>
    <col min="16" max="16" width="12.28515625" style="180" customWidth="1"/>
    <col min="17" max="17" width="12.5703125" style="180" customWidth="1"/>
    <col min="18" max="16384" width="9.140625" style="180"/>
  </cols>
  <sheetData>
    <row r="2" spans="1:17" ht="16.5" thickBot="1" x14ac:dyDescent="0.3">
      <c r="A2" s="293" t="s">
        <v>389</v>
      </c>
      <c r="B2" s="293"/>
      <c r="C2" s="293"/>
      <c r="D2" s="293"/>
      <c r="E2" s="293"/>
      <c r="F2" s="293"/>
      <c r="G2" s="293"/>
      <c r="H2" s="293"/>
      <c r="I2" s="293"/>
      <c r="J2" s="293"/>
      <c r="K2" s="293"/>
      <c r="L2" s="293"/>
      <c r="M2" s="293"/>
      <c r="N2" s="293"/>
      <c r="O2" s="293"/>
    </row>
    <row r="3" spans="1:17" ht="45" x14ac:dyDescent="0.25">
      <c r="A3" s="181"/>
      <c r="B3" s="182" t="s">
        <v>390</v>
      </c>
      <c r="C3" s="182" t="s">
        <v>391</v>
      </c>
      <c r="D3" s="182" t="s">
        <v>392</v>
      </c>
      <c r="E3" s="182" t="s">
        <v>393</v>
      </c>
      <c r="F3" s="182" t="s">
        <v>394</v>
      </c>
      <c r="G3" s="182" t="s">
        <v>395</v>
      </c>
      <c r="H3" s="182" t="s">
        <v>396</v>
      </c>
      <c r="I3" s="182" t="s">
        <v>397</v>
      </c>
      <c r="J3" s="182" t="s">
        <v>398</v>
      </c>
      <c r="K3" s="182" t="s">
        <v>399</v>
      </c>
      <c r="L3" s="182" t="s">
        <v>400</v>
      </c>
      <c r="M3" s="182" t="s">
        <v>401</v>
      </c>
      <c r="N3" s="182" t="s">
        <v>402</v>
      </c>
      <c r="O3" s="182" t="s">
        <v>403</v>
      </c>
      <c r="P3" s="182" t="s">
        <v>404</v>
      </c>
      <c r="Q3" s="183" t="s">
        <v>405</v>
      </c>
    </row>
    <row r="4" spans="1:17" ht="15" x14ac:dyDescent="0.25">
      <c r="A4" s="184"/>
      <c r="B4" s="259"/>
      <c r="C4" s="259"/>
      <c r="D4" s="259"/>
      <c r="E4" s="259"/>
      <c r="F4" s="259"/>
      <c r="G4" s="259"/>
      <c r="H4" s="259"/>
      <c r="I4" s="259"/>
      <c r="J4" s="259"/>
      <c r="K4" s="259"/>
      <c r="L4" s="259"/>
      <c r="M4" s="259"/>
      <c r="N4" s="259"/>
      <c r="O4" s="260"/>
      <c r="P4" s="260"/>
      <c r="Q4" s="185"/>
    </row>
    <row r="5" spans="1:17" ht="28.5" x14ac:dyDescent="0.2">
      <c r="A5" s="186" t="s">
        <v>406</v>
      </c>
      <c r="B5" s="247">
        <v>6935723</v>
      </c>
      <c r="C5" s="247">
        <v>8358595</v>
      </c>
      <c r="D5" s="247">
        <v>7114359</v>
      </c>
      <c r="E5" s="247">
        <v>21021911</v>
      </c>
      <c r="F5" s="247">
        <v>12589198</v>
      </c>
      <c r="G5" s="247">
        <v>9864524</v>
      </c>
      <c r="H5" s="247">
        <v>19243257</v>
      </c>
      <c r="I5" s="247">
        <v>19806367</v>
      </c>
      <c r="J5" s="247">
        <v>23026884</v>
      </c>
      <c r="K5" s="247">
        <v>10563726</v>
      </c>
      <c r="L5" s="247">
        <v>21321972</v>
      </c>
      <c r="M5" s="247">
        <v>38098717</v>
      </c>
      <c r="N5" s="247">
        <v>32642776</v>
      </c>
      <c r="O5" s="247">
        <v>32716962</v>
      </c>
      <c r="P5" s="247">
        <v>41035306</v>
      </c>
      <c r="Q5" s="248">
        <v>43545932</v>
      </c>
    </row>
    <row r="6" spans="1:17" ht="75" x14ac:dyDescent="0.2">
      <c r="A6" s="187" t="s">
        <v>407</v>
      </c>
      <c r="B6" s="261"/>
      <c r="C6" s="261"/>
      <c r="D6" s="261"/>
      <c r="E6" s="261"/>
      <c r="F6" s="261">
        <v>95517878</v>
      </c>
      <c r="G6" s="261">
        <v>108610717</v>
      </c>
      <c r="H6" s="261"/>
      <c r="I6" s="261">
        <v>48290094</v>
      </c>
      <c r="J6" s="261"/>
      <c r="K6" s="261"/>
      <c r="L6" s="261"/>
      <c r="M6" s="261"/>
      <c r="N6" s="261"/>
      <c r="O6" s="262"/>
      <c r="P6" s="262"/>
      <c r="Q6" s="188"/>
    </row>
    <row r="7" spans="1:17" ht="75" x14ac:dyDescent="0.2">
      <c r="A7" s="189" t="s">
        <v>408</v>
      </c>
      <c r="B7" s="261"/>
      <c r="C7" s="261"/>
      <c r="D7" s="261"/>
      <c r="E7" s="261"/>
      <c r="F7" s="261"/>
      <c r="G7" s="261"/>
      <c r="H7" s="261"/>
      <c r="I7" s="261"/>
      <c r="J7" s="261"/>
      <c r="K7" s="261"/>
      <c r="L7" s="261">
        <v>2146529</v>
      </c>
      <c r="M7" s="261">
        <v>2860846</v>
      </c>
      <c r="N7" s="261"/>
      <c r="O7" s="262"/>
      <c r="P7" s="262"/>
      <c r="Q7" s="188"/>
    </row>
    <row r="8" spans="1:17" ht="96" customHeight="1" x14ac:dyDescent="0.2">
      <c r="A8" s="187" t="s">
        <v>409</v>
      </c>
      <c r="B8" s="261"/>
      <c r="C8" s="261"/>
      <c r="D8" s="261"/>
      <c r="E8" s="261"/>
      <c r="F8" s="261"/>
      <c r="G8" s="261"/>
      <c r="H8" s="261"/>
      <c r="I8" s="261"/>
      <c r="J8" s="261"/>
      <c r="K8" s="261"/>
      <c r="L8" s="261">
        <v>21343077</v>
      </c>
      <c r="M8" s="261">
        <v>3526111</v>
      </c>
      <c r="N8" s="261"/>
      <c r="O8" s="262"/>
      <c r="P8" s="262"/>
      <c r="Q8" s="188"/>
    </row>
    <row r="9" spans="1:17" ht="75" x14ac:dyDescent="0.2">
      <c r="A9" s="187" t="s">
        <v>410</v>
      </c>
      <c r="B9" s="261"/>
      <c r="C9" s="261"/>
      <c r="D9" s="261"/>
      <c r="E9" s="261"/>
      <c r="F9" s="261"/>
      <c r="G9" s="261"/>
      <c r="H9" s="261"/>
      <c r="I9" s="261"/>
      <c r="J9" s="261"/>
      <c r="K9" s="261"/>
      <c r="L9" s="261"/>
      <c r="M9" s="261">
        <v>2894552</v>
      </c>
      <c r="N9" s="261">
        <v>3972666</v>
      </c>
      <c r="O9" s="262"/>
      <c r="P9" s="262"/>
      <c r="Q9" s="188"/>
    </row>
    <row r="10" spans="1:17" ht="60" x14ac:dyDescent="0.2">
      <c r="A10" s="187" t="s">
        <v>411</v>
      </c>
      <c r="B10" s="261"/>
      <c r="C10" s="261"/>
      <c r="D10" s="261"/>
      <c r="E10" s="261"/>
      <c r="F10" s="261"/>
      <c r="G10" s="261"/>
      <c r="H10" s="261"/>
      <c r="I10" s="261"/>
      <c r="J10" s="261"/>
      <c r="K10" s="261"/>
      <c r="L10" s="261">
        <v>8537231</v>
      </c>
      <c r="M10" s="261"/>
      <c r="N10" s="261"/>
      <c r="O10" s="262"/>
      <c r="P10" s="262"/>
      <c r="Q10" s="188"/>
    </row>
    <row r="11" spans="1:17" ht="120" x14ac:dyDescent="0.2">
      <c r="A11" s="187" t="s">
        <v>412</v>
      </c>
      <c r="B11" s="261"/>
      <c r="C11" s="261"/>
      <c r="D11" s="261"/>
      <c r="E11" s="261"/>
      <c r="F11" s="261"/>
      <c r="G11" s="261"/>
      <c r="H11" s="261"/>
      <c r="I11" s="261"/>
      <c r="J11" s="261"/>
      <c r="K11" s="261"/>
      <c r="L11" s="261"/>
      <c r="M11" s="261"/>
      <c r="N11" s="261">
        <v>1448190</v>
      </c>
      <c r="O11" s="262"/>
      <c r="P11" s="262"/>
      <c r="Q11" s="188"/>
    </row>
    <row r="12" spans="1:17" ht="63.75" x14ac:dyDescent="0.2">
      <c r="A12" s="263" t="s">
        <v>413</v>
      </c>
      <c r="B12" s="261"/>
      <c r="C12" s="261"/>
      <c r="D12" s="261"/>
      <c r="E12" s="261"/>
      <c r="F12" s="261"/>
      <c r="G12" s="261"/>
      <c r="H12" s="261"/>
      <c r="I12" s="261"/>
      <c r="J12" s="261"/>
      <c r="K12" s="261"/>
      <c r="L12" s="261"/>
      <c r="M12" s="261"/>
      <c r="N12" s="261"/>
      <c r="O12" s="190">
        <v>2500000</v>
      </c>
      <c r="P12" s="262"/>
      <c r="Q12" s="188"/>
    </row>
    <row r="13" spans="1:17" ht="63.75" x14ac:dyDescent="0.2">
      <c r="A13" s="263" t="s">
        <v>414</v>
      </c>
      <c r="B13" s="261"/>
      <c r="C13" s="261"/>
      <c r="D13" s="261"/>
      <c r="E13" s="261"/>
      <c r="F13" s="261"/>
      <c r="G13" s="261"/>
      <c r="H13" s="261"/>
      <c r="I13" s="261"/>
      <c r="J13" s="261"/>
      <c r="K13" s="261"/>
      <c r="L13" s="261"/>
      <c r="M13" s="261"/>
      <c r="N13" s="261"/>
      <c r="O13" s="190">
        <v>2096682</v>
      </c>
      <c r="P13" s="262"/>
      <c r="Q13" s="188"/>
    </row>
    <row r="14" spans="1:17" ht="63.75" x14ac:dyDescent="0.2">
      <c r="A14" s="264" t="s">
        <v>415</v>
      </c>
      <c r="B14" s="261"/>
      <c r="C14" s="261"/>
      <c r="D14" s="261"/>
      <c r="E14" s="261"/>
      <c r="F14" s="261"/>
      <c r="G14" s="261"/>
      <c r="H14" s="261"/>
      <c r="I14" s="261"/>
      <c r="J14" s="261"/>
      <c r="K14" s="261"/>
      <c r="L14" s="261"/>
      <c r="M14" s="261"/>
      <c r="N14" s="261"/>
      <c r="O14" s="265">
        <v>8240056</v>
      </c>
      <c r="P14" s="262"/>
      <c r="Q14" s="188"/>
    </row>
    <row r="15" spans="1:17" ht="114.75" x14ac:dyDescent="0.2">
      <c r="A15" s="264" t="s">
        <v>416</v>
      </c>
      <c r="B15" s="261"/>
      <c r="C15" s="261"/>
      <c r="D15" s="261"/>
      <c r="E15" s="261"/>
      <c r="F15" s="261"/>
      <c r="G15" s="261"/>
      <c r="H15" s="261"/>
      <c r="I15" s="261"/>
      <c r="J15" s="261"/>
      <c r="K15" s="261"/>
      <c r="L15" s="261"/>
      <c r="M15" s="261"/>
      <c r="N15" s="261"/>
      <c r="O15" s="265"/>
      <c r="P15" s="261">
        <v>1260571</v>
      </c>
      <c r="Q15" s="188"/>
    </row>
    <row r="16" spans="1:17" ht="63.75" x14ac:dyDescent="0.2">
      <c r="A16" s="264" t="s">
        <v>417</v>
      </c>
      <c r="B16" s="261"/>
      <c r="C16" s="261"/>
      <c r="D16" s="261"/>
      <c r="E16" s="261"/>
      <c r="F16" s="261"/>
      <c r="G16" s="261"/>
      <c r="H16" s="261"/>
      <c r="I16" s="261"/>
      <c r="J16" s="261"/>
      <c r="K16" s="261"/>
      <c r="L16" s="261"/>
      <c r="M16" s="261"/>
      <c r="N16" s="261"/>
      <c r="O16" s="265"/>
      <c r="P16" s="261">
        <v>7146712</v>
      </c>
      <c r="Q16" s="188"/>
    </row>
    <row r="17" spans="1:17" ht="153" x14ac:dyDescent="0.2">
      <c r="A17" s="264" t="s">
        <v>418</v>
      </c>
      <c r="B17" s="261"/>
      <c r="C17" s="261"/>
      <c r="D17" s="261"/>
      <c r="E17" s="261"/>
      <c r="F17" s="261"/>
      <c r="G17" s="261"/>
      <c r="H17" s="261"/>
      <c r="I17" s="261"/>
      <c r="J17" s="261"/>
      <c r="K17" s="261"/>
      <c r="L17" s="261"/>
      <c r="M17" s="261"/>
      <c r="N17" s="261"/>
      <c r="O17" s="265"/>
      <c r="P17" s="261">
        <v>574259</v>
      </c>
      <c r="Q17" s="188"/>
    </row>
    <row r="18" spans="1:17" ht="63.75" x14ac:dyDescent="0.2">
      <c r="A18" s="264" t="s">
        <v>419</v>
      </c>
      <c r="B18" s="261"/>
      <c r="C18" s="261"/>
      <c r="D18" s="261"/>
      <c r="E18" s="261"/>
      <c r="F18" s="261"/>
      <c r="G18" s="261"/>
      <c r="H18" s="261"/>
      <c r="I18" s="261"/>
      <c r="J18" s="261"/>
      <c r="K18" s="261"/>
      <c r="L18" s="261"/>
      <c r="M18" s="261"/>
      <c r="N18" s="261"/>
      <c r="O18" s="265"/>
      <c r="P18" s="261">
        <v>14255306</v>
      </c>
      <c r="Q18" s="188"/>
    </row>
    <row r="19" spans="1:17" ht="267.75" x14ac:dyDescent="0.2">
      <c r="A19" s="264" t="s">
        <v>420</v>
      </c>
      <c r="B19" s="261"/>
      <c r="C19" s="261"/>
      <c r="D19" s="261"/>
      <c r="E19" s="261"/>
      <c r="F19" s="261"/>
      <c r="G19" s="261"/>
      <c r="H19" s="261"/>
      <c r="I19" s="261"/>
      <c r="J19" s="261"/>
      <c r="K19" s="261"/>
      <c r="L19" s="261"/>
      <c r="M19" s="261"/>
      <c r="N19" s="261"/>
      <c r="O19" s="265"/>
      <c r="P19" s="261">
        <v>3749193</v>
      </c>
      <c r="Q19" s="188"/>
    </row>
    <row r="20" spans="1:17" ht="14.25" x14ac:dyDescent="0.2">
      <c r="A20" s="191" t="s">
        <v>421</v>
      </c>
      <c r="B20" s="247">
        <f t="shared" ref="B20:Q20" si="0">SUM(B5:B19)</f>
        <v>6935723</v>
      </c>
      <c r="C20" s="247">
        <f t="shared" si="0"/>
        <v>8358595</v>
      </c>
      <c r="D20" s="247">
        <f t="shared" si="0"/>
        <v>7114359</v>
      </c>
      <c r="E20" s="247">
        <f t="shared" si="0"/>
        <v>21021911</v>
      </c>
      <c r="F20" s="247">
        <f t="shared" si="0"/>
        <v>108107076</v>
      </c>
      <c r="G20" s="247">
        <f t="shared" si="0"/>
        <v>118475241</v>
      </c>
      <c r="H20" s="247">
        <f t="shared" si="0"/>
        <v>19243257</v>
      </c>
      <c r="I20" s="247">
        <f t="shared" si="0"/>
        <v>68096461</v>
      </c>
      <c r="J20" s="247">
        <f t="shared" si="0"/>
        <v>23026884</v>
      </c>
      <c r="K20" s="247">
        <f t="shared" si="0"/>
        <v>10563726</v>
      </c>
      <c r="L20" s="247">
        <f t="shared" si="0"/>
        <v>53348809</v>
      </c>
      <c r="M20" s="247">
        <f t="shared" si="0"/>
        <v>47380226</v>
      </c>
      <c r="N20" s="247">
        <f t="shared" si="0"/>
        <v>38063632</v>
      </c>
      <c r="O20" s="247">
        <f t="shared" si="0"/>
        <v>45553700</v>
      </c>
      <c r="P20" s="247">
        <f t="shared" si="0"/>
        <v>68021347</v>
      </c>
      <c r="Q20" s="248">
        <f t="shared" si="0"/>
        <v>43545932</v>
      </c>
    </row>
    <row r="21" spans="1:17" ht="30" x14ac:dyDescent="0.2">
      <c r="A21" s="187" t="s">
        <v>422</v>
      </c>
      <c r="B21" s="261"/>
      <c r="C21" s="261">
        <v>6036046</v>
      </c>
      <c r="D21" s="261"/>
      <c r="E21" s="261">
        <v>3133381</v>
      </c>
      <c r="F21" s="261">
        <v>107625368</v>
      </c>
      <c r="G21" s="261">
        <v>116191931</v>
      </c>
      <c r="H21" s="261">
        <v>927237</v>
      </c>
      <c r="I21" s="261">
        <v>65436658</v>
      </c>
      <c r="J21" s="261">
        <v>12536253</v>
      </c>
      <c r="K21" s="261">
        <v>10563726</v>
      </c>
      <c r="L21" s="261">
        <v>48896793</v>
      </c>
      <c r="M21" s="261">
        <v>45702869</v>
      </c>
      <c r="N21" s="261">
        <v>25023157</v>
      </c>
      <c r="O21" s="261">
        <v>44912981</v>
      </c>
      <c r="P21" s="261">
        <v>66952162</v>
      </c>
      <c r="Q21" s="192"/>
    </row>
    <row r="22" spans="1:17" ht="45.75" thickBot="1" x14ac:dyDescent="0.25">
      <c r="A22" s="193" t="s">
        <v>423</v>
      </c>
      <c r="B22" s="266"/>
      <c r="C22" s="266"/>
      <c r="D22" s="266"/>
      <c r="E22" s="266"/>
      <c r="F22" s="266"/>
      <c r="G22" s="266"/>
      <c r="H22" s="266"/>
      <c r="I22" s="266"/>
      <c r="J22" s="266"/>
      <c r="K22" s="266"/>
      <c r="L22" s="266"/>
      <c r="M22" s="266"/>
      <c r="N22" s="266">
        <v>5523933</v>
      </c>
      <c r="O22" s="266"/>
      <c r="P22" s="266"/>
      <c r="Q22" s="194"/>
    </row>
    <row r="23" spans="1:17" ht="15" thickBot="1" x14ac:dyDescent="0.25">
      <c r="A23" s="195" t="s">
        <v>424</v>
      </c>
      <c r="B23" s="196"/>
      <c r="C23" s="196">
        <f>C20-C21</f>
        <v>2322549</v>
      </c>
      <c r="D23" s="196"/>
      <c r="E23" s="196"/>
      <c r="F23" s="196">
        <f>F20-F21</f>
        <v>481708</v>
      </c>
      <c r="G23" s="196">
        <f>G20-G21</f>
        <v>2283310</v>
      </c>
      <c r="H23" s="196"/>
      <c r="I23" s="196">
        <f>I20-I21</f>
        <v>2659803</v>
      </c>
      <c r="J23" s="196"/>
      <c r="K23" s="196">
        <f>K20-K21</f>
        <v>0</v>
      </c>
      <c r="L23" s="196">
        <f>L20-L21</f>
        <v>4452016</v>
      </c>
      <c r="M23" s="196">
        <f>M20-M21</f>
        <v>1677357</v>
      </c>
      <c r="N23" s="196">
        <f>N20-N21-N22</f>
        <v>7516542</v>
      </c>
      <c r="O23" s="196">
        <f>O20-O21</f>
        <v>640719</v>
      </c>
      <c r="P23" s="196">
        <f>P20-P21</f>
        <v>1069185</v>
      </c>
      <c r="Q23" s="267"/>
    </row>
    <row r="24" spans="1:17" ht="15" x14ac:dyDescent="0.25">
      <c r="A24" s="197" t="s">
        <v>425</v>
      </c>
      <c r="B24" s="197"/>
      <c r="C24" s="197"/>
      <c r="D24" s="197"/>
      <c r="E24" s="198"/>
      <c r="F24" s="198"/>
      <c r="G24" s="199"/>
      <c r="H24" s="197"/>
      <c r="I24" s="197"/>
      <c r="J24" s="197"/>
      <c r="K24" s="197"/>
      <c r="L24" s="197"/>
      <c r="M24" s="197"/>
      <c r="N24" s="197"/>
      <c r="O24" s="197"/>
      <c r="P24" s="197"/>
      <c r="Q24" s="197"/>
    </row>
    <row r="25" spans="1:17" ht="15" x14ac:dyDescent="0.25">
      <c r="A25" s="197" t="s">
        <v>426</v>
      </c>
      <c r="B25" s="197"/>
      <c r="C25" s="197"/>
      <c r="D25" s="197"/>
      <c r="E25" s="198"/>
      <c r="F25" s="198"/>
      <c r="G25" s="199"/>
      <c r="H25" s="197"/>
      <c r="I25" s="197"/>
      <c r="J25" s="197"/>
      <c r="K25" s="197"/>
      <c r="L25" s="197"/>
      <c r="M25" s="197"/>
      <c r="N25" s="197"/>
      <c r="O25" s="197"/>
      <c r="P25" s="197"/>
      <c r="Q25" s="197"/>
    </row>
    <row r="26" spans="1:17" x14ac:dyDescent="0.2">
      <c r="A26" s="200"/>
      <c r="B26" s="200"/>
      <c r="C26" s="200"/>
      <c r="D26" s="201"/>
      <c r="E26" s="201"/>
      <c r="F26" s="200"/>
      <c r="G26" s="200"/>
      <c r="H26" s="200"/>
      <c r="I26" s="200"/>
      <c r="J26" s="200"/>
      <c r="K26" s="200"/>
      <c r="L26" s="200"/>
      <c r="M26" s="200"/>
      <c r="N26" s="200"/>
      <c r="O26" s="200"/>
      <c r="P26" s="200"/>
      <c r="Q26" s="200"/>
    </row>
  </sheetData>
  <mergeCells count="1">
    <mergeCell ref="A2:O2"/>
  </mergeCells>
  <pageMargins left="0.15748031496062992" right="0.15748031496062992" top="0.31496062992125984" bottom="0.47244094488188981" header="0.15748031496062992" footer="0.31496062992125984"/>
  <pageSetup paperSize="9" scale="4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L13"/>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RowHeight="12.75" x14ac:dyDescent="0.2"/>
  <cols>
    <col min="1" max="1" width="40.5703125" style="180" customWidth="1"/>
    <col min="2" max="12" width="15.140625" style="180" customWidth="1"/>
    <col min="13" max="16384" width="9.140625" style="180"/>
  </cols>
  <sheetData>
    <row r="2" spans="1:12" ht="16.5" thickBot="1" x14ac:dyDescent="0.3">
      <c r="A2" s="293" t="s">
        <v>427</v>
      </c>
      <c r="B2" s="293"/>
      <c r="C2" s="293"/>
      <c r="D2" s="293"/>
      <c r="E2" s="293"/>
      <c r="F2" s="293"/>
      <c r="G2" s="293"/>
      <c r="H2" s="293"/>
      <c r="I2" s="293"/>
      <c r="J2" s="293"/>
    </row>
    <row r="3" spans="1:12" ht="30" x14ac:dyDescent="0.25">
      <c r="A3" s="181"/>
      <c r="B3" s="182" t="s">
        <v>395</v>
      </c>
      <c r="C3" s="182" t="s">
        <v>396</v>
      </c>
      <c r="D3" s="182" t="s">
        <v>397</v>
      </c>
      <c r="E3" s="182" t="s">
        <v>398</v>
      </c>
      <c r="F3" s="182" t="s">
        <v>399</v>
      </c>
      <c r="G3" s="182" t="s">
        <v>400</v>
      </c>
      <c r="H3" s="182" t="s">
        <v>401</v>
      </c>
      <c r="I3" s="182" t="s">
        <v>402</v>
      </c>
      <c r="J3" s="182" t="s">
        <v>403</v>
      </c>
      <c r="K3" s="182" t="s">
        <v>404</v>
      </c>
      <c r="L3" s="183" t="s">
        <v>405</v>
      </c>
    </row>
    <row r="4" spans="1:12" ht="15" x14ac:dyDescent="0.25">
      <c r="A4" s="243"/>
      <c r="B4" s="244"/>
      <c r="C4" s="244"/>
      <c r="D4" s="244"/>
      <c r="E4" s="244"/>
      <c r="F4" s="244"/>
      <c r="G4" s="244"/>
      <c r="H4" s="244"/>
      <c r="I4" s="244"/>
      <c r="J4" s="245"/>
      <c r="K4" s="245"/>
      <c r="L4" s="246"/>
    </row>
    <row r="5" spans="1:12" ht="28.5" x14ac:dyDescent="0.2">
      <c r="A5" s="186" t="s">
        <v>406</v>
      </c>
      <c r="B5" s="247">
        <v>142287</v>
      </c>
      <c r="C5" s="247">
        <v>1937441</v>
      </c>
      <c r="D5" s="247">
        <v>0</v>
      </c>
      <c r="E5" s="247">
        <v>2134308</v>
      </c>
      <c r="F5" s="247">
        <v>0</v>
      </c>
      <c r="G5" s="247">
        <v>3220938</v>
      </c>
      <c r="H5" s="247">
        <v>4268616</v>
      </c>
      <c r="I5" s="247">
        <v>5000000</v>
      </c>
      <c r="J5" s="247">
        <v>4340499</v>
      </c>
      <c r="K5" s="247">
        <v>15587272</v>
      </c>
      <c r="L5" s="248">
        <v>14272179</v>
      </c>
    </row>
    <row r="6" spans="1:12" s="204" customFormat="1" ht="30" x14ac:dyDescent="0.2">
      <c r="A6" s="249" t="s">
        <v>428</v>
      </c>
      <c r="B6" s="202">
        <v>142287</v>
      </c>
      <c r="C6" s="202"/>
      <c r="D6" s="202"/>
      <c r="E6" s="202">
        <f>930228/0.702804</f>
        <v>1323595.1986613623</v>
      </c>
      <c r="F6" s="202"/>
      <c r="G6" s="203">
        <f>1074409</f>
        <v>1074409</v>
      </c>
      <c r="H6" s="202">
        <f>1407770</f>
        <v>1407770</v>
      </c>
      <c r="I6" s="202">
        <v>1386127</v>
      </c>
      <c r="J6" s="202">
        <v>3778959</v>
      </c>
      <c r="K6" s="202">
        <f>1331966</f>
        <v>1331966</v>
      </c>
      <c r="L6" s="250"/>
    </row>
    <row r="7" spans="1:12" ht="45" x14ac:dyDescent="0.2">
      <c r="A7" s="251" t="s">
        <v>429</v>
      </c>
      <c r="B7" s="203"/>
      <c r="C7" s="203"/>
      <c r="D7" s="203"/>
      <c r="E7" s="203"/>
      <c r="F7" s="203"/>
      <c r="G7" s="203">
        <v>2146529</v>
      </c>
      <c r="H7" s="203"/>
      <c r="I7" s="203"/>
      <c r="J7" s="205"/>
      <c r="K7" s="205"/>
      <c r="L7" s="252"/>
    </row>
    <row r="8" spans="1:12" ht="45" x14ac:dyDescent="0.2">
      <c r="A8" s="251" t="s">
        <v>430</v>
      </c>
      <c r="B8" s="203"/>
      <c r="C8" s="203"/>
      <c r="D8" s="203"/>
      <c r="E8" s="203"/>
      <c r="F8" s="203"/>
      <c r="G8" s="203"/>
      <c r="H8" s="203">
        <v>2860846</v>
      </c>
      <c r="I8" s="203"/>
      <c r="J8" s="205"/>
      <c r="K8" s="205"/>
      <c r="L8" s="252"/>
    </row>
    <row r="9" spans="1:12" ht="38.25" x14ac:dyDescent="0.2">
      <c r="A9" s="253" t="s">
        <v>431</v>
      </c>
      <c r="B9" s="203"/>
      <c r="C9" s="203"/>
      <c r="D9" s="203"/>
      <c r="E9" s="203"/>
      <c r="F9" s="203"/>
      <c r="G9" s="203"/>
      <c r="H9" s="203"/>
      <c r="I9" s="203"/>
      <c r="J9" s="206"/>
      <c r="K9" s="203">
        <v>14255306</v>
      </c>
      <c r="L9" s="252"/>
    </row>
    <row r="10" spans="1:12" ht="15" x14ac:dyDescent="0.2">
      <c r="A10" s="254"/>
      <c r="B10" s="207"/>
      <c r="C10" s="207"/>
      <c r="D10" s="207"/>
      <c r="E10" s="207"/>
      <c r="F10" s="207"/>
      <c r="G10" s="207"/>
      <c r="H10" s="207"/>
      <c r="I10" s="207"/>
      <c r="J10" s="208"/>
      <c r="K10" s="207"/>
      <c r="L10" s="255"/>
    </row>
    <row r="11" spans="1:12" ht="21.75" customHeight="1" thickBot="1" x14ac:dyDescent="0.25">
      <c r="A11" s="256" t="s">
        <v>432</v>
      </c>
      <c r="B11" s="257">
        <f t="shared" ref="B11:L11" si="0">B5-SUM(B6:B10)</f>
        <v>0</v>
      </c>
      <c r="C11" s="257">
        <f t="shared" si="0"/>
        <v>1937441</v>
      </c>
      <c r="D11" s="257">
        <f t="shared" si="0"/>
        <v>0</v>
      </c>
      <c r="E11" s="257">
        <f t="shared" si="0"/>
        <v>810712.80133863771</v>
      </c>
      <c r="F11" s="257">
        <f t="shared" si="0"/>
        <v>0</v>
      </c>
      <c r="G11" s="257">
        <f t="shared" si="0"/>
        <v>0</v>
      </c>
      <c r="H11" s="257">
        <f t="shared" si="0"/>
        <v>0</v>
      </c>
      <c r="I11" s="257">
        <f t="shared" si="0"/>
        <v>3613873</v>
      </c>
      <c r="J11" s="257">
        <f t="shared" si="0"/>
        <v>561540</v>
      </c>
      <c r="K11" s="257">
        <f t="shared" si="0"/>
        <v>0</v>
      </c>
      <c r="L11" s="258">
        <f t="shared" si="0"/>
        <v>14272179</v>
      </c>
    </row>
    <row r="12" spans="1:12" ht="15" x14ac:dyDescent="0.25">
      <c r="A12" s="197" t="s">
        <v>433</v>
      </c>
      <c r="B12" s="199"/>
      <c r="C12" s="197"/>
      <c r="D12" s="197"/>
      <c r="E12" s="197"/>
      <c r="F12" s="197"/>
      <c r="G12" s="197"/>
      <c r="H12" s="197"/>
      <c r="I12" s="197"/>
      <c r="J12" s="197"/>
      <c r="K12" s="197"/>
      <c r="L12" s="197"/>
    </row>
    <row r="13" spans="1:12" x14ac:dyDescent="0.2">
      <c r="A13" s="200"/>
      <c r="B13" s="200"/>
      <c r="C13" s="200"/>
      <c r="D13" s="200"/>
      <c r="E13" s="200"/>
      <c r="F13" s="200"/>
      <c r="G13" s="201"/>
      <c r="H13" s="200"/>
      <c r="I13" s="200"/>
      <c r="J13" s="200"/>
      <c r="K13" s="200"/>
      <c r="L13" s="200"/>
    </row>
  </sheetData>
  <mergeCells count="1">
    <mergeCell ref="A2:J2"/>
  </mergeCells>
  <pageMargins left="0.66" right="0.15748031496062992" top="0.31496062992125984" bottom="0.48" header="0.15748031496062992" footer="0.31496062992125984"/>
  <pageSetup paperSize="9"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35"/>
  <sheetViews>
    <sheetView topLeftCell="A7" zoomScaleNormal="100" workbookViewId="0">
      <selection activeCell="A10" sqref="A10"/>
    </sheetView>
  </sheetViews>
  <sheetFormatPr defaultRowHeight="14.25" x14ac:dyDescent="0.2"/>
  <cols>
    <col min="1" max="16384" width="9.140625" style="59"/>
  </cols>
  <sheetData>
    <row r="1" spans="1:21" x14ac:dyDescent="0.2">
      <c r="A1" s="58" t="s">
        <v>346</v>
      </c>
    </row>
    <row r="3" spans="1:21" x14ac:dyDescent="0.2">
      <c r="A3" s="58" t="s">
        <v>24</v>
      </c>
      <c r="B3" s="60">
        <v>43032.330046296294</v>
      </c>
    </row>
    <row r="4" spans="1:21" x14ac:dyDescent="0.2">
      <c r="A4" s="58" t="s">
        <v>25</v>
      </c>
      <c r="B4" s="60">
        <v>43150.441388356485</v>
      </c>
    </row>
    <row r="5" spans="1:21" x14ac:dyDescent="0.2">
      <c r="A5" s="58" t="s">
        <v>27</v>
      </c>
      <c r="B5" s="58" t="s">
        <v>28</v>
      </c>
    </row>
    <row r="7" spans="1:21" x14ac:dyDescent="0.2">
      <c r="A7" s="58" t="s">
        <v>31</v>
      </c>
      <c r="B7" s="58" t="s">
        <v>62</v>
      </c>
    </row>
    <row r="8" spans="1:21" x14ac:dyDescent="0.2">
      <c r="A8" s="58" t="s">
        <v>34</v>
      </c>
      <c r="B8" s="58" t="s">
        <v>35</v>
      </c>
    </row>
    <row r="9" spans="1:21" x14ac:dyDescent="0.2">
      <c r="A9" s="58" t="s">
        <v>40</v>
      </c>
      <c r="B9" s="58" t="s">
        <v>347</v>
      </c>
    </row>
    <row r="11" spans="1:21" x14ac:dyDescent="0.2">
      <c r="A11" s="61"/>
      <c r="B11" s="61" t="s">
        <v>304</v>
      </c>
      <c r="C11" s="61" t="s">
        <v>305</v>
      </c>
      <c r="D11" s="61" t="s">
        <v>306</v>
      </c>
      <c r="E11" s="61" t="s">
        <v>136</v>
      </c>
      <c r="F11" s="61" t="s">
        <v>137</v>
      </c>
      <c r="G11" s="61" t="s">
        <v>138</v>
      </c>
      <c r="H11" s="61" t="s">
        <v>139</v>
      </c>
      <c r="I11" s="61" t="s">
        <v>140</v>
      </c>
      <c r="J11" s="61" t="s">
        <v>141</v>
      </c>
      <c r="K11" s="61" t="s">
        <v>142</v>
      </c>
      <c r="L11" s="61" t="s">
        <v>143</v>
      </c>
      <c r="M11" s="61" t="s">
        <v>144</v>
      </c>
      <c r="N11" s="61" t="s">
        <v>45</v>
      </c>
      <c r="O11" s="149">
        <v>2017</v>
      </c>
      <c r="P11" s="149">
        <v>2018</v>
      </c>
      <c r="Q11" s="149">
        <v>2019</v>
      </c>
      <c r="R11" s="149">
        <v>2020</v>
      </c>
      <c r="S11" s="149">
        <v>2021</v>
      </c>
      <c r="T11" s="149">
        <v>2022</v>
      </c>
    </row>
    <row r="12" spans="1:21" x14ac:dyDescent="0.2">
      <c r="A12" s="61" t="s">
        <v>47</v>
      </c>
      <c r="B12" s="150">
        <v>14</v>
      </c>
      <c r="C12" s="150">
        <v>11.4</v>
      </c>
      <c r="D12" s="150">
        <v>9.6</v>
      </c>
      <c r="E12" s="241">
        <v>8</v>
      </c>
      <c r="F12" s="241">
        <v>18.2</v>
      </c>
      <c r="G12" s="241">
        <v>35.799999999999997</v>
      </c>
      <c r="H12" s="241">
        <v>46.8</v>
      </c>
      <c r="I12" s="241">
        <v>42.7</v>
      </c>
      <c r="J12" s="241">
        <v>41.2</v>
      </c>
      <c r="K12" s="241">
        <v>39</v>
      </c>
      <c r="L12" s="241">
        <v>40.9</v>
      </c>
      <c r="M12" s="241">
        <v>36.9</v>
      </c>
      <c r="N12" s="241">
        <v>40.6</v>
      </c>
      <c r="O12" s="240">
        <v>40.200000000000003</v>
      </c>
      <c r="P12" s="240">
        <v>38.4</v>
      </c>
      <c r="Q12" s="240">
        <f>'Valsts parāds'!D4</f>
        <v>37.329794875110238</v>
      </c>
      <c r="R12" s="240">
        <f>'Valsts parāds'!E4</f>
        <v>37.605386865850022</v>
      </c>
      <c r="S12" s="240">
        <f>'Valsts parāds'!F4</f>
        <v>34.925767992187531</v>
      </c>
      <c r="T12" s="240">
        <f>'Valsts parāds'!G4</f>
        <v>34.593976549994913</v>
      </c>
      <c r="U12" s="242" t="s">
        <v>507</v>
      </c>
    </row>
    <row r="13" spans="1:21" x14ac:dyDescent="0.2">
      <c r="A13" s="61" t="s">
        <v>47</v>
      </c>
      <c r="B13" s="150">
        <v>14</v>
      </c>
      <c r="C13" s="150">
        <v>11.4</v>
      </c>
      <c r="D13" s="150">
        <v>9.6</v>
      </c>
      <c r="E13" s="150">
        <v>8</v>
      </c>
      <c r="F13" s="150">
        <v>18.2</v>
      </c>
      <c r="G13" s="150">
        <v>35.799999999999997</v>
      </c>
      <c r="H13" s="150">
        <v>46.8</v>
      </c>
      <c r="I13" s="150">
        <v>42.7</v>
      </c>
      <c r="J13" s="150">
        <v>41.2</v>
      </c>
      <c r="K13" s="150">
        <v>39</v>
      </c>
      <c r="L13" s="150">
        <v>40.9</v>
      </c>
      <c r="M13" s="150">
        <v>36.9</v>
      </c>
      <c r="N13" s="150">
        <v>40.6</v>
      </c>
      <c r="O13" s="151">
        <v>39</v>
      </c>
      <c r="P13" s="151">
        <v>37</v>
      </c>
      <c r="Q13" s="240"/>
      <c r="R13" s="240"/>
      <c r="S13" s="240"/>
      <c r="T13" s="240"/>
      <c r="U13" s="242" t="s">
        <v>28</v>
      </c>
    </row>
    <row r="14" spans="1:21" x14ac:dyDescent="0.2">
      <c r="A14" s="58" t="s">
        <v>49</v>
      </c>
    </row>
    <row r="15" spans="1:21" x14ac:dyDescent="0.2">
      <c r="A15" s="58" t="s">
        <v>50</v>
      </c>
      <c r="B15" s="58" t="s">
        <v>51</v>
      </c>
    </row>
    <row r="30" spans="1:14" ht="15" x14ac:dyDescent="0.25">
      <c r="A30" s="152" t="s">
        <v>31</v>
      </c>
      <c r="B30" s="152" t="s">
        <v>32</v>
      </c>
      <c r="C30" s="153"/>
      <c r="D30" s="153"/>
      <c r="E30" s="153"/>
      <c r="F30" s="153"/>
      <c r="G30" s="153"/>
      <c r="H30" s="153"/>
      <c r="I30" s="153"/>
      <c r="J30" s="153"/>
      <c r="K30" s="153"/>
      <c r="L30" s="153"/>
      <c r="M30" s="153"/>
      <c r="N30" s="153"/>
    </row>
    <row r="31" spans="1:14" ht="15" x14ac:dyDescent="0.25">
      <c r="A31" s="152" t="s">
        <v>34</v>
      </c>
      <c r="B31" s="152" t="s">
        <v>35</v>
      </c>
      <c r="C31" s="153"/>
      <c r="D31" s="153"/>
      <c r="E31" s="153"/>
      <c r="F31" s="153"/>
      <c r="G31" s="153"/>
      <c r="H31" s="153"/>
      <c r="I31" s="153"/>
      <c r="J31" s="153"/>
      <c r="K31" s="153"/>
      <c r="L31" s="153"/>
      <c r="M31" s="153"/>
      <c r="N31" s="153"/>
    </row>
    <row r="32" spans="1:14" ht="15" x14ac:dyDescent="0.25">
      <c r="A32" s="152" t="s">
        <v>40</v>
      </c>
      <c r="B32" s="152" t="s">
        <v>347</v>
      </c>
      <c r="C32" s="153"/>
      <c r="D32" s="153"/>
      <c r="E32" s="153"/>
      <c r="F32" s="153"/>
      <c r="G32" s="153"/>
      <c r="H32" s="153"/>
      <c r="I32" s="153"/>
      <c r="J32" s="153"/>
      <c r="K32" s="153"/>
      <c r="L32" s="153"/>
      <c r="M32" s="153"/>
      <c r="N32" s="153"/>
    </row>
    <row r="33" spans="1:14" ht="15" x14ac:dyDescent="0.25">
      <c r="A33" s="153"/>
      <c r="B33" s="153"/>
      <c r="C33" s="153"/>
      <c r="D33" s="153"/>
      <c r="E33" s="153"/>
      <c r="F33" s="153"/>
      <c r="G33" s="153"/>
      <c r="H33" s="153"/>
      <c r="I33" s="153"/>
      <c r="J33" s="153"/>
      <c r="K33" s="153"/>
      <c r="L33" s="153"/>
      <c r="M33" s="153"/>
      <c r="N33" s="153"/>
    </row>
    <row r="34" spans="1:14" x14ac:dyDescent="0.2">
      <c r="A34" s="154" t="s">
        <v>44</v>
      </c>
      <c r="B34" s="154" t="s">
        <v>304</v>
      </c>
      <c r="C34" s="154" t="s">
        <v>305</v>
      </c>
      <c r="D34" s="154" t="s">
        <v>306</v>
      </c>
      <c r="E34" s="154" t="s">
        <v>136</v>
      </c>
      <c r="F34" s="154" t="s">
        <v>137</v>
      </c>
      <c r="G34" s="154" t="s">
        <v>138</v>
      </c>
      <c r="H34" s="154" t="s">
        <v>139</v>
      </c>
      <c r="I34" s="154" t="s">
        <v>140</v>
      </c>
      <c r="J34" s="154" t="s">
        <v>141</v>
      </c>
      <c r="K34" s="154" t="s">
        <v>142</v>
      </c>
      <c r="L34" s="154" t="s">
        <v>143</v>
      </c>
      <c r="M34" s="154" t="s">
        <v>144</v>
      </c>
      <c r="N34" s="154" t="s">
        <v>45</v>
      </c>
    </row>
    <row r="35" spans="1:14" x14ac:dyDescent="0.2">
      <c r="A35" s="154" t="s">
        <v>47</v>
      </c>
      <c r="B35" s="155">
        <v>1550.8</v>
      </c>
      <c r="C35" s="155">
        <v>1552</v>
      </c>
      <c r="D35" s="155">
        <v>1634.5</v>
      </c>
      <c r="E35" s="155">
        <v>1817.9</v>
      </c>
      <c r="F35" s="155">
        <v>4426.8</v>
      </c>
      <c r="G35" s="155">
        <v>6738.7</v>
      </c>
      <c r="H35" s="155">
        <v>8401.5</v>
      </c>
      <c r="I35" s="155">
        <v>8662.7999999999993</v>
      </c>
      <c r="J35" s="155">
        <v>9020</v>
      </c>
      <c r="K35" s="155">
        <v>8892.7000000000007</v>
      </c>
      <c r="L35" s="155">
        <v>9668.5</v>
      </c>
      <c r="M35" s="155">
        <v>8953.2999999999993</v>
      </c>
      <c r="N35" s="155">
        <v>10091.6</v>
      </c>
    </row>
  </sheetData>
  <pageMargins left="0.74803149606299213" right="0.74803149606299213" top="0.98425196850393704" bottom="0.98425196850393704" header="0.51181102362204722" footer="0.51181102362204722"/>
  <pageSetup paperSize="9" scale="60" firstPageNumber="0" fitToWidth="0" fitToHeight="0" pageOrder="overThenDown" orientation="landscape"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Normal="100" workbookViewId="0"/>
  </sheetViews>
  <sheetFormatPr defaultRowHeight="14.25" x14ac:dyDescent="0.2"/>
  <cols>
    <col min="1" max="16384" width="9.140625" style="227"/>
  </cols>
  <sheetData>
    <row r="1" spans="1:15" x14ac:dyDescent="0.2">
      <c r="A1" s="230" t="s">
        <v>346</v>
      </c>
    </row>
    <row r="3" spans="1:15" x14ac:dyDescent="0.2">
      <c r="A3" s="230" t="s">
        <v>24</v>
      </c>
      <c r="B3" s="231">
        <v>43214.316203703704</v>
      </c>
    </row>
    <row r="4" spans="1:15" x14ac:dyDescent="0.2">
      <c r="A4" s="230" t="s">
        <v>25</v>
      </c>
      <c r="B4" s="231">
        <v>43246.939575775468</v>
      </c>
    </row>
    <row r="5" spans="1:15" x14ac:dyDescent="0.2">
      <c r="A5" s="230" t="s">
        <v>27</v>
      </c>
      <c r="B5" s="230" t="s">
        <v>28</v>
      </c>
    </row>
    <row r="7" spans="1:15" x14ac:dyDescent="0.2">
      <c r="A7" s="230" t="s">
        <v>31</v>
      </c>
      <c r="B7" s="230" t="s">
        <v>32</v>
      </c>
    </row>
    <row r="8" spans="1:15" x14ac:dyDescent="0.2">
      <c r="A8" s="230" t="s">
        <v>34</v>
      </c>
      <c r="B8" s="230" t="s">
        <v>35</v>
      </c>
    </row>
    <row r="9" spans="1:15" x14ac:dyDescent="0.2">
      <c r="A9" s="230" t="s">
        <v>40</v>
      </c>
      <c r="B9" s="230" t="s">
        <v>347</v>
      </c>
    </row>
    <row r="11" spans="1:15" x14ac:dyDescent="0.2">
      <c r="A11" s="232" t="s">
        <v>44</v>
      </c>
      <c r="B11" s="232" t="s">
        <v>304</v>
      </c>
      <c r="C11" s="232" t="s">
        <v>305</v>
      </c>
      <c r="D11" s="232" t="s">
        <v>306</v>
      </c>
      <c r="E11" s="232" t="s">
        <v>136</v>
      </c>
      <c r="F11" s="232" t="s">
        <v>137</v>
      </c>
      <c r="G11" s="232" t="s">
        <v>138</v>
      </c>
      <c r="H11" s="232" t="s">
        <v>139</v>
      </c>
      <c r="I11" s="232" t="s">
        <v>140</v>
      </c>
      <c r="J11" s="232" t="s">
        <v>141</v>
      </c>
      <c r="K11" s="232" t="s">
        <v>142</v>
      </c>
      <c r="L11" s="232" t="s">
        <v>143</v>
      </c>
      <c r="M11" s="232" t="s">
        <v>144</v>
      </c>
      <c r="N11" s="232" t="s">
        <v>45</v>
      </c>
      <c r="O11" s="232" t="s">
        <v>496</v>
      </c>
    </row>
    <row r="12" spans="1:15" x14ac:dyDescent="0.2">
      <c r="A12" s="232" t="s">
        <v>47</v>
      </c>
      <c r="B12" s="233">
        <v>1550.8</v>
      </c>
      <c r="C12" s="233">
        <v>1552</v>
      </c>
      <c r="D12" s="233">
        <v>1634.5</v>
      </c>
      <c r="E12" s="233">
        <v>1817.9</v>
      </c>
      <c r="F12" s="233">
        <v>4426.8</v>
      </c>
      <c r="G12" s="233">
        <v>6738.7</v>
      </c>
      <c r="H12" s="233">
        <v>8401.5</v>
      </c>
      <c r="I12" s="233">
        <v>8662.7999999999993</v>
      </c>
      <c r="J12" s="233">
        <v>9020</v>
      </c>
      <c r="K12" s="233">
        <v>8892.7000000000007</v>
      </c>
      <c r="L12" s="233">
        <v>9668.5</v>
      </c>
      <c r="M12" s="233">
        <v>8953.2999999999993</v>
      </c>
      <c r="N12" s="233">
        <v>10091.6</v>
      </c>
      <c r="O12" s="233">
        <v>10782.3</v>
      </c>
    </row>
    <row r="14" spans="1:15" x14ac:dyDescent="0.2">
      <c r="A14" s="230" t="s">
        <v>49</v>
      </c>
    </row>
    <row r="15" spans="1:15" x14ac:dyDescent="0.2">
      <c r="A15" s="230" t="s">
        <v>50</v>
      </c>
      <c r="B15" s="230" t="s">
        <v>51</v>
      </c>
    </row>
    <row r="17" spans="1:15" x14ac:dyDescent="0.2">
      <c r="A17" s="230" t="s">
        <v>31</v>
      </c>
      <c r="B17" s="230" t="s">
        <v>62</v>
      </c>
    </row>
    <row r="18" spans="1:15" x14ac:dyDescent="0.2">
      <c r="A18" s="230" t="s">
        <v>34</v>
      </c>
      <c r="B18" s="230" t="s">
        <v>35</v>
      </c>
    </row>
    <row r="19" spans="1:15" x14ac:dyDescent="0.2">
      <c r="A19" s="230" t="s">
        <v>40</v>
      </c>
      <c r="B19" s="230" t="s">
        <v>347</v>
      </c>
    </row>
    <row r="21" spans="1:15" x14ac:dyDescent="0.2">
      <c r="A21" s="232" t="s">
        <v>44</v>
      </c>
      <c r="B21" s="232" t="s">
        <v>304</v>
      </c>
      <c r="C21" s="232" t="s">
        <v>305</v>
      </c>
      <c r="D21" s="232" t="s">
        <v>306</v>
      </c>
      <c r="E21" s="232" t="s">
        <v>136</v>
      </c>
      <c r="F21" s="232" t="s">
        <v>137</v>
      </c>
      <c r="G21" s="232" t="s">
        <v>138</v>
      </c>
      <c r="H21" s="232" t="s">
        <v>139</v>
      </c>
      <c r="I21" s="232" t="s">
        <v>140</v>
      </c>
      <c r="J21" s="232" t="s">
        <v>141</v>
      </c>
      <c r="K21" s="232" t="s">
        <v>142</v>
      </c>
      <c r="L21" s="232" t="s">
        <v>143</v>
      </c>
      <c r="M21" s="232" t="s">
        <v>144</v>
      </c>
      <c r="N21" s="232" t="s">
        <v>45</v>
      </c>
      <c r="O21" s="232" t="s">
        <v>496</v>
      </c>
    </row>
    <row r="22" spans="1:15" x14ac:dyDescent="0.2">
      <c r="A22" s="232" t="s">
        <v>47</v>
      </c>
      <c r="B22" s="233">
        <v>14</v>
      </c>
      <c r="C22" s="233">
        <v>11.4</v>
      </c>
      <c r="D22" s="233">
        <v>9.6</v>
      </c>
      <c r="E22" s="233">
        <v>8</v>
      </c>
      <c r="F22" s="233">
        <v>18.2</v>
      </c>
      <c r="G22" s="233">
        <v>35.799999999999997</v>
      </c>
      <c r="H22" s="233">
        <v>46.8</v>
      </c>
      <c r="I22" s="233">
        <v>42.7</v>
      </c>
      <c r="J22" s="233">
        <v>41.2</v>
      </c>
      <c r="K22" s="233">
        <v>39</v>
      </c>
      <c r="L22" s="233">
        <v>40.9</v>
      </c>
      <c r="M22" s="233">
        <v>36.799999999999997</v>
      </c>
      <c r="N22" s="233">
        <v>40.5</v>
      </c>
      <c r="O22" s="233">
        <v>40.1</v>
      </c>
    </row>
    <row r="24" spans="1:15" x14ac:dyDescent="0.2">
      <c r="A24" s="230" t="s">
        <v>49</v>
      </c>
    </row>
    <row r="25" spans="1:15" x14ac:dyDescent="0.2">
      <c r="A25" s="230" t="s">
        <v>50</v>
      </c>
      <c r="B25" s="230" t="s">
        <v>51</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R51"/>
  <sheetViews>
    <sheetView topLeftCell="B9" zoomScaleNormal="100" workbookViewId="0">
      <selection activeCell="N25" sqref="N25"/>
    </sheetView>
  </sheetViews>
  <sheetFormatPr defaultRowHeight="15" x14ac:dyDescent="0.25"/>
  <cols>
    <col min="1" max="1" width="40.7109375" style="101" customWidth="1"/>
    <col min="2" max="2" width="27.5703125" style="101" customWidth="1"/>
    <col min="3" max="3" width="12.28515625" style="101" customWidth="1"/>
    <col min="4" max="4" width="10.28515625" style="101" bestFit="1" customWidth="1"/>
    <col min="5" max="5" width="11.28515625" style="101" bestFit="1" customWidth="1"/>
    <col min="6" max="6" width="10.28515625" style="101" bestFit="1" customWidth="1"/>
    <col min="7" max="16" width="9.5703125" style="101" bestFit="1" customWidth="1"/>
    <col min="17" max="16384" width="9.140625" style="101"/>
  </cols>
  <sheetData>
    <row r="1" spans="1:4" ht="18.75" x14ac:dyDescent="0.3">
      <c r="A1" s="100" t="s">
        <v>292</v>
      </c>
    </row>
    <row r="3" spans="1:4" x14ac:dyDescent="0.25">
      <c r="C3" s="102" t="s">
        <v>293</v>
      </c>
      <c r="D3" s="102" t="s">
        <v>294</v>
      </c>
    </row>
    <row r="4" spans="1:4" x14ac:dyDescent="0.25">
      <c r="A4" s="102" t="s">
        <v>295</v>
      </c>
      <c r="B4" s="102" t="s">
        <v>295</v>
      </c>
      <c r="C4" s="101">
        <v>-1.4279999999999999</v>
      </c>
      <c r="D4" s="101">
        <v>-57.963000000000001</v>
      </c>
    </row>
    <row r="5" spans="1:4" x14ac:dyDescent="0.25">
      <c r="A5" s="102" t="s">
        <v>296</v>
      </c>
      <c r="B5" s="102" t="s">
        <v>296</v>
      </c>
      <c r="C5" s="101">
        <v>-0.42099999999999999</v>
      </c>
      <c r="D5" s="101">
        <v>-19.689</v>
      </c>
    </row>
    <row r="6" spans="1:4" x14ac:dyDescent="0.25">
      <c r="A6" s="102" t="s">
        <v>297</v>
      </c>
      <c r="B6" s="102" t="s">
        <v>297</v>
      </c>
      <c r="C6" s="101">
        <v>1.4139999999999999</v>
      </c>
      <c r="D6" s="101">
        <v>76.248999999999995</v>
      </c>
    </row>
    <row r="7" spans="1:4" x14ac:dyDescent="0.25">
      <c r="A7" s="102" t="s">
        <v>298</v>
      </c>
      <c r="B7" s="102" t="s">
        <v>298</v>
      </c>
      <c r="C7" s="101">
        <v>2.9000000000000001E-2</v>
      </c>
      <c r="D7" s="101">
        <v>1.7250000000000001</v>
      </c>
    </row>
    <row r="8" spans="1:4" x14ac:dyDescent="0.25">
      <c r="A8" s="102" t="s">
        <v>299</v>
      </c>
      <c r="B8" s="102" t="s">
        <v>299</v>
      </c>
      <c r="C8" s="101">
        <v>-3.7330000000000001</v>
      </c>
      <c r="D8" s="101">
        <v>-234.114</v>
      </c>
    </row>
    <row r="9" spans="1:4" x14ac:dyDescent="0.25">
      <c r="A9" s="102" t="s">
        <v>300</v>
      </c>
      <c r="B9" s="102" t="s">
        <v>300</v>
      </c>
      <c r="C9" s="101">
        <v>-2.7309999999999999</v>
      </c>
      <c r="D9" s="101">
        <v>-187.065</v>
      </c>
    </row>
    <row r="10" spans="1:4" x14ac:dyDescent="0.25">
      <c r="A10" s="102" t="s">
        <v>301</v>
      </c>
      <c r="B10" s="102" t="s">
        <v>301</v>
      </c>
      <c r="C10" s="101">
        <v>-1.948</v>
      </c>
      <c r="D10" s="101">
        <v>-145.33699999999999</v>
      </c>
    </row>
    <row r="11" spans="1:4" x14ac:dyDescent="0.25">
      <c r="A11" s="102" t="s">
        <v>302</v>
      </c>
      <c r="B11" s="102" t="s">
        <v>302</v>
      </c>
      <c r="C11" s="101">
        <v>-2.282</v>
      </c>
      <c r="D11" s="101">
        <v>-191.626</v>
      </c>
    </row>
    <row r="12" spans="1:4" x14ac:dyDescent="0.25">
      <c r="A12" s="102" t="s">
        <v>303</v>
      </c>
      <c r="B12" s="102" t="s">
        <v>303</v>
      </c>
      <c r="C12" s="101">
        <v>-1.4550000000000001</v>
      </c>
      <c r="D12" s="101">
        <v>-139.01</v>
      </c>
    </row>
    <row r="13" spans="1:4" x14ac:dyDescent="0.25">
      <c r="A13" s="102" t="s">
        <v>304</v>
      </c>
      <c r="B13" s="102" t="s">
        <v>304</v>
      </c>
      <c r="C13" s="101">
        <v>-0.91900000000000004</v>
      </c>
      <c r="D13" s="101">
        <v>-101.54300000000001</v>
      </c>
    </row>
    <row r="14" spans="1:4" x14ac:dyDescent="0.25">
      <c r="A14" s="102" t="s">
        <v>305</v>
      </c>
      <c r="B14" s="102" t="s">
        <v>305</v>
      </c>
      <c r="C14" s="101">
        <v>-0.36399999999999999</v>
      </c>
      <c r="D14" s="101">
        <v>-49.526000000000003</v>
      </c>
    </row>
    <row r="15" spans="1:4" x14ac:dyDescent="0.25">
      <c r="A15" s="102" t="s">
        <v>306</v>
      </c>
      <c r="B15" s="102" t="s">
        <v>306</v>
      </c>
      <c r="C15" s="101">
        <v>-0.48799999999999999</v>
      </c>
      <c r="D15" s="101">
        <v>-83.42</v>
      </c>
    </row>
    <row r="16" spans="1:4" x14ac:dyDescent="0.25">
      <c r="A16" s="102" t="s">
        <v>136</v>
      </c>
      <c r="B16" s="102" t="s">
        <v>136</v>
      </c>
      <c r="C16" s="101">
        <v>-0.51300000000000001</v>
      </c>
      <c r="D16" s="101">
        <v>-115.818</v>
      </c>
    </row>
    <row r="17" spans="1:12" x14ac:dyDescent="0.25">
      <c r="A17" s="102" t="s">
        <v>137</v>
      </c>
      <c r="B17" s="102" t="s">
        <v>137</v>
      </c>
      <c r="C17" s="101">
        <v>-4.2039999999999997</v>
      </c>
      <c r="D17" s="101">
        <v>-1023.79</v>
      </c>
    </row>
    <row r="18" spans="1:12" x14ac:dyDescent="0.25">
      <c r="A18" s="102" t="s">
        <v>138</v>
      </c>
      <c r="B18" s="102" t="s">
        <v>138</v>
      </c>
      <c r="C18" s="101">
        <v>-9.1270000000000007</v>
      </c>
      <c r="D18" s="101">
        <v>-1718.2850000000001</v>
      </c>
    </row>
    <row r="19" spans="1:12" x14ac:dyDescent="0.25">
      <c r="A19" s="102" t="s">
        <v>139</v>
      </c>
      <c r="B19" s="102" t="s">
        <v>139</v>
      </c>
      <c r="C19" s="101">
        <v>-8.6859999999999999</v>
      </c>
      <c r="D19" s="101">
        <v>-1558.0630000000001</v>
      </c>
    </row>
    <row r="20" spans="1:12" x14ac:dyDescent="0.25">
      <c r="A20" s="102" t="s">
        <v>140</v>
      </c>
      <c r="B20" s="102" t="s">
        <v>140</v>
      </c>
      <c r="C20" s="101">
        <v>-4.3070000000000004</v>
      </c>
      <c r="D20" s="101">
        <v>-874.38099999999997</v>
      </c>
    </row>
    <row r="21" spans="1:12" x14ac:dyDescent="0.25">
      <c r="A21" s="102" t="s">
        <v>141</v>
      </c>
      <c r="B21" s="102" t="s">
        <v>141</v>
      </c>
      <c r="C21" s="101">
        <v>-1.206</v>
      </c>
      <c r="D21" s="101">
        <v>-263.85899999999998</v>
      </c>
    </row>
    <row r="22" spans="1:12" x14ac:dyDescent="0.25">
      <c r="A22" s="102" t="s">
        <v>142</v>
      </c>
      <c r="B22" s="102" t="s">
        <v>142</v>
      </c>
      <c r="C22" s="101">
        <v>-0.96</v>
      </c>
      <c r="D22" s="101">
        <v>-219.17699999999999</v>
      </c>
    </row>
    <row r="23" spans="1:12" x14ac:dyDescent="0.25">
      <c r="A23" s="102" t="s">
        <v>143</v>
      </c>
      <c r="B23" s="102" t="s">
        <v>143</v>
      </c>
      <c r="C23" s="101">
        <v>-1.2170000000000001</v>
      </c>
      <c r="D23" s="101">
        <v>-288.29700000000003</v>
      </c>
    </row>
    <row r="24" spans="1:12" x14ac:dyDescent="0.25">
      <c r="A24" s="102" t="s">
        <v>144</v>
      </c>
      <c r="B24" s="102" t="s">
        <v>144</v>
      </c>
      <c r="C24" s="101">
        <v>-1.224</v>
      </c>
      <c r="D24" s="101">
        <v>-298.02800000000002</v>
      </c>
    </row>
    <row r="25" spans="1:12" x14ac:dyDescent="0.25">
      <c r="A25" s="102" t="s">
        <v>45</v>
      </c>
      <c r="B25" s="102" t="s">
        <v>45</v>
      </c>
      <c r="C25" s="101">
        <v>3.7999999999999999E-2</v>
      </c>
      <c r="D25" s="101">
        <v>9.468</v>
      </c>
    </row>
    <row r="27" spans="1:12" ht="60" x14ac:dyDescent="0.25">
      <c r="A27" s="103" t="s">
        <v>307</v>
      </c>
    </row>
    <row r="28" spans="1:12" x14ac:dyDescent="0.25">
      <c r="A28" s="101" t="s">
        <v>308</v>
      </c>
    </row>
    <row r="29" spans="1:12" x14ac:dyDescent="0.25">
      <c r="A29" s="101" t="s">
        <v>309</v>
      </c>
      <c r="C29" s="104" t="s">
        <v>136</v>
      </c>
      <c r="D29" s="104" t="s">
        <v>137</v>
      </c>
      <c r="E29" s="104" t="s">
        <v>138</v>
      </c>
      <c r="F29" s="104" t="s">
        <v>139</v>
      </c>
      <c r="G29" s="104" t="s">
        <v>140</v>
      </c>
      <c r="H29" s="104" t="s">
        <v>141</v>
      </c>
      <c r="I29" s="104" t="s">
        <v>142</v>
      </c>
      <c r="J29" s="104" t="s">
        <v>143</v>
      </c>
      <c r="K29" s="104" t="s">
        <v>144</v>
      </c>
      <c r="L29" s="104" t="s">
        <v>45</v>
      </c>
    </row>
    <row r="30" spans="1:12" x14ac:dyDescent="0.25">
      <c r="A30" s="101" t="s">
        <v>310</v>
      </c>
      <c r="C30" s="105">
        <v>-0.51300000000000001</v>
      </c>
      <c r="D30" s="105">
        <v>-4.2039999999999997</v>
      </c>
      <c r="E30" s="105">
        <v>-9.1270000000000007</v>
      </c>
      <c r="F30" s="105">
        <v>-8.6859999999999999</v>
      </c>
      <c r="G30" s="105">
        <v>-4.3070000000000004</v>
      </c>
      <c r="H30" s="105">
        <v>-1.206</v>
      </c>
      <c r="I30" s="105">
        <v>-0.96</v>
      </c>
      <c r="J30" s="105">
        <v>-1.2170000000000001</v>
      </c>
      <c r="K30" s="105">
        <v>-1.224</v>
      </c>
      <c r="L30" s="105">
        <v>3.7999999999999999E-2</v>
      </c>
    </row>
    <row r="31" spans="1:12" x14ac:dyDescent="0.25">
      <c r="C31" s="105">
        <v>-115.818</v>
      </c>
      <c r="D31" s="105">
        <v>-1023.79</v>
      </c>
      <c r="E31" s="105">
        <v>-1718.2850000000001</v>
      </c>
      <c r="F31" s="105">
        <v>-1558.0630000000001</v>
      </c>
      <c r="G31" s="105">
        <v>-874.38099999999997</v>
      </c>
      <c r="H31" s="105">
        <v>-263.85899999999998</v>
      </c>
      <c r="I31" s="105">
        <v>-219.17699999999999</v>
      </c>
      <c r="J31" s="105">
        <v>-288.29700000000003</v>
      </c>
      <c r="K31" s="105">
        <v>-298.02800000000002</v>
      </c>
      <c r="L31" s="105">
        <v>9.468</v>
      </c>
    </row>
    <row r="32" spans="1:12" x14ac:dyDescent="0.25">
      <c r="A32" s="101" t="s">
        <v>311</v>
      </c>
    </row>
    <row r="33" spans="1:18" x14ac:dyDescent="0.25">
      <c r="A33" s="101" t="s">
        <v>312</v>
      </c>
      <c r="C33" s="104" t="s">
        <v>136</v>
      </c>
      <c r="D33" s="104" t="s">
        <v>137</v>
      </c>
      <c r="E33" s="104" t="s">
        <v>138</v>
      </c>
      <c r="F33" s="104" t="s">
        <v>139</v>
      </c>
      <c r="G33" s="104" t="s">
        <v>140</v>
      </c>
      <c r="H33" s="104" t="s">
        <v>141</v>
      </c>
      <c r="I33" s="104" t="s">
        <v>142</v>
      </c>
      <c r="J33" s="104" t="s">
        <v>143</v>
      </c>
      <c r="K33" s="104" t="s">
        <v>144</v>
      </c>
      <c r="L33" s="104" t="s">
        <v>45</v>
      </c>
      <c r="M33" s="104">
        <v>2017</v>
      </c>
      <c r="N33" s="104">
        <v>2018</v>
      </c>
      <c r="O33" s="104">
        <v>2019</v>
      </c>
      <c r="P33" s="104">
        <v>2020</v>
      </c>
      <c r="Q33" s="104">
        <v>2021</v>
      </c>
      <c r="R33" s="104">
        <v>2022</v>
      </c>
    </row>
    <row r="34" spans="1:18" x14ac:dyDescent="0.25">
      <c r="B34" s="101" t="s">
        <v>436</v>
      </c>
      <c r="C34" s="106">
        <v>-0.51300000000000001</v>
      </c>
      <c r="D34" s="106">
        <v>-4.2039999999999997</v>
      </c>
      <c r="E34" s="106">
        <v>-9.1270000000000007</v>
      </c>
      <c r="F34" s="106">
        <v>-8.6859999999999999</v>
      </c>
      <c r="G34" s="106">
        <v>-4.3070000000000004</v>
      </c>
      <c r="H34" s="106">
        <v>-1.206</v>
      </c>
      <c r="I34" s="106">
        <v>-0.96</v>
      </c>
      <c r="J34" s="106">
        <v>-1.2170000000000001</v>
      </c>
      <c r="K34" s="106">
        <v>-1.224</v>
      </c>
      <c r="L34" s="106">
        <v>3.7999999999999999E-2</v>
      </c>
      <c r="M34" s="101">
        <f>'Budžeta ieņēmumi un izdevumi'!N34</f>
        <v>-0.5</v>
      </c>
      <c r="N34" s="106">
        <f>'Budžeta ieņēmumi un izdevumi'!O34</f>
        <v>-0.9</v>
      </c>
      <c r="O34" s="101">
        <f>'Budžeta ieņēmumi un izdevumi'!D16</f>
        <v>-0.92979487511023573</v>
      </c>
      <c r="P34" s="101">
        <f>'Budžeta ieņēmumi un izdevumi'!E16</f>
        <v>-5.3868658500148686E-3</v>
      </c>
      <c r="Q34" s="101">
        <f>'Budžeta ieņēmumi un izdevumi'!F16</f>
        <v>0.27423200781247087</v>
      </c>
      <c r="R34" s="101">
        <f>'Budžeta ieņēmumi un izdevumi'!G16</f>
        <v>0.60602345000507718</v>
      </c>
    </row>
    <row r="35" spans="1:18" x14ac:dyDescent="0.25">
      <c r="B35" s="101" t="s">
        <v>437</v>
      </c>
      <c r="C35" s="106">
        <v>9.9792693296943877</v>
      </c>
      <c r="D35" s="106">
        <v>-3.5476442246113402</v>
      </c>
      <c r="E35" s="106">
        <v>-14.401691783140866</v>
      </c>
      <c r="F35" s="106">
        <v>-3.9406703055711518</v>
      </c>
      <c r="G35" s="106">
        <v>6.3810212588655197</v>
      </c>
      <c r="H35" s="106">
        <v>4.0346283749703424</v>
      </c>
      <c r="I35" s="106">
        <v>2.5796869286744961</v>
      </c>
      <c r="J35" s="106">
        <v>1.9125500459401534</v>
      </c>
      <c r="K35" s="106">
        <v>2.8366888517651567</v>
      </c>
      <c r="L35" s="106">
        <v>2.0756371203933144</v>
      </c>
      <c r="M35" s="106">
        <v>4.5212162789731725</v>
      </c>
      <c r="N35" s="106">
        <v>4.0329518294520694</v>
      </c>
      <c r="O35" s="106">
        <v>3.3668989970053964</v>
      </c>
      <c r="P35" s="106">
        <v>2.9948643696402932</v>
      </c>
      <c r="Q35" s="106">
        <v>2.8923066283080834</v>
      </c>
      <c r="R35" s="101">
        <v>2.8999999999999937</v>
      </c>
    </row>
    <row r="51" spans="1:2" x14ac:dyDescent="0.25">
      <c r="A51" s="101" t="s">
        <v>313</v>
      </c>
      <c r="B51" s="101" t="s">
        <v>314</v>
      </c>
    </row>
  </sheetData>
  <pageMargins left="0.74803149606299213" right="0.74803149606299213" top="0.74803149606299213" bottom="0.51181102362204722" header="0.51181102362204722" footer="0.74803149606299213"/>
  <pageSetup paperSize="9" scale="57" orientation="landscape" verticalDpi="0"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57"/>
  <sheetViews>
    <sheetView workbookViewId="0">
      <selection activeCell="A2" sqref="A2"/>
    </sheetView>
  </sheetViews>
  <sheetFormatPr defaultRowHeight="15" x14ac:dyDescent="0.25"/>
  <cols>
    <col min="1" max="1" width="40.7109375" style="101" customWidth="1"/>
    <col min="2" max="2" width="7" style="101" customWidth="1"/>
    <col min="3" max="3" width="29.28515625" style="101" customWidth="1"/>
    <col min="4" max="4" width="39.28515625" style="101" customWidth="1"/>
    <col min="5" max="16384" width="9.140625" style="101"/>
  </cols>
  <sheetData>
    <row r="1" spans="1:4" ht="18.75" x14ac:dyDescent="0.3">
      <c r="A1" s="100" t="s">
        <v>292</v>
      </c>
    </row>
    <row r="3" spans="1:4" x14ac:dyDescent="0.25">
      <c r="C3" s="102" t="s">
        <v>294</v>
      </c>
      <c r="D3" s="102" t="s">
        <v>293</v>
      </c>
    </row>
    <row r="4" spans="1:4" x14ac:dyDescent="0.25">
      <c r="A4" s="102" t="s">
        <v>295</v>
      </c>
      <c r="B4" s="102" t="s">
        <v>295</v>
      </c>
      <c r="C4" s="239">
        <v>-57.963000000000001</v>
      </c>
      <c r="D4" s="239">
        <v>-1.4279999999999999</v>
      </c>
    </row>
    <row r="5" spans="1:4" x14ac:dyDescent="0.25">
      <c r="A5" s="102" t="s">
        <v>296</v>
      </c>
      <c r="B5" s="102" t="s">
        <v>296</v>
      </c>
      <c r="C5" s="239">
        <v>-19.689</v>
      </c>
      <c r="D5" s="239">
        <v>-0.42099999999999999</v>
      </c>
    </row>
    <row r="6" spans="1:4" x14ac:dyDescent="0.25">
      <c r="A6" s="102" t="s">
        <v>297</v>
      </c>
      <c r="B6" s="102" t="s">
        <v>297</v>
      </c>
      <c r="C6" s="239">
        <v>76.248999999999995</v>
      </c>
      <c r="D6" s="239">
        <v>1.4139999999999999</v>
      </c>
    </row>
    <row r="7" spans="1:4" x14ac:dyDescent="0.25">
      <c r="A7" s="102" t="s">
        <v>298</v>
      </c>
      <c r="B7" s="102" t="s">
        <v>298</v>
      </c>
      <c r="C7" s="239">
        <v>1.7250000000000001</v>
      </c>
      <c r="D7" s="239">
        <v>2.9000000000000001E-2</v>
      </c>
    </row>
    <row r="8" spans="1:4" x14ac:dyDescent="0.25">
      <c r="A8" s="102" t="s">
        <v>299</v>
      </c>
      <c r="B8" s="102" t="s">
        <v>299</v>
      </c>
      <c r="C8" s="239">
        <v>-234.114</v>
      </c>
      <c r="D8" s="239">
        <v>-3.7330000000000001</v>
      </c>
    </row>
    <row r="9" spans="1:4" x14ac:dyDescent="0.25">
      <c r="A9" s="102" t="s">
        <v>300</v>
      </c>
      <c r="B9" s="102" t="s">
        <v>300</v>
      </c>
      <c r="C9" s="239">
        <v>-187.065</v>
      </c>
      <c r="D9" s="239">
        <v>-2.7309999999999999</v>
      </c>
    </row>
    <row r="10" spans="1:4" x14ac:dyDescent="0.25">
      <c r="A10" s="102" t="s">
        <v>301</v>
      </c>
      <c r="B10" s="102" t="s">
        <v>301</v>
      </c>
      <c r="C10" s="239">
        <v>-145.33699999999999</v>
      </c>
      <c r="D10" s="239">
        <v>-1.948</v>
      </c>
    </row>
    <row r="11" spans="1:4" x14ac:dyDescent="0.25">
      <c r="A11" s="102" t="s">
        <v>302</v>
      </c>
      <c r="B11" s="102" t="s">
        <v>302</v>
      </c>
      <c r="C11" s="239">
        <v>-191.626</v>
      </c>
      <c r="D11" s="239">
        <v>-2.282</v>
      </c>
    </row>
    <row r="12" spans="1:4" x14ac:dyDescent="0.25">
      <c r="A12" s="102" t="s">
        <v>303</v>
      </c>
      <c r="B12" s="102" t="s">
        <v>303</v>
      </c>
      <c r="C12" s="239">
        <v>-139.01</v>
      </c>
      <c r="D12" s="239">
        <v>-1.4550000000000001</v>
      </c>
    </row>
    <row r="13" spans="1:4" x14ac:dyDescent="0.25">
      <c r="A13" s="102" t="s">
        <v>304</v>
      </c>
      <c r="B13" s="102" t="s">
        <v>304</v>
      </c>
      <c r="C13" s="239">
        <v>-101.54300000000001</v>
      </c>
      <c r="D13" s="239">
        <v>-0.91900000000000004</v>
      </c>
    </row>
    <row r="14" spans="1:4" x14ac:dyDescent="0.25">
      <c r="A14" s="102" t="s">
        <v>305</v>
      </c>
      <c r="B14" s="102" t="s">
        <v>305</v>
      </c>
      <c r="C14" s="239">
        <v>-49.526000000000003</v>
      </c>
      <c r="D14" s="239">
        <v>-0.36399999999999999</v>
      </c>
    </row>
    <row r="15" spans="1:4" x14ac:dyDescent="0.25">
      <c r="A15" s="102" t="s">
        <v>306</v>
      </c>
      <c r="B15" s="102" t="s">
        <v>306</v>
      </c>
      <c r="C15" s="239">
        <v>-83.42</v>
      </c>
      <c r="D15" s="239">
        <v>-0.48799999999999999</v>
      </c>
    </row>
    <row r="16" spans="1:4" x14ac:dyDescent="0.25">
      <c r="A16" s="102" t="s">
        <v>136</v>
      </c>
      <c r="B16" s="102" t="s">
        <v>136</v>
      </c>
      <c r="C16" s="239">
        <v>-115.818</v>
      </c>
      <c r="D16" s="239">
        <v>-0.51300000000000001</v>
      </c>
    </row>
    <row r="17" spans="1:4" x14ac:dyDescent="0.25">
      <c r="A17" s="102" t="s">
        <v>137</v>
      </c>
      <c r="B17" s="102" t="s">
        <v>137</v>
      </c>
      <c r="C17" s="239">
        <v>-1023.79</v>
      </c>
      <c r="D17" s="239">
        <v>-4.2039999999999997</v>
      </c>
    </row>
    <row r="18" spans="1:4" x14ac:dyDescent="0.25">
      <c r="A18" s="102" t="s">
        <v>138</v>
      </c>
      <c r="B18" s="102" t="s">
        <v>138</v>
      </c>
      <c r="C18" s="239">
        <v>-1718.2850000000001</v>
      </c>
      <c r="D18" s="239">
        <v>-9.1270000000000007</v>
      </c>
    </row>
    <row r="19" spans="1:4" x14ac:dyDescent="0.25">
      <c r="A19" s="102" t="s">
        <v>139</v>
      </c>
      <c r="B19" s="102" t="s">
        <v>139</v>
      </c>
      <c r="C19" s="239">
        <v>-1558.0630000000001</v>
      </c>
      <c r="D19" s="239">
        <v>-8.6859999999999999</v>
      </c>
    </row>
    <row r="20" spans="1:4" x14ac:dyDescent="0.25">
      <c r="A20" s="102" t="s">
        <v>140</v>
      </c>
      <c r="B20" s="102" t="s">
        <v>140</v>
      </c>
      <c r="C20" s="239">
        <v>-874.38099999999997</v>
      </c>
      <c r="D20" s="239">
        <v>-4.3070000000000004</v>
      </c>
    </row>
    <row r="21" spans="1:4" x14ac:dyDescent="0.25">
      <c r="A21" s="102" t="s">
        <v>141</v>
      </c>
      <c r="B21" s="102" t="s">
        <v>141</v>
      </c>
      <c r="C21" s="239">
        <v>-263.85899999999998</v>
      </c>
      <c r="D21" s="239">
        <v>-1.206</v>
      </c>
    </row>
    <row r="22" spans="1:4" x14ac:dyDescent="0.25">
      <c r="A22" s="102" t="s">
        <v>142</v>
      </c>
      <c r="B22" s="102" t="s">
        <v>142</v>
      </c>
      <c r="C22" s="239">
        <v>-264.13</v>
      </c>
      <c r="D22" s="239">
        <v>-1.159</v>
      </c>
    </row>
    <row r="23" spans="1:4" x14ac:dyDescent="0.25">
      <c r="A23" s="102" t="s">
        <v>143</v>
      </c>
      <c r="B23" s="102" t="s">
        <v>143</v>
      </c>
      <c r="C23" s="239">
        <v>-351.64100000000002</v>
      </c>
      <c r="D23" s="239">
        <v>-1.4890000000000001</v>
      </c>
    </row>
    <row r="24" spans="1:4" x14ac:dyDescent="0.25">
      <c r="A24" s="102" t="s">
        <v>144</v>
      </c>
      <c r="B24" s="102" t="s">
        <v>144</v>
      </c>
      <c r="C24" s="239">
        <v>-330.791</v>
      </c>
      <c r="D24" s="239">
        <v>-1.36</v>
      </c>
    </row>
    <row r="25" spans="1:4" x14ac:dyDescent="0.25">
      <c r="A25" s="102" t="s">
        <v>45</v>
      </c>
      <c r="B25" s="102" t="s">
        <v>45</v>
      </c>
      <c r="C25" s="239">
        <v>15.624000000000001</v>
      </c>
      <c r="D25" s="239">
        <v>6.3E-2</v>
      </c>
    </row>
    <row r="26" spans="1:4" x14ac:dyDescent="0.25">
      <c r="A26" s="102" t="s">
        <v>496</v>
      </c>
      <c r="B26" s="102" t="s">
        <v>496</v>
      </c>
      <c r="C26" s="239">
        <v>-131.107</v>
      </c>
      <c r="D26" s="239">
        <v>-0.48799999999999999</v>
      </c>
    </row>
    <row r="28" spans="1:4" ht="60" x14ac:dyDescent="0.25">
      <c r="A28" s="103" t="s">
        <v>307</v>
      </c>
    </row>
    <row r="29" spans="1:4" x14ac:dyDescent="0.25">
      <c r="A29" s="101" t="s">
        <v>308</v>
      </c>
    </row>
    <row r="30" spans="1:4" x14ac:dyDescent="0.25">
      <c r="A30" s="101" t="s">
        <v>309</v>
      </c>
    </row>
    <row r="31" spans="1:4" x14ac:dyDescent="0.25">
      <c r="A31" s="101" t="s">
        <v>310</v>
      </c>
    </row>
    <row r="34" spans="1:1" x14ac:dyDescent="0.25">
      <c r="A34" s="101" t="s">
        <v>312</v>
      </c>
    </row>
    <row r="35" spans="1:1" x14ac:dyDescent="0.25">
      <c r="A35" s="101" t="s">
        <v>500</v>
      </c>
    </row>
    <row r="37" spans="1:1" x14ac:dyDescent="0.25">
      <c r="A37" s="101" t="s">
        <v>497</v>
      </c>
    </row>
    <row r="38" spans="1:1" x14ac:dyDescent="0.25">
      <c r="A38" s="101" t="s">
        <v>501</v>
      </c>
    </row>
    <row r="40" spans="1:1" x14ac:dyDescent="0.25">
      <c r="A40" s="101" t="s">
        <v>502</v>
      </c>
    </row>
    <row r="41" spans="1:1" x14ac:dyDescent="0.25">
      <c r="A41" s="101" t="s">
        <v>503</v>
      </c>
    </row>
    <row r="43" spans="1:1" x14ac:dyDescent="0.25">
      <c r="A43" s="101" t="s">
        <v>504</v>
      </c>
    </row>
    <row r="45" spans="1:1" x14ac:dyDescent="0.25">
      <c r="A45" s="101" t="s">
        <v>505</v>
      </c>
    </row>
    <row r="46" spans="1:1" x14ac:dyDescent="0.25">
      <c r="A46" s="101" t="s">
        <v>506</v>
      </c>
    </row>
    <row r="56" spans="1:1" x14ac:dyDescent="0.25">
      <c r="A56" s="101" t="s">
        <v>313</v>
      </c>
    </row>
    <row r="57" spans="1:1" x14ac:dyDescent="0.25">
      <c r="A57" s="101" t="s">
        <v>314</v>
      </c>
    </row>
  </sheetData>
  <pageMargins left="0.74803149606299213" right="0.74803149606299213" top="0.74803149606299213" bottom="0.51181102362204722" header="0.51181102362204722" footer="0.74803149606299213"/>
  <pageSetup scale="7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pageSetUpPr fitToPage="1"/>
  </sheetPr>
  <dimension ref="A1:C23"/>
  <sheetViews>
    <sheetView workbookViewId="0">
      <selection activeCell="B3" sqref="B3"/>
    </sheetView>
  </sheetViews>
  <sheetFormatPr defaultColWidth="0" defaultRowHeight="15" zeroHeight="1" x14ac:dyDescent="0.25"/>
  <cols>
    <col min="1" max="1" width="39.85546875" customWidth="1"/>
    <col min="2" max="2" width="91.28515625" customWidth="1"/>
    <col min="3" max="3" width="0.85546875" customWidth="1"/>
    <col min="4" max="16384" width="9.140625" hidden="1"/>
  </cols>
  <sheetData>
    <row r="1" spans="1:3" s="284" customFormat="1" ht="15.75" customHeight="1" x14ac:dyDescent="0.25">
      <c r="A1" s="284" t="s">
        <v>357</v>
      </c>
    </row>
    <row r="2" spans="1:3" ht="5.0999999999999996" customHeight="1" x14ac:dyDescent="0.25">
      <c r="A2" s="27"/>
      <c r="B2" s="27"/>
      <c r="C2" s="19"/>
    </row>
    <row r="3" spans="1:3" ht="15.75" customHeight="1" x14ac:dyDescent="0.25">
      <c r="A3" s="163" t="s">
        <v>358</v>
      </c>
      <c r="B3" s="15" t="s">
        <v>508</v>
      </c>
      <c r="C3" s="19"/>
    </row>
    <row r="4" spans="1:3" ht="5.0999999999999996" customHeight="1" x14ac:dyDescent="0.25">
      <c r="A4" s="163"/>
      <c r="B4" s="32"/>
      <c r="C4" s="19"/>
    </row>
    <row r="5" spans="1:3" ht="15.75" customHeight="1" x14ac:dyDescent="0.25">
      <c r="A5" s="164" t="s">
        <v>359</v>
      </c>
      <c r="B5" s="270" t="s">
        <v>509</v>
      </c>
      <c r="C5" s="19"/>
    </row>
    <row r="6" spans="1:3" ht="5.0999999999999996" customHeight="1" x14ac:dyDescent="0.25">
      <c r="A6" s="163"/>
      <c r="B6" s="32"/>
      <c r="C6" s="19"/>
    </row>
    <row r="7" spans="1:3" ht="15.75" customHeight="1" x14ac:dyDescent="0.25">
      <c r="A7" s="164" t="s">
        <v>360</v>
      </c>
      <c r="B7" s="270" t="s">
        <v>510</v>
      </c>
      <c r="C7" s="19"/>
    </row>
    <row r="8" spans="1:3" ht="5.0999999999999996" customHeight="1" x14ac:dyDescent="0.25">
      <c r="A8" s="32"/>
      <c r="B8" s="32"/>
      <c r="C8" s="19"/>
    </row>
    <row r="9" spans="1:3" ht="15.75" customHeight="1" x14ac:dyDescent="0.25">
      <c r="A9" s="162" t="s">
        <v>361</v>
      </c>
      <c r="B9" s="32"/>
      <c r="C9" s="19"/>
    </row>
    <row r="10" spans="1:3" ht="5.0999999999999996" customHeight="1" x14ac:dyDescent="0.25">
      <c r="A10" s="32"/>
      <c r="B10" s="32"/>
      <c r="C10" s="19"/>
    </row>
    <row r="11" spans="1:3" ht="15.75" customHeight="1" x14ac:dyDescent="0.25">
      <c r="A11" s="164" t="s">
        <v>362</v>
      </c>
      <c r="B11" s="281" t="s">
        <v>599</v>
      </c>
      <c r="C11" s="19"/>
    </row>
    <row r="12" spans="1:3" ht="15.75" customHeight="1" x14ac:dyDescent="0.25">
      <c r="A12" s="164" t="s">
        <v>363</v>
      </c>
      <c r="B12" s="281" t="s">
        <v>599</v>
      </c>
      <c r="C12" s="19"/>
    </row>
    <row r="13" spans="1:3" ht="15.75" customHeight="1" x14ac:dyDescent="0.25">
      <c r="A13" s="164" t="s">
        <v>364</v>
      </c>
      <c r="B13" s="281" t="s">
        <v>599</v>
      </c>
      <c r="C13" s="19"/>
    </row>
    <row r="14" spans="1:3" ht="15.75" customHeight="1" x14ac:dyDescent="0.25">
      <c r="A14" s="164" t="s">
        <v>365</v>
      </c>
      <c r="B14" s="281" t="s">
        <v>599</v>
      </c>
      <c r="C14" s="19"/>
    </row>
    <row r="15" spans="1:3" ht="5.0999999999999996" customHeight="1" x14ac:dyDescent="0.25">
      <c r="A15" s="161"/>
      <c r="B15" s="32"/>
      <c r="C15" s="19"/>
    </row>
    <row r="16" spans="1:3" hidden="1" x14ac:dyDescent="0.25"/>
    <row r="17" hidden="1" x14ac:dyDescent="0.25"/>
    <row r="18" hidden="1" x14ac:dyDescent="0.25"/>
    <row r="19" hidden="1" x14ac:dyDescent="0.25"/>
    <row r="20" hidden="1" x14ac:dyDescent="0.25"/>
    <row r="21" hidden="1" x14ac:dyDescent="0.25"/>
    <row r="22" hidden="1" x14ac:dyDescent="0.25"/>
    <row r="23" hidden="1" x14ac:dyDescent="0.25"/>
  </sheetData>
  <mergeCells count="1">
    <mergeCell ref="A1:XFD1"/>
  </mergeCells>
  <hyperlinks>
    <hyperlink ref="B5" r:id="rId1"/>
    <hyperlink ref="B7" r:id="rId2"/>
    <hyperlink ref="B14" r:id="rId3" display="juris@attistibai.lv"/>
  </hyperlinks>
  <pageMargins left="0.70866141732283472" right="0.70866141732283472" top="0.74803149606299213" bottom="0.74803149606299213" header="0.31496062992125984" footer="0.31496062992125984"/>
  <pageSetup paperSize="9" scale="99" orientation="landscape" verticalDpi="0" r:id="rId4"/>
  <headerFooter>
    <oddHeader>&amp;LPolitisko partiju aptauja par fiskālās disciplīnas jautājumiem</oddHeader>
    <oddFooter>&amp;LFiskālās disciplīnas padome&amp;CPage &amp;P&amp;R&amp;D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6"/>
  <sheetViews>
    <sheetView showGridLines="0" topLeftCell="D13" zoomScaleNormal="100" workbookViewId="0">
      <selection activeCell="I31" sqref="I31"/>
    </sheetView>
  </sheetViews>
  <sheetFormatPr defaultRowHeight="15" x14ac:dyDescent="0.25"/>
  <cols>
    <col min="1" max="1" width="28.85546875" customWidth="1"/>
    <col min="2" max="2" width="30.85546875" customWidth="1"/>
    <col min="3" max="3" width="13" hidden="1" customWidth="1"/>
    <col min="4" max="5" width="13" customWidth="1"/>
    <col min="6" max="7" width="13.7109375" customWidth="1"/>
    <col min="8" max="8" width="30.85546875" customWidth="1"/>
  </cols>
  <sheetData>
    <row r="1" spans="1:10" ht="15.75" x14ac:dyDescent="0.25">
      <c r="A1" s="107" t="s">
        <v>315</v>
      </c>
      <c r="B1" s="107"/>
      <c r="C1" s="107"/>
      <c r="D1" s="107"/>
      <c r="E1" s="107"/>
      <c r="F1" s="107"/>
      <c r="G1" s="107"/>
      <c r="H1" s="108" t="s">
        <v>316</v>
      </c>
    </row>
    <row r="2" spans="1:10" ht="15.75" x14ac:dyDescent="0.25">
      <c r="A2" s="107" t="s">
        <v>317</v>
      </c>
      <c r="B2" s="107"/>
      <c r="C2" s="107"/>
      <c r="D2" s="107"/>
      <c r="E2" s="107"/>
      <c r="F2" s="107"/>
      <c r="G2" s="107"/>
      <c r="H2" s="108" t="s">
        <v>318</v>
      </c>
    </row>
    <row r="3" spans="1:10" s="111" customFormat="1" ht="12.75" x14ac:dyDescent="0.2">
      <c r="A3" s="109" t="s">
        <v>319</v>
      </c>
      <c r="B3" s="110"/>
      <c r="C3" s="110"/>
      <c r="D3" s="110"/>
      <c r="E3" s="110"/>
      <c r="F3" s="110"/>
      <c r="G3" s="110"/>
    </row>
    <row r="4" spans="1:10" s="111" customFormat="1" ht="12.75" x14ac:dyDescent="0.2">
      <c r="A4" s="109" t="s">
        <v>320</v>
      </c>
      <c r="B4" s="110"/>
      <c r="C4" s="110"/>
      <c r="D4" s="110"/>
      <c r="E4" s="110"/>
      <c r="F4" s="110"/>
      <c r="G4" s="110"/>
    </row>
    <row r="5" spans="1:10" ht="8.25" customHeight="1" x14ac:dyDescent="0.25">
      <c r="B5" s="112"/>
      <c r="C5" s="112"/>
      <c r="D5" s="112"/>
      <c r="E5" s="112"/>
      <c r="F5" s="112"/>
      <c r="G5" s="112"/>
    </row>
    <row r="6" spans="1:10" x14ac:dyDescent="0.25">
      <c r="A6" s="113" t="s">
        <v>321</v>
      </c>
      <c r="B6" s="114" t="s">
        <v>153</v>
      </c>
      <c r="C6" s="115">
        <v>2013</v>
      </c>
      <c r="D6" s="115">
        <v>2014</v>
      </c>
      <c r="E6" s="115">
        <v>2015</v>
      </c>
      <c r="F6" s="115">
        <v>2016</v>
      </c>
      <c r="G6" s="116">
        <v>2017</v>
      </c>
      <c r="H6" s="117" t="s">
        <v>322</v>
      </c>
    </row>
    <row r="7" spans="1:10" ht="45" x14ac:dyDescent="0.25">
      <c r="A7" s="118" t="s">
        <v>1</v>
      </c>
      <c r="B7" s="119" t="s">
        <v>323</v>
      </c>
      <c r="C7" s="120"/>
      <c r="D7" s="120">
        <f>(1+D11/100)/(1+D15/100)*100-100</f>
        <v>3.0391698646865279</v>
      </c>
      <c r="E7" s="120">
        <f>(1+E11/100)/(1+E15/100)*100-100</f>
        <v>3.9639634612129555</v>
      </c>
      <c r="F7" s="120">
        <f>(1+F11/100)/(1+F15/100)*100-100</f>
        <v>2.6095734711495169</v>
      </c>
      <c r="G7" s="120">
        <f>(1+G11/100)/(1+G15/100)*100-100</f>
        <v>5.0350415319658595</v>
      </c>
      <c r="H7" s="119" t="s">
        <v>324</v>
      </c>
      <c r="I7" s="121"/>
    </row>
    <row r="8" spans="1:10" ht="30" x14ac:dyDescent="0.25">
      <c r="A8" s="118" t="s">
        <v>2</v>
      </c>
      <c r="B8" s="119" t="s">
        <v>325</v>
      </c>
      <c r="C8" s="120"/>
      <c r="D8" s="120">
        <f>(1+D12/100)/(1+D15/100)*100-100</f>
        <v>4.2759291435279039</v>
      </c>
      <c r="E8" s="120">
        <f>(1+E12/100)/(1+E15/100)*100-100</f>
        <v>3.0689482260188612</v>
      </c>
      <c r="F8" s="120">
        <f>(1+F12/100)/(1+F15/100)*100-100</f>
        <v>7.029328760683029E-2</v>
      </c>
      <c r="G8" s="120">
        <f>(1+G12/100)/(1+G15/100)*100-100</f>
        <v>2.8252551833498813</v>
      </c>
      <c r="H8" s="119" t="s">
        <v>326</v>
      </c>
      <c r="I8" s="121"/>
    </row>
    <row r="9" spans="1:10" ht="30" x14ac:dyDescent="0.25">
      <c r="A9" s="122" t="s">
        <v>3</v>
      </c>
      <c r="B9" s="123" t="s">
        <v>327</v>
      </c>
      <c r="C9" s="124"/>
      <c r="D9" s="125">
        <v>1.4758629305202589</v>
      </c>
      <c r="E9" s="125">
        <v>1.9393386180406154</v>
      </c>
      <c r="F9" s="126">
        <v>2.4147435962267965</v>
      </c>
      <c r="G9" s="126">
        <v>2.7355505529511417</v>
      </c>
      <c r="H9" s="127" t="s">
        <v>328</v>
      </c>
      <c r="I9" s="121"/>
    </row>
    <row r="10" spans="1:10" s="112" customFormat="1" ht="6.75" customHeight="1" x14ac:dyDescent="0.25">
      <c r="A10" s="128"/>
      <c r="B10" s="129"/>
      <c r="C10" s="130"/>
      <c r="D10" s="130"/>
      <c r="E10" s="130"/>
      <c r="F10" s="130"/>
      <c r="G10" s="130"/>
      <c r="H10" s="130"/>
      <c r="I10" s="131"/>
      <c r="J10" s="132"/>
    </row>
    <row r="11" spans="1:10" ht="45" x14ac:dyDescent="0.25">
      <c r="A11" s="133" t="s">
        <v>329</v>
      </c>
      <c r="B11" s="134" t="s">
        <v>330</v>
      </c>
      <c r="C11" s="135"/>
      <c r="D11" s="135">
        <f t="shared" ref="D11:G12" si="0">(D13-C13)/C13*100</f>
        <v>4.8694688769084014</v>
      </c>
      <c r="E11" s="135">
        <f t="shared" si="0"/>
        <v>3.9632074465624769</v>
      </c>
      <c r="F11" s="136">
        <f t="shared" si="0"/>
        <v>2.890629280424291</v>
      </c>
      <c r="G11" s="136">
        <f t="shared" si="0"/>
        <v>8.3126565105808439</v>
      </c>
      <c r="H11" s="134" t="s">
        <v>331</v>
      </c>
      <c r="I11" s="121"/>
    </row>
    <row r="12" spans="1:10" ht="30" x14ac:dyDescent="0.25">
      <c r="A12" s="118" t="s">
        <v>332</v>
      </c>
      <c r="B12" s="119" t="s">
        <v>333</v>
      </c>
      <c r="C12" s="120"/>
      <c r="D12" s="120">
        <f t="shared" si="0"/>
        <v>6.1281968817147749</v>
      </c>
      <c r="E12" s="120">
        <f t="shared" si="0"/>
        <v>3.0681987198219605</v>
      </c>
      <c r="F12" s="137">
        <f t="shared" si="0"/>
        <v>0.34439380584181428</v>
      </c>
      <c r="G12" s="137">
        <f t="shared" si="0"/>
        <v>6.0339138524311782</v>
      </c>
      <c r="H12" s="119" t="s">
        <v>334</v>
      </c>
      <c r="I12" s="121"/>
    </row>
    <row r="13" spans="1:10" ht="30" x14ac:dyDescent="0.25">
      <c r="A13" s="118" t="s">
        <v>6</v>
      </c>
      <c r="B13" s="119" t="s">
        <v>335</v>
      </c>
      <c r="C13" s="120">
        <v>6853.7565594390471</v>
      </c>
      <c r="D13" s="120">
        <v>7187.4981019999996</v>
      </c>
      <c r="E13" s="120">
        <v>7472.3535620000002</v>
      </c>
      <c r="F13" s="137">
        <v>7688.3516019999997</v>
      </c>
      <c r="G13" s="137">
        <v>8327.4578619999993</v>
      </c>
      <c r="H13" s="138" t="s">
        <v>336</v>
      </c>
      <c r="I13" s="121"/>
    </row>
    <row r="14" spans="1:10" x14ac:dyDescent="0.25">
      <c r="A14" s="118" t="s">
        <v>7</v>
      </c>
      <c r="B14" s="119" t="s">
        <v>337</v>
      </c>
      <c r="C14" s="120">
        <v>6835.2477589768987</v>
      </c>
      <c r="D14" s="120">
        <v>7254.1251990000001</v>
      </c>
      <c r="E14" s="120">
        <v>7476.6961754900003</v>
      </c>
      <c r="F14" s="137">
        <v>7502.4454539999997</v>
      </c>
      <c r="G14" s="137">
        <v>7955.1365495199989</v>
      </c>
      <c r="H14" s="139" t="s">
        <v>338</v>
      </c>
      <c r="I14" s="121"/>
    </row>
    <row r="15" spans="1:10" x14ac:dyDescent="0.25">
      <c r="A15" s="118" t="s">
        <v>8</v>
      </c>
      <c r="B15" s="119" t="s">
        <v>339</v>
      </c>
      <c r="C15" s="120">
        <v>1.4516890048284097</v>
      </c>
      <c r="D15" s="120">
        <v>1.7763138179640379</v>
      </c>
      <c r="E15" s="120">
        <v>-7.2718913874325608E-4</v>
      </c>
      <c r="F15" s="137">
        <v>0.27390797931130351</v>
      </c>
      <c r="G15" s="137">
        <v>3.1204966750239151</v>
      </c>
      <c r="H15" s="119" t="s">
        <v>340</v>
      </c>
      <c r="I15" s="121"/>
    </row>
    <row r="16" spans="1:10" s="143" customFormat="1" ht="28.5" customHeight="1" x14ac:dyDescent="0.2">
      <c r="A16" s="140" t="s">
        <v>341</v>
      </c>
      <c r="B16" s="141"/>
      <c r="C16" s="141"/>
      <c r="D16" s="141"/>
      <c r="E16" s="141"/>
      <c r="F16" s="141"/>
      <c r="G16" s="141"/>
      <c r="H16" s="142" t="s">
        <v>342</v>
      </c>
    </row>
    <row r="31" spans="9:21" x14ac:dyDescent="0.25">
      <c r="J31" s="145">
        <v>2011</v>
      </c>
      <c r="K31" s="145">
        <v>2012</v>
      </c>
      <c r="L31" s="145">
        <v>2013</v>
      </c>
      <c r="M31" s="145">
        <v>2014</v>
      </c>
      <c r="N31" s="145">
        <v>2015</v>
      </c>
      <c r="O31" s="145">
        <v>2016</v>
      </c>
      <c r="P31" s="145" t="s">
        <v>133</v>
      </c>
      <c r="Q31" s="145" t="s">
        <v>134</v>
      </c>
      <c r="R31" s="104" t="s">
        <v>149</v>
      </c>
      <c r="S31" s="104" t="s">
        <v>150</v>
      </c>
      <c r="T31" s="104" t="s">
        <v>435</v>
      </c>
      <c r="U31" s="104" t="s">
        <v>368</v>
      </c>
    </row>
    <row r="32" spans="9:21" x14ac:dyDescent="0.25">
      <c r="I32" t="s">
        <v>128</v>
      </c>
      <c r="J32">
        <v>8216.7000000000007</v>
      </c>
      <c r="K32">
        <v>8309.2999999999993</v>
      </c>
      <c r="L32">
        <v>8596.5</v>
      </c>
      <c r="M32">
        <v>9045.2999999999993</v>
      </c>
      <c r="N32">
        <v>9353.1</v>
      </c>
      <c r="O32">
        <v>9309.7999999999993</v>
      </c>
      <c r="P32">
        <f>'Budžeta ieņēmumi un izdevumi'!N21</f>
        <v>10089.9</v>
      </c>
      <c r="Q32">
        <f>'Budžeta ieņēmumi un izdevumi'!O21</f>
        <v>10891.809857165392</v>
      </c>
      <c r="R32">
        <f>'Budžeta ieņēmumi un izdevumi'!D3</f>
        <v>11676.93306106101</v>
      </c>
      <c r="S32">
        <f>'Budžeta ieņēmumi un izdevumi'!E3</f>
        <v>12541.817321260725</v>
      </c>
      <c r="T32">
        <f>'Budžeta ieņēmumi un izdevumi'!F3</f>
        <v>13094.04593683347</v>
      </c>
      <c r="U32">
        <f>'Budžeta ieņēmumi un izdevumi'!G3</f>
        <v>13945.592897750474</v>
      </c>
    </row>
    <row r="34" spans="10:21" x14ac:dyDescent="0.25">
      <c r="K34" s="104" t="s">
        <v>141</v>
      </c>
      <c r="L34" s="104" t="s">
        <v>142</v>
      </c>
      <c r="M34" s="104" t="s">
        <v>143</v>
      </c>
      <c r="N34" s="104" t="s">
        <v>144</v>
      </c>
      <c r="O34" s="104" t="s">
        <v>45</v>
      </c>
      <c r="P34" s="104">
        <v>2017</v>
      </c>
      <c r="Q34" s="104">
        <v>2018</v>
      </c>
      <c r="R34" s="104">
        <v>2019</v>
      </c>
      <c r="S34" s="104">
        <v>2020</v>
      </c>
      <c r="T34" s="104">
        <v>2021</v>
      </c>
      <c r="U34" s="104">
        <v>2022</v>
      </c>
    </row>
    <row r="35" spans="10:21" x14ac:dyDescent="0.25">
      <c r="J35" t="s">
        <v>343</v>
      </c>
      <c r="K35" s="144">
        <f>(K32-J32)/J32*100</f>
        <v>1.1269731157277074</v>
      </c>
      <c r="L35" s="144">
        <f t="shared" ref="L35:Q35" si="1">(L32-K32)/K32*100</f>
        <v>3.4563681657901477</v>
      </c>
      <c r="M35" s="144">
        <f t="shared" si="1"/>
        <v>5.2207293666026784</v>
      </c>
      <c r="N35" s="144">
        <f t="shared" si="1"/>
        <v>3.402872209876965</v>
      </c>
      <c r="O35" s="144">
        <f t="shared" si="1"/>
        <v>-0.4629481134597202</v>
      </c>
      <c r="P35" s="144">
        <f t="shared" si="1"/>
        <v>8.3793421985434762</v>
      </c>
      <c r="Q35" s="144">
        <f t="shared" si="1"/>
        <v>7.9476492052982906</v>
      </c>
      <c r="R35" s="144">
        <f t="shared" ref="R35" si="2">(R32-Q32)/Q32*100</f>
        <v>7.208381473709899</v>
      </c>
      <c r="S35" s="144">
        <f t="shared" ref="S35" si="3">(S32-R32)/R32*100</f>
        <v>7.4067758689466041</v>
      </c>
      <c r="T35" s="144">
        <f t="shared" ref="T35" si="4">(T32-S32)/S32*100</f>
        <v>4.4030988606141985</v>
      </c>
      <c r="U35" s="144">
        <f t="shared" ref="U35" si="5">(U32-T32)/T32*100</f>
        <v>6.5033142928085113</v>
      </c>
    </row>
    <row r="36" spans="10:21" x14ac:dyDescent="0.25">
      <c r="J36" t="s">
        <v>344</v>
      </c>
      <c r="K36" s="121">
        <v>1.40962956918333</v>
      </c>
      <c r="L36" s="121">
        <v>1.3592038751693347</v>
      </c>
      <c r="M36" s="121">
        <v>1.4385985467938942</v>
      </c>
      <c r="N36" s="121">
        <v>1.9376343912928995</v>
      </c>
      <c r="O36" s="121">
        <v>2.4460631538748587</v>
      </c>
      <c r="P36" s="121">
        <v>2.8018701105992054</v>
      </c>
      <c r="Q36" s="121">
        <v>2.9663301774860336</v>
      </c>
      <c r="R36" s="121">
        <v>3.0553301774860353</v>
      </c>
      <c r="S36" s="121">
        <v>3.1003301774860352</v>
      </c>
      <c r="T36" s="121">
        <v>3.0914401774860369</v>
      </c>
      <c r="U36" s="121">
        <v>3</v>
      </c>
    </row>
  </sheetData>
  <pageMargins left="0.55118110236220474" right="0.55118110236220474" top="0.98425196850393704" bottom="0.98425196850393704" header="0.31496062992125984" footer="0.31496062992125984"/>
  <pageSetup scale="44" orientation="landscape" r:id="rId1"/>
  <headerFooter>
    <oddHeader xml:space="preserve">&amp;L&amp;"Times New Roman,Regular"Fiskālās disciplīnas padomes uzraudzības ziņojums (2017)
Fiscal discipline surveillance report (2017)&amp;R&amp;"Times New Roman,Regular"4. pielikums
Annex 4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25"/>
  <sheetViews>
    <sheetView zoomScaleNormal="100" workbookViewId="0"/>
  </sheetViews>
  <sheetFormatPr defaultRowHeight="14.25" x14ac:dyDescent="0.2"/>
  <cols>
    <col min="1" max="16384" width="9.140625" style="59"/>
  </cols>
  <sheetData>
    <row r="1" spans="1:11" x14ac:dyDescent="0.2">
      <c r="A1" s="58" t="s">
        <v>147</v>
      </c>
    </row>
    <row r="3" spans="1:11" x14ac:dyDescent="0.2">
      <c r="A3" s="58" t="s">
        <v>24</v>
      </c>
      <c r="B3" s="60">
        <v>43076.309282407412</v>
      </c>
    </row>
    <row r="4" spans="1:11" x14ac:dyDescent="0.2">
      <c r="A4" s="58" t="s">
        <v>25</v>
      </c>
      <c r="B4" s="60">
        <v>43160.702809837967</v>
      </c>
    </row>
    <row r="5" spans="1:11" x14ac:dyDescent="0.2">
      <c r="A5" s="58" t="s">
        <v>27</v>
      </c>
      <c r="B5" s="58" t="s">
        <v>28</v>
      </c>
    </row>
    <row r="7" spans="1:11" x14ac:dyDescent="0.2">
      <c r="A7" s="58" t="s">
        <v>31</v>
      </c>
      <c r="B7" s="58" t="s">
        <v>32</v>
      </c>
    </row>
    <row r="8" spans="1:11" x14ac:dyDescent="0.2">
      <c r="A8" s="58" t="s">
        <v>34</v>
      </c>
      <c r="B8" s="58" t="s">
        <v>35</v>
      </c>
    </row>
    <row r="9" spans="1:11" x14ac:dyDescent="0.2">
      <c r="A9" s="58" t="s">
        <v>40</v>
      </c>
      <c r="B9" s="58" t="s">
        <v>148</v>
      </c>
    </row>
    <row r="11" spans="1:11" x14ac:dyDescent="0.2">
      <c r="A11" s="61" t="s">
        <v>44</v>
      </c>
      <c r="B11" s="61" t="s">
        <v>136</v>
      </c>
      <c r="C11" s="61" t="s">
        <v>137</v>
      </c>
      <c r="D11" s="61" t="s">
        <v>138</v>
      </c>
      <c r="E11" s="61" t="s">
        <v>139</v>
      </c>
      <c r="F11" s="61" t="s">
        <v>140</v>
      </c>
      <c r="G11" s="61" t="s">
        <v>141</v>
      </c>
      <c r="H11" s="61" t="s">
        <v>142</v>
      </c>
      <c r="I11" s="61" t="s">
        <v>143</v>
      </c>
      <c r="J11" s="61" t="s">
        <v>144</v>
      </c>
      <c r="K11" s="61" t="s">
        <v>45</v>
      </c>
    </row>
    <row r="12" spans="1:11" x14ac:dyDescent="0.2">
      <c r="A12" s="61" t="s">
        <v>47</v>
      </c>
      <c r="B12" s="62">
        <v>6414.1</v>
      </c>
      <c r="C12" s="62">
        <v>6885</v>
      </c>
      <c r="D12" s="62">
        <v>5245.2</v>
      </c>
      <c r="E12" s="62">
        <v>5120.3</v>
      </c>
      <c r="F12" s="62">
        <v>5757.3</v>
      </c>
      <c r="G12" s="62">
        <v>6385.9</v>
      </c>
      <c r="H12" s="62">
        <v>6754.8</v>
      </c>
      <c r="I12" s="62">
        <v>7102.7</v>
      </c>
      <c r="J12" s="62">
        <v>7372.7</v>
      </c>
      <c r="K12" s="62">
        <v>7803.6</v>
      </c>
    </row>
    <row r="14" spans="1:11" x14ac:dyDescent="0.2">
      <c r="A14" s="58" t="s">
        <v>49</v>
      </c>
    </row>
    <row r="15" spans="1:11" x14ac:dyDescent="0.2">
      <c r="A15" s="58" t="s">
        <v>50</v>
      </c>
      <c r="B15" s="58" t="s">
        <v>51</v>
      </c>
    </row>
    <row r="17" spans="1:11" x14ac:dyDescent="0.2">
      <c r="A17" s="58" t="s">
        <v>31</v>
      </c>
      <c r="B17" s="58" t="s">
        <v>62</v>
      </c>
    </row>
    <row r="18" spans="1:11" x14ac:dyDescent="0.2">
      <c r="A18" s="58" t="s">
        <v>34</v>
      </c>
      <c r="B18" s="58" t="s">
        <v>35</v>
      </c>
    </row>
    <row r="19" spans="1:11" x14ac:dyDescent="0.2">
      <c r="A19" s="58" t="s">
        <v>40</v>
      </c>
      <c r="B19" s="58" t="s">
        <v>148</v>
      </c>
    </row>
    <row r="21" spans="1:11" x14ac:dyDescent="0.2">
      <c r="A21" s="61" t="s">
        <v>44</v>
      </c>
      <c r="B21" s="61" t="s">
        <v>136</v>
      </c>
      <c r="C21" s="61" t="s">
        <v>137</v>
      </c>
      <c r="D21" s="61" t="s">
        <v>138</v>
      </c>
      <c r="E21" s="61" t="s">
        <v>139</v>
      </c>
      <c r="F21" s="61" t="s">
        <v>140</v>
      </c>
      <c r="G21" s="61" t="s">
        <v>141</v>
      </c>
      <c r="H21" s="61" t="s">
        <v>142</v>
      </c>
      <c r="I21" s="61" t="s">
        <v>143</v>
      </c>
      <c r="J21" s="61" t="s">
        <v>144</v>
      </c>
      <c r="K21" s="61" t="s">
        <v>45</v>
      </c>
    </row>
    <row r="22" spans="1:11" x14ac:dyDescent="0.2">
      <c r="A22" s="61" t="s">
        <v>47</v>
      </c>
      <c r="B22" s="62">
        <v>28.4</v>
      </c>
      <c r="C22" s="62">
        <v>28.3</v>
      </c>
      <c r="D22" s="62">
        <v>27.9</v>
      </c>
      <c r="E22" s="62">
        <v>28.5</v>
      </c>
      <c r="F22" s="62">
        <v>28.4</v>
      </c>
      <c r="G22" s="62">
        <v>29.2</v>
      </c>
      <c r="H22" s="62">
        <v>29.6</v>
      </c>
      <c r="I22" s="62">
        <v>30.1</v>
      </c>
      <c r="J22" s="62">
        <v>30.4</v>
      </c>
      <c r="K22" s="62">
        <v>31.4</v>
      </c>
    </row>
    <row r="24" spans="1:11" x14ac:dyDescent="0.2">
      <c r="A24" s="58" t="s">
        <v>49</v>
      </c>
    </row>
    <row r="25" spans="1:11" x14ac:dyDescent="0.2">
      <c r="A25" s="58" t="s">
        <v>50</v>
      </c>
      <c r="B25" s="58" t="s">
        <v>51</v>
      </c>
    </row>
  </sheetData>
  <pageMargins left="0.74803149606299213" right="0.74803149606299213" top="0.98425196850393704" bottom="0.98425196850393704" header="0.51181102362204722" footer="0.51181102362204722"/>
  <pageSetup paperSize="9" scale="90" firstPageNumber="0" fitToWidth="0" fitToHeight="0" pageOrder="overThenDown"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25"/>
  <sheetViews>
    <sheetView zoomScaleNormal="100" workbookViewId="0"/>
  </sheetViews>
  <sheetFormatPr defaultRowHeight="14.25" x14ac:dyDescent="0.2"/>
  <cols>
    <col min="1" max="16384" width="9.140625" style="227"/>
  </cols>
  <sheetData>
    <row r="1" spans="1:12" x14ac:dyDescent="0.2">
      <c r="A1" s="230" t="s">
        <v>147</v>
      </c>
    </row>
    <row r="3" spans="1:12" x14ac:dyDescent="0.2">
      <c r="A3" s="230" t="s">
        <v>24</v>
      </c>
      <c r="B3" s="231">
        <v>43236.673888888894</v>
      </c>
    </row>
    <row r="4" spans="1:12" x14ac:dyDescent="0.2">
      <c r="A4" s="230" t="s">
        <v>25</v>
      </c>
      <c r="B4" s="231">
        <v>43246.861071828709</v>
      </c>
    </row>
    <row r="5" spans="1:12" x14ac:dyDescent="0.2">
      <c r="A5" s="230" t="s">
        <v>27</v>
      </c>
      <c r="B5" s="230" t="s">
        <v>28</v>
      </c>
    </row>
    <row r="7" spans="1:12" x14ac:dyDescent="0.2">
      <c r="A7" s="230" t="s">
        <v>31</v>
      </c>
      <c r="B7" s="230" t="s">
        <v>32</v>
      </c>
    </row>
    <row r="8" spans="1:12" x14ac:dyDescent="0.2">
      <c r="A8" s="230" t="s">
        <v>34</v>
      </c>
      <c r="B8" s="230" t="s">
        <v>35</v>
      </c>
    </row>
    <row r="9" spans="1:12" x14ac:dyDescent="0.2">
      <c r="A9" s="230" t="s">
        <v>40</v>
      </c>
      <c r="B9" s="230" t="s">
        <v>148</v>
      </c>
    </row>
    <row r="11" spans="1:12" x14ac:dyDescent="0.2">
      <c r="A11" s="232" t="s">
        <v>44</v>
      </c>
      <c r="B11" s="232" t="s">
        <v>136</v>
      </c>
      <c r="C11" s="232" t="s">
        <v>137</v>
      </c>
      <c r="D11" s="232" t="s">
        <v>138</v>
      </c>
      <c r="E11" s="232" t="s">
        <v>139</v>
      </c>
      <c r="F11" s="232" t="s">
        <v>140</v>
      </c>
      <c r="G11" s="232" t="s">
        <v>141</v>
      </c>
      <c r="H11" s="232" t="s">
        <v>142</v>
      </c>
      <c r="I11" s="232" t="s">
        <v>143</v>
      </c>
      <c r="J11" s="232" t="s">
        <v>144</v>
      </c>
      <c r="K11" s="232" t="s">
        <v>45</v>
      </c>
      <c r="L11" s="232" t="s">
        <v>496</v>
      </c>
    </row>
    <row r="12" spans="1:12" x14ac:dyDescent="0.2">
      <c r="A12" s="232" t="s">
        <v>47</v>
      </c>
      <c r="B12" s="233">
        <v>6414.1</v>
      </c>
      <c r="C12" s="233">
        <v>6885</v>
      </c>
      <c r="D12" s="233">
        <v>5245.2</v>
      </c>
      <c r="E12" s="233">
        <v>5120.3</v>
      </c>
      <c r="F12" s="233">
        <v>5757.3</v>
      </c>
      <c r="G12" s="233">
        <v>6385.9</v>
      </c>
      <c r="H12" s="233">
        <v>6754.8</v>
      </c>
      <c r="I12" s="233">
        <v>7102.7</v>
      </c>
      <c r="J12" s="233">
        <v>7372.7</v>
      </c>
      <c r="K12" s="233">
        <v>7803.6</v>
      </c>
      <c r="L12" s="234" t="s">
        <v>50</v>
      </c>
    </row>
    <row r="14" spans="1:12" x14ac:dyDescent="0.2">
      <c r="A14" s="230" t="s">
        <v>49</v>
      </c>
    </row>
    <row r="15" spans="1:12" x14ac:dyDescent="0.2">
      <c r="A15" s="230" t="s">
        <v>50</v>
      </c>
      <c r="B15" s="230" t="s">
        <v>51</v>
      </c>
    </row>
    <row r="17" spans="1:12" x14ac:dyDescent="0.2">
      <c r="A17" s="230" t="s">
        <v>31</v>
      </c>
      <c r="B17" s="230" t="s">
        <v>62</v>
      </c>
    </row>
    <row r="18" spans="1:12" x14ac:dyDescent="0.2">
      <c r="A18" s="230" t="s">
        <v>34</v>
      </c>
      <c r="B18" s="230" t="s">
        <v>35</v>
      </c>
    </row>
    <row r="19" spans="1:12" x14ac:dyDescent="0.2">
      <c r="A19" s="230" t="s">
        <v>40</v>
      </c>
      <c r="B19" s="230" t="s">
        <v>148</v>
      </c>
    </row>
    <row r="21" spans="1:12" x14ac:dyDescent="0.2">
      <c r="A21" s="232" t="s">
        <v>44</v>
      </c>
      <c r="B21" s="232" t="s">
        <v>136</v>
      </c>
      <c r="C21" s="232" t="s">
        <v>137</v>
      </c>
      <c r="D21" s="232" t="s">
        <v>138</v>
      </c>
      <c r="E21" s="232" t="s">
        <v>139</v>
      </c>
      <c r="F21" s="232" t="s">
        <v>140</v>
      </c>
      <c r="G21" s="232" t="s">
        <v>141</v>
      </c>
      <c r="H21" s="232" t="s">
        <v>142</v>
      </c>
      <c r="I21" s="232" t="s">
        <v>143</v>
      </c>
      <c r="J21" s="232" t="s">
        <v>144</v>
      </c>
      <c r="K21" s="232" t="s">
        <v>45</v>
      </c>
      <c r="L21" s="232" t="s">
        <v>496</v>
      </c>
    </row>
    <row r="22" spans="1:12" x14ac:dyDescent="0.2">
      <c r="A22" s="232" t="s">
        <v>47</v>
      </c>
      <c r="B22" s="233">
        <v>28.4</v>
      </c>
      <c r="C22" s="233">
        <v>28.3</v>
      </c>
      <c r="D22" s="233">
        <v>27.9</v>
      </c>
      <c r="E22" s="233">
        <v>28.5</v>
      </c>
      <c r="F22" s="233">
        <v>28.4</v>
      </c>
      <c r="G22" s="233">
        <v>29.2</v>
      </c>
      <c r="H22" s="233">
        <v>29.6</v>
      </c>
      <c r="I22" s="233">
        <v>30.1</v>
      </c>
      <c r="J22" s="233">
        <v>30.4</v>
      </c>
      <c r="K22" s="233">
        <v>31.4</v>
      </c>
      <c r="L22" s="234" t="s">
        <v>50</v>
      </c>
    </row>
    <row r="24" spans="1:12" x14ac:dyDescent="0.2">
      <c r="A24" s="230" t="s">
        <v>49</v>
      </c>
    </row>
    <row r="25" spans="1:12" x14ac:dyDescent="0.2">
      <c r="A25" s="230" t="s">
        <v>50</v>
      </c>
      <c r="B25" s="230" t="s">
        <v>51</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65"/>
  <sheetViews>
    <sheetView zoomScaleNormal="100" workbookViewId="0"/>
  </sheetViews>
  <sheetFormatPr defaultRowHeight="14.25" x14ac:dyDescent="0.2"/>
  <cols>
    <col min="1" max="16384" width="9.140625" style="59"/>
  </cols>
  <sheetData>
    <row r="1" spans="1:11" x14ac:dyDescent="0.2">
      <c r="A1" s="58" t="s">
        <v>135</v>
      </c>
    </row>
    <row r="3" spans="1:11" x14ac:dyDescent="0.2">
      <c r="A3" s="58" t="s">
        <v>24</v>
      </c>
      <c r="B3" s="60">
        <v>43152.719074074077</v>
      </c>
    </row>
    <row r="4" spans="1:11" x14ac:dyDescent="0.2">
      <c r="A4" s="58" t="s">
        <v>25</v>
      </c>
      <c r="B4" s="60">
        <v>43160.700091087958</v>
      </c>
    </row>
    <row r="5" spans="1:11" x14ac:dyDescent="0.2">
      <c r="A5" s="58" t="s">
        <v>27</v>
      </c>
      <c r="B5" s="58" t="s">
        <v>28</v>
      </c>
    </row>
    <row r="7" spans="1:11" x14ac:dyDescent="0.2">
      <c r="A7" s="58" t="s">
        <v>31</v>
      </c>
      <c r="B7" s="58" t="s">
        <v>32</v>
      </c>
    </row>
    <row r="8" spans="1:11" x14ac:dyDescent="0.2">
      <c r="A8" s="58" t="s">
        <v>34</v>
      </c>
      <c r="B8" s="58" t="s">
        <v>35</v>
      </c>
    </row>
    <row r="9" spans="1:11" x14ac:dyDescent="0.2">
      <c r="A9" s="58" t="s">
        <v>40</v>
      </c>
      <c r="B9" s="58" t="s">
        <v>41</v>
      </c>
    </row>
    <row r="11" spans="1:11" x14ac:dyDescent="0.2">
      <c r="A11" s="61" t="s">
        <v>44</v>
      </c>
      <c r="B11" s="61" t="s">
        <v>136</v>
      </c>
      <c r="C11" s="61" t="s">
        <v>137</v>
      </c>
      <c r="D11" s="61" t="s">
        <v>138</v>
      </c>
      <c r="E11" s="61" t="s">
        <v>139</v>
      </c>
      <c r="F11" s="61" t="s">
        <v>140</v>
      </c>
      <c r="G11" s="61" t="s">
        <v>141</v>
      </c>
      <c r="H11" s="61" t="s">
        <v>142</v>
      </c>
      <c r="I11" s="61" t="s">
        <v>143</v>
      </c>
      <c r="J11" s="61" t="s">
        <v>144</v>
      </c>
      <c r="K11" s="61" t="s">
        <v>45</v>
      </c>
    </row>
    <row r="12" spans="1:11" x14ac:dyDescent="0.2">
      <c r="A12" s="61" t="s">
        <v>47</v>
      </c>
      <c r="B12" s="62">
        <v>7678.9</v>
      </c>
      <c r="C12" s="62">
        <v>9167.2999999999993</v>
      </c>
      <c r="D12" s="62">
        <v>8316.2999999999993</v>
      </c>
      <c r="E12" s="62">
        <v>8162.3</v>
      </c>
      <c r="F12" s="62">
        <v>8216.7000000000007</v>
      </c>
      <c r="G12" s="62">
        <v>8309.2999999999993</v>
      </c>
      <c r="H12" s="62">
        <v>8596.5</v>
      </c>
      <c r="I12" s="62">
        <v>9045.2999999999993</v>
      </c>
      <c r="J12" s="62">
        <v>9353.1</v>
      </c>
      <c r="K12" s="62">
        <v>9309.7999999999993</v>
      </c>
    </row>
    <row r="14" spans="1:11" x14ac:dyDescent="0.2">
      <c r="A14" s="58" t="s">
        <v>49</v>
      </c>
    </row>
    <row r="15" spans="1:11" x14ac:dyDescent="0.2">
      <c r="A15" s="58" t="s">
        <v>50</v>
      </c>
      <c r="B15" s="58" t="s">
        <v>51</v>
      </c>
    </row>
    <row r="17" spans="1:11" x14ac:dyDescent="0.2">
      <c r="A17" s="58" t="s">
        <v>31</v>
      </c>
      <c r="B17" s="58" t="s">
        <v>32</v>
      </c>
    </row>
    <row r="18" spans="1:11" x14ac:dyDescent="0.2">
      <c r="A18" s="58" t="s">
        <v>34</v>
      </c>
      <c r="B18" s="58" t="s">
        <v>35</v>
      </c>
    </row>
    <row r="19" spans="1:11" x14ac:dyDescent="0.2">
      <c r="A19" s="58" t="s">
        <v>40</v>
      </c>
      <c r="B19" s="58" t="s">
        <v>145</v>
      </c>
    </row>
    <row r="21" spans="1:11" x14ac:dyDescent="0.2">
      <c r="A21" s="61" t="s">
        <v>44</v>
      </c>
      <c r="B21" s="61" t="s">
        <v>136</v>
      </c>
      <c r="C21" s="61" t="s">
        <v>137</v>
      </c>
      <c r="D21" s="61" t="s">
        <v>138</v>
      </c>
      <c r="E21" s="61" t="s">
        <v>139</v>
      </c>
      <c r="F21" s="61" t="s">
        <v>140</v>
      </c>
      <c r="G21" s="61" t="s">
        <v>141</v>
      </c>
      <c r="H21" s="61" t="s">
        <v>142</v>
      </c>
      <c r="I21" s="61" t="s">
        <v>143</v>
      </c>
      <c r="J21" s="61" t="s">
        <v>144</v>
      </c>
      <c r="K21" s="61" t="s">
        <v>45</v>
      </c>
    </row>
    <row r="22" spans="1:11" x14ac:dyDescent="0.2">
      <c r="A22" s="61" t="s">
        <v>47</v>
      </c>
      <c r="B22" s="62">
        <v>-115.8</v>
      </c>
      <c r="C22" s="62">
        <v>-1023.8</v>
      </c>
      <c r="D22" s="62">
        <v>-1718.3</v>
      </c>
      <c r="E22" s="62">
        <v>-1558.1</v>
      </c>
      <c r="F22" s="62">
        <v>-874.4</v>
      </c>
      <c r="G22" s="62">
        <v>-263.89999999999998</v>
      </c>
      <c r="H22" s="62">
        <v>-219.2</v>
      </c>
      <c r="I22" s="62">
        <v>-288.3</v>
      </c>
      <c r="J22" s="62">
        <v>-298</v>
      </c>
      <c r="K22" s="62">
        <v>9.5</v>
      </c>
    </row>
    <row r="24" spans="1:11" x14ac:dyDescent="0.2">
      <c r="A24" s="58" t="s">
        <v>49</v>
      </c>
    </row>
    <row r="25" spans="1:11" x14ac:dyDescent="0.2">
      <c r="A25" s="58" t="s">
        <v>50</v>
      </c>
      <c r="B25" s="58" t="s">
        <v>51</v>
      </c>
    </row>
    <row r="27" spans="1:11" x14ac:dyDescent="0.2">
      <c r="A27" s="58" t="s">
        <v>31</v>
      </c>
      <c r="B27" s="58" t="s">
        <v>32</v>
      </c>
    </row>
    <row r="28" spans="1:11" x14ac:dyDescent="0.2">
      <c r="A28" s="58" t="s">
        <v>34</v>
      </c>
      <c r="B28" s="58" t="s">
        <v>35</v>
      </c>
    </row>
    <row r="29" spans="1:11" x14ac:dyDescent="0.2">
      <c r="A29" s="58" t="s">
        <v>40</v>
      </c>
      <c r="B29" s="58" t="s">
        <v>146</v>
      </c>
    </row>
    <row r="31" spans="1:11" x14ac:dyDescent="0.2">
      <c r="A31" s="61" t="s">
        <v>44</v>
      </c>
      <c r="B31" s="61" t="s">
        <v>136</v>
      </c>
      <c r="C31" s="61" t="s">
        <v>137</v>
      </c>
      <c r="D31" s="61" t="s">
        <v>138</v>
      </c>
      <c r="E31" s="61" t="s">
        <v>139</v>
      </c>
      <c r="F31" s="61" t="s">
        <v>140</v>
      </c>
      <c r="G31" s="61" t="s">
        <v>141</v>
      </c>
      <c r="H31" s="61" t="s">
        <v>142</v>
      </c>
      <c r="I31" s="61" t="s">
        <v>143</v>
      </c>
      <c r="J31" s="61" t="s">
        <v>144</v>
      </c>
      <c r="K31" s="61" t="s">
        <v>45</v>
      </c>
    </row>
    <row r="32" spans="1:11" x14ac:dyDescent="0.2">
      <c r="A32" s="61" t="s">
        <v>47</v>
      </c>
      <c r="B32" s="62">
        <v>7563.1</v>
      </c>
      <c r="C32" s="62">
        <v>8143.5</v>
      </c>
      <c r="D32" s="62">
        <v>6598.1</v>
      </c>
      <c r="E32" s="62">
        <v>6604.3</v>
      </c>
      <c r="F32" s="62">
        <v>7342.4</v>
      </c>
      <c r="G32" s="62">
        <v>8045.4</v>
      </c>
      <c r="H32" s="62">
        <v>8377.2999999999993</v>
      </c>
      <c r="I32" s="62">
        <v>8757</v>
      </c>
      <c r="J32" s="62">
        <v>9055.1</v>
      </c>
      <c r="K32" s="62">
        <v>9319.2999999999993</v>
      </c>
    </row>
    <row r="34" spans="1:11" x14ac:dyDescent="0.2">
      <c r="A34" s="58" t="s">
        <v>49</v>
      </c>
    </row>
    <row r="35" spans="1:11" x14ac:dyDescent="0.2">
      <c r="A35" s="58" t="s">
        <v>50</v>
      </c>
      <c r="B35" s="58" t="s">
        <v>51</v>
      </c>
    </row>
    <row r="37" spans="1:11" x14ac:dyDescent="0.2">
      <c r="A37" s="58" t="s">
        <v>31</v>
      </c>
      <c r="B37" s="58" t="s">
        <v>62</v>
      </c>
    </row>
    <row r="38" spans="1:11" x14ac:dyDescent="0.2">
      <c r="A38" s="58" t="s">
        <v>34</v>
      </c>
      <c r="B38" s="58" t="s">
        <v>35</v>
      </c>
    </row>
    <row r="39" spans="1:11" x14ac:dyDescent="0.2">
      <c r="A39" s="58" t="s">
        <v>40</v>
      </c>
      <c r="B39" s="58" t="s">
        <v>41</v>
      </c>
    </row>
    <row r="41" spans="1:11" x14ac:dyDescent="0.2">
      <c r="A41" s="61" t="s">
        <v>44</v>
      </c>
      <c r="B41" s="61" t="s">
        <v>136</v>
      </c>
      <c r="C41" s="61" t="s">
        <v>137</v>
      </c>
      <c r="D41" s="61" t="s">
        <v>138</v>
      </c>
      <c r="E41" s="61" t="s">
        <v>139</v>
      </c>
      <c r="F41" s="61" t="s">
        <v>140</v>
      </c>
      <c r="G41" s="61" t="s">
        <v>141</v>
      </c>
      <c r="H41" s="61" t="s">
        <v>142</v>
      </c>
      <c r="I41" s="61" t="s">
        <v>143</v>
      </c>
      <c r="J41" s="61" t="s">
        <v>144</v>
      </c>
      <c r="K41" s="61" t="s">
        <v>45</v>
      </c>
    </row>
    <row r="42" spans="1:11" x14ac:dyDescent="0.2">
      <c r="A42" s="61" t="s">
        <v>47</v>
      </c>
      <c r="B42" s="62">
        <v>34</v>
      </c>
      <c r="C42" s="62">
        <v>37.6</v>
      </c>
      <c r="D42" s="62">
        <v>44.2</v>
      </c>
      <c r="E42" s="62">
        <v>45.5</v>
      </c>
      <c r="F42" s="62">
        <v>40.5</v>
      </c>
      <c r="G42" s="62">
        <v>38</v>
      </c>
      <c r="H42" s="62">
        <v>37.700000000000003</v>
      </c>
      <c r="I42" s="62">
        <v>38.200000000000003</v>
      </c>
      <c r="J42" s="62">
        <v>38.4</v>
      </c>
      <c r="K42" s="62">
        <v>37.299999999999997</v>
      </c>
    </row>
    <row r="44" spans="1:11" x14ac:dyDescent="0.2">
      <c r="A44" s="58" t="s">
        <v>49</v>
      </c>
    </row>
    <row r="45" spans="1:11" x14ac:dyDescent="0.2">
      <c r="A45" s="58" t="s">
        <v>50</v>
      </c>
      <c r="B45" s="58" t="s">
        <v>51</v>
      </c>
    </row>
    <row r="47" spans="1:11" x14ac:dyDescent="0.2">
      <c r="A47" s="58" t="s">
        <v>31</v>
      </c>
      <c r="B47" s="58" t="s">
        <v>62</v>
      </c>
    </row>
    <row r="48" spans="1:11" x14ac:dyDescent="0.2">
      <c r="A48" s="58" t="s">
        <v>34</v>
      </c>
      <c r="B48" s="58" t="s">
        <v>35</v>
      </c>
    </row>
    <row r="49" spans="1:11" x14ac:dyDescent="0.2">
      <c r="A49" s="58" t="s">
        <v>40</v>
      </c>
      <c r="B49" s="58" t="s">
        <v>145</v>
      </c>
    </row>
    <row r="51" spans="1:11" x14ac:dyDescent="0.2">
      <c r="A51" s="61" t="s">
        <v>44</v>
      </c>
      <c r="B51" s="61" t="s">
        <v>136</v>
      </c>
      <c r="C51" s="61" t="s">
        <v>137</v>
      </c>
      <c r="D51" s="61" t="s">
        <v>138</v>
      </c>
      <c r="E51" s="61" t="s">
        <v>139</v>
      </c>
      <c r="F51" s="61" t="s">
        <v>140</v>
      </c>
      <c r="G51" s="61" t="s">
        <v>141</v>
      </c>
      <c r="H51" s="61" t="s">
        <v>142</v>
      </c>
      <c r="I51" s="61" t="s">
        <v>143</v>
      </c>
      <c r="J51" s="61" t="s">
        <v>144</v>
      </c>
      <c r="K51" s="61" t="s">
        <v>45</v>
      </c>
    </row>
    <row r="52" spans="1:11" x14ac:dyDescent="0.2">
      <c r="A52" s="61" t="s">
        <v>47</v>
      </c>
      <c r="B52" s="62">
        <v>-0.5</v>
      </c>
      <c r="C52" s="62">
        <v>-4.2</v>
      </c>
      <c r="D52" s="62">
        <v>-9.1</v>
      </c>
      <c r="E52" s="62">
        <v>-8.6999999999999993</v>
      </c>
      <c r="F52" s="62">
        <v>-4.3</v>
      </c>
      <c r="G52" s="62">
        <v>-1.2</v>
      </c>
      <c r="H52" s="62">
        <v>-1</v>
      </c>
      <c r="I52" s="62">
        <v>-1.2</v>
      </c>
      <c r="J52" s="62">
        <v>-1.2</v>
      </c>
      <c r="K52" s="62">
        <v>0</v>
      </c>
    </row>
    <row r="54" spans="1:11" x14ac:dyDescent="0.2">
      <c r="A54" s="58" t="s">
        <v>49</v>
      </c>
    </row>
    <row r="55" spans="1:11" x14ac:dyDescent="0.2">
      <c r="A55" s="58" t="s">
        <v>50</v>
      </c>
      <c r="B55" s="58" t="s">
        <v>51</v>
      </c>
    </row>
    <row r="57" spans="1:11" x14ac:dyDescent="0.2">
      <c r="A57" s="58" t="s">
        <v>31</v>
      </c>
      <c r="B57" s="58" t="s">
        <v>62</v>
      </c>
    </row>
    <row r="58" spans="1:11" x14ac:dyDescent="0.2">
      <c r="A58" s="58" t="s">
        <v>34</v>
      </c>
      <c r="B58" s="58" t="s">
        <v>35</v>
      </c>
    </row>
    <row r="59" spans="1:11" x14ac:dyDescent="0.2">
      <c r="A59" s="58" t="s">
        <v>40</v>
      </c>
      <c r="B59" s="58" t="s">
        <v>146</v>
      </c>
    </row>
    <row r="61" spans="1:11" x14ac:dyDescent="0.2">
      <c r="A61" s="61" t="s">
        <v>44</v>
      </c>
      <c r="B61" s="61" t="s">
        <v>136</v>
      </c>
      <c r="C61" s="61" t="s">
        <v>137</v>
      </c>
      <c r="D61" s="61" t="s">
        <v>138</v>
      </c>
      <c r="E61" s="61" t="s">
        <v>139</v>
      </c>
      <c r="F61" s="61" t="s">
        <v>140</v>
      </c>
      <c r="G61" s="61" t="s">
        <v>141</v>
      </c>
      <c r="H61" s="61" t="s">
        <v>142</v>
      </c>
      <c r="I61" s="61" t="s">
        <v>143</v>
      </c>
      <c r="J61" s="61" t="s">
        <v>144</v>
      </c>
      <c r="K61" s="61" t="s">
        <v>45</v>
      </c>
    </row>
    <row r="62" spans="1:11" x14ac:dyDescent="0.2">
      <c r="A62" s="61" t="s">
        <v>47</v>
      </c>
      <c r="B62" s="62">
        <v>33.5</v>
      </c>
      <c r="C62" s="62">
        <v>33.4</v>
      </c>
      <c r="D62" s="62">
        <v>35</v>
      </c>
      <c r="E62" s="62">
        <v>36.799999999999997</v>
      </c>
      <c r="F62" s="62">
        <v>36.200000000000003</v>
      </c>
      <c r="G62" s="62">
        <v>36.799999999999997</v>
      </c>
      <c r="H62" s="62">
        <v>36.700000000000003</v>
      </c>
      <c r="I62" s="62">
        <v>37</v>
      </c>
      <c r="J62" s="62">
        <v>37.200000000000003</v>
      </c>
      <c r="K62" s="62">
        <v>37.4</v>
      </c>
    </row>
    <row r="64" spans="1:11" x14ac:dyDescent="0.2">
      <c r="A64" s="58" t="s">
        <v>49</v>
      </c>
    </row>
    <row r="65" spans="1:2" x14ac:dyDescent="0.2">
      <c r="A65" s="58" t="s">
        <v>50</v>
      </c>
      <c r="B65" s="58" t="s">
        <v>51</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65"/>
  <sheetViews>
    <sheetView zoomScaleNormal="100" workbookViewId="0"/>
  </sheetViews>
  <sheetFormatPr defaultRowHeight="14.25" x14ac:dyDescent="0.2"/>
  <cols>
    <col min="1" max="16384" width="9.140625" style="227"/>
  </cols>
  <sheetData>
    <row r="1" spans="1:12" x14ac:dyDescent="0.2">
      <c r="A1" s="230" t="s">
        <v>135</v>
      </c>
    </row>
    <row r="3" spans="1:12" x14ac:dyDescent="0.2">
      <c r="A3" s="230" t="s">
        <v>24</v>
      </c>
      <c r="B3" s="231">
        <v>43236.521863425922</v>
      </c>
    </row>
    <row r="4" spans="1:12" x14ac:dyDescent="0.2">
      <c r="A4" s="230" t="s">
        <v>25</v>
      </c>
      <c r="B4" s="231">
        <v>43246.852842708337</v>
      </c>
    </row>
    <row r="5" spans="1:12" x14ac:dyDescent="0.2">
      <c r="A5" s="230" t="s">
        <v>27</v>
      </c>
      <c r="B5" s="230" t="s">
        <v>28</v>
      </c>
    </row>
    <row r="7" spans="1:12" x14ac:dyDescent="0.2">
      <c r="A7" s="230" t="s">
        <v>31</v>
      </c>
      <c r="B7" s="230" t="s">
        <v>32</v>
      </c>
    </row>
    <row r="8" spans="1:12" x14ac:dyDescent="0.2">
      <c r="A8" s="230" t="s">
        <v>34</v>
      </c>
      <c r="B8" s="230" t="s">
        <v>35</v>
      </c>
    </row>
    <row r="9" spans="1:12" x14ac:dyDescent="0.2">
      <c r="A9" s="230" t="s">
        <v>40</v>
      </c>
      <c r="B9" s="230" t="s">
        <v>41</v>
      </c>
    </row>
    <row r="11" spans="1:12" x14ac:dyDescent="0.2">
      <c r="A11" s="232" t="s">
        <v>44</v>
      </c>
      <c r="B11" s="232" t="s">
        <v>136</v>
      </c>
      <c r="C11" s="232" t="s">
        <v>137</v>
      </c>
      <c r="D11" s="232" t="s">
        <v>138</v>
      </c>
      <c r="E11" s="232" t="s">
        <v>139</v>
      </c>
      <c r="F11" s="232" t="s">
        <v>140</v>
      </c>
      <c r="G11" s="232" t="s">
        <v>141</v>
      </c>
      <c r="H11" s="232" t="s">
        <v>142</v>
      </c>
      <c r="I11" s="232" t="s">
        <v>143</v>
      </c>
      <c r="J11" s="232" t="s">
        <v>144</v>
      </c>
      <c r="K11" s="232" t="s">
        <v>45</v>
      </c>
      <c r="L11" s="232" t="s">
        <v>496</v>
      </c>
    </row>
    <row r="12" spans="1:12" x14ac:dyDescent="0.2">
      <c r="A12" s="232" t="s">
        <v>47</v>
      </c>
      <c r="B12" s="233">
        <v>7678.9</v>
      </c>
      <c r="C12" s="233">
        <v>9167.2999999999993</v>
      </c>
      <c r="D12" s="233">
        <v>8316.2999999999993</v>
      </c>
      <c r="E12" s="233">
        <v>8162.3</v>
      </c>
      <c r="F12" s="233">
        <v>8216.7000000000007</v>
      </c>
      <c r="G12" s="233">
        <v>8309.2999999999993</v>
      </c>
      <c r="H12" s="233">
        <v>8596.5</v>
      </c>
      <c r="I12" s="233">
        <v>9000.6</v>
      </c>
      <c r="J12" s="233">
        <v>9295.5</v>
      </c>
      <c r="K12" s="233">
        <v>9256.5</v>
      </c>
      <c r="L12" s="233">
        <v>10214.1</v>
      </c>
    </row>
    <row r="14" spans="1:12" x14ac:dyDescent="0.2">
      <c r="A14" s="230" t="s">
        <v>49</v>
      </c>
    </row>
    <row r="15" spans="1:12" x14ac:dyDescent="0.2">
      <c r="A15" s="230" t="s">
        <v>50</v>
      </c>
      <c r="B15" s="230" t="s">
        <v>51</v>
      </c>
    </row>
    <row r="17" spans="1:12" x14ac:dyDescent="0.2">
      <c r="A17" s="230" t="s">
        <v>31</v>
      </c>
      <c r="B17" s="230" t="s">
        <v>32</v>
      </c>
    </row>
    <row r="18" spans="1:12" x14ac:dyDescent="0.2">
      <c r="A18" s="230" t="s">
        <v>34</v>
      </c>
      <c r="B18" s="230" t="s">
        <v>35</v>
      </c>
    </row>
    <row r="19" spans="1:12" x14ac:dyDescent="0.2">
      <c r="A19" s="230" t="s">
        <v>40</v>
      </c>
      <c r="B19" s="230" t="s">
        <v>145</v>
      </c>
    </row>
    <row r="21" spans="1:12" x14ac:dyDescent="0.2">
      <c r="A21" s="232" t="s">
        <v>44</v>
      </c>
      <c r="B21" s="232" t="s">
        <v>136</v>
      </c>
      <c r="C21" s="232" t="s">
        <v>137</v>
      </c>
      <c r="D21" s="232" t="s">
        <v>138</v>
      </c>
      <c r="E21" s="232" t="s">
        <v>139</v>
      </c>
      <c r="F21" s="232" t="s">
        <v>140</v>
      </c>
      <c r="G21" s="232" t="s">
        <v>141</v>
      </c>
      <c r="H21" s="232" t="s">
        <v>142</v>
      </c>
      <c r="I21" s="232" t="s">
        <v>143</v>
      </c>
      <c r="J21" s="232" t="s">
        <v>144</v>
      </c>
      <c r="K21" s="232" t="s">
        <v>45</v>
      </c>
      <c r="L21" s="232" t="s">
        <v>496</v>
      </c>
    </row>
    <row r="22" spans="1:12" x14ac:dyDescent="0.2">
      <c r="A22" s="232" t="s">
        <v>47</v>
      </c>
      <c r="B22" s="233">
        <v>-115.8</v>
      </c>
      <c r="C22" s="233">
        <v>-1023.8</v>
      </c>
      <c r="D22" s="233">
        <v>-1718.3</v>
      </c>
      <c r="E22" s="233">
        <v>-1558.1</v>
      </c>
      <c r="F22" s="233">
        <v>-874.4</v>
      </c>
      <c r="G22" s="233">
        <v>-263.89999999999998</v>
      </c>
      <c r="H22" s="233">
        <v>-264.10000000000002</v>
      </c>
      <c r="I22" s="233">
        <v>-351.6</v>
      </c>
      <c r="J22" s="233">
        <v>-330.8</v>
      </c>
      <c r="K22" s="233">
        <v>15.6</v>
      </c>
      <c r="L22" s="233">
        <v>-131.1</v>
      </c>
    </row>
    <row r="24" spans="1:12" x14ac:dyDescent="0.2">
      <c r="A24" s="230" t="s">
        <v>49</v>
      </c>
    </row>
    <row r="25" spans="1:12" x14ac:dyDescent="0.2">
      <c r="A25" s="230" t="s">
        <v>50</v>
      </c>
      <c r="B25" s="230" t="s">
        <v>51</v>
      </c>
    </row>
    <row r="27" spans="1:12" x14ac:dyDescent="0.2">
      <c r="A27" s="230" t="s">
        <v>31</v>
      </c>
      <c r="B27" s="230" t="s">
        <v>32</v>
      </c>
    </row>
    <row r="28" spans="1:12" x14ac:dyDescent="0.2">
      <c r="A28" s="230" t="s">
        <v>34</v>
      </c>
      <c r="B28" s="230" t="s">
        <v>35</v>
      </c>
    </row>
    <row r="29" spans="1:12" x14ac:dyDescent="0.2">
      <c r="A29" s="230" t="s">
        <v>40</v>
      </c>
      <c r="B29" s="230" t="s">
        <v>146</v>
      </c>
    </row>
    <row r="31" spans="1:12" x14ac:dyDescent="0.2">
      <c r="A31" s="232" t="s">
        <v>44</v>
      </c>
      <c r="B31" s="232" t="s">
        <v>136</v>
      </c>
      <c r="C31" s="232" t="s">
        <v>137</v>
      </c>
      <c r="D31" s="232" t="s">
        <v>138</v>
      </c>
      <c r="E31" s="232" t="s">
        <v>139</v>
      </c>
      <c r="F31" s="232" t="s">
        <v>140</v>
      </c>
      <c r="G31" s="232" t="s">
        <v>141</v>
      </c>
      <c r="H31" s="232" t="s">
        <v>142</v>
      </c>
      <c r="I31" s="232" t="s">
        <v>143</v>
      </c>
      <c r="J31" s="232" t="s">
        <v>144</v>
      </c>
      <c r="K31" s="232" t="s">
        <v>45</v>
      </c>
      <c r="L31" s="232" t="s">
        <v>496</v>
      </c>
    </row>
    <row r="32" spans="1:12" x14ac:dyDescent="0.2">
      <c r="A32" s="232" t="s">
        <v>47</v>
      </c>
      <c r="B32" s="233">
        <v>7563.1</v>
      </c>
      <c r="C32" s="233">
        <v>8143.5</v>
      </c>
      <c r="D32" s="233">
        <v>6598.1</v>
      </c>
      <c r="E32" s="233">
        <v>6604.3</v>
      </c>
      <c r="F32" s="233">
        <v>7342.4</v>
      </c>
      <c r="G32" s="233">
        <v>8045.4</v>
      </c>
      <c r="H32" s="233">
        <v>8332.4</v>
      </c>
      <c r="I32" s="233">
        <v>8649</v>
      </c>
      <c r="J32" s="233">
        <v>8964.7000000000007</v>
      </c>
      <c r="K32" s="233">
        <v>9272.1</v>
      </c>
      <c r="L32" s="233">
        <v>10083</v>
      </c>
    </row>
    <row r="34" spans="1:12" x14ac:dyDescent="0.2">
      <c r="A34" s="230" t="s">
        <v>49</v>
      </c>
    </row>
    <row r="35" spans="1:12" x14ac:dyDescent="0.2">
      <c r="A35" s="230" t="s">
        <v>50</v>
      </c>
      <c r="B35" s="230" t="s">
        <v>51</v>
      </c>
    </row>
    <row r="37" spans="1:12" x14ac:dyDescent="0.2">
      <c r="A37" s="230" t="s">
        <v>31</v>
      </c>
      <c r="B37" s="230" t="s">
        <v>62</v>
      </c>
    </row>
    <row r="38" spans="1:12" x14ac:dyDescent="0.2">
      <c r="A38" s="230" t="s">
        <v>34</v>
      </c>
      <c r="B38" s="230" t="s">
        <v>35</v>
      </c>
    </row>
    <row r="39" spans="1:12" x14ac:dyDescent="0.2">
      <c r="A39" s="230" t="s">
        <v>40</v>
      </c>
      <c r="B39" s="230" t="s">
        <v>41</v>
      </c>
    </row>
    <row r="41" spans="1:12" x14ac:dyDescent="0.2">
      <c r="A41" s="232" t="s">
        <v>44</v>
      </c>
      <c r="B41" s="232" t="s">
        <v>136</v>
      </c>
      <c r="C41" s="232" t="s">
        <v>137</v>
      </c>
      <c r="D41" s="232" t="s">
        <v>138</v>
      </c>
      <c r="E41" s="232" t="s">
        <v>139</v>
      </c>
      <c r="F41" s="232" t="s">
        <v>140</v>
      </c>
      <c r="G41" s="232" t="s">
        <v>141</v>
      </c>
      <c r="H41" s="232" t="s">
        <v>142</v>
      </c>
      <c r="I41" s="232" t="s">
        <v>143</v>
      </c>
      <c r="J41" s="232" t="s">
        <v>144</v>
      </c>
      <c r="K41" s="232" t="s">
        <v>45</v>
      </c>
      <c r="L41" s="232" t="s">
        <v>496</v>
      </c>
    </row>
    <row r="42" spans="1:12" x14ac:dyDescent="0.2">
      <c r="A42" s="232" t="s">
        <v>47</v>
      </c>
      <c r="B42" s="233">
        <v>34</v>
      </c>
      <c r="C42" s="233">
        <v>37.6</v>
      </c>
      <c r="D42" s="233">
        <v>44.2</v>
      </c>
      <c r="E42" s="233">
        <v>45.5</v>
      </c>
      <c r="F42" s="233">
        <v>40.5</v>
      </c>
      <c r="G42" s="233">
        <v>38</v>
      </c>
      <c r="H42" s="233">
        <v>37.700000000000003</v>
      </c>
      <c r="I42" s="233">
        <v>38.1</v>
      </c>
      <c r="J42" s="233">
        <v>38.200000000000003</v>
      </c>
      <c r="K42" s="233">
        <v>37.1</v>
      </c>
      <c r="L42" s="233">
        <v>38</v>
      </c>
    </row>
    <row r="44" spans="1:12" x14ac:dyDescent="0.2">
      <c r="A44" s="230" t="s">
        <v>49</v>
      </c>
    </row>
    <row r="45" spans="1:12" x14ac:dyDescent="0.2">
      <c r="A45" s="230" t="s">
        <v>50</v>
      </c>
      <c r="B45" s="230" t="s">
        <v>51</v>
      </c>
    </row>
    <row r="47" spans="1:12" x14ac:dyDescent="0.2">
      <c r="A47" s="230" t="s">
        <v>31</v>
      </c>
      <c r="B47" s="230" t="s">
        <v>62</v>
      </c>
    </row>
    <row r="48" spans="1:12" x14ac:dyDescent="0.2">
      <c r="A48" s="230" t="s">
        <v>34</v>
      </c>
      <c r="B48" s="230" t="s">
        <v>35</v>
      </c>
    </row>
    <row r="49" spans="1:12" x14ac:dyDescent="0.2">
      <c r="A49" s="230" t="s">
        <v>40</v>
      </c>
      <c r="B49" s="230" t="s">
        <v>145</v>
      </c>
    </row>
    <row r="51" spans="1:12" x14ac:dyDescent="0.2">
      <c r="A51" s="232" t="s">
        <v>44</v>
      </c>
      <c r="B51" s="232" t="s">
        <v>136</v>
      </c>
      <c r="C51" s="232" t="s">
        <v>137</v>
      </c>
      <c r="D51" s="232" t="s">
        <v>138</v>
      </c>
      <c r="E51" s="232" t="s">
        <v>139</v>
      </c>
      <c r="F51" s="232" t="s">
        <v>140</v>
      </c>
      <c r="G51" s="232" t="s">
        <v>141</v>
      </c>
      <c r="H51" s="232" t="s">
        <v>142</v>
      </c>
      <c r="I51" s="232" t="s">
        <v>143</v>
      </c>
      <c r="J51" s="232" t="s">
        <v>144</v>
      </c>
      <c r="K51" s="232" t="s">
        <v>45</v>
      </c>
      <c r="L51" s="232" t="s">
        <v>496</v>
      </c>
    </row>
    <row r="52" spans="1:12" x14ac:dyDescent="0.2">
      <c r="A52" s="232" t="s">
        <v>47</v>
      </c>
      <c r="B52" s="233">
        <v>-0.5</v>
      </c>
      <c r="C52" s="233">
        <v>-4.2</v>
      </c>
      <c r="D52" s="233">
        <v>-9.1</v>
      </c>
      <c r="E52" s="233">
        <v>-8.6999999999999993</v>
      </c>
      <c r="F52" s="233">
        <v>-4.3</v>
      </c>
      <c r="G52" s="233">
        <v>-1.2</v>
      </c>
      <c r="H52" s="233">
        <v>-1.2</v>
      </c>
      <c r="I52" s="233">
        <v>-1.5</v>
      </c>
      <c r="J52" s="233">
        <v>-1.4</v>
      </c>
      <c r="K52" s="233">
        <v>0.1</v>
      </c>
      <c r="L52" s="233">
        <v>-0.5</v>
      </c>
    </row>
    <row r="54" spans="1:12" x14ac:dyDescent="0.2">
      <c r="A54" s="230" t="s">
        <v>49</v>
      </c>
    </row>
    <row r="55" spans="1:12" x14ac:dyDescent="0.2">
      <c r="A55" s="230" t="s">
        <v>50</v>
      </c>
      <c r="B55" s="230" t="s">
        <v>51</v>
      </c>
    </row>
    <row r="57" spans="1:12" x14ac:dyDescent="0.2">
      <c r="A57" s="230" t="s">
        <v>31</v>
      </c>
      <c r="B57" s="230" t="s">
        <v>62</v>
      </c>
    </row>
    <row r="58" spans="1:12" x14ac:dyDescent="0.2">
      <c r="A58" s="230" t="s">
        <v>34</v>
      </c>
      <c r="B58" s="230" t="s">
        <v>35</v>
      </c>
    </row>
    <row r="59" spans="1:12" x14ac:dyDescent="0.2">
      <c r="A59" s="230" t="s">
        <v>40</v>
      </c>
      <c r="B59" s="230" t="s">
        <v>146</v>
      </c>
    </row>
    <row r="61" spans="1:12" x14ac:dyDescent="0.2">
      <c r="A61" s="232" t="s">
        <v>44</v>
      </c>
      <c r="B61" s="232" t="s">
        <v>136</v>
      </c>
      <c r="C61" s="232" t="s">
        <v>137</v>
      </c>
      <c r="D61" s="232" t="s">
        <v>138</v>
      </c>
      <c r="E61" s="232" t="s">
        <v>139</v>
      </c>
      <c r="F61" s="232" t="s">
        <v>140</v>
      </c>
      <c r="G61" s="232" t="s">
        <v>141</v>
      </c>
      <c r="H61" s="232" t="s">
        <v>142</v>
      </c>
      <c r="I61" s="232" t="s">
        <v>143</v>
      </c>
      <c r="J61" s="232" t="s">
        <v>144</v>
      </c>
      <c r="K61" s="232" t="s">
        <v>45</v>
      </c>
      <c r="L61" s="232" t="s">
        <v>496</v>
      </c>
    </row>
    <row r="62" spans="1:12" x14ac:dyDescent="0.2">
      <c r="A62" s="232" t="s">
        <v>47</v>
      </c>
      <c r="B62" s="233">
        <v>33.5</v>
      </c>
      <c r="C62" s="233">
        <v>33.4</v>
      </c>
      <c r="D62" s="233">
        <v>35</v>
      </c>
      <c r="E62" s="233">
        <v>36.799999999999997</v>
      </c>
      <c r="F62" s="233">
        <v>36.200000000000003</v>
      </c>
      <c r="G62" s="233">
        <v>36.799999999999997</v>
      </c>
      <c r="H62" s="233">
        <v>36.6</v>
      </c>
      <c r="I62" s="233">
        <v>36.6</v>
      </c>
      <c r="J62" s="233">
        <v>36.9</v>
      </c>
      <c r="K62" s="233">
        <v>37.200000000000003</v>
      </c>
      <c r="L62" s="233">
        <v>37.5</v>
      </c>
    </row>
    <row r="64" spans="1:12" x14ac:dyDescent="0.2">
      <c r="A64" s="230" t="s">
        <v>49</v>
      </c>
    </row>
    <row r="65" spans="1:2" x14ac:dyDescent="0.2">
      <c r="A65" s="230" t="s">
        <v>50</v>
      </c>
      <c r="B65" s="230" t="s">
        <v>51</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K23"/>
  <sheetViews>
    <sheetView zoomScale="85" zoomScaleNormal="85" workbookViewId="0">
      <selection activeCell="A2" sqref="A2"/>
    </sheetView>
  </sheetViews>
  <sheetFormatPr defaultRowHeight="15" x14ac:dyDescent="0.25"/>
  <cols>
    <col min="1" max="1" width="28.5703125" style="38" bestFit="1" customWidth="1"/>
    <col min="2" max="2" width="18.28515625" style="38" bestFit="1" customWidth="1"/>
    <col min="3" max="3" width="14.140625" style="38" bestFit="1" customWidth="1"/>
    <col min="4" max="4" width="18.42578125" style="38" bestFit="1" customWidth="1"/>
    <col min="5" max="5" width="14.140625" style="38" bestFit="1" customWidth="1"/>
    <col min="6" max="6" width="18.42578125" style="38" bestFit="1" customWidth="1"/>
    <col min="7" max="7" width="14.140625" style="38" bestFit="1" customWidth="1"/>
    <col min="8" max="8" width="18.42578125" style="38" bestFit="1" customWidth="1"/>
    <col min="9" max="9" width="14.140625" style="38" bestFit="1" customWidth="1"/>
    <col min="10" max="10" width="18.42578125" style="38" bestFit="1" customWidth="1"/>
    <col min="11" max="11" width="14.140625" style="38" bestFit="1" customWidth="1"/>
    <col min="12" max="16384" width="9.140625" style="38"/>
  </cols>
  <sheetData>
    <row r="1" spans="1:11" x14ac:dyDescent="0.25">
      <c r="A1" s="37" t="s">
        <v>97</v>
      </c>
    </row>
    <row r="2" spans="1:11" x14ac:dyDescent="0.25">
      <c r="A2" s="39"/>
      <c r="B2" s="294" t="s">
        <v>98</v>
      </c>
      <c r="C2" s="294"/>
      <c r="D2" s="294" t="s">
        <v>99</v>
      </c>
      <c r="E2" s="294"/>
      <c r="F2" s="294" t="s">
        <v>100</v>
      </c>
      <c r="G2" s="294"/>
      <c r="H2" s="294" t="s">
        <v>101</v>
      </c>
      <c r="I2" s="294"/>
      <c r="J2" s="295" t="s">
        <v>102</v>
      </c>
      <c r="K2" s="295"/>
    </row>
    <row r="3" spans="1:11" x14ac:dyDescent="0.25">
      <c r="A3" s="40" t="s">
        <v>103</v>
      </c>
      <c r="B3" s="40" t="s">
        <v>104</v>
      </c>
      <c r="C3" s="40" t="s">
        <v>105</v>
      </c>
      <c r="D3" s="40" t="s">
        <v>104</v>
      </c>
      <c r="E3" s="40" t="s">
        <v>105</v>
      </c>
      <c r="F3" s="40" t="s">
        <v>104</v>
      </c>
      <c r="G3" s="40" t="s">
        <v>105</v>
      </c>
      <c r="H3" s="40" t="s">
        <v>104</v>
      </c>
      <c r="I3" s="40" t="s">
        <v>105</v>
      </c>
      <c r="J3" s="40" t="s">
        <v>104</v>
      </c>
      <c r="K3" s="40" t="s">
        <v>105</v>
      </c>
    </row>
    <row r="4" spans="1:11" x14ac:dyDescent="0.25">
      <c r="A4" s="41" t="s">
        <v>106</v>
      </c>
      <c r="B4" s="42">
        <v>2</v>
      </c>
      <c r="C4" s="42">
        <v>54948</v>
      </c>
      <c r="D4" s="42">
        <v>3</v>
      </c>
      <c r="E4" s="42">
        <v>88420</v>
      </c>
      <c r="F4" s="42">
        <v>5</v>
      </c>
      <c r="G4" s="42">
        <v>169578</v>
      </c>
      <c r="H4" s="42">
        <v>3</v>
      </c>
      <c r="I4" s="42">
        <v>143208</v>
      </c>
      <c r="J4" s="42">
        <f>SUM(B4,D4,F4,H4)</f>
        <v>13</v>
      </c>
      <c r="K4" s="42">
        <f>SUM(C4,E4,G4,I4)</f>
        <v>456154</v>
      </c>
    </row>
    <row r="5" spans="1:11" x14ac:dyDescent="0.25">
      <c r="A5" s="41" t="s">
        <v>107</v>
      </c>
      <c r="B5" s="42">
        <v>2</v>
      </c>
      <c r="C5" s="42">
        <v>14215</v>
      </c>
      <c r="D5" s="42">
        <v>4</v>
      </c>
      <c r="E5" s="42">
        <v>129406</v>
      </c>
      <c r="F5" s="42">
        <v>5</v>
      </c>
      <c r="G5" s="42">
        <v>261650</v>
      </c>
      <c r="H5" s="42">
        <v>10</v>
      </c>
      <c r="I5" s="42">
        <v>340381</v>
      </c>
      <c r="J5" s="42">
        <f t="shared" ref="J5:K19" si="0">SUM(B5,D5,F5,H5)</f>
        <v>21</v>
      </c>
      <c r="K5" s="42">
        <f t="shared" si="0"/>
        <v>745652</v>
      </c>
    </row>
    <row r="6" spans="1:11" x14ac:dyDescent="0.25">
      <c r="A6" s="41" t="s">
        <v>108</v>
      </c>
      <c r="B6" s="42">
        <v>0</v>
      </c>
      <c r="C6" s="42">
        <v>0</v>
      </c>
      <c r="D6" s="42">
        <v>0</v>
      </c>
      <c r="E6" s="42">
        <v>0</v>
      </c>
      <c r="F6" s="42">
        <v>1</v>
      </c>
      <c r="G6" s="42">
        <v>16922</v>
      </c>
      <c r="H6" s="42">
        <v>3</v>
      </c>
      <c r="I6" s="42">
        <v>49130</v>
      </c>
      <c r="J6" s="42">
        <f t="shared" si="0"/>
        <v>4</v>
      </c>
      <c r="K6" s="42">
        <f t="shared" si="0"/>
        <v>66052</v>
      </c>
    </row>
    <row r="7" spans="1:11" x14ac:dyDescent="0.25">
      <c r="A7" s="41" t="s">
        <v>109</v>
      </c>
      <c r="B7" s="42">
        <v>14</v>
      </c>
      <c r="C7" s="42">
        <v>1765647</v>
      </c>
      <c r="D7" s="42">
        <v>13</v>
      </c>
      <c r="E7" s="42">
        <v>387951</v>
      </c>
      <c r="F7" s="42">
        <v>12</v>
      </c>
      <c r="G7" s="42">
        <v>23965</v>
      </c>
      <c r="H7" s="42">
        <v>9</v>
      </c>
      <c r="I7" s="42">
        <v>8484</v>
      </c>
      <c r="J7" s="42">
        <f t="shared" si="0"/>
        <v>48</v>
      </c>
      <c r="K7" s="42">
        <f t="shared" si="0"/>
        <v>2186047</v>
      </c>
    </row>
    <row r="8" spans="1:11" x14ac:dyDescent="0.25">
      <c r="A8" s="41" t="s">
        <v>110</v>
      </c>
      <c r="B8" s="42">
        <v>1</v>
      </c>
      <c r="C8" s="42">
        <v>39954</v>
      </c>
      <c r="D8" s="42">
        <v>3</v>
      </c>
      <c r="E8" s="42">
        <v>53211</v>
      </c>
      <c r="F8" s="42">
        <v>1</v>
      </c>
      <c r="G8" s="42">
        <v>14098</v>
      </c>
      <c r="H8" s="42">
        <v>1</v>
      </c>
      <c r="I8" s="42">
        <v>1245624</v>
      </c>
      <c r="J8" s="42">
        <f t="shared" si="0"/>
        <v>6</v>
      </c>
      <c r="K8" s="42">
        <f t="shared" si="0"/>
        <v>1352887</v>
      </c>
    </row>
    <row r="9" spans="1:11" x14ac:dyDescent="0.25">
      <c r="A9" s="41" t="s">
        <v>111</v>
      </c>
      <c r="B9" s="42">
        <v>0</v>
      </c>
      <c r="C9" s="42">
        <v>0</v>
      </c>
      <c r="D9" s="42">
        <v>4</v>
      </c>
      <c r="E9" s="42">
        <v>977270</v>
      </c>
      <c r="F9" s="42">
        <v>0</v>
      </c>
      <c r="G9" s="42">
        <v>0</v>
      </c>
      <c r="H9" s="42">
        <v>2</v>
      </c>
      <c r="I9" s="42">
        <v>356114</v>
      </c>
      <c r="J9" s="42">
        <f t="shared" si="0"/>
        <v>6</v>
      </c>
      <c r="K9" s="42">
        <f t="shared" si="0"/>
        <v>1333384</v>
      </c>
    </row>
    <row r="10" spans="1:11" x14ac:dyDescent="0.25">
      <c r="A10" s="41" t="s">
        <v>112</v>
      </c>
      <c r="B10" s="42">
        <v>0</v>
      </c>
      <c r="C10" s="42">
        <v>0</v>
      </c>
      <c r="D10" s="42">
        <v>2</v>
      </c>
      <c r="E10" s="42">
        <v>830766</v>
      </c>
      <c r="F10" s="42">
        <v>4</v>
      </c>
      <c r="G10" s="42">
        <v>1384344</v>
      </c>
      <c r="H10" s="42">
        <v>0</v>
      </c>
      <c r="I10" s="42">
        <v>0</v>
      </c>
      <c r="J10" s="42">
        <f t="shared" si="0"/>
        <v>6</v>
      </c>
      <c r="K10" s="42">
        <f t="shared" si="0"/>
        <v>2215110</v>
      </c>
    </row>
    <row r="11" spans="1:11" x14ac:dyDescent="0.25">
      <c r="A11" s="41" t="s">
        <v>113</v>
      </c>
      <c r="B11" s="42">
        <v>1</v>
      </c>
      <c r="C11" s="42">
        <v>11089</v>
      </c>
      <c r="D11" s="42">
        <v>1</v>
      </c>
      <c r="E11" s="42">
        <v>79032</v>
      </c>
      <c r="F11" s="42">
        <v>1</v>
      </c>
      <c r="G11" s="42">
        <v>11089</v>
      </c>
      <c r="H11" s="42">
        <v>0</v>
      </c>
      <c r="I11" s="42">
        <v>0</v>
      </c>
      <c r="J11" s="42">
        <f t="shared" si="0"/>
        <v>3</v>
      </c>
      <c r="K11" s="42">
        <f t="shared" si="0"/>
        <v>101210</v>
      </c>
    </row>
    <row r="12" spans="1:11" x14ac:dyDescent="0.25">
      <c r="A12" s="41" t="s">
        <v>114</v>
      </c>
      <c r="B12" s="42">
        <v>2</v>
      </c>
      <c r="C12" s="42">
        <v>98905</v>
      </c>
      <c r="D12" s="42">
        <v>4</v>
      </c>
      <c r="E12" s="42">
        <v>897573</v>
      </c>
      <c r="F12" s="42">
        <v>4</v>
      </c>
      <c r="G12" s="42">
        <v>699337</v>
      </c>
      <c r="H12" s="42">
        <v>8</v>
      </c>
      <c r="I12" s="42">
        <v>21786410</v>
      </c>
      <c r="J12" s="42">
        <f t="shared" si="0"/>
        <v>18</v>
      </c>
      <c r="K12" s="42">
        <f t="shared" si="0"/>
        <v>23482225</v>
      </c>
    </row>
    <row r="13" spans="1:11" x14ac:dyDescent="0.25">
      <c r="A13" s="41" t="s">
        <v>115</v>
      </c>
      <c r="B13" s="42">
        <v>0</v>
      </c>
      <c r="C13" s="42">
        <v>0</v>
      </c>
      <c r="D13" s="42">
        <v>3</v>
      </c>
      <c r="E13" s="42">
        <v>485057</v>
      </c>
      <c r="F13" s="42">
        <v>3</v>
      </c>
      <c r="G13" s="42">
        <v>73928</v>
      </c>
      <c r="H13" s="42">
        <v>4</v>
      </c>
      <c r="I13" s="42">
        <v>628928</v>
      </c>
      <c r="J13" s="42">
        <f t="shared" si="0"/>
        <v>10</v>
      </c>
      <c r="K13" s="42">
        <f t="shared" si="0"/>
        <v>1187913</v>
      </c>
    </row>
    <row r="14" spans="1:11" x14ac:dyDescent="0.25">
      <c r="A14" s="41" t="s">
        <v>116</v>
      </c>
      <c r="B14" s="42">
        <v>1</v>
      </c>
      <c r="C14" s="42">
        <v>13320</v>
      </c>
      <c r="D14" s="42">
        <v>4</v>
      </c>
      <c r="E14" s="42">
        <v>240710</v>
      </c>
      <c r="F14" s="42">
        <v>6</v>
      </c>
      <c r="G14" s="42">
        <v>787326</v>
      </c>
      <c r="H14" s="42">
        <v>11</v>
      </c>
      <c r="I14" s="42">
        <v>4006130</v>
      </c>
      <c r="J14" s="42">
        <f t="shared" si="0"/>
        <v>22</v>
      </c>
      <c r="K14" s="42">
        <f t="shared" si="0"/>
        <v>5047486</v>
      </c>
    </row>
    <row r="15" spans="1:11" x14ac:dyDescent="0.25">
      <c r="A15" s="41" t="s">
        <v>117</v>
      </c>
      <c r="B15" s="42">
        <v>1</v>
      </c>
      <c r="C15" s="42">
        <v>16075</v>
      </c>
      <c r="D15" s="42">
        <v>1</v>
      </c>
      <c r="E15" s="42">
        <v>1888234</v>
      </c>
      <c r="F15" s="42">
        <v>2</v>
      </c>
      <c r="G15" s="42">
        <v>5869966</v>
      </c>
      <c r="H15" s="42">
        <v>5</v>
      </c>
      <c r="I15" s="42">
        <v>555215</v>
      </c>
      <c r="J15" s="42">
        <f t="shared" si="0"/>
        <v>9</v>
      </c>
      <c r="K15" s="42">
        <f t="shared" si="0"/>
        <v>8329490</v>
      </c>
    </row>
    <row r="16" spans="1:11" x14ac:dyDescent="0.25">
      <c r="A16" s="41" t="s">
        <v>118</v>
      </c>
      <c r="B16" s="42">
        <v>4</v>
      </c>
      <c r="C16" s="42">
        <v>1853787</v>
      </c>
      <c r="D16" s="42">
        <v>2</v>
      </c>
      <c r="E16" s="42">
        <v>268403</v>
      </c>
      <c r="F16" s="42">
        <v>3</v>
      </c>
      <c r="G16" s="42">
        <v>703412</v>
      </c>
      <c r="H16" s="42">
        <v>6</v>
      </c>
      <c r="I16" s="42">
        <v>16343515</v>
      </c>
      <c r="J16" s="42">
        <f t="shared" si="0"/>
        <v>15</v>
      </c>
      <c r="K16" s="42">
        <f t="shared" si="0"/>
        <v>19169117</v>
      </c>
    </row>
    <row r="17" spans="1:11" x14ac:dyDescent="0.25">
      <c r="A17" s="41" t="s">
        <v>119</v>
      </c>
      <c r="B17" s="42">
        <v>1</v>
      </c>
      <c r="C17" s="42">
        <v>310970</v>
      </c>
      <c r="D17" s="42">
        <v>1</v>
      </c>
      <c r="E17" s="42">
        <v>28000</v>
      </c>
      <c r="F17" s="42">
        <v>2</v>
      </c>
      <c r="G17" s="42">
        <v>64549</v>
      </c>
      <c r="H17" s="42">
        <v>0</v>
      </c>
      <c r="I17" s="42">
        <v>0</v>
      </c>
      <c r="J17" s="42">
        <f t="shared" si="0"/>
        <v>4</v>
      </c>
      <c r="K17" s="42">
        <f t="shared" si="0"/>
        <v>403519</v>
      </c>
    </row>
    <row r="18" spans="1:11" x14ac:dyDescent="0.25">
      <c r="A18" s="41" t="s">
        <v>120</v>
      </c>
      <c r="B18" s="42">
        <v>0</v>
      </c>
      <c r="C18" s="42">
        <v>0</v>
      </c>
      <c r="D18" s="42">
        <v>0</v>
      </c>
      <c r="E18" s="42">
        <v>0</v>
      </c>
      <c r="F18" s="42">
        <v>1</v>
      </c>
      <c r="G18" s="42">
        <v>39881</v>
      </c>
      <c r="H18" s="42">
        <v>0</v>
      </c>
      <c r="I18" s="42">
        <v>0</v>
      </c>
      <c r="J18" s="42">
        <f t="shared" si="0"/>
        <v>1</v>
      </c>
      <c r="K18" s="42">
        <f t="shared" si="0"/>
        <v>39881</v>
      </c>
    </row>
    <row r="19" spans="1:11" x14ac:dyDescent="0.25">
      <c r="A19" s="41" t="s">
        <v>121</v>
      </c>
      <c r="B19" s="42">
        <v>2</v>
      </c>
      <c r="C19" s="42">
        <v>656035</v>
      </c>
      <c r="D19" s="42">
        <v>0</v>
      </c>
      <c r="E19" s="42">
        <v>0</v>
      </c>
      <c r="F19" s="42">
        <v>0</v>
      </c>
      <c r="G19" s="42">
        <v>0</v>
      </c>
      <c r="H19" s="42">
        <v>1</v>
      </c>
      <c r="I19" s="42">
        <v>180000</v>
      </c>
      <c r="J19" s="42">
        <f t="shared" si="0"/>
        <v>3</v>
      </c>
      <c r="K19" s="42">
        <f t="shared" si="0"/>
        <v>836035</v>
      </c>
    </row>
    <row r="20" spans="1:11" x14ac:dyDescent="0.25">
      <c r="A20" s="43" t="s">
        <v>92</v>
      </c>
      <c r="B20" s="44">
        <f t="shared" ref="B20:I20" si="1">SUM(B4:B19)</f>
        <v>31</v>
      </c>
      <c r="C20" s="45">
        <f t="shared" si="1"/>
        <v>4834945</v>
      </c>
      <c r="D20" s="44">
        <f t="shared" si="1"/>
        <v>45</v>
      </c>
      <c r="E20" s="45">
        <f t="shared" si="1"/>
        <v>6354033</v>
      </c>
      <c r="F20" s="44">
        <f t="shared" si="1"/>
        <v>50</v>
      </c>
      <c r="G20" s="45">
        <f t="shared" si="1"/>
        <v>10120045</v>
      </c>
      <c r="H20" s="44">
        <f t="shared" si="1"/>
        <v>63</v>
      </c>
      <c r="I20" s="45">
        <f t="shared" si="1"/>
        <v>45643139</v>
      </c>
      <c r="J20" s="46">
        <f>SUM(B20,D20,F20,H20)</f>
        <v>189</v>
      </c>
      <c r="K20" s="47">
        <f>SUM(C20,E20,G20,I20)</f>
        <v>66952162</v>
      </c>
    </row>
    <row r="21" spans="1:11" x14ac:dyDescent="0.25">
      <c r="A21" s="48" t="s">
        <v>122</v>
      </c>
    </row>
    <row r="22" spans="1:11" x14ac:dyDescent="0.25">
      <c r="B22" s="38" t="s">
        <v>123</v>
      </c>
      <c r="C22" s="38" t="s">
        <v>124</v>
      </c>
      <c r="D22" s="38" t="s">
        <v>125</v>
      </c>
      <c r="E22" s="38" t="s">
        <v>126</v>
      </c>
    </row>
    <row r="23" spans="1:11" x14ac:dyDescent="0.25">
      <c r="B23" s="45">
        <f>4834945/1000000</f>
        <v>4.8349450000000003</v>
      </c>
      <c r="C23" s="45">
        <f>6354033/1000000</f>
        <v>6.3540330000000003</v>
      </c>
      <c r="D23" s="45">
        <f>10120045/1000000</f>
        <v>10.120044999999999</v>
      </c>
      <c r="E23" s="45">
        <f>45643139/1000000</f>
        <v>45.643138999999998</v>
      </c>
    </row>
  </sheetData>
  <mergeCells count="5">
    <mergeCell ref="B2:C2"/>
    <mergeCell ref="D2:E2"/>
    <mergeCell ref="F2:G2"/>
    <mergeCell ref="H2:I2"/>
    <mergeCell ref="J2:K2"/>
  </mergeCells>
  <pageMargins left="0.70866141732283472" right="0.70866141732283472" top="0.74803149606299213" bottom="0.74803149606299213" header="0.31496062992125984" footer="0.31496062992125984"/>
  <pageSetup paperSize="9" scale="68" orientation="landscape"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247"/>
  <sheetViews>
    <sheetView zoomScaleNormal="100" workbookViewId="0"/>
  </sheetViews>
  <sheetFormatPr defaultRowHeight="14.25" x14ac:dyDescent="0.2"/>
  <cols>
    <col min="1" max="16384" width="9.140625" style="2"/>
  </cols>
  <sheetData>
    <row r="1" spans="1:11" x14ac:dyDescent="0.2">
      <c r="A1" s="1" t="s">
        <v>23</v>
      </c>
    </row>
    <row r="3" spans="1:11" x14ac:dyDescent="0.2">
      <c r="A3" s="1" t="s">
        <v>24</v>
      </c>
      <c r="B3" s="3">
        <v>43146.871944444443</v>
      </c>
      <c r="J3" s="4"/>
      <c r="K3" s="4">
        <v>2016</v>
      </c>
    </row>
    <row r="4" spans="1:11" x14ac:dyDescent="0.2">
      <c r="A4" s="1" t="s">
        <v>25</v>
      </c>
      <c r="B4" s="3">
        <v>43151.694403668982</v>
      </c>
      <c r="J4" s="4" t="s">
        <v>26</v>
      </c>
      <c r="K4" s="5">
        <v>134.69999999999999</v>
      </c>
    </row>
    <row r="5" spans="1:11" x14ac:dyDescent="0.2">
      <c r="A5" s="1" t="s">
        <v>27</v>
      </c>
      <c r="B5" s="1" t="s">
        <v>28</v>
      </c>
      <c r="J5" s="4" t="s">
        <v>29</v>
      </c>
      <c r="K5" s="5">
        <v>222.5</v>
      </c>
    </row>
    <row r="6" spans="1:11" x14ac:dyDescent="0.2">
      <c r="J6" s="4" t="s">
        <v>30</v>
      </c>
      <c r="K6" s="5">
        <v>360.9</v>
      </c>
    </row>
    <row r="7" spans="1:11" x14ac:dyDescent="0.2">
      <c r="A7" s="1" t="s">
        <v>31</v>
      </c>
      <c r="B7" s="1" t="s">
        <v>32</v>
      </c>
      <c r="J7" s="4" t="s">
        <v>33</v>
      </c>
      <c r="K7" s="5">
        <v>410.6</v>
      </c>
    </row>
    <row r="8" spans="1:11" x14ac:dyDescent="0.2">
      <c r="A8" s="1" t="s">
        <v>34</v>
      </c>
      <c r="B8" s="1" t="s">
        <v>35</v>
      </c>
      <c r="I8" s="6"/>
      <c r="J8" s="4" t="s">
        <v>36</v>
      </c>
      <c r="K8" s="5">
        <v>540.20000000000005</v>
      </c>
    </row>
    <row r="9" spans="1:11" x14ac:dyDescent="0.2">
      <c r="A9" s="1" t="s">
        <v>37</v>
      </c>
      <c r="B9" s="1" t="s">
        <v>38</v>
      </c>
      <c r="I9" s="6"/>
      <c r="J9" s="4" t="s">
        <v>39</v>
      </c>
      <c r="K9" s="5">
        <v>934.7</v>
      </c>
    </row>
    <row r="10" spans="1:11" x14ac:dyDescent="0.2">
      <c r="A10" s="1" t="s">
        <v>40</v>
      </c>
      <c r="B10" s="1" t="s">
        <v>41</v>
      </c>
      <c r="I10" s="6"/>
      <c r="J10" s="4" t="s">
        <v>42</v>
      </c>
      <c r="K10" s="5">
        <v>1108.0999999999999</v>
      </c>
    </row>
    <row r="11" spans="1:11" x14ac:dyDescent="0.2">
      <c r="I11" s="6"/>
      <c r="J11" s="4" t="s">
        <v>43</v>
      </c>
      <c r="K11" s="5">
        <v>1232.7</v>
      </c>
    </row>
    <row r="12" spans="1:11" x14ac:dyDescent="0.2">
      <c r="A12" s="7" t="s">
        <v>44</v>
      </c>
      <c r="B12" s="7" t="s">
        <v>45</v>
      </c>
      <c r="I12" s="6"/>
      <c r="J12" s="4" t="s">
        <v>46</v>
      </c>
      <c r="K12" s="5">
        <v>1368.8</v>
      </c>
    </row>
    <row r="13" spans="1:11" x14ac:dyDescent="0.2">
      <c r="A13" s="7" t="s">
        <v>47</v>
      </c>
      <c r="B13" s="8">
        <v>9309.7999999999993</v>
      </c>
      <c r="I13" s="6"/>
      <c r="J13" s="4" t="s">
        <v>48</v>
      </c>
      <c r="K13" s="5">
        <v>2996.5</v>
      </c>
    </row>
    <row r="14" spans="1:11" x14ac:dyDescent="0.2">
      <c r="I14" s="6"/>
      <c r="J14" s="9"/>
      <c r="K14" s="9"/>
    </row>
    <row r="15" spans="1:11" x14ac:dyDescent="0.2">
      <c r="A15" s="1" t="s">
        <v>49</v>
      </c>
      <c r="I15" s="6"/>
    </row>
    <row r="16" spans="1:11" x14ac:dyDescent="0.2">
      <c r="A16" s="1" t="s">
        <v>50</v>
      </c>
      <c r="B16" s="1" t="s">
        <v>51</v>
      </c>
      <c r="I16" s="6"/>
    </row>
    <row r="17" spans="1:11" x14ac:dyDescent="0.2">
      <c r="I17" s="6"/>
    </row>
    <row r="18" spans="1:11" x14ac:dyDescent="0.2">
      <c r="A18" s="1" t="s">
        <v>31</v>
      </c>
      <c r="B18" s="1" t="s">
        <v>32</v>
      </c>
      <c r="I18" s="6"/>
    </row>
    <row r="19" spans="1:11" x14ac:dyDescent="0.2">
      <c r="A19" s="1" t="s">
        <v>34</v>
      </c>
      <c r="B19" s="1" t="s">
        <v>35</v>
      </c>
    </row>
    <row r="20" spans="1:11" x14ac:dyDescent="0.2">
      <c r="A20" s="1" t="s">
        <v>37</v>
      </c>
      <c r="B20" s="1" t="s">
        <v>52</v>
      </c>
    </row>
    <row r="21" spans="1:11" x14ac:dyDescent="0.2">
      <c r="A21" s="1" t="s">
        <v>40</v>
      </c>
      <c r="B21" s="1" t="s">
        <v>41</v>
      </c>
    </row>
    <row r="23" spans="1:11" x14ac:dyDescent="0.2">
      <c r="A23" s="7" t="s">
        <v>44</v>
      </c>
      <c r="B23" s="7" t="s">
        <v>45</v>
      </c>
    </row>
    <row r="24" spans="1:11" x14ac:dyDescent="0.2">
      <c r="A24" s="7" t="s">
        <v>47</v>
      </c>
      <c r="B24" s="8">
        <v>1108.0999999999999</v>
      </c>
      <c r="J24" s="4"/>
      <c r="K24" s="4">
        <v>2016</v>
      </c>
    </row>
    <row r="25" spans="1:11" x14ac:dyDescent="0.2">
      <c r="J25" s="1" t="s">
        <v>53</v>
      </c>
      <c r="K25" s="5">
        <v>134.69999999999999</v>
      </c>
    </row>
    <row r="26" spans="1:11" x14ac:dyDescent="0.2">
      <c r="A26" s="1" t="s">
        <v>49</v>
      </c>
      <c r="J26" s="1" t="s">
        <v>54</v>
      </c>
      <c r="K26" s="5">
        <v>222.5</v>
      </c>
    </row>
    <row r="27" spans="1:11" x14ac:dyDescent="0.2">
      <c r="A27" s="1" t="s">
        <v>50</v>
      </c>
      <c r="B27" s="1" t="s">
        <v>51</v>
      </c>
      <c r="J27" s="1" t="s">
        <v>55</v>
      </c>
      <c r="K27" s="5">
        <v>360.9</v>
      </c>
    </row>
    <row r="28" spans="1:11" x14ac:dyDescent="0.2">
      <c r="J28" s="1" t="s">
        <v>56</v>
      </c>
      <c r="K28" s="5">
        <v>410.6</v>
      </c>
    </row>
    <row r="29" spans="1:11" x14ac:dyDescent="0.2">
      <c r="A29" s="1" t="s">
        <v>31</v>
      </c>
      <c r="B29" s="1" t="s">
        <v>32</v>
      </c>
      <c r="J29" s="1" t="s">
        <v>57</v>
      </c>
      <c r="K29" s="5">
        <v>540.20000000000005</v>
      </c>
    </row>
    <row r="30" spans="1:11" x14ac:dyDescent="0.2">
      <c r="A30" s="1" t="s">
        <v>34</v>
      </c>
      <c r="B30" s="1" t="s">
        <v>35</v>
      </c>
      <c r="J30" s="1" t="s">
        <v>58</v>
      </c>
      <c r="K30" s="5">
        <v>934.7</v>
      </c>
    </row>
    <row r="31" spans="1:11" x14ac:dyDescent="0.2">
      <c r="A31" s="1" t="s">
        <v>37</v>
      </c>
      <c r="B31" s="1" t="s">
        <v>56</v>
      </c>
      <c r="J31" s="1" t="s">
        <v>52</v>
      </c>
      <c r="K31" s="5">
        <v>1108.0999999999999</v>
      </c>
    </row>
    <row r="32" spans="1:11" x14ac:dyDescent="0.2">
      <c r="A32" s="1" t="s">
        <v>40</v>
      </c>
      <c r="B32" s="1" t="s">
        <v>41</v>
      </c>
      <c r="J32" s="1" t="s">
        <v>59</v>
      </c>
      <c r="K32" s="5">
        <v>1232.7</v>
      </c>
    </row>
    <row r="33" spans="1:11" x14ac:dyDescent="0.2">
      <c r="J33" s="1" t="s">
        <v>60</v>
      </c>
      <c r="K33" s="5">
        <v>1368.8</v>
      </c>
    </row>
    <row r="34" spans="1:11" x14ac:dyDescent="0.2">
      <c r="A34" s="7" t="s">
        <v>44</v>
      </c>
      <c r="B34" s="7" t="s">
        <v>45</v>
      </c>
      <c r="J34" s="1" t="s">
        <v>61</v>
      </c>
      <c r="K34" s="5">
        <v>2996.5</v>
      </c>
    </row>
    <row r="35" spans="1:11" x14ac:dyDescent="0.2">
      <c r="A35" s="7" t="s">
        <v>47</v>
      </c>
      <c r="B35" s="8">
        <v>410.6</v>
      </c>
    </row>
    <row r="37" spans="1:11" x14ac:dyDescent="0.2">
      <c r="A37" s="1" t="s">
        <v>49</v>
      </c>
    </row>
    <row r="38" spans="1:11" x14ac:dyDescent="0.2">
      <c r="A38" s="1" t="s">
        <v>50</v>
      </c>
      <c r="B38" s="1" t="s">
        <v>51</v>
      </c>
    </row>
    <row r="40" spans="1:11" x14ac:dyDescent="0.2">
      <c r="A40" s="1" t="s">
        <v>31</v>
      </c>
      <c r="B40" s="1" t="s">
        <v>32</v>
      </c>
    </row>
    <row r="41" spans="1:11" x14ac:dyDescent="0.2">
      <c r="A41" s="1" t="s">
        <v>34</v>
      </c>
      <c r="B41" s="1" t="s">
        <v>35</v>
      </c>
    </row>
    <row r="42" spans="1:11" x14ac:dyDescent="0.2">
      <c r="A42" s="1" t="s">
        <v>37</v>
      </c>
      <c r="B42" s="1" t="s">
        <v>57</v>
      </c>
    </row>
    <row r="43" spans="1:11" x14ac:dyDescent="0.2">
      <c r="A43" s="1" t="s">
        <v>40</v>
      </c>
      <c r="B43" s="1" t="s">
        <v>41</v>
      </c>
    </row>
    <row r="45" spans="1:11" x14ac:dyDescent="0.2">
      <c r="A45" s="7" t="s">
        <v>44</v>
      </c>
      <c r="B45" s="7" t="s">
        <v>45</v>
      </c>
    </row>
    <row r="46" spans="1:11" x14ac:dyDescent="0.2">
      <c r="A46" s="7" t="s">
        <v>47</v>
      </c>
      <c r="B46" s="8">
        <v>540.20000000000005</v>
      </c>
    </row>
    <row r="48" spans="1:11" x14ac:dyDescent="0.2">
      <c r="A48" s="1" t="s">
        <v>49</v>
      </c>
    </row>
    <row r="49" spans="1:2" x14ac:dyDescent="0.2">
      <c r="A49" s="1" t="s">
        <v>50</v>
      </c>
      <c r="B49" s="1" t="s">
        <v>51</v>
      </c>
    </row>
    <row r="51" spans="1:2" x14ac:dyDescent="0.2">
      <c r="A51" s="1" t="s">
        <v>31</v>
      </c>
      <c r="B51" s="1" t="s">
        <v>32</v>
      </c>
    </row>
    <row r="52" spans="1:2" x14ac:dyDescent="0.2">
      <c r="A52" s="1" t="s">
        <v>34</v>
      </c>
      <c r="B52" s="1" t="s">
        <v>35</v>
      </c>
    </row>
    <row r="53" spans="1:2" x14ac:dyDescent="0.2">
      <c r="A53" s="1" t="s">
        <v>37</v>
      </c>
      <c r="B53" s="1" t="s">
        <v>59</v>
      </c>
    </row>
    <row r="54" spans="1:2" x14ac:dyDescent="0.2">
      <c r="A54" s="1" t="s">
        <v>40</v>
      </c>
      <c r="B54" s="1" t="s">
        <v>41</v>
      </c>
    </row>
    <row r="56" spans="1:2" x14ac:dyDescent="0.2">
      <c r="A56" s="7" t="s">
        <v>44</v>
      </c>
      <c r="B56" s="7" t="s">
        <v>45</v>
      </c>
    </row>
    <row r="57" spans="1:2" x14ac:dyDescent="0.2">
      <c r="A57" s="7" t="s">
        <v>47</v>
      </c>
      <c r="B57" s="8">
        <v>1232.7</v>
      </c>
    </row>
    <row r="59" spans="1:2" x14ac:dyDescent="0.2">
      <c r="A59" s="1" t="s">
        <v>49</v>
      </c>
    </row>
    <row r="60" spans="1:2" x14ac:dyDescent="0.2">
      <c r="A60" s="1" t="s">
        <v>50</v>
      </c>
      <c r="B60" s="1" t="s">
        <v>51</v>
      </c>
    </row>
    <row r="62" spans="1:2" x14ac:dyDescent="0.2">
      <c r="A62" s="1" t="s">
        <v>31</v>
      </c>
      <c r="B62" s="1" t="s">
        <v>32</v>
      </c>
    </row>
    <row r="63" spans="1:2" x14ac:dyDescent="0.2">
      <c r="A63" s="1" t="s">
        <v>34</v>
      </c>
      <c r="B63" s="1" t="s">
        <v>35</v>
      </c>
    </row>
    <row r="64" spans="1:2" x14ac:dyDescent="0.2">
      <c r="A64" s="1" t="s">
        <v>37</v>
      </c>
      <c r="B64" s="1" t="s">
        <v>53</v>
      </c>
    </row>
    <row r="65" spans="1:2" x14ac:dyDescent="0.2">
      <c r="A65" s="1" t="s">
        <v>40</v>
      </c>
      <c r="B65" s="1" t="s">
        <v>41</v>
      </c>
    </row>
    <row r="67" spans="1:2" x14ac:dyDescent="0.2">
      <c r="A67" s="7" t="s">
        <v>44</v>
      </c>
      <c r="B67" s="7" t="s">
        <v>45</v>
      </c>
    </row>
    <row r="68" spans="1:2" x14ac:dyDescent="0.2">
      <c r="A68" s="7" t="s">
        <v>47</v>
      </c>
      <c r="B68" s="8">
        <v>134.69999999999999</v>
      </c>
    </row>
    <row r="70" spans="1:2" x14ac:dyDescent="0.2">
      <c r="A70" s="1" t="s">
        <v>49</v>
      </c>
    </row>
    <row r="71" spans="1:2" x14ac:dyDescent="0.2">
      <c r="A71" s="1" t="s">
        <v>50</v>
      </c>
      <c r="B71" s="1" t="s">
        <v>51</v>
      </c>
    </row>
    <row r="73" spans="1:2" x14ac:dyDescent="0.2">
      <c r="A73" s="1" t="s">
        <v>31</v>
      </c>
      <c r="B73" s="1" t="s">
        <v>32</v>
      </c>
    </row>
    <row r="74" spans="1:2" x14ac:dyDescent="0.2">
      <c r="A74" s="1" t="s">
        <v>34</v>
      </c>
      <c r="B74" s="1" t="s">
        <v>35</v>
      </c>
    </row>
    <row r="75" spans="1:2" x14ac:dyDescent="0.2">
      <c r="A75" s="1" t="s">
        <v>37</v>
      </c>
      <c r="B75" s="1" t="s">
        <v>54</v>
      </c>
    </row>
    <row r="76" spans="1:2" x14ac:dyDescent="0.2">
      <c r="A76" s="1" t="s">
        <v>40</v>
      </c>
      <c r="B76" s="1" t="s">
        <v>41</v>
      </c>
    </row>
    <row r="78" spans="1:2" x14ac:dyDescent="0.2">
      <c r="A78" s="7" t="s">
        <v>44</v>
      </c>
      <c r="B78" s="7" t="s">
        <v>45</v>
      </c>
    </row>
    <row r="79" spans="1:2" x14ac:dyDescent="0.2">
      <c r="A79" s="7" t="s">
        <v>47</v>
      </c>
      <c r="B79" s="8">
        <v>222.5</v>
      </c>
    </row>
    <row r="81" spans="1:2" x14ac:dyDescent="0.2">
      <c r="A81" s="1" t="s">
        <v>49</v>
      </c>
    </row>
    <row r="82" spans="1:2" x14ac:dyDescent="0.2">
      <c r="A82" s="1" t="s">
        <v>50</v>
      </c>
      <c r="B82" s="1" t="s">
        <v>51</v>
      </c>
    </row>
    <row r="84" spans="1:2" x14ac:dyDescent="0.2">
      <c r="A84" s="1" t="s">
        <v>31</v>
      </c>
      <c r="B84" s="1" t="s">
        <v>32</v>
      </c>
    </row>
    <row r="85" spans="1:2" x14ac:dyDescent="0.2">
      <c r="A85" s="1" t="s">
        <v>34</v>
      </c>
      <c r="B85" s="1" t="s">
        <v>35</v>
      </c>
    </row>
    <row r="86" spans="1:2" x14ac:dyDescent="0.2">
      <c r="A86" s="1" t="s">
        <v>37</v>
      </c>
      <c r="B86" s="1" t="s">
        <v>58</v>
      </c>
    </row>
    <row r="87" spans="1:2" x14ac:dyDescent="0.2">
      <c r="A87" s="1" t="s">
        <v>40</v>
      </c>
      <c r="B87" s="1" t="s">
        <v>41</v>
      </c>
    </row>
    <row r="89" spans="1:2" x14ac:dyDescent="0.2">
      <c r="A89" s="7" t="s">
        <v>44</v>
      </c>
      <c r="B89" s="7" t="s">
        <v>45</v>
      </c>
    </row>
    <row r="90" spans="1:2" x14ac:dyDescent="0.2">
      <c r="A90" s="7" t="s">
        <v>47</v>
      </c>
      <c r="B90" s="8">
        <v>934.7</v>
      </c>
    </row>
    <row r="92" spans="1:2" x14ac:dyDescent="0.2">
      <c r="A92" s="1" t="s">
        <v>49</v>
      </c>
    </row>
    <row r="93" spans="1:2" x14ac:dyDescent="0.2">
      <c r="A93" s="1" t="s">
        <v>50</v>
      </c>
      <c r="B93" s="1" t="s">
        <v>51</v>
      </c>
    </row>
    <row r="95" spans="1:2" x14ac:dyDescent="0.2">
      <c r="A95" s="1" t="s">
        <v>31</v>
      </c>
      <c r="B95" s="1" t="s">
        <v>32</v>
      </c>
    </row>
    <row r="96" spans="1:2" x14ac:dyDescent="0.2">
      <c r="A96" s="1" t="s">
        <v>34</v>
      </c>
      <c r="B96" s="1" t="s">
        <v>35</v>
      </c>
    </row>
    <row r="97" spans="1:2" x14ac:dyDescent="0.2">
      <c r="A97" s="1" t="s">
        <v>37</v>
      </c>
      <c r="B97" s="1" t="s">
        <v>55</v>
      </c>
    </row>
    <row r="98" spans="1:2" x14ac:dyDescent="0.2">
      <c r="A98" s="1" t="s">
        <v>40</v>
      </c>
      <c r="B98" s="1" t="s">
        <v>41</v>
      </c>
    </row>
    <row r="100" spans="1:2" x14ac:dyDescent="0.2">
      <c r="A100" s="7" t="s">
        <v>44</v>
      </c>
      <c r="B100" s="7" t="s">
        <v>45</v>
      </c>
    </row>
    <row r="101" spans="1:2" x14ac:dyDescent="0.2">
      <c r="A101" s="7" t="s">
        <v>47</v>
      </c>
      <c r="B101" s="8">
        <v>360.9</v>
      </c>
    </row>
    <row r="103" spans="1:2" x14ac:dyDescent="0.2">
      <c r="A103" s="1" t="s">
        <v>49</v>
      </c>
    </row>
    <row r="104" spans="1:2" x14ac:dyDescent="0.2">
      <c r="A104" s="1" t="s">
        <v>50</v>
      </c>
      <c r="B104" s="1" t="s">
        <v>51</v>
      </c>
    </row>
    <row r="106" spans="1:2" x14ac:dyDescent="0.2">
      <c r="A106" s="1" t="s">
        <v>31</v>
      </c>
      <c r="B106" s="1" t="s">
        <v>32</v>
      </c>
    </row>
    <row r="107" spans="1:2" x14ac:dyDescent="0.2">
      <c r="A107" s="1" t="s">
        <v>34</v>
      </c>
      <c r="B107" s="1" t="s">
        <v>35</v>
      </c>
    </row>
    <row r="108" spans="1:2" x14ac:dyDescent="0.2">
      <c r="A108" s="1" t="s">
        <v>37</v>
      </c>
      <c r="B108" s="1" t="s">
        <v>60</v>
      </c>
    </row>
    <row r="109" spans="1:2" x14ac:dyDescent="0.2">
      <c r="A109" s="1" t="s">
        <v>40</v>
      </c>
      <c r="B109" s="1" t="s">
        <v>41</v>
      </c>
    </row>
    <row r="111" spans="1:2" x14ac:dyDescent="0.2">
      <c r="A111" s="7" t="s">
        <v>44</v>
      </c>
      <c r="B111" s="7" t="s">
        <v>45</v>
      </c>
    </row>
    <row r="112" spans="1:2" x14ac:dyDescent="0.2">
      <c r="A112" s="7" t="s">
        <v>47</v>
      </c>
      <c r="B112" s="8">
        <v>1368.8</v>
      </c>
    </row>
    <row r="114" spans="1:2" x14ac:dyDescent="0.2">
      <c r="A114" s="1" t="s">
        <v>49</v>
      </c>
    </row>
    <row r="115" spans="1:2" x14ac:dyDescent="0.2">
      <c r="A115" s="1" t="s">
        <v>50</v>
      </c>
      <c r="B115" s="1" t="s">
        <v>51</v>
      </c>
    </row>
    <row r="117" spans="1:2" x14ac:dyDescent="0.2">
      <c r="A117" s="1" t="s">
        <v>31</v>
      </c>
      <c r="B117" s="1" t="s">
        <v>32</v>
      </c>
    </row>
    <row r="118" spans="1:2" x14ac:dyDescent="0.2">
      <c r="A118" s="1" t="s">
        <v>34</v>
      </c>
      <c r="B118" s="1" t="s">
        <v>35</v>
      </c>
    </row>
    <row r="119" spans="1:2" x14ac:dyDescent="0.2">
      <c r="A119" s="1" t="s">
        <v>37</v>
      </c>
      <c r="B119" s="1" t="s">
        <v>61</v>
      </c>
    </row>
    <row r="120" spans="1:2" x14ac:dyDescent="0.2">
      <c r="A120" s="1" t="s">
        <v>40</v>
      </c>
      <c r="B120" s="1" t="s">
        <v>41</v>
      </c>
    </row>
    <row r="122" spans="1:2" x14ac:dyDescent="0.2">
      <c r="A122" s="7" t="s">
        <v>44</v>
      </c>
      <c r="B122" s="7" t="s">
        <v>45</v>
      </c>
    </row>
    <row r="123" spans="1:2" x14ac:dyDescent="0.2">
      <c r="A123" s="7" t="s">
        <v>47</v>
      </c>
      <c r="B123" s="8">
        <v>2996.5</v>
      </c>
    </row>
    <row r="125" spans="1:2" x14ac:dyDescent="0.2">
      <c r="A125" s="1" t="s">
        <v>49</v>
      </c>
    </row>
    <row r="126" spans="1:2" x14ac:dyDescent="0.2">
      <c r="A126" s="1" t="s">
        <v>50</v>
      </c>
      <c r="B126" s="1" t="s">
        <v>51</v>
      </c>
    </row>
    <row r="128" spans="1:2" x14ac:dyDescent="0.2">
      <c r="A128" s="1" t="s">
        <v>31</v>
      </c>
      <c r="B128" s="1" t="s">
        <v>62</v>
      </c>
    </row>
    <row r="129" spans="1:2" x14ac:dyDescent="0.2">
      <c r="A129" s="1" t="s">
        <v>34</v>
      </c>
      <c r="B129" s="1" t="s">
        <v>35</v>
      </c>
    </row>
    <row r="130" spans="1:2" x14ac:dyDescent="0.2">
      <c r="A130" s="1" t="s">
        <v>37</v>
      </c>
      <c r="B130" s="1" t="s">
        <v>38</v>
      </c>
    </row>
    <row r="131" spans="1:2" x14ac:dyDescent="0.2">
      <c r="A131" s="1" t="s">
        <v>40</v>
      </c>
      <c r="B131" s="1" t="s">
        <v>41</v>
      </c>
    </row>
    <row r="133" spans="1:2" x14ac:dyDescent="0.2">
      <c r="A133" s="7" t="s">
        <v>44</v>
      </c>
      <c r="B133" s="7" t="s">
        <v>45</v>
      </c>
    </row>
    <row r="134" spans="1:2" x14ac:dyDescent="0.2">
      <c r="A134" s="7" t="s">
        <v>47</v>
      </c>
      <c r="B134" s="8">
        <v>37.299999999999997</v>
      </c>
    </row>
    <row r="136" spans="1:2" x14ac:dyDescent="0.2">
      <c r="A136" s="1" t="s">
        <v>49</v>
      </c>
    </row>
    <row r="137" spans="1:2" x14ac:dyDescent="0.2">
      <c r="A137" s="1" t="s">
        <v>50</v>
      </c>
      <c r="B137" s="1" t="s">
        <v>51</v>
      </c>
    </row>
    <row r="139" spans="1:2" x14ac:dyDescent="0.2">
      <c r="A139" s="1" t="s">
        <v>31</v>
      </c>
      <c r="B139" s="1" t="s">
        <v>62</v>
      </c>
    </row>
    <row r="140" spans="1:2" x14ac:dyDescent="0.2">
      <c r="A140" s="1" t="s">
        <v>34</v>
      </c>
      <c r="B140" s="1" t="s">
        <v>35</v>
      </c>
    </row>
    <row r="141" spans="1:2" x14ac:dyDescent="0.2">
      <c r="A141" s="1" t="s">
        <v>37</v>
      </c>
      <c r="B141" s="1" t="s">
        <v>52</v>
      </c>
    </row>
    <row r="142" spans="1:2" x14ac:dyDescent="0.2">
      <c r="A142" s="1" t="s">
        <v>40</v>
      </c>
      <c r="B142" s="1" t="s">
        <v>41</v>
      </c>
    </row>
    <row r="144" spans="1:2" x14ac:dyDescent="0.2">
      <c r="A144" s="7" t="s">
        <v>44</v>
      </c>
      <c r="B144" s="7" t="s">
        <v>45</v>
      </c>
    </row>
    <row r="145" spans="1:2" x14ac:dyDescent="0.2">
      <c r="A145" s="7" t="s">
        <v>47</v>
      </c>
      <c r="B145" s="8">
        <v>4.4000000000000004</v>
      </c>
    </row>
    <row r="147" spans="1:2" x14ac:dyDescent="0.2">
      <c r="A147" s="1" t="s">
        <v>49</v>
      </c>
    </row>
    <row r="148" spans="1:2" x14ac:dyDescent="0.2">
      <c r="A148" s="1" t="s">
        <v>50</v>
      </c>
      <c r="B148" s="1" t="s">
        <v>51</v>
      </c>
    </row>
    <row r="150" spans="1:2" x14ac:dyDescent="0.2">
      <c r="A150" s="1" t="s">
        <v>31</v>
      </c>
      <c r="B150" s="1" t="s">
        <v>62</v>
      </c>
    </row>
    <row r="151" spans="1:2" x14ac:dyDescent="0.2">
      <c r="A151" s="1" t="s">
        <v>34</v>
      </c>
      <c r="B151" s="1" t="s">
        <v>35</v>
      </c>
    </row>
    <row r="152" spans="1:2" x14ac:dyDescent="0.2">
      <c r="A152" s="1" t="s">
        <v>37</v>
      </c>
      <c r="B152" s="1" t="s">
        <v>56</v>
      </c>
    </row>
    <row r="153" spans="1:2" x14ac:dyDescent="0.2">
      <c r="A153" s="1" t="s">
        <v>40</v>
      </c>
      <c r="B153" s="1" t="s">
        <v>41</v>
      </c>
    </row>
    <row r="155" spans="1:2" x14ac:dyDescent="0.2">
      <c r="A155" s="7" t="s">
        <v>44</v>
      </c>
      <c r="B155" s="7" t="s">
        <v>45</v>
      </c>
    </row>
    <row r="156" spans="1:2" x14ac:dyDescent="0.2">
      <c r="A156" s="7" t="s">
        <v>47</v>
      </c>
      <c r="B156" s="8">
        <v>1.6</v>
      </c>
    </row>
    <row r="158" spans="1:2" x14ac:dyDescent="0.2">
      <c r="A158" s="1" t="s">
        <v>49</v>
      </c>
    </row>
    <row r="159" spans="1:2" x14ac:dyDescent="0.2">
      <c r="A159" s="1" t="s">
        <v>50</v>
      </c>
      <c r="B159" s="1" t="s">
        <v>51</v>
      </c>
    </row>
    <row r="161" spans="1:2" x14ac:dyDescent="0.2">
      <c r="A161" s="1" t="s">
        <v>31</v>
      </c>
      <c r="B161" s="1" t="s">
        <v>62</v>
      </c>
    </row>
    <row r="162" spans="1:2" x14ac:dyDescent="0.2">
      <c r="A162" s="1" t="s">
        <v>34</v>
      </c>
      <c r="B162" s="1" t="s">
        <v>35</v>
      </c>
    </row>
    <row r="163" spans="1:2" x14ac:dyDescent="0.2">
      <c r="A163" s="1" t="s">
        <v>37</v>
      </c>
      <c r="B163" s="1" t="s">
        <v>57</v>
      </c>
    </row>
    <row r="164" spans="1:2" x14ac:dyDescent="0.2">
      <c r="A164" s="1" t="s">
        <v>40</v>
      </c>
      <c r="B164" s="1" t="s">
        <v>41</v>
      </c>
    </row>
    <row r="166" spans="1:2" x14ac:dyDescent="0.2">
      <c r="A166" s="7" t="s">
        <v>44</v>
      </c>
      <c r="B166" s="7" t="s">
        <v>45</v>
      </c>
    </row>
    <row r="167" spans="1:2" x14ac:dyDescent="0.2">
      <c r="A167" s="7" t="s">
        <v>47</v>
      </c>
      <c r="B167" s="8">
        <v>2.2000000000000002</v>
      </c>
    </row>
    <row r="169" spans="1:2" x14ac:dyDescent="0.2">
      <c r="A169" s="1" t="s">
        <v>49</v>
      </c>
    </row>
    <row r="170" spans="1:2" x14ac:dyDescent="0.2">
      <c r="A170" s="1" t="s">
        <v>50</v>
      </c>
      <c r="B170" s="1" t="s">
        <v>51</v>
      </c>
    </row>
    <row r="172" spans="1:2" x14ac:dyDescent="0.2">
      <c r="A172" s="1" t="s">
        <v>31</v>
      </c>
      <c r="B172" s="1" t="s">
        <v>62</v>
      </c>
    </row>
    <row r="173" spans="1:2" x14ac:dyDescent="0.2">
      <c r="A173" s="1" t="s">
        <v>34</v>
      </c>
      <c r="B173" s="1" t="s">
        <v>35</v>
      </c>
    </row>
    <row r="174" spans="1:2" x14ac:dyDescent="0.2">
      <c r="A174" s="1" t="s">
        <v>37</v>
      </c>
      <c r="B174" s="1" t="s">
        <v>59</v>
      </c>
    </row>
    <row r="175" spans="1:2" x14ac:dyDescent="0.2">
      <c r="A175" s="1" t="s">
        <v>40</v>
      </c>
      <c r="B175" s="1" t="s">
        <v>41</v>
      </c>
    </row>
    <row r="177" spans="1:2" x14ac:dyDescent="0.2">
      <c r="A177" s="7" t="s">
        <v>44</v>
      </c>
      <c r="B177" s="7" t="s">
        <v>45</v>
      </c>
    </row>
    <row r="178" spans="1:2" x14ac:dyDescent="0.2">
      <c r="A178" s="7" t="s">
        <v>47</v>
      </c>
      <c r="B178" s="8">
        <v>4.9000000000000004</v>
      </c>
    </row>
    <row r="180" spans="1:2" x14ac:dyDescent="0.2">
      <c r="A180" s="1" t="s">
        <v>49</v>
      </c>
    </row>
    <row r="181" spans="1:2" x14ac:dyDescent="0.2">
      <c r="A181" s="1" t="s">
        <v>50</v>
      </c>
      <c r="B181" s="1" t="s">
        <v>51</v>
      </c>
    </row>
    <row r="183" spans="1:2" x14ac:dyDescent="0.2">
      <c r="A183" s="1" t="s">
        <v>31</v>
      </c>
      <c r="B183" s="1" t="s">
        <v>62</v>
      </c>
    </row>
    <row r="184" spans="1:2" x14ac:dyDescent="0.2">
      <c r="A184" s="1" t="s">
        <v>34</v>
      </c>
      <c r="B184" s="1" t="s">
        <v>35</v>
      </c>
    </row>
    <row r="185" spans="1:2" x14ac:dyDescent="0.2">
      <c r="A185" s="1" t="s">
        <v>37</v>
      </c>
      <c r="B185" s="1" t="s">
        <v>53</v>
      </c>
    </row>
    <row r="186" spans="1:2" x14ac:dyDescent="0.2">
      <c r="A186" s="1" t="s">
        <v>40</v>
      </c>
      <c r="B186" s="1" t="s">
        <v>41</v>
      </c>
    </row>
    <row r="188" spans="1:2" x14ac:dyDescent="0.2">
      <c r="A188" s="7" t="s">
        <v>44</v>
      </c>
      <c r="B188" s="7" t="s">
        <v>45</v>
      </c>
    </row>
    <row r="189" spans="1:2" x14ac:dyDescent="0.2">
      <c r="A189" s="7" t="s">
        <v>47</v>
      </c>
      <c r="B189" s="8">
        <v>0.5</v>
      </c>
    </row>
    <row r="191" spans="1:2" x14ac:dyDescent="0.2">
      <c r="A191" s="1" t="s">
        <v>49</v>
      </c>
    </row>
    <row r="192" spans="1:2" x14ac:dyDescent="0.2">
      <c r="A192" s="1" t="s">
        <v>50</v>
      </c>
      <c r="B192" s="1" t="s">
        <v>51</v>
      </c>
    </row>
    <row r="194" spans="1:2" x14ac:dyDescent="0.2">
      <c r="A194" s="1" t="s">
        <v>31</v>
      </c>
      <c r="B194" s="1" t="s">
        <v>62</v>
      </c>
    </row>
    <row r="195" spans="1:2" x14ac:dyDescent="0.2">
      <c r="A195" s="1" t="s">
        <v>34</v>
      </c>
      <c r="B195" s="1" t="s">
        <v>35</v>
      </c>
    </row>
    <row r="196" spans="1:2" x14ac:dyDescent="0.2">
      <c r="A196" s="1" t="s">
        <v>37</v>
      </c>
      <c r="B196" s="1" t="s">
        <v>54</v>
      </c>
    </row>
    <row r="197" spans="1:2" x14ac:dyDescent="0.2">
      <c r="A197" s="1" t="s">
        <v>40</v>
      </c>
      <c r="B197" s="1" t="s">
        <v>41</v>
      </c>
    </row>
    <row r="199" spans="1:2" x14ac:dyDescent="0.2">
      <c r="A199" s="7" t="s">
        <v>44</v>
      </c>
      <c r="B199" s="7" t="s">
        <v>45</v>
      </c>
    </row>
    <row r="200" spans="1:2" x14ac:dyDescent="0.2">
      <c r="A200" s="7" t="s">
        <v>47</v>
      </c>
      <c r="B200" s="8">
        <v>0.9</v>
      </c>
    </row>
    <row r="202" spans="1:2" x14ac:dyDescent="0.2">
      <c r="A202" s="1" t="s">
        <v>49</v>
      </c>
    </row>
    <row r="203" spans="1:2" x14ac:dyDescent="0.2">
      <c r="A203" s="1" t="s">
        <v>50</v>
      </c>
      <c r="B203" s="1" t="s">
        <v>51</v>
      </c>
    </row>
    <row r="205" spans="1:2" x14ac:dyDescent="0.2">
      <c r="A205" s="1" t="s">
        <v>31</v>
      </c>
      <c r="B205" s="1" t="s">
        <v>62</v>
      </c>
    </row>
    <row r="206" spans="1:2" x14ac:dyDescent="0.2">
      <c r="A206" s="1" t="s">
        <v>34</v>
      </c>
      <c r="B206" s="1" t="s">
        <v>35</v>
      </c>
    </row>
    <row r="207" spans="1:2" x14ac:dyDescent="0.2">
      <c r="A207" s="1" t="s">
        <v>37</v>
      </c>
      <c r="B207" s="1" t="s">
        <v>58</v>
      </c>
    </row>
    <row r="208" spans="1:2" x14ac:dyDescent="0.2">
      <c r="A208" s="1" t="s">
        <v>40</v>
      </c>
      <c r="B208" s="1" t="s">
        <v>41</v>
      </c>
    </row>
    <row r="210" spans="1:2" x14ac:dyDescent="0.2">
      <c r="A210" s="7" t="s">
        <v>44</v>
      </c>
      <c r="B210" s="7" t="s">
        <v>45</v>
      </c>
    </row>
    <row r="211" spans="1:2" x14ac:dyDescent="0.2">
      <c r="A211" s="7" t="s">
        <v>47</v>
      </c>
      <c r="B211" s="8">
        <v>3.7</v>
      </c>
    </row>
    <row r="213" spans="1:2" x14ac:dyDescent="0.2">
      <c r="A213" s="1" t="s">
        <v>49</v>
      </c>
    </row>
    <row r="214" spans="1:2" x14ac:dyDescent="0.2">
      <c r="A214" s="1" t="s">
        <v>50</v>
      </c>
      <c r="B214" s="1" t="s">
        <v>51</v>
      </c>
    </row>
    <row r="216" spans="1:2" x14ac:dyDescent="0.2">
      <c r="A216" s="1" t="s">
        <v>31</v>
      </c>
      <c r="B216" s="1" t="s">
        <v>62</v>
      </c>
    </row>
    <row r="217" spans="1:2" x14ac:dyDescent="0.2">
      <c r="A217" s="1" t="s">
        <v>34</v>
      </c>
      <c r="B217" s="1" t="s">
        <v>35</v>
      </c>
    </row>
    <row r="218" spans="1:2" x14ac:dyDescent="0.2">
      <c r="A218" s="1" t="s">
        <v>37</v>
      </c>
      <c r="B218" s="1" t="s">
        <v>55</v>
      </c>
    </row>
    <row r="219" spans="1:2" x14ac:dyDescent="0.2">
      <c r="A219" s="1" t="s">
        <v>40</v>
      </c>
      <c r="B219" s="1" t="s">
        <v>41</v>
      </c>
    </row>
    <row r="221" spans="1:2" x14ac:dyDescent="0.2">
      <c r="A221" s="7" t="s">
        <v>44</v>
      </c>
      <c r="B221" s="7" t="s">
        <v>45</v>
      </c>
    </row>
    <row r="222" spans="1:2" x14ac:dyDescent="0.2">
      <c r="A222" s="7" t="s">
        <v>47</v>
      </c>
      <c r="B222" s="8">
        <v>1.4</v>
      </c>
    </row>
    <row r="224" spans="1:2" x14ac:dyDescent="0.2">
      <c r="A224" s="1" t="s">
        <v>49</v>
      </c>
    </row>
    <row r="225" spans="1:2" x14ac:dyDescent="0.2">
      <c r="A225" s="1" t="s">
        <v>50</v>
      </c>
      <c r="B225" s="1" t="s">
        <v>51</v>
      </c>
    </row>
    <row r="227" spans="1:2" x14ac:dyDescent="0.2">
      <c r="A227" s="1" t="s">
        <v>31</v>
      </c>
      <c r="B227" s="1" t="s">
        <v>62</v>
      </c>
    </row>
    <row r="228" spans="1:2" x14ac:dyDescent="0.2">
      <c r="A228" s="1" t="s">
        <v>34</v>
      </c>
      <c r="B228" s="1" t="s">
        <v>35</v>
      </c>
    </row>
    <row r="229" spans="1:2" x14ac:dyDescent="0.2">
      <c r="A229" s="1" t="s">
        <v>37</v>
      </c>
      <c r="B229" s="1" t="s">
        <v>60</v>
      </c>
    </row>
    <row r="230" spans="1:2" x14ac:dyDescent="0.2">
      <c r="A230" s="1" t="s">
        <v>40</v>
      </c>
      <c r="B230" s="1" t="s">
        <v>41</v>
      </c>
    </row>
    <row r="232" spans="1:2" x14ac:dyDescent="0.2">
      <c r="A232" s="7" t="s">
        <v>44</v>
      </c>
      <c r="B232" s="7" t="s">
        <v>45</v>
      </c>
    </row>
    <row r="233" spans="1:2" x14ac:dyDescent="0.2">
      <c r="A233" s="7" t="s">
        <v>47</v>
      </c>
      <c r="B233" s="8">
        <v>5.5</v>
      </c>
    </row>
    <row r="235" spans="1:2" x14ac:dyDescent="0.2">
      <c r="A235" s="1" t="s">
        <v>49</v>
      </c>
    </row>
    <row r="236" spans="1:2" x14ac:dyDescent="0.2">
      <c r="A236" s="1" t="s">
        <v>50</v>
      </c>
      <c r="B236" s="1" t="s">
        <v>51</v>
      </c>
    </row>
    <row r="238" spans="1:2" x14ac:dyDescent="0.2">
      <c r="A238" s="1" t="s">
        <v>31</v>
      </c>
      <c r="B238" s="1" t="s">
        <v>62</v>
      </c>
    </row>
    <row r="239" spans="1:2" x14ac:dyDescent="0.2">
      <c r="A239" s="1" t="s">
        <v>34</v>
      </c>
      <c r="B239" s="1" t="s">
        <v>35</v>
      </c>
    </row>
    <row r="240" spans="1:2" x14ac:dyDescent="0.2">
      <c r="A240" s="1" t="s">
        <v>37</v>
      </c>
      <c r="B240" s="1" t="s">
        <v>61</v>
      </c>
    </row>
    <row r="241" spans="1:2" x14ac:dyDescent="0.2">
      <c r="A241" s="1" t="s">
        <v>40</v>
      </c>
      <c r="B241" s="1" t="s">
        <v>41</v>
      </c>
    </row>
    <row r="243" spans="1:2" x14ac:dyDescent="0.2">
      <c r="A243" s="7" t="s">
        <v>44</v>
      </c>
      <c r="B243" s="7" t="s">
        <v>45</v>
      </c>
    </row>
    <row r="244" spans="1:2" x14ac:dyDescent="0.2">
      <c r="A244" s="7" t="s">
        <v>47</v>
      </c>
      <c r="B244" s="8">
        <v>12</v>
      </c>
    </row>
    <row r="246" spans="1:2" x14ac:dyDescent="0.2">
      <c r="A246" s="1" t="s">
        <v>49</v>
      </c>
    </row>
    <row r="247" spans="1:2" x14ac:dyDescent="0.2">
      <c r="A247" s="1" t="s">
        <v>50</v>
      </c>
      <c r="B247" s="1" t="s">
        <v>51</v>
      </c>
    </row>
  </sheetData>
  <pageMargins left="0.74803149606299213" right="0.74803149606299213" top="0.98425196850393704" bottom="0.98425196850393704" header="0.51181102362204722" footer="0.51181102362204722"/>
  <pageSetup paperSize="9" scale="20" firstPageNumber="0" fitToWidth="0" fitToHeight="0" pageOrder="overThenDown" orientation="portrait"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B23"/>
  <sheetViews>
    <sheetView zoomScale="85" zoomScaleNormal="85" workbookViewId="0"/>
  </sheetViews>
  <sheetFormatPr defaultRowHeight="14.25" x14ac:dyDescent="0.2"/>
  <cols>
    <col min="1" max="16384" width="9.140625" style="227"/>
  </cols>
  <sheetData>
    <row r="1" spans="1:2" x14ac:dyDescent="0.2">
      <c r="A1" s="228"/>
      <c r="B1" s="228"/>
    </row>
    <row r="2" spans="1:2" x14ac:dyDescent="0.2">
      <c r="A2" s="228"/>
      <c r="B2" s="228"/>
    </row>
    <row r="3" spans="1:2" x14ac:dyDescent="0.2">
      <c r="A3" s="228"/>
      <c r="B3" s="228">
        <v>2016</v>
      </c>
    </row>
    <row r="4" spans="1:2" x14ac:dyDescent="0.2">
      <c r="A4" s="228" t="s">
        <v>483</v>
      </c>
      <c r="B4" s="228">
        <v>4.4000000000000004</v>
      </c>
    </row>
    <row r="5" spans="1:2" x14ac:dyDescent="0.2">
      <c r="A5" s="228" t="s">
        <v>484</v>
      </c>
      <c r="B5" s="228">
        <v>6</v>
      </c>
    </row>
    <row r="6" spans="1:2" x14ac:dyDescent="0.2">
      <c r="A6" s="228" t="s">
        <v>483</v>
      </c>
      <c r="B6" s="228">
        <v>1.6</v>
      </c>
    </row>
    <row r="7" spans="1:2" x14ac:dyDescent="0.2">
      <c r="A7" s="228" t="s">
        <v>485</v>
      </c>
      <c r="B7" s="228">
        <v>1.3</v>
      </c>
    </row>
    <row r="8" spans="1:2" x14ac:dyDescent="0.2">
      <c r="A8" s="228" t="s">
        <v>483</v>
      </c>
      <c r="B8" s="228">
        <v>2.2000000000000002</v>
      </c>
    </row>
    <row r="9" spans="1:2" x14ac:dyDescent="0.2">
      <c r="A9" s="228" t="s">
        <v>486</v>
      </c>
      <c r="B9" s="228">
        <v>1.7</v>
      </c>
    </row>
    <row r="10" spans="1:2" x14ac:dyDescent="0.2">
      <c r="A10" s="228" t="s">
        <v>483</v>
      </c>
      <c r="B10" s="228">
        <v>4.9000000000000004</v>
      </c>
    </row>
    <row r="11" spans="1:2" x14ac:dyDescent="0.2">
      <c r="A11" s="228" t="s">
        <v>487</v>
      </c>
      <c r="B11" s="228">
        <v>4</v>
      </c>
    </row>
    <row r="12" spans="1:2" x14ac:dyDescent="0.2">
      <c r="A12" s="228" t="s">
        <v>483</v>
      </c>
      <c r="B12" s="228">
        <v>0.5</v>
      </c>
    </row>
    <row r="13" spans="1:2" x14ac:dyDescent="0.2">
      <c r="A13" s="228" t="s">
        <v>488</v>
      </c>
      <c r="B13" s="228">
        <v>0.7</v>
      </c>
    </row>
    <row r="14" spans="1:2" x14ac:dyDescent="0.2">
      <c r="A14" s="228" t="s">
        <v>483</v>
      </c>
      <c r="B14" s="228">
        <v>0.9</v>
      </c>
    </row>
    <row r="15" spans="1:2" x14ac:dyDescent="0.2">
      <c r="A15" s="228" t="s">
        <v>489</v>
      </c>
      <c r="B15" s="228">
        <v>0.6</v>
      </c>
    </row>
    <row r="16" spans="1:2" x14ac:dyDescent="0.2">
      <c r="A16" s="228" t="s">
        <v>483</v>
      </c>
      <c r="B16" s="228">
        <v>3.7</v>
      </c>
    </row>
    <row r="17" spans="1:2" x14ac:dyDescent="0.2">
      <c r="A17" s="229" t="s">
        <v>490</v>
      </c>
      <c r="B17" s="228">
        <v>7.1</v>
      </c>
    </row>
    <row r="18" spans="1:2" x14ac:dyDescent="0.2">
      <c r="A18" s="228" t="s">
        <v>483</v>
      </c>
      <c r="B18" s="228">
        <v>1.4</v>
      </c>
    </row>
    <row r="19" spans="1:2" x14ac:dyDescent="0.2">
      <c r="A19" s="229" t="s">
        <v>491</v>
      </c>
      <c r="B19" s="228">
        <v>1</v>
      </c>
    </row>
    <row r="20" spans="1:2" x14ac:dyDescent="0.2">
      <c r="A20" s="228" t="s">
        <v>483</v>
      </c>
      <c r="B20" s="228">
        <v>5.5</v>
      </c>
    </row>
    <row r="21" spans="1:2" x14ac:dyDescent="0.2">
      <c r="A21" s="229" t="s">
        <v>492</v>
      </c>
      <c r="B21" s="228">
        <v>4.7</v>
      </c>
    </row>
    <row r="22" spans="1:2" x14ac:dyDescent="0.2">
      <c r="A22" s="228" t="s">
        <v>483</v>
      </c>
      <c r="B22" s="227">
        <v>12</v>
      </c>
    </row>
    <row r="23" spans="1:2" x14ac:dyDescent="0.2">
      <c r="A23" s="229" t="s">
        <v>493</v>
      </c>
      <c r="B23" s="227">
        <v>19.100000000000001</v>
      </c>
    </row>
  </sheetData>
  <pageMargins left="0.74803149606299213" right="0.74803149606299213" top="0.98425196850393704" bottom="0.98425196850393704" header="0.51181102362204722" footer="0.51181102362204722"/>
  <pageSetup paperSize="9" scale="85" firstPageNumber="0" fitToWidth="0" fitToHeight="0" pageOrder="overThenDown" orientation="landscape"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E17"/>
  <sheetViews>
    <sheetView workbookViewId="0"/>
  </sheetViews>
  <sheetFormatPr defaultRowHeight="12.75" x14ac:dyDescent="0.2"/>
  <cols>
    <col min="1" max="1" width="38.28515625" style="10" bestFit="1" customWidth="1"/>
    <col min="2" max="255" width="9.140625" style="14"/>
    <col min="256" max="256" width="38.28515625" style="14" bestFit="1" customWidth="1"/>
    <col min="257" max="257" width="0" style="14" hidden="1" customWidth="1"/>
    <col min="258" max="511" width="9.140625" style="14"/>
    <col min="512" max="512" width="38.28515625" style="14" bestFit="1" customWidth="1"/>
    <col min="513" max="513" width="0" style="14" hidden="1" customWidth="1"/>
    <col min="514" max="767" width="9.140625" style="14"/>
    <col min="768" max="768" width="38.28515625" style="14" bestFit="1" customWidth="1"/>
    <col min="769" max="769" width="0" style="14" hidden="1" customWidth="1"/>
    <col min="770" max="1023" width="9.140625" style="14"/>
    <col min="1024" max="1024" width="38.28515625" style="14" bestFit="1" customWidth="1"/>
    <col min="1025" max="1025" width="0" style="14" hidden="1" customWidth="1"/>
    <col min="1026" max="1279" width="9.140625" style="14"/>
    <col min="1280" max="1280" width="38.28515625" style="14" bestFit="1" customWidth="1"/>
    <col min="1281" max="1281" width="0" style="14" hidden="1" customWidth="1"/>
    <col min="1282" max="1535" width="9.140625" style="14"/>
    <col min="1536" max="1536" width="38.28515625" style="14" bestFit="1" customWidth="1"/>
    <col min="1537" max="1537" width="0" style="14" hidden="1" customWidth="1"/>
    <col min="1538" max="1791" width="9.140625" style="14"/>
    <col min="1792" max="1792" width="38.28515625" style="14" bestFit="1" customWidth="1"/>
    <col min="1793" max="1793" width="0" style="14" hidden="1" customWidth="1"/>
    <col min="1794" max="2047" width="9.140625" style="14"/>
    <col min="2048" max="2048" width="38.28515625" style="14" bestFit="1" customWidth="1"/>
    <col min="2049" max="2049" width="0" style="14" hidden="1" customWidth="1"/>
    <col min="2050" max="2303" width="9.140625" style="14"/>
    <col min="2304" max="2304" width="38.28515625" style="14" bestFit="1" customWidth="1"/>
    <col min="2305" max="2305" width="0" style="14" hidden="1" customWidth="1"/>
    <col min="2306" max="2559" width="9.140625" style="14"/>
    <col min="2560" max="2560" width="38.28515625" style="14" bestFit="1" customWidth="1"/>
    <col min="2561" max="2561" width="0" style="14" hidden="1" customWidth="1"/>
    <col min="2562" max="2815" width="9.140625" style="14"/>
    <col min="2816" max="2816" width="38.28515625" style="14" bestFit="1" customWidth="1"/>
    <col min="2817" max="2817" width="0" style="14" hidden="1" customWidth="1"/>
    <col min="2818" max="3071" width="9.140625" style="14"/>
    <col min="3072" max="3072" width="38.28515625" style="14" bestFit="1" customWidth="1"/>
    <col min="3073" max="3073" width="0" style="14" hidden="1" customWidth="1"/>
    <col min="3074" max="3327" width="9.140625" style="14"/>
    <col min="3328" max="3328" width="38.28515625" style="14" bestFit="1" customWidth="1"/>
    <col min="3329" max="3329" width="0" style="14" hidden="1" customWidth="1"/>
    <col min="3330" max="3583" width="9.140625" style="14"/>
    <col min="3584" max="3584" width="38.28515625" style="14" bestFit="1" customWidth="1"/>
    <col min="3585" max="3585" width="0" style="14" hidden="1" customWidth="1"/>
    <col min="3586" max="3839" width="9.140625" style="14"/>
    <col min="3840" max="3840" width="38.28515625" style="14" bestFit="1" customWidth="1"/>
    <col min="3841" max="3841" width="0" style="14" hidden="1" customWidth="1"/>
    <col min="3842" max="4095" width="9.140625" style="14"/>
    <col min="4096" max="4096" width="38.28515625" style="14" bestFit="1" customWidth="1"/>
    <col min="4097" max="4097" width="0" style="14" hidden="1" customWidth="1"/>
    <col min="4098" max="4351" width="9.140625" style="14"/>
    <col min="4352" max="4352" width="38.28515625" style="14" bestFit="1" customWidth="1"/>
    <col min="4353" max="4353" width="0" style="14" hidden="1" customWidth="1"/>
    <col min="4354" max="4607" width="9.140625" style="14"/>
    <col min="4608" max="4608" width="38.28515625" style="14" bestFit="1" customWidth="1"/>
    <col min="4609" max="4609" width="0" style="14" hidden="1" customWidth="1"/>
    <col min="4610" max="4863" width="9.140625" style="14"/>
    <col min="4864" max="4864" width="38.28515625" style="14" bestFit="1" customWidth="1"/>
    <col min="4865" max="4865" width="0" style="14" hidden="1" customWidth="1"/>
    <col min="4866" max="5119" width="9.140625" style="14"/>
    <col min="5120" max="5120" width="38.28515625" style="14" bestFit="1" customWidth="1"/>
    <col min="5121" max="5121" width="0" style="14" hidden="1" customWidth="1"/>
    <col min="5122" max="5375" width="9.140625" style="14"/>
    <col min="5376" max="5376" width="38.28515625" style="14" bestFit="1" customWidth="1"/>
    <col min="5377" max="5377" width="0" style="14" hidden="1" customWidth="1"/>
    <col min="5378" max="5631" width="9.140625" style="14"/>
    <col min="5632" max="5632" width="38.28515625" style="14" bestFit="1" customWidth="1"/>
    <col min="5633" max="5633" width="0" style="14" hidden="1" customWidth="1"/>
    <col min="5634" max="5887" width="9.140625" style="14"/>
    <col min="5888" max="5888" width="38.28515625" style="14" bestFit="1" customWidth="1"/>
    <col min="5889" max="5889" width="0" style="14" hidden="1" customWidth="1"/>
    <col min="5890" max="6143" width="9.140625" style="14"/>
    <col min="6144" max="6144" width="38.28515625" style="14" bestFit="1" customWidth="1"/>
    <col min="6145" max="6145" width="0" style="14" hidden="1" customWidth="1"/>
    <col min="6146" max="6399" width="9.140625" style="14"/>
    <col min="6400" max="6400" width="38.28515625" style="14" bestFit="1" customWidth="1"/>
    <col min="6401" max="6401" width="0" style="14" hidden="1" customWidth="1"/>
    <col min="6402" max="6655" width="9.140625" style="14"/>
    <col min="6656" max="6656" width="38.28515625" style="14" bestFit="1" customWidth="1"/>
    <col min="6657" max="6657" width="0" style="14" hidden="1" customWidth="1"/>
    <col min="6658" max="6911" width="9.140625" style="14"/>
    <col min="6912" max="6912" width="38.28515625" style="14" bestFit="1" customWidth="1"/>
    <col min="6913" max="6913" width="0" style="14" hidden="1" customWidth="1"/>
    <col min="6914" max="7167" width="9.140625" style="14"/>
    <col min="7168" max="7168" width="38.28515625" style="14" bestFit="1" customWidth="1"/>
    <col min="7169" max="7169" width="0" style="14" hidden="1" customWidth="1"/>
    <col min="7170" max="7423" width="9.140625" style="14"/>
    <col min="7424" max="7424" width="38.28515625" style="14" bestFit="1" customWidth="1"/>
    <col min="7425" max="7425" width="0" style="14" hidden="1" customWidth="1"/>
    <col min="7426" max="7679" width="9.140625" style="14"/>
    <col min="7680" max="7680" width="38.28515625" style="14" bestFit="1" customWidth="1"/>
    <col min="7681" max="7681" width="0" style="14" hidden="1" customWidth="1"/>
    <col min="7682" max="7935" width="9.140625" style="14"/>
    <col min="7936" max="7936" width="38.28515625" style="14" bestFit="1" customWidth="1"/>
    <col min="7937" max="7937" width="0" style="14" hidden="1" customWidth="1"/>
    <col min="7938" max="8191" width="9.140625" style="14"/>
    <col min="8192" max="8192" width="38.28515625" style="14" bestFit="1" customWidth="1"/>
    <col min="8193" max="8193" width="0" style="14" hidden="1" customWidth="1"/>
    <col min="8194" max="8447" width="9.140625" style="14"/>
    <col min="8448" max="8448" width="38.28515625" style="14" bestFit="1" customWidth="1"/>
    <col min="8449" max="8449" width="0" style="14" hidden="1" customWidth="1"/>
    <col min="8450" max="8703" width="9.140625" style="14"/>
    <col min="8704" max="8704" width="38.28515625" style="14" bestFit="1" customWidth="1"/>
    <col min="8705" max="8705" width="0" style="14" hidden="1" customWidth="1"/>
    <col min="8706" max="8959" width="9.140625" style="14"/>
    <col min="8960" max="8960" width="38.28515625" style="14" bestFit="1" customWidth="1"/>
    <col min="8961" max="8961" width="0" style="14" hidden="1" customWidth="1"/>
    <col min="8962" max="9215" width="9.140625" style="14"/>
    <col min="9216" max="9216" width="38.28515625" style="14" bestFit="1" customWidth="1"/>
    <col min="9217" max="9217" width="0" style="14" hidden="1" customWidth="1"/>
    <col min="9218" max="9471" width="9.140625" style="14"/>
    <col min="9472" max="9472" width="38.28515625" style="14" bestFit="1" customWidth="1"/>
    <col min="9473" max="9473" width="0" style="14" hidden="1" customWidth="1"/>
    <col min="9474" max="9727" width="9.140625" style="14"/>
    <col min="9728" max="9728" width="38.28515625" style="14" bestFit="1" customWidth="1"/>
    <col min="9729" max="9729" width="0" style="14" hidden="1" customWidth="1"/>
    <col min="9730" max="9983" width="9.140625" style="14"/>
    <col min="9984" max="9984" width="38.28515625" style="14" bestFit="1" customWidth="1"/>
    <col min="9985" max="9985" width="0" style="14" hidden="1" customWidth="1"/>
    <col min="9986" max="10239" width="9.140625" style="14"/>
    <col min="10240" max="10240" width="38.28515625" style="14" bestFit="1" customWidth="1"/>
    <col min="10241" max="10241" width="0" style="14" hidden="1" customWidth="1"/>
    <col min="10242" max="10495" width="9.140625" style="14"/>
    <col min="10496" max="10496" width="38.28515625" style="14" bestFit="1" customWidth="1"/>
    <col min="10497" max="10497" width="0" style="14" hidden="1" customWidth="1"/>
    <col min="10498" max="10751" width="9.140625" style="14"/>
    <col min="10752" max="10752" width="38.28515625" style="14" bestFit="1" customWidth="1"/>
    <col min="10753" max="10753" width="0" style="14" hidden="1" customWidth="1"/>
    <col min="10754" max="11007" width="9.140625" style="14"/>
    <col min="11008" max="11008" width="38.28515625" style="14" bestFit="1" customWidth="1"/>
    <col min="11009" max="11009" width="0" style="14" hidden="1" customWidth="1"/>
    <col min="11010" max="11263" width="9.140625" style="14"/>
    <col min="11264" max="11264" width="38.28515625" style="14" bestFit="1" customWidth="1"/>
    <col min="11265" max="11265" width="0" style="14" hidden="1" customWidth="1"/>
    <col min="11266" max="11519" width="9.140625" style="14"/>
    <col min="11520" max="11520" width="38.28515625" style="14" bestFit="1" customWidth="1"/>
    <col min="11521" max="11521" width="0" style="14" hidden="1" customWidth="1"/>
    <col min="11522" max="11775" width="9.140625" style="14"/>
    <col min="11776" max="11776" width="38.28515625" style="14" bestFit="1" customWidth="1"/>
    <col min="11777" max="11777" width="0" style="14" hidden="1" customWidth="1"/>
    <col min="11778" max="12031" width="9.140625" style="14"/>
    <col min="12032" max="12032" width="38.28515625" style="14" bestFit="1" customWidth="1"/>
    <col min="12033" max="12033" width="0" style="14" hidden="1" customWidth="1"/>
    <col min="12034" max="12287" width="9.140625" style="14"/>
    <col min="12288" max="12288" width="38.28515625" style="14" bestFit="1" customWidth="1"/>
    <col min="12289" max="12289" width="0" style="14" hidden="1" customWidth="1"/>
    <col min="12290" max="12543" width="9.140625" style="14"/>
    <col min="12544" max="12544" width="38.28515625" style="14" bestFit="1" customWidth="1"/>
    <col min="12545" max="12545" width="0" style="14" hidden="1" customWidth="1"/>
    <col min="12546" max="12799" width="9.140625" style="14"/>
    <col min="12800" max="12800" width="38.28515625" style="14" bestFit="1" customWidth="1"/>
    <col min="12801" max="12801" width="0" style="14" hidden="1" customWidth="1"/>
    <col min="12802" max="13055" width="9.140625" style="14"/>
    <col min="13056" max="13056" width="38.28515625" style="14" bestFit="1" customWidth="1"/>
    <col min="13057" max="13057" width="0" style="14" hidden="1" customWidth="1"/>
    <col min="13058" max="13311" width="9.140625" style="14"/>
    <col min="13312" max="13312" width="38.28515625" style="14" bestFit="1" customWidth="1"/>
    <col min="13313" max="13313" width="0" style="14" hidden="1" customWidth="1"/>
    <col min="13314" max="13567" width="9.140625" style="14"/>
    <col min="13568" max="13568" width="38.28515625" style="14" bestFit="1" customWidth="1"/>
    <col min="13569" max="13569" width="0" style="14" hidden="1" customWidth="1"/>
    <col min="13570" max="13823" width="9.140625" style="14"/>
    <col min="13824" max="13824" width="38.28515625" style="14" bestFit="1" customWidth="1"/>
    <col min="13825" max="13825" width="0" style="14" hidden="1" customWidth="1"/>
    <col min="13826" max="14079" width="9.140625" style="14"/>
    <col min="14080" max="14080" width="38.28515625" style="14" bestFit="1" customWidth="1"/>
    <col min="14081" max="14081" width="0" style="14" hidden="1" customWidth="1"/>
    <col min="14082" max="14335" width="9.140625" style="14"/>
    <col min="14336" max="14336" width="38.28515625" style="14" bestFit="1" customWidth="1"/>
    <col min="14337" max="14337" width="0" style="14" hidden="1" customWidth="1"/>
    <col min="14338" max="14591" width="9.140625" style="14"/>
    <col min="14592" max="14592" width="38.28515625" style="14" bestFit="1" customWidth="1"/>
    <col min="14593" max="14593" width="0" style="14" hidden="1" customWidth="1"/>
    <col min="14594" max="14847" width="9.140625" style="14"/>
    <col min="14848" max="14848" width="38.28515625" style="14" bestFit="1" customWidth="1"/>
    <col min="14849" max="14849" width="0" style="14" hidden="1" customWidth="1"/>
    <col min="14850" max="15103" width="9.140625" style="14"/>
    <col min="15104" max="15104" width="38.28515625" style="14" bestFit="1" customWidth="1"/>
    <col min="15105" max="15105" width="0" style="14" hidden="1" customWidth="1"/>
    <col min="15106" max="15359" width="9.140625" style="14"/>
    <col min="15360" max="15360" width="38.28515625" style="14" bestFit="1" customWidth="1"/>
    <col min="15361" max="15361" width="0" style="14" hidden="1" customWidth="1"/>
    <col min="15362" max="15615" width="9.140625" style="14"/>
    <col min="15616" max="15616" width="38.28515625" style="14" bestFit="1" customWidth="1"/>
    <col min="15617" max="15617" width="0" style="14" hidden="1" customWidth="1"/>
    <col min="15618" max="15871" width="9.140625" style="14"/>
    <col min="15872" max="15872" width="38.28515625" style="14" bestFit="1" customWidth="1"/>
    <col min="15873" max="15873" width="0" style="14" hidden="1" customWidth="1"/>
    <col min="15874" max="16127" width="9.140625" style="14"/>
    <col min="16128" max="16128" width="38.28515625" style="14" bestFit="1" customWidth="1"/>
    <col min="16129" max="16129" width="0" style="14" hidden="1" customWidth="1"/>
    <col min="16130" max="16384" width="9.140625" style="14"/>
  </cols>
  <sheetData>
    <row r="1" spans="1:5" s="10" customFormat="1" x14ac:dyDescent="0.2">
      <c r="A1" s="10" t="s">
        <v>63</v>
      </c>
    </row>
    <row r="2" spans="1:5" s="10" customFormat="1" x14ac:dyDescent="0.2">
      <c r="B2" s="10">
        <v>2018</v>
      </c>
      <c r="E2" s="10">
        <v>2018</v>
      </c>
    </row>
    <row r="3" spans="1:5" s="10" customFormat="1" x14ac:dyDescent="0.2">
      <c r="A3" s="11" t="s">
        <v>91</v>
      </c>
      <c r="B3" s="12">
        <v>2612.773694</v>
      </c>
      <c r="D3" s="10" t="s">
        <v>64</v>
      </c>
      <c r="E3" s="13">
        <v>2612.773694</v>
      </c>
    </row>
    <row r="4" spans="1:5" s="10" customFormat="1" x14ac:dyDescent="0.2">
      <c r="A4" s="10" t="s">
        <v>65</v>
      </c>
      <c r="B4" s="12">
        <v>2451.1392759999999</v>
      </c>
      <c r="D4" s="10" t="s">
        <v>66</v>
      </c>
      <c r="E4" s="13">
        <v>2451.1392759999999</v>
      </c>
    </row>
    <row r="5" spans="1:5" s="10" customFormat="1" x14ac:dyDescent="0.2">
      <c r="A5" s="10" t="s">
        <v>67</v>
      </c>
      <c r="B5" s="12">
        <v>1025.0250000000001</v>
      </c>
      <c r="D5" s="10" t="s">
        <v>68</v>
      </c>
      <c r="E5" s="13">
        <v>1025.0250000000001</v>
      </c>
    </row>
    <row r="6" spans="1:5" s="10" customFormat="1" x14ac:dyDescent="0.2">
      <c r="A6" s="10" t="s">
        <v>69</v>
      </c>
      <c r="B6" s="12">
        <v>345.76</v>
      </c>
      <c r="D6" s="10" t="s">
        <v>70</v>
      </c>
      <c r="E6" s="13">
        <v>345.76</v>
      </c>
    </row>
    <row r="7" spans="1:5" s="10" customFormat="1" x14ac:dyDescent="0.2">
      <c r="A7" s="10" t="s">
        <v>71</v>
      </c>
      <c r="B7" s="12">
        <v>232.7</v>
      </c>
      <c r="D7" s="10" t="s">
        <v>72</v>
      </c>
      <c r="E7" s="13">
        <v>232.7</v>
      </c>
    </row>
    <row r="8" spans="1:5" s="10" customFormat="1" x14ac:dyDescent="0.2">
      <c r="A8" s="10" t="s">
        <v>73</v>
      </c>
      <c r="B8" s="12">
        <v>103.5</v>
      </c>
      <c r="D8" s="10" t="s">
        <v>74</v>
      </c>
      <c r="E8" s="13">
        <v>103.5</v>
      </c>
    </row>
    <row r="9" spans="1:5" s="10" customFormat="1" x14ac:dyDescent="0.2">
      <c r="A9" s="10" t="s">
        <v>75</v>
      </c>
      <c r="B9" s="12">
        <v>43.8</v>
      </c>
      <c r="D9" s="10" t="s">
        <v>76</v>
      </c>
      <c r="E9" s="13">
        <v>43.8</v>
      </c>
    </row>
    <row r="10" spans="1:5" s="10" customFormat="1" x14ac:dyDescent="0.2">
      <c r="A10" s="10" t="s">
        <v>77</v>
      </c>
      <c r="B10" s="12">
        <v>32.024999999999999</v>
      </c>
      <c r="D10" s="10" t="s">
        <v>78</v>
      </c>
      <c r="E10" s="13">
        <v>32.024999999999999</v>
      </c>
    </row>
    <row r="11" spans="1:5" s="10" customFormat="1" x14ac:dyDescent="0.2">
      <c r="A11" s="10" t="s">
        <v>79</v>
      </c>
      <c r="B11" s="12">
        <v>31.280249999999999</v>
      </c>
      <c r="D11" s="10" t="s">
        <v>80</v>
      </c>
      <c r="E11" s="13">
        <v>31.280249999999999</v>
      </c>
    </row>
    <row r="12" spans="1:5" s="10" customFormat="1" x14ac:dyDescent="0.2">
      <c r="A12" s="10" t="s">
        <v>81</v>
      </c>
      <c r="B12" s="12">
        <v>23.78</v>
      </c>
      <c r="D12" s="10" t="s">
        <v>82</v>
      </c>
      <c r="E12" s="13">
        <v>23.78</v>
      </c>
    </row>
    <row r="13" spans="1:5" s="10" customFormat="1" x14ac:dyDescent="0.2">
      <c r="A13" s="10" t="s">
        <v>83</v>
      </c>
      <c r="B13" s="12">
        <v>23.1</v>
      </c>
      <c r="D13" s="10" t="s">
        <v>84</v>
      </c>
      <c r="E13" s="13">
        <v>23.1</v>
      </c>
    </row>
    <row r="14" spans="1:5" s="10" customFormat="1" x14ac:dyDescent="0.2">
      <c r="A14" s="10" t="s">
        <v>85</v>
      </c>
      <c r="B14" s="12">
        <v>5.80314</v>
      </c>
      <c r="D14" s="10" t="s">
        <v>86</v>
      </c>
      <c r="E14" s="13">
        <v>5.80314</v>
      </c>
    </row>
    <row r="15" spans="1:5" s="10" customFormat="1" x14ac:dyDescent="0.2">
      <c r="A15" s="10" t="s">
        <v>87</v>
      </c>
      <c r="B15" s="12">
        <v>4.7039999999999997</v>
      </c>
      <c r="D15" s="10" t="s">
        <v>88</v>
      </c>
      <c r="E15" s="13">
        <v>4.7039999999999997</v>
      </c>
    </row>
    <row r="16" spans="1:5" s="10" customFormat="1" x14ac:dyDescent="0.2">
      <c r="A16" s="10" t="s">
        <v>89</v>
      </c>
      <c r="B16" s="12">
        <v>3</v>
      </c>
      <c r="D16" s="10" t="s">
        <v>90</v>
      </c>
      <c r="E16" s="13">
        <v>3</v>
      </c>
    </row>
    <row r="17" s="10" customFormat="1" x14ac:dyDescent="0.2"/>
  </sheetData>
  <pageMargins left="0.70866141732283472" right="0.70866141732283472" top="0.74803149606299213" bottom="0.74803149606299213" header="0.31496062992125984" footer="0.31496062992125984"/>
  <pageSetup paperSize="9" scale="78"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249977111117893"/>
  </sheetPr>
  <dimension ref="A1:XFC79"/>
  <sheetViews>
    <sheetView zoomScale="85" zoomScaleNormal="85" workbookViewId="0">
      <selection activeCell="C2" sqref="C2"/>
    </sheetView>
  </sheetViews>
  <sheetFormatPr defaultRowHeight="15" zeroHeight="1" x14ac:dyDescent="0.25"/>
  <cols>
    <col min="1" max="2" width="8.42578125" customWidth="1"/>
    <col min="3" max="3" width="64.7109375" customWidth="1"/>
    <col min="4" max="6" width="12.85546875" customWidth="1"/>
    <col min="7" max="7" width="12.7109375" customWidth="1"/>
    <col min="8" max="8" width="1.140625" customWidth="1"/>
    <col min="9" max="21" width="9.140625" style="19"/>
    <col min="22" max="22" width="9" style="19" customWidth="1"/>
    <col min="23" max="16383" width="0" hidden="1" customWidth="1"/>
    <col min="16384" max="16384" width="1.140625" hidden="1" customWidth="1"/>
  </cols>
  <sheetData>
    <row r="1" spans="1:9" ht="30.75" customHeight="1" x14ac:dyDescent="0.25">
      <c r="A1" s="285" t="s">
        <v>377</v>
      </c>
      <c r="B1" s="286"/>
      <c r="C1" s="286"/>
      <c r="D1" s="286"/>
      <c r="E1" s="286"/>
      <c r="F1" s="286"/>
      <c r="G1" s="287"/>
      <c r="H1" s="26"/>
    </row>
    <row r="2" spans="1:9" ht="15.75" x14ac:dyDescent="0.25">
      <c r="A2" s="17" t="s">
        <v>0</v>
      </c>
      <c r="B2" s="17" t="s">
        <v>467</v>
      </c>
      <c r="C2" s="17" t="s">
        <v>21</v>
      </c>
      <c r="D2" s="17">
        <v>2019</v>
      </c>
      <c r="E2" s="17">
        <v>2020</v>
      </c>
      <c r="F2" s="17">
        <v>2021</v>
      </c>
      <c r="G2" s="17">
        <v>2022</v>
      </c>
      <c r="H2" s="27"/>
    </row>
    <row r="3" spans="1:9" ht="15.75" x14ac:dyDescent="0.25">
      <c r="A3" s="20" t="s">
        <v>1</v>
      </c>
      <c r="B3" s="223" t="s">
        <v>39</v>
      </c>
      <c r="C3" s="271" t="s">
        <v>511</v>
      </c>
      <c r="D3" s="16">
        <v>200</v>
      </c>
      <c r="E3" s="16">
        <v>400</v>
      </c>
      <c r="F3" s="16">
        <v>700</v>
      </c>
      <c r="G3" s="16">
        <v>900</v>
      </c>
      <c r="H3" s="28"/>
      <c r="I3" s="18" t="s">
        <v>22</v>
      </c>
    </row>
    <row r="4" spans="1:9" ht="31.5" x14ac:dyDescent="0.25">
      <c r="A4" s="20" t="s">
        <v>2</v>
      </c>
      <c r="B4" s="223" t="s">
        <v>39</v>
      </c>
      <c r="C4" s="271" t="s">
        <v>512</v>
      </c>
      <c r="D4" s="16">
        <v>10</v>
      </c>
      <c r="E4" s="16">
        <v>20</v>
      </c>
      <c r="F4" s="16">
        <v>30</v>
      </c>
      <c r="G4" s="16">
        <v>40</v>
      </c>
      <c r="H4" s="28"/>
    </row>
    <row r="5" spans="1:9" ht="110.25" x14ac:dyDescent="0.25">
      <c r="A5" s="20" t="s">
        <v>3</v>
      </c>
      <c r="B5" s="223" t="s">
        <v>30</v>
      </c>
      <c r="C5" s="271" t="s">
        <v>514</v>
      </c>
      <c r="D5" s="16">
        <v>20</v>
      </c>
      <c r="E5" s="16">
        <v>25</v>
      </c>
      <c r="F5" s="16">
        <v>30</v>
      </c>
      <c r="G5" s="16">
        <v>35</v>
      </c>
      <c r="H5" s="28"/>
    </row>
    <row r="6" spans="1:9" ht="63" x14ac:dyDescent="0.25">
      <c r="A6" s="20" t="s">
        <v>4</v>
      </c>
      <c r="B6" s="223" t="s">
        <v>43</v>
      </c>
      <c r="C6" s="271" t="s">
        <v>515</v>
      </c>
      <c r="D6" s="16">
        <v>8</v>
      </c>
      <c r="E6" s="16">
        <v>10</v>
      </c>
      <c r="F6" s="16">
        <v>14</v>
      </c>
      <c r="G6" s="16">
        <v>18</v>
      </c>
      <c r="H6" s="28"/>
    </row>
    <row r="7" spans="1:9" ht="31.5" x14ac:dyDescent="0.25">
      <c r="A7" s="20" t="s">
        <v>5</v>
      </c>
      <c r="B7" s="223" t="s">
        <v>43</v>
      </c>
      <c r="C7" s="271" t="s">
        <v>516</v>
      </c>
      <c r="D7" s="16">
        <v>0</v>
      </c>
      <c r="E7" s="16">
        <v>5</v>
      </c>
      <c r="F7" s="16">
        <v>15</v>
      </c>
      <c r="G7" s="16">
        <v>20</v>
      </c>
      <c r="H7" s="28"/>
    </row>
    <row r="8" spans="1:9" ht="78.75" x14ac:dyDescent="0.25">
      <c r="A8" s="20" t="s">
        <v>6</v>
      </c>
      <c r="B8" s="223" t="s">
        <v>36</v>
      </c>
      <c r="C8" s="271" t="s">
        <v>517</v>
      </c>
      <c r="D8" s="16">
        <v>1.5</v>
      </c>
      <c r="E8" s="16">
        <v>2</v>
      </c>
      <c r="F8" s="16">
        <v>2.5</v>
      </c>
      <c r="G8" s="16">
        <v>2.5</v>
      </c>
      <c r="H8" s="28"/>
    </row>
    <row r="9" spans="1:9" ht="78.75" x14ac:dyDescent="0.25">
      <c r="A9" s="20" t="s">
        <v>7</v>
      </c>
      <c r="B9" s="223" t="s">
        <v>36</v>
      </c>
      <c r="C9" s="271" t="s">
        <v>518</v>
      </c>
      <c r="D9" s="16">
        <v>0.5</v>
      </c>
      <c r="E9" s="16">
        <v>1</v>
      </c>
      <c r="F9" s="16">
        <v>1</v>
      </c>
      <c r="G9" s="16">
        <v>0.5</v>
      </c>
      <c r="H9" s="28"/>
    </row>
    <row r="10" spans="1:9" ht="47.25" x14ac:dyDescent="0.25">
      <c r="A10" s="20" t="s">
        <v>8</v>
      </c>
      <c r="B10" s="223" t="s">
        <v>30</v>
      </c>
      <c r="C10" s="271" t="s">
        <v>519</v>
      </c>
      <c r="D10" s="16">
        <v>0.5</v>
      </c>
      <c r="E10" s="16">
        <v>0.5</v>
      </c>
      <c r="F10" s="16">
        <v>0.5</v>
      </c>
      <c r="G10" s="16">
        <v>0.5</v>
      </c>
      <c r="H10" s="28"/>
    </row>
    <row r="11" spans="1:9" ht="31.5" x14ac:dyDescent="0.25">
      <c r="A11" s="20" t="s">
        <v>9</v>
      </c>
      <c r="B11" s="223" t="s">
        <v>48</v>
      </c>
      <c r="C11" s="271" t="s">
        <v>520</v>
      </c>
      <c r="D11" s="16">
        <v>0.5</v>
      </c>
      <c r="E11" s="16">
        <v>0.5</v>
      </c>
      <c r="F11" s="16">
        <v>0.5</v>
      </c>
      <c r="G11" s="16">
        <v>0.5</v>
      </c>
      <c r="H11" s="28"/>
    </row>
    <row r="12" spans="1:9" ht="78.75" x14ac:dyDescent="0.25">
      <c r="A12" s="20" t="s">
        <v>10</v>
      </c>
      <c r="B12" s="223" t="s">
        <v>48</v>
      </c>
      <c r="C12" s="271" t="s">
        <v>521</v>
      </c>
      <c r="D12" s="16">
        <v>0.5</v>
      </c>
      <c r="E12" s="16">
        <v>0.5</v>
      </c>
      <c r="F12" s="16">
        <v>0.5</v>
      </c>
      <c r="G12" s="16">
        <v>0.5</v>
      </c>
      <c r="H12" s="28"/>
    </row>
    <row r="13" spans="1:9" ht="47.25" x14ac:dyDescent="0.25">
      <c r="A13" s="20" t="s">
        <v>11</v>
      </c>
      <c r="B13" s="223" t="s">
        <v>30</v>
      </c>
      <c r="C13" s="271" t="s">
        <v>522</v>
      </c>
      <c r="D13" s="16">
        <v>0.5</v>
      </c>
      <c r="E13" s="16">
        <v>0.5</v>
      </c>
      <c r="F13" s="16">
        <v>0.5</v>
      </c>
      <c r="G13" s="16">
        <v>0.5</v>
      </c>
      <c r="H13" s="28"/>
    </row>
    <row r="14" spans="1:9" ht="47.25" x14ac:dyDescent="0.25">
      <c r="A14" s="20" t="s">
        <v>12</v>
      </c>
      <c r="B14" s="223" t="s">
        <v>30</v>
      </c>
      <c r="C14" s="271" t="s">
        <v>523</v>
      </c>
      <c r="D14" s="16">
        <v>0</v>
      </c>
      <c r="E14" s="16">
        <v>0.5</v>
      </c>
      <c r="F14" s="16">
        <v>0.5</v>
      </c>
      <c r="G14" s="16">
        <v>0.5</v>
      </c>
      <c r="H14" s="28"/>
    </row>
    <row r="15" spans="1:9" ht="63" x14ac:dyDescent="0.25">
      <c r="A15" s="20" t="s">
        <v>13</v>
      </c>
      <c r="B15" s="223" t="s">
        <v>48</v>
      </c>
      <c r="C15" s="271" t="s">
        <v>524</v>
      </c>
      <c r="D15" s="16">
        <v>0.5</v>
      </c>
      <c r="E15" s="16">
        <v>0.5</v>
      </c>
      <c r="F15" s="16">
        <v>0.5</v>
      </c>
      <c r="G15" s="16">
        <v>0.5</v>
      </c>
      <c r="H15" s="28"/>
    </row>
    <row r="16" spans="1:9" ht="157.5" x14ac:dyDescent="0.25">
      <c r="A16" s="20" t="s">
        <v>14</v>
      </c>
      <c r="B16" s="223" t="s">
        <v>30</v>
      </c>
      <c r="C16" s="271" t="s">
        <v>525</v>
      </c>
      <c r="D16" s="16">
        <v>0.5</v>
      </c>
      <c r="E16" s="16">
        <v>0.5</v>
      </c>
      <c r="F16" s="16">
        <v>0.5</v>
      </c>
      <c r="G16" s="16">
        <v>0.5</v>
      </c>
      <c r="H16" s="28"/>
    </row>
    <row r="17" spans="1:8" ht="78.75" x14ac:dyDescent="0.25">
      <c r="A17" s="20" t="s">
        <v>15</v>
      </c>
      <c r="B17" s="223" t="s">
        <v>42</v>
      </c>
      <c r="C17" s="271" t="s">
        <v>526</v>
      </c>
      <c r="D17" s="16">
        <v>1</v>
      </c>
      <c r="E17" s="16">
        <v>2</v>
      </c>
      <c r="F17" s="16">
        <v>2</v>
      </c>
      <c r="G17" s="16">
        <v>2</v>
      </c>
      <c r="H17" s="28"/>
    </row>
    <row r="18" spans="1:8" ht="31.5" x14ac:dyDescent="0.25">
      <c r="A18" s="20" t="s">
        <v>16</v>
      </c>
      <c r="B18" s="223" t="s">
        <v>36</v>
      </c>
      <c r="C18" s="271" t="s">
        <v>527</v>
      </c>
      <c r="D18" s="16">
        <v>1</v>
      </c>
      <c r="E18" s="16">
        <v>1</v>
      </c>
      <c r="F18" s="16">
        <v>2</v>
      </c>
      <c r="G18" s="16">
        <v>2</v>
      </c>
      <c r="H18" s="28"/>
    </row>
    <row r="19" spans="1:8" ht="47.25" x14ac:dyDescent="0.25">
      <c r="A19" s="20" t="s">
        <v>17</v>
      </c>
      <c r="B19" s="223" t="s">
        <v>36</v>
      </c>
      <c r="C19" s="271" t="s">
        <v>528</v>
      </c>
      <c r="D19" s="16">
        <v>1</v>
      </c>
      <c r="E19" s="16">
        <v>2</v>
      </c>
      <c r="F19" s="16">
        <v>3</v>
      </c>
      <c r="G19" s="16">
        <v>5</v>
      </c>
      <c r="H19" s="28"/>
    </row>
    <row r="20" spans="1:8" ht="110.25" x14ac:dyDescent="0.25">
      <c r="A20" s="20" t="s">
        <v>18</v>
      </c>
      <c r="B20" s="223" t="s">
        <v>30</v>
      </c>
      <c r="C20" s="271" t="s">
        <v>514</v>
      </c>
      <c r="D20" s="16">
        <v>20</v>
      </c>
      <c r="E20" s="16">
        <v>25</v>
      </c>
      <c r="F20" s="16">
        <v>30</v>
      </c>
      <c r="G20" s="16">
        <v>35</v>
      </c>
      <c r="H20" s="28"/>
    </row>
    <row r="21" spans="1:8" ht="63" x14ac:dyDescent="0.25">
      <c r="A21" s="170" t="s">
        <v>19</v>
      </c>
      <c r="B21" s="223" t="s">
        <v>43</v>
      </c>
      <c r="C21" s="271" t="s">
        <v>529</v>
      </c>
      <c r="D21" s="16">
        <v>3</v>
      </c>
      <c r="E21" s="16">
        <v>5</v>
      </c>
      <c r="F21" s="16">
        <v>0</v>
      </c>
      <c r="G21" s="16">
        <v>0</v>
      </c>
      <c r="H21" s="28"/>
    </row>
    <row r="22" spans="1:8" ht="63" x14ac:dyDescent="0.25">
      <c r="A22" s="170" t="s">
        <v>20</v>
      </c>
      <c r="B22" s="223" t="s">
        <v>43</v>
      </c>
      <c r="C22" s="271" t="s">
        <v>530</v>
      </c>
      <c r="D22" s="16">
        <v>0</v>
      </c>
      <c r="E22" s="16">
        <v>3</v>
      </c>
      <c r="F22" s="16">
        <v>5</v>
      </c>
      <c r="G22" s="16">
        <v>5</v>
      </c>
      <c r="H22" s="28"/>
    </row>
    <row r="23" spans="1:8" ht="63" x14ac:dyDescent="0.25">
      <c r="A23" s="170" t="s">
        <v>552</v>
      </c>
      <c r="B23" s="223" t="s">
        <v>43</v>
      </c>
      <c r="C23" s="271" t="s">
        <v>531</v>
      </c>
      <c r="D23" s="16">
        <v>3</v>
      </c>
      <c r="E23" s="16">
        <v>3</v>
      </c>
      <c r="F23" s="16">
        <v>5</v>
      </c>
      <c r="G23" s="16">
        <v>5</v>
      </c>
      <c r="H23" s="28"/>
    </row>
    <row r="24" spans="1:8" ht="78.75" x14ac:dyDescent="0.25">
      <c r="A24" s="170" t="s">
        <v>553</v>
      </c>
      <c r="B24" s="223" t="s">
        <v>43</v>
      </c>
      <c r="C24" s="271" t="s">
        <v>532</v>
      </c>
      <c r="D24" s="16">
        <v>2</v>
      </c>
      <c r="E24" s="16">
        <v>2</v>
      </c>
      <c r="F24" s="16">
        <v>-10</v>
      </c>
      <c r="G24" s="16">
        <v>-15</v>
      </c>
      <c r="H24" s="28"/>
    </row>
    <row r="25" spans="1:8" ht="47.25" x14ac:dyDescent="0.25">
      <c r="A25" s="170" t="s">
        <v>554</v>
      </c>
      <c r="B25" s="223" t="s">
        <v>36</v>
      </c>
      <c r="C25" s="271" t="s">
        <v>533</v>
      </c>
      <c r="D25" s="16">
        <v>-40</v>
      </c>
      <c r="E25" s="16">
        <v>-70</v>
      </c>
      <c r="F25" s="16">
        <v>-120</v>
      </c>
      <c r="G25" s="16">
        <v>-180</v>
      </c>
      <c r="H25" s="28"/>
    </row>
    <row r="26" spans="1:8" ht="94.5" x14ac:dyDescent="0.25">
      <c r="A26" s="170" t="s">
        <v>555</v>
      </c>
      <c r="B26" s="223" t="s">
        <v>36</v>
      </c>
      <c r="C26" s="271" t="s">
        <v>534</v>
      </c>
      <c r="D26" s="16">
        <v>20</v>
      </c>
      <c r="E26" s="16">
        <v>40</v>
      </c>
      <c r="F26" s="16">
        <v>60</v>
      </c>
      <c r="G26" s="16">
        <v>70</v>
      </c>
      <c r="H26" s="28"/>
    </row>
    <row r="27" spans="1:8" ht="63" x14ac:dyDescent="0.25">
      <c r="A27" s="170" t="s">
        <v>556</v>
      </c>
      <c r="B27" s="223" t="s">
        <v>36</v>
      </c>
      <c r="C27" s="271" t="s">
        <v>535</v>
      </c>
      <c r="D27" s="16">
        <v>5</v>
      </c>
      <c r="E27" s="16">
        <v>5</v>
      </c>
      <c r="F27" s="16">
        <v>0</v>
      </c>
      <c r="G27" s="16">
        <v>0</v>
      </c>
      <c r="H27" s="28"/>
    </row>
    <row r="28" spans="1:8" ht="31.5" x14ac:dyDescent="0.25">
      <c r="A28" s="170" t="s">
        <v>557</v>
      </c>
      <c r="B28" s="223" t="s">
        <v>43</v>
      </c>
      <c r="C28" s="271" t="s">
        <v>536</v>
      </c>
      <c r="D28" s="16">
        <v>10</v>
      </c>
      <c r="E28" s="16">
        <v>30</v>
      </c>
      <c r="F28" s="16">
        <v>10</v>
      </c>
      <c r="G28" s="16">
        <v>0</v>
      </c>
      <c r="H28" s="28"/>
    </row>
    <row r="29" spans="1:8" ht="94.5" x14ac:dyDescent="0.25">
      <c r="A29" s="170" t="s">
        <v>558</v>
      </c>
      <c r="B29" s="223" t="s">
        <v>43</v>
      </c>
      <c r="C29" s="271" t="s">
        <v>537</v>
      </c>
      <c r="D29" s="16">
        <v>1</v>
      </c>
      <c r="E29" s="16">
        <v>2</v>
      </c>
      <c r="F29" s="16">
        <v>0</v>
      </c>
      <c r="G29" s="16">
        <v>-5</v>
      </c>
      <c r="H29" s="28"/>
    </row>
    <row r="30" spans="1:8" ht="63" x14ac:dyDescent="0.25">
      <c r="A30" s="170" t="s">
        <v>559</v>
      </c>
      <c r="B30" s="223" t="s">
        <v>43</v>
      </c>
      <c r="C30" s="271" t="s">
        <v>538</v>
      </c>
      <c r="D30" s="16">
        <v>0.5</v>
      </c>
      <c r="E30" s="16">
        <v>0.5</v>
      </c>
      <c r="F30" s="16">
        <v>0.5</v>
      </c>
      <c r="G30" s="16">
        <v>0.5</v>
      </c>
      <c r="H30" s="28"/>
    </row>
    <row r="31" spans="1:8" ht="31.5" x14ac:dyDescent="0.25">
      <c r="A31" s="170" t="s">
        <v>560</v>
      </c>
      <c r="B31" s="223" t="s">
        <v>43</v>
      </c>
      <c r="C31" s="271" t="s">
        <v>539</v>
      </c>
      <c r="D31" s="16">
        <v>0</v>
      </c>
      <c r="E31" s="16">
        <v>1</v>
      </c>
      <c r="F31" s="16">
        <v>1</v>
      </c>
      <c r="G31" s="16">
        <v>1</v>
      </c>
      <c r="H31" s="28"/>
    </row>
    <row r="32" spans="1:8" ht="47.25" x14ac:dyDescent="0.25">
      <c r="A32" s="170" t="s">
        <v>561</v>
      </c>
      <c r="B32" s="223" t="s">
        <v>48</v>
      </c>
      <c r="C32" s="271" t="s">
        <v>540</v>
      </c>
      <c r="D32" s="16">
        <v>5</v>
      </c>
      <c r="E32" s="16">
        <v>5</v>
      </c>
      <c r="F32" s="16">
        <v>5</v>
      </c>
      <c r="G32" s="16">
        <v>3</v>
      </c>
      <c r="H32" s="28"/>
    </row>
    <row r="33" spans="1:8" ht="63" x14ac:dyDescent="0.25">
      <c r="A33" s="170" t="s">
        <v>562</v>
      </c>
      <c r="B33" s="223" t="s">
        <v>43</v>
      </c>
      <c r="C33" s="271" t="s">
        <v>541</v>
      </c>
      <c r="D33" s="16">
        <v>2</v>
      </c>
      <c r="E33" s="16">
        <v>2</v>
      </c>
      <c r="F33" s="16">
        <v>0</v>
      </c>
      <c r="G33" s="16">
        <v>0</v>
      </c>
      <c r="H33" s="28"/>
    </row>
    <row r="34" spans="1:8" ht="94.5" x14ac:dyDescent="0.25">
      <c r="A34" s="170" t="s">
        <v>563</v>
      </c>
      <c r="B34" s="223" t="s">
        <v>30</v>
      </c>
      <c r="C34" s="271" t="s">
        <v>542</v>
      </c>
      <c r="D34" s="16">
        <v>5</v>
      </c>
      <c r="E34" s="16">
        <v>10</v>
      </c>
      <c r="F34" s="16">
        <v>15</v>
      </c>
      <c r="G34" s="16">
        <v>20</v>
      </c>
      <c r="H34" s="28"/>
    </row>
    <row r="35" spans="1:8" ht="47.25" x14ac:dyDescent="0.25">
      <c r="A35" s="170" t="s">
        <v>564</v>
      </c>
      <c r="B35" s="223" t="s">
        <v>30</v>
      </c>
      <c r="C35" s="271" t="s">
        <v>543</v>
      </c>
      <c r="D35" s="16">
        <v>5</v>
      </c>
      <c r="E35" s="16">
        <v>10</v>
      </c>
      <c r="F35" s="16">
        <v>12</v>
      </c>
      <c r="G35" s="16">
        <v>15</v>
      </c>
      <c r="H35" s="28"/>
    </row>
    <row r="36" spans="1:8" ht="47.25" x14ac:dyDescent="0.25">
      <c r="A36" s="170" t="s">
        <v>565</v>
      </c>
      <c r="B36" s="223" t="s">
        <v>30</v>
      </c>
      <c r="C36" s="271" t="s">
        <v>544</v>
      </c>
      <c r="D36" s="16">
        <v>5</v>
      </c>
      <c r="E36" s="16">
        <v>10</v>
      </c>
      <c r="F36" s="16">
        <v>12</v>
      </c>
      <c r="G36" s="16">
        <v>15</v>
      </c>
      <c r="H36" s="28"/>
    </row>
    <row r="37" spans="1:8" ht="63" x14ac:dyDescent="0.25">
      <c r="A37" s="170" t="s">
        <v>566</v>
      </c>
      <c r="B37" s="223" t="s">
        <v>30</v>
      </c>
      <c r="C37" s="271" t="s">
        <v>545</v>
      </c>
      <c r="D37" s="16">
        <v>1</v>
      </c>
      <c r="E37" s="16">
        <v>1</v>
      </c>
      <c r="F37" s="16">
        <v>2</v>
      </c>
      <c r="G37" s="16">
        <v>2</v>
      </c>
      <c r="H37" s="28"/>
    </row>
    <row r="38" spans="1:8" ht="141.75" x14ac:dyDescent="0.25">
      <c r="A38" s="170" t="s">
        <v>567</v>
      </c>
      <c r="B38" s="223" t="s">
        <v>30</v>
      </c>
      <c r="C38" s="271" t="s">
        <v>546</v>
      </c>
      <c r="D38" s="16">
        <v>3</v>
      </c>
      <c r="E38" s="16">
        <v>15</v>
      </c>
      <c r="F38" s="16">
        <v>25</v>
      </c>
      <c r="G38" s="16">
        <v>40</v>
      </c>
      <c r="H38" s="28"/>
    </row>
    <row r="39" spans="1:8" ht="63" x14ac:dyDescent="0.25">
      <c r="A39" s="170" t="s">
        <v>568</v>
      </c>
      <c r="B39" s="223" t="s">
        <v>30</v>
      </c>
      <c r="C39" s="271" t="s">
        <v>547</v>
      </c>
      <c r="D39" s="16">
        <v>1</v>
      </c>
      <c r="E39" s="16">
        <v>1</v>
      </c>
      <c r="F39" s="16">
        <v>1</v>
      </c>
      <c r="G39" s="16">
        <v>1</v>
      </c>
      <c r="H39" s="28"/>
    </row>
    <row r="40" spans="1:8" ht="47.25" x14ac:dyDescent="0.25">
      <c r="A40" s="170" t="s">
        <v>569</v>
      </c>
      <c r="B40" s="223" t="s">
        <v>30</v>
      </c>
      <c r="C40" s="271" t="s">
        <v>548</v>
      </c>
      <c r="D40" s="16">
        <v>10</v>
      </c>
      <c r="E40" s="16">
        <v>30</v>
      </c>
      <c r="F40" s="16">
        <v>35</v>
      </c>
      <c r="G40" s="16">
        <v>45</v>
      </c>
      <c r="H40" s="28"/>
    </row>
    <row r="41" spans="1:8" ht="63" x14ac:dyDescent="0.25">
      <c r="A41" s="170" t="s">
        <v>570</v>
      </c>
      <c r="B41" s="223" t="s">
        <v>30</v>
      </c>
      <c r="C41" s="271" t="s">
        <v>549</v>
      </c>
      <c r="D41" s="16">
        <v>1</v>
      </c>
      <c r="E41" s="16">
        <v>2</v>
      </c>
      <c r="F41" s="16">
        <v>3</v>
      </c>
      <c r="G41" s="16">
        <v>4</v>
      </c>
      <c r="H41" s="28"/>
    </row>
    <row r="42" spans="1:8" ht="63" x14ac:dyDescent="0.25">
      <c r="A42" s="170" t="s">
        <v>571</v>
      </c>
      <c r="B42" s="223" t="s">
        <v>33</v>
      </c>
      <c r="C42" s="271" t="s">
        <v>550</v>
      </c>
      <c r="D42" s="16">
        <v>1</v>
      </c>
      <c r="E42" s="16">
        <v>3</v>
      </c>
      <c r="F42" s="16">
        <v>5</v>
      </c>
      <c r="G42" s="16">
        <v>5</v>
      </c>
      <c r="H42" s="28"/>
    </row>
    <row r="43" spans="1:8" ht="31.5" x14ac:dyDescent="0.25">
      <c r="A43" s="170" t="s">
        <v>572</v>
      </c>
      <c r="B43" s="223" t="s">
        <v>43</v>
      </c>
      <c r="C43" s="271" t="s">
        <v>551</v>
      </c>
      <c r="D43" s="16">
        <v>3</v>
      </c>
      <c r="E43" s="16">
        <v>5</v>
      </c>
      <c r="F43" s="16">
        <v>-10</v>
      </c>
      <c r="G43" s="16">
        <v>-15</v>
      </c>
      <c r="H43" s="28"/>
    </row>
    <row r="44" spans="1:8" ht="15.75" x14ac:dyDescent="0.25">
      <c r="A44" s="20"/>
      <c r="B44" s="20"/>
      <c r="C44" s="21" t="s">
        <v>92</v>
      </c>
      <c r="D44" s="22">
        <f>SUM(D3:D43)</f>
        <v>312.5</v>
      </c>
      <c r="E44" s="22">
        <f>SUM(E3:E43)</f>
        <v>612</v>
      </c>
      <c r="F44" s="22">
        <f>SUM(F3:F43)</f>
        <v>889.5</v>
      </c>
      <c r="G44" s="22">
        <f>SUM(G3:G43)</f>
        <v>1080</v>
      </c>
      <c r="H44" s="28"/>
    </row>
    <row r="45" spans="1:8" ht="15" customHeight="1" x14ac:dyDescent="0.25">
      <c r="A45" s="19"/>
      <c r="B45" s="19"/>
      <c r="C45" s="19"/>
      <c r="D45" s="19"/>
      <c r="E45" s="19"/>
      <c r="F45" s="19"/>
      <c r="G45" s="19"/>
      <c r="H45" s="19"/>
    </row>
    <row r="46" spans="1:8" ht="15" customHeight="1" x14ac:dyDescent="0.25">
      <c r="A46" s="272" t="s">
        <v>588</v>
      </c>
      <c r="B46" s="272" t="s">
        <v>589</v>
      </c>
      <c r="C46" s="272" t="s">
        <v>590</v>
      </c>
      <c r="D46" s="272"/>
      <c r="E46" s="272"/>
      <c r="F46" s="272"/>
      <c r="G46" s="272"/>
      <c r="H46" s="19"/>
    </row>
    <row r="47" spans="1:8" ht="15" customHeight="1" x14ac:dyDescent="0.25">
      <c r="A47" s="273">
        <f t="shared" ref="A47:A56" si="0">SUM(D47:G47)</f>
        <v>7</v>
      </c>
      <c r="B47" s="273">
        <f>AVERAGE(D47:G47)</f>
        <v>1.75</v>
      </c>
      <c r="C47" s="274" t="s">
        <v>42</v>
      </c>
      <c r="D47" s="273">
        <f>D17</f>
        <v>1</v>
      </c>
      <c r="E47" s="273">
        <f t="shared" ref="E47:G47" si="1">E17</f>
        <v>2</v>
      </c>
      <c r="F47" s="273">
        <f t="shared" si="1"/>
        <v>2</v>
      </c>
      <c r="G47" s="273">
        <f t="shared" si="1"/>
        <v>2</v>
      </c>
      <c r="H47" s="19"/>
    </row>
    <row r="48" spans="1:8" ht="15" customHeight="1" x14ac:dyDescent="0.25">
      <c r="A48" s="273">
        <f t="shared" si="0"/>
        <v>14</v>
      </c>
      <c r="B48" s="273">
        <f t="shared" ref="B48:B56" si="2">AVERAGE(D48:G48)</f>
        <v>3.5</v>
      </c>
      <c r="C48" s="274" t="s">
        <v>33</v>
      </c>
      <c r="D48" s="273">
        <f>D42</f>
        <v>1</v>
      </c>
      <c r="E48" s="273">
        <f t="shared" ref="E48:G48" si="3">E42</f>
        <v>3</v>
      </c>
      <c r="F48" s="273">
        <f t="shared" si="3"/>
        <v>5</v>
      </c>
      <c r="G48" s="273">
        <f t="shared" si="3"/>
        <v>5</v>
      </c>
      <c r="H48" s="19"/>
    </row>
    <row r="49" spans="1:8" ht="15" customHeight="1" x14ac:dyDescent="0.25">
      <c r="A49" s="273">
        <f t="shared" si="0"/>
        <v>-181.5</v>
      </c>
      <c r="B49" s="273">
        <f t="shared" si="2"/>
        <v>-45.375</v>
      </c>
      <c r="C49" s="274" t="s">
        <v>36</v>
      </c>
      <c r="D49" s="273">
        <f>D8+D9+D18+D19+D25+D26+D27</f>
        <v>-11</v>
      </c>
      <c r="E49" s="273">
        <f>E8+E9+E18+E19+E25+E26+E27</f>
        <v>-19</v>
      </c>
      <c r="F49" s="273">
        <f>F8+F9+F18+F19+F25+F26+F27</f>
        <v>-51.5</v>
      </c>
      <c r="G49" s="273">
        <f>G8+G9+G18+G19+G25+G26+G27</f>
        <v>-100</v>
      </c>
      <c r="H49" s="19"/>
    </row>
    <row r="50" spans="1:8" ht="15" customHeight="1" x14ac:dyDescent="0.25">
      <c r="A50" s="273">
        <f t="shared" si="0"/>
        <v>146</v>
      </c>
      <c r="B50" s="273">
        <f t="shared" si="2"/>
        <v>36.5</v>
      </c>
      <c r="C50" s="274" t="s">
        <v>43</v>
      </c>
      <c r="D50" s="273">
        <f>D6+D7+D21+D22+D23+D24+D28+D29+D30+D31+D33+D43</f>
        <v>32.5</v>
      </c>
      <c r="E50" s="273">
        <f>E6+E7+E21+E22+E23+E24+E28+E29+E30+E31+E33+E43</f>
        <v>68.5</v>
      </c>
      <c r="F50" s="273">
        <f>F6+F7+F21+F22+F23+F24+F28+F29+F30+F31+F33+F43</f>
        <v>30.5</v>
      </c>
      <c r="G50" s="273">
        <f>G6+G7+G21+G22+G23+G24+G28+G29+G30+G31+G33+G43</f>
        <v>14.5</v>
      </c>
      <c r="H50" s="19"/>
    </row>
    <row r="51" spans="1:8" ht="15" customHeight="1" x14ac:dyDescent="0.25">
      <c r="A51" s="273"/>
      <c r="B51" s="273"/>
      <c r="C51" s="274" t="s">
        <v>26</v>
      </c>
      <c r="D51" s="272"/>
      <c r="E51" s="272"/>
      <c r="F51" s="272"/>
      <c r="G51" s="272"/>
      <c r="H51" s="19"/>
    </row>
    <row r="52" spans="1:8" ht="15" customHeight="1" x14ac:dyDescent="0.25">
      <c r="A52" s="273"/>
      <c r="B52" s="273"/>
      <c r="C52" s="274" t="s">
        <v>29</v>
      </c>
      <c r="D52" s="273"/>
      <c r="E52" s="273"/>
      <c r="F52" s="273"/>
      <c r="G52" s="273"/>
      <c r="H52" s="19"/>
    </row>
    <row r="53" spans="1:8" ht="15" customHeight="1" x14ac:dyDescent="0.25">
      <c r="A53" s="273">
        <f t="shared" si="0"/>
        <v>2300</v>
      </c>
      <c r="B53" s="273">
        <f t="shared" si="2"/>
        <v>575</v>
      </c>
      <c r="C53" s="274" t="s">
        <v>39</v>
      </c>
      <c r="D53" s="273">
        <f>D3+D4</f>
        <v>210</v>
      </c>
      <c r="E53" s="273">
        <f>E3+E4</f>
        <v>420</v>
      </c>
      <c r="F53" s="273">
        <f>F3+F4</f>
        <v>730</v>
      </c>
      <c r="G53" s="273">
        <f>G3+G4</f>
        <v>940</v>
      </c>
      <c r="H53" s="19"/>
    </row>
    <row r="54" spans="1:8" ht="15" customHeight="1" x14ac:dyDescent="0.25">
      <c r="A54" s="273">
        <f t="shared" si="0"/>
        <v>584.5</v>
      </c>
      <c r="B54" s="273">
        <f t="shared" si="2"/>
        <v>146.125</v>
      </c>
      <c r="C54" s="274" t="s">
        <v>30</v>
      </c>
      <c r="D54" s="273">
        <f>D5+D10+D13+D14+D16+D20+D34+D35+D36+D37+D38+D39+D40+D41</f>
        <v>72.5</v>
      </c>
      <c r="E54" s="273">
        <f>E5+E10+E13+E14+E16+E20+E34+E35+E36+E37+E38+E39+E40+E41</f>
        <v>131</v>
      </c>
      <c r="F54" s="273">
        <f>F5+F10+F13+F14+F16+F20+F34+F35+F36+F37+F38+F39+F40+F41</f>
        <v>167</v>
      </c>
      <c r="G54" s="273">
        <f>G5+G10+G13+G14+G16+G20+G34+G35+G36+G37+G38+G39+G40+G41</f>
        <v>214</v>
      </c>
      <c r="H54" s="19"/>
    </row>
    <row r="55" spans="1:8" ht="15" customHeight="1" x14ac:dyDescent="0.25">
      <c r="A55" s="273"/>
      <c r="B55" s="273"/>
      <c r="C55" s="274" t="s">
        <v>46</v>
      </c>
      <c r="D55" s="273"/>
      <c r="E55" s="273"/>
      <c r="F55" s="273"/>
      <c r="G55" s="273"/>
      <c r="H55" s="19"/>
    </row>
    <row r="56" spans="1:8" ht="15" customHeight="1" x14ac:dyDescent="0.25">
      <c r="A56" s="273">
        <f t="shared" si="0"/>
        <v>24</v>
      </c>
      <c r="B56" s="273">
        <f t="shared" si="2"/>
        <v>6</v>
      </c>
      <c r="C56" s="274" t="s">
        <v>48</v>
      </c>
      <c r="D56" s="273">
        <f>D11+D12+D15+D32</f>
        <v>6.5</v>
      </c>
      <c r="E56" s="273">
        <f>E11+E12+E15+E32</f>
        <v>6.5</v>
      </c>
      <c r="F56" s="273">
        <f>F11+F12+F15+F32</f>
        <v>6.5</v>
      </c>
      <c r="G56" s="273">
        <f>G11+G12+G15+G32</f>
        <v>4.5</v>
      </c>
      <c r="H56" s="19"/>
    </row>
    <row r="57" spans="1:8" ht="15" customHeight="1" x14ac:dyDescent="0.25">
      <c r="A57" s="272"/>
      <c r="B57" s="272"/>
      <c r="C57" s="274"/>
      <c r="D57" s="272"/>
      <c r="E57" s="272"/>
      <c r="F57" s="272"/>
      <c r="G57" s="272"/>
      <c r="H57" s="19"/>
    </row>
    <row r="58" spans="1:8" ht="15" customHeight="1" x14ac:dyDescent="0.25">
      <c r="A58" s="273">
        <f>SUM(A47:A57)</f>
        <v>2894</v>
      </c>
      <c r="B58" s="272"/>
      <c r="C58" s="274" t="s">
        <v>591</v>
      </c>
      <c r="D58" s="273">
        <f>SUM(D47:D56)</f>
        <v>312.5</v>
      </c>
      <c r="E58" s="273">
        <f>SUM(E47:E56)</f>
        <v>612</v>
      </c>
      <c r="F58" s="273">
        <f t="shared" ref="F58:G58" si="4">SUM(F47:F56)</f>
        <v>889.5</v>
      </c>
      <c r="G58" s="273">
        <f t="shared" si="4"/>
        <v>1080</v>
      </c>
      <c r="H58" s="19"/>
    </row>
    <row r="59" spans="1:8" ht="15" customHeight="1" x14ac:dyDescent="0.25">
      <c r="A59" s="273">
        <f>SUM(D58:G58)</f>
        <v>2894</v>
      </c>
      <c r="B59" s="272"/>
      <c r="C59" s="272"/>
      <c r="D59" s="272"/>
      <c r="E59" s="272"/>
      <c r="F59" s="272"/>
      <c r="G59" s="272"/>
      <c r="H59" s="19"/>
    </row>
    <row r="60" spans="1:8" ht="15" customHeight="1" x14ac:dyDescent="0.25">
      <c r="A60" s="19"/>
      <c r="B60" s="19"/>
      <c r="C60" s="19"/>
      <c r="D60" s="19"/>
      <c r="E60" s="19"/>
      <c r="F60" s="19"/>
      <c r="G60" s="19"/>
      <c r="H60" s="19"/>
    </row>
    <row r="61" spans="1:8" ht="15" hidden="1" customHeight="1" x14ac:dyDescent="0.25"/>
    <row r="62" spans="1:8" ht="15" hidden="1" customHeight="1" x14ac:dyDescent="0.25"/>
    <row r="63" spans="1:8" ht="15" hidden="1" customHeight="1" x14ac:dyDescent="0.25"/>
    <row r="64" spans="1:8" ht="15" hidden="1" customHeight="1" x14ac:dyDescent="0.25"/>
    <row r="65" ht="15" hidden="1" customHeight="1" x14ac:dyDescent="0.25"/>
    <row r="66" ht="15" hidden="1" customHeight="1" x14ac:dyDescent="0.25"/>
    <row r="67" ht="15" hidden="1" customHeight="1" x14ac:dyDescent="0.25"/>
    <row r="68" ht="15" hidden="1" customHeight="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sheetData>
  <mergeCells count="1">
    <mergeCell ref="A1:G1"/>
  </mergeCells>
  <pageMargins left="0.70866141732283472" right="0.70866141732283472" top="0.74803149606299213" bottom="0.74803149606299213" header="0.31496062992125984" footer="0.31496062992125984"/>
  <pageSetup paperSize="9" scale="65" orientation="portrait" r:id="rId1"/>
  <headerFooter>
    <oddHeader>&amp;LPolitisko partiju aptauja par fiskālās disciplīnas jautājumiem</oddHeader>
    <oddFooter>&amp;LFiskālās disciplīnas padome&amp;CPage &amp;P&amp;R&amp;D</oddFooter>
  </headerFooter>
  <ignoredErrors>
    <ignoredError sqref="A3:A43" numberStoredAsText="1"/>
    <ignoredError sqref="D44:G44" formulaRange="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'Partiju salīdzinājums'!$B$19:$B$28</xm:f>
          </x14:formula1>
          <xm:sqref>B3:B43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249977111117893"/>
  </sheetPr>
  <dimension ref="A1:V47"/>
  <sheetViews>
    <sheetView zoomScaleNormal="100" workbookViewId="0">
      <selection activeCell="B2" sqref="B2"/>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7.7109375" customWidth="1"/>
    <col min="8" max="8" width="1.140625" customWidth="1"/>
    <col min="9" max="21" width="9.140625" style="30" hidden="1" customWidth="1"/>
    <col min="22" max="22" width="9" style="30" hidden="1" customWidth="1"/>
    <col min="23" max="16384" width="0" style="30" hidden="1"/>
  </cols>
  <sheetData>
    <row r="1" spans="1:9" ht="30.75" customHeight="1" x14ac:dyDescent="0.25">
      <c r="A1" s="285" t="s">
        <v>378</v>
      </c>
      <c r="B1" s="286"/>
      <c r="C1" s="286"/>
      <c r="D1" s="286"/>
      <c r="E1" s="286"/>
      <c r="F1" s="287"/>
      <c r="G1" s="275"/>
      <c r="H1" s="26"/>
      <c r="I1" s="29"/>
    </row>
    <row r="2" spans="1:9" ht="15.75" x14ac:dyDescent="0.25">
      <c r="A2" s="17" t="s">
        <v>0</v>
      </c>
      <c r="B2" s="17" t="s">
        <v>376</v>
      </c>
      <c r="C2" s="17">
        <v>2019</v>
      </c>
      <c r="D2" s="17">
        <v>2020</v>
      </c>
      <c r="E2" s="17">
        <v>2021</v>
      </c>
      <c r="F2" s="17">
        <v>2022</v>
      </c>
      <c r="G2" s="276" t="s">
        <v>592</v>
      </c>
      <c r="H2" s="27"/>
    </row>
    <row r="3" spans="1:9" ht="47.25" x14ac:dyDescent="0.25">
      <c r="A3" s="20" t="s">
        <v>1</v>
      </c>
      <c r="B3" s="271" t="s">
        <v>573</v>
      </c>
      <c r="C3" s="16">
        <v>0</v>
      </c>
      <c r="D3" s="16">
        <v>7</v>
      </c>
      <c r="E3" s="16">
        <v>10</v>
      </c>
      <c r="F3" s="16">
        <v>15</v>
      </c>
      <c r="G3" s="277">
        <v>1</v>
      </c>
      <c r="H3" s="28"/>
    </row>
    <row r="4" spans="1:9" ht="63" x14ac:dyDescent="0.25">
      <c r="A4" s="20" t="s">
        <v>2</v>
      </c>
      <c r="B4" s="271" t="s">
        <v>574</v>
      </c>
      <c r="C4" s="16">
        <v>0</v>
      </c>
      <c r="D4" s="16">
        <v>50</v>
      </c>
      <c r="E4" s="16">
        <v>200</v>
      </c>
      <c r="F4" s="16">
        <v>300</v>
      </c>
      <c r="G4" s="277">
        <v>1</v>
      </c>
      <c r="H4" s="28"/>
    </row>
    <row r="5" spans="1:9" ht="63" x14ac:dyDescent="0.25">
      <c r="A5" s="20" t="s">
        <v>3</v>
      </c>
      <c r="B5" s="271" t="s">
        <v>575</v>
      </c>
      <c r="C5" s="16">
        <v>2</v>
      </c>
      <c r="D5" s="16">
        <v>4</v>
      </c>
      <c r="E5" s="16">
        <v>6</v>
      </c>
      <c r="F5" s="16">
        <v>5</v>
      </c>
      <c r="G5" s="277">
        <v>2</v>
      </c>
      <c r="H5" s="28"/>
    </row>
    <row r="6" spans="1:9" ht="31.5" x14ac:dyDescent="0.25">
      <c r="A6" s="20" t="s">
        <v>4</v>
      </c>
      <c r="B6" s="271" t="s">
        <v>576</v>
      </c>
      <c r="C6" s="16">
        <v>60</v>
      </c>
      <c r="D6" s="16">
        <v>170</v>
      </c>
      <c r="E6" s="16">
        <v>330</v>
      </c>
      <c r="F6" s="16">
        <v>450</v>
      </c>
      <c r="G6" s="277">
        <v>2</v>
      </c>
      <c r="H6" s="28"/>
    </row>
    <row r="7" spans="1:9" ht="31.5" x14ac:dyDescent="0.25">
      <c r="A7" s="20" t="s">
        <v>5</v>
      </c>
      <c r="B7" s="271" t="s">
        <v>577</v>
      </c>
      <c r="C7" s="16">
        <v>2</v>
      </c>
      <c r="D7" s="16">
        <v>1</v>
      </c>
      <c r="E7" s="16">
        <v>1</v>
      </c>
      <c r="F7" s="16">
        <v>0.5</v>
      </c>
      <c r="G7" s="277">
        <v>2</v>
      </c>
      <c r="H7" s="28"/>
    </row>
    <row r="8" spans="1:9" ht="63" x14ac:dyDescent="0.25">
      <c r="A8" s="20" t="s">
        <v>6</v>
      </c>
      <c r="B8" s="271" t="s">
        <v>578</v>
      </c>
      <c r="C8" s="16">
        <v>0</v>
      </c>
      <c r="D8" s="16">
        <v>20</v>
      </c>
      <c r="E8" s="16">
        <v>18</v>
      </c>
      <c r="F8" s="16">
        <v>15</v>
      </c>
      <c r="G8" s="277">
        <v>3</v>
      </c>
      <c r="H8" s="28"/>
    </row>
    <row r="9" spans="1:9" ht="47.25" x14ac:dyDescent="0.25">
      <c r="A9" s="20" t="s">
        <v>7</v>
      </c>
      <c r="B9" s="271" t="s">
        <v>579</v>
      </c>
      <c r="C9" s="16">
        <v>0</v>
      </c>
      <c r="D9" s="16">
        <v>25</v>
      </c>
      <c r="E9" s="16">
        <v>30</v>
      </c>
      <c r="F9" s="16">
        <v>35</v>
      </c>
      <c r="G9" s="277">
        <v>1</v>
      </c>
      <c r="H9" s="28"/>
    </row>
    <row r="10" spans="1:9" ht="102.75" customHeight="1" x14ac:dyDescent="0.25">
      <c r="A10" s="20" t="s">
        <v>8</v>
      </c>
      <c r="B10" s="271" t="s">
        <v>580</v>
      </c>
      <c r="C10" s="16">
        <v>0.5</v>
      </c>
      <c r="D10" s="16">
        <v>0.6</v>
      </c>
      <c r="E10" s="16">
        <v>0.8</v>
      </c>
      <c r="F10" s="16">
        <v>1</v>
      </c>
      <c r="G10" s="277">
        <v>1</v>
      </c>
      <c r="H10" s="28"/>
    </row>
    <row r="11" spans="1:9" ht="63" x14ac:dyDescent="0.25">
      <c r="A11" s="20" t="s">
        <v>9</v>
      </c>
      <c r="B11" s="271" t="s">
        <v>581</v>
      </c>
      <c r="C11" s="16">
        <v>0</v>
      </c>
      <c r="D11" s="16">
        <v>50</v>
      </c>
      <c r="E11" s="16">
        <v>100</v>
      </c>
      <c r="F11" s="16">
        <v>150</v>
      </c>
      <c r="G11" s="277">
        <v>1</v>
      </c>
      <c r="H11" s="28"/>
    </row>
    <row r="12" spans="1:9" ht="78.75" x14ac:dyDescent="0.25">
      <c r="A12" s="20" t="s">
        <v>10</v>
      </c>
      <c r="B12" s="271" t="s">
        <v>582</v>
      </c>
      <c r="C12" s="16">
        <v>0</v>
      </c>
      <c r="D12" s="16">
        <v>40</v>
      </c>
      <c r="E12" s="16">
        <v>80</v>
      </c>
      <c r="F12" s="16">
        <v>120</v>
      </c>
      <c r="G12" s="277">
        <v>1</v>
      </c>
      <c r="H12" s="28"/>
    </row>
    <row r="13" spans="1:9" ht="94.5" x14ac:dyDescent="0.25">
      <c r="A13" s="20" t="s">
        <v>11</v>
      </c>
      <c r="B13" s="271" t="s">
        <v>583</v>
      </c>
      <c r="C13" s="16">
        <v>20</v>
      </c>
      <c r="D13" s="16">
        <v>50</v>
      </c>
      <c r="E13" s="16">
        <v>100</v>
      </c>
      <c r="F13" s="16">
        <v>120</v>
      </c>
      <c r="G13" s="277">
        <v>1</v>
      </c>
      <c r="H13" s="28"/>
    </row>
    <row r="14" spans="1:9" ht="31.5" x14ac:dyDescent="0.25">
      <c r="A14" s="20" t="s">
        <v>12</v>
      </c>
      <c r="B14" s="271" t="s">
        <v>584</v>
      </c>
      <c r="C14" s="16">
        <v>8</v>
      </c>
      <c r="D14" s="16">
        <v>12</v>
      </c>
      <c r="E14" s="16">
        <v>16</v>
      </c>
      <c r="F14" s="16">
        <v>24</v>
      </c>
      <c r="G14" s="277">
        <v>2</v>
      </c>
      <c r="H14" s="28"/>
    </row>
    <row r="15" spans="1:9" ht="94.5" x14ac:dyDescent="0.25">
      <c r="A15" s="20" t="s">
        <v>13</v>
      </c>
      <c r="B15" s="271" t="s">
        <v>585</v>
      </c>
      <c r="C15" s="16">
        <v>0</v>
      </c>
      <c r="D15" s="16">
        <v>0</v>
      </c>
      <c r="E15" s="16">
        <v>0</v>
      </c>
      <c r="F15" s="16">
        <v>0</v>
      </c>
      <c r="G15" s="277">
        <v>5</v>
      </c>
      <c r="H15" s="28"/>
    </row>
    <row r="16" spans="1:9" ht="63" x14ac:dyDescent="0.25">
      <c r="A16" s="20" t="s">
        <v>14</v>
      </c>
      <c r="B16" s="271" t="s">
        <v>586</v>
      </c>
      <c r="C16" s="16">
        <v>220</v>
      </c>
      <c r="D16" s="16">
        <v>470</v>
      </c>
      <c r="E16" s="16">
        <v>570</v>
      </c>
      <c r="F16" s="16">
        <v>730</v>
      </c>
      <c r="G16" s="277">
        <v>3</v>
      </c>
      <c r="H16" s="28"/>
    </row>
    <row r="17" spans="1:9" ht="31.5" x14ac:dyDescent="0.25">
      <c r="A17" s="20" t="s">
        <v>15</v>
      </c>
      <c r="B17" s="271" t="s">
        <v>513</v>
      </c>
      <c r="C17" s="16">
        <v>0</v>
      </c>
      <c r="D17" s="16">
        <v>-180</v>
      </c>
      <c r="E17" s="16">
        <v>-360</v>
      </c>
      <c r="F17" s="16">
        <v>-540</v>
      </c>
      <c r="G17" s="277">
        <v>1</v>
      </c>
      <c r="H17" s="28"/>
    </row>
    <row r="18" spans="1:9" ht="15.75" x14ac:dyDescent="0.25">
      <c r="A18" s="20" t="s">
        <v>16</v>
      </c>
      <c r="B18" s="15"/>
      <c r="C18" s="16"/>
      <c r="D18" s="16"/>
      <c r="E18" s="16"/>
      <c r="F18" s="16"/>
      <c r="G18" s="277"/>
      <c r="H18" s="28"/>
    </row>
    <row r="19" spans="1:9" ht="15.75" x14ac:dyDescent="0.25">
      <c r="A19" s="20" t="s">
        <v>17</v>
      </c>
      <c r="B19" s="15"/>
      <c r="C19" s="16"/>
      <c r="D19" s="16"/>
      <c r="E19" s="16"/>
      <c r="F19" s="16"/>
      <c r="G19" s="277"/>
      <c r="H19" s="28"/>
    </row>
    <row r="20" spans="1:9" ht="15.75" x14ac:dyDescent="0.25">
      <c r="A20" s="20" t="s">
        <v>18</v>
      </c>
      <c r="B20" s="15"/>
      <c r="C20" s="16"/>
      <c r="D20" s="16"/>
      <c r="E20" s="16"/>
      <c r="F20" s="16"/>
      <c r="G20" s="277"/>
      <c r="H20" s="28"/>
    </row>
    <row r="21" spans="1:9" ht="15.75" x14ac:dyDescent="0.25">
      <c r="A21" s="20" t="s">
        <v>19</v>
      </c>
      <c r="B21" s="15"/>
      <c r="C21" s="16"/>
      <c r="D21" s="16"/>
      <c r="E21" s="16"/>
      <c r="F21" s="16"/>
      <c r="G21" s="277"/>
      <c r="H21" s="28"/>
      <c r="I21" s="31"/>
    </row>
    <row r="22" spans="1:9" ht="15.75" x14ac:dyDescent="0.25">
      <c r="A22" s="20" t="s">
        <v>20</v>
      </c>
      <c r="B22" s="15"/>
      <c r="C22" s="16"/>
      <c r="D22" s="16"/>
      <c r="E22" s="16"/>
      <c r="F22" s="16"/>
      <c r="G22" s="277"/>
      <c r="H22" s="28"/>
    </row>
    <row r="23" spans="1:9" ht="15.75" x14ac:dyDescent="0.25">
      <c r="A23" s="20"/>
      <c r="B23" s="21" t="s">
        <v>92</v>
      </c>
      <c r="C23" s="22">
        <f>SUM(C3:C22)</f>
        <v>312.5</v>
      </c>
      <c r="D23" s="22">
        <f>SUM(D3:D22)</f>
        <v>719.6</v>
      </c>
      <c r="E23" s="22">
        <f>SUM(E3:E22)</f>
        <v>1101.8</v>
      </c>
      <c r="F23" s="22">
        <f>SUM(F3:F22)</f>
        <v>1425.5</v>
      </c>
      <c r="G23" s="28"/>
      <c r="H23" s="28"/>
    </row>
    <row r="24" spans="1:9" ht="15" customHeight="1" x14ac:dyDescent="0.25">
      <c r="A24" s="278" t="s">
        <v>593</v>
      </c>
      <c r="B24" s="279"/>
      <c r="C24" s="279"/>
      <c r="D24" s="279"/>
      <c r="E24" s="279"/>
      <c r="F24" s="279"/>
      <c r="G24" s="279"/>
      <c r="H24" s="280"/>
    </row>
    <row r="25" spans="1:9" ht="15" customHeight="1" x14ac:dyDescent="0.25">
      <c r="A25" s="272">
        <v>1</v>
      </c>
      <c r="B25" s="274" t="s">
        <v>594</v>
      </c>
      <c r="C25" s="273">
        <f>C3+C4+C9+C10+C11+C12+C13+C17</f>
        <v>20.5</v>
      </c>
      <c r="D25" s="273">
        <f>D3+D4+D9+D10+D11+D12+D13+D17</f>
        <v>42.599999999999994</v>
      </c>
      <c r="E25" s="273">
        <f>E3+E4+E9+E10+E11+E12+E13+E17</f>
        <v>160.79999999999995</v>
      </c>
      <c r="F25" s="273">
        <f>F3+F4+F9+F10+F11+F12+F13+F17</f>
        <v>201</v>
      </c>
      <c r="G25" s="272"/>
      <c r="H25" s="280"/>
    </row>
    <row r="26" spans="1:9" ht="15" customHeight="1" x14ac:dyDescent="0.25">
      <c r="A26" s="272">
        <v>2</v>
      </c>
      <c r="B26" s="274" t="s">
        <v>595</v>
      </c>
      <c r="C26" s="273">
        <f>C5+C6+C7+C14</f>
        <v>72</v>
      </c>
      <c r="D26" s="273">
        <f>D5+D6+D7+D14</f>
        <v>187</v>
      </c>
      <c r="E26" s="273">
        <f>E5+E6+E7+E14</f>
        <v>353</v>
      </c>
      <c r="F26" s="273">
        <f>F5+F6+F7+F14</f>
        <v>479.5</v>
      </c>
      <c r="G26" s="272"/>
      <c r="H26" s="280"/>
    </row>
    <row r="27" spans="1:9" ht="15" customHeight="1" x14ac:dyDescent="0.25">
      <c r="A27" s="272">
        <v>3</v>
      </c>
      <c r="B27" s="274" t="s">
        <v>596</v>
      </c>
      <c r="C27" s="273">
        <f>C8+C16</f>
        <v>220</v>
      </c>
      <c r="D27" s="273">
        <f>D8+D16</f>
        <v>490</v>
      </c>
      <c r="E27" s="273">
        <f>E8+E16</f>
        <v>588</v>
      </c>
      <c r="F27" s="273">
        <f>F8+F16</f>
        <v>745</v>
      </c>
      <c r="G27" s="272"/>
      <c r="H27" s="280"/>
    </row>
    <row r="28" spans="1:9" ht="15" customHeight="1" x14ac:dyDescent="0.25">
      <c r="A28" s="272">
        <v>4</v>
      </c>
      <c r="B28" s="274" t="s">
        <v>597</v>
      </c>
      <c r="C28" s="272"/>
      <c r="D28" s="272"/>
      <c r="E28" s="272"/>
      <c r="F28" s="272"/>
      <c r="G28" s="272"/>
      <c r="H28" s="280"/>
    </row>
    <row r="29" spans="1:9" ht="15" customHeight="1" x14ac:dyDescent="0.25">
      <c r="A29" s="272">
        <v>5</v>
      </c>
      <c r="B29" s="274" t="s">
        <v>598</v>
      </c>
      <c r="C29" s="273">
        <f>C15</f>
        <v>0</v>
      </c>
      <c r="D29" s="273">
        <f>D15</f>
        <v>0</v>
      </c>
      <c r="E29" s="273">
        <f>E15</f>
        <v>0</v>
      </c>
      <c r="F29" s="273">
        <f>F15</f>
        <v>0</v>
      </c>
      <c r="G29" s="272"/>
      <c r="H29" s="280"/>
    </row>
    <row r="30" spans="1:9" ht="15" customHeight="1" x14ac:dyDescent="0.25">
      <c r="A30" s="272"/>
      <c r="B30" s="274" t="s">
        <v>92</v>
      </c>
      <c r="C30" s="273">
        <f>SUM(C25:C29)</f>
        <v>312.5</v>
      </c>
      <c r="D30" s="273">
        <f t="shared" ref="D30:F30" si="0">SUM(D25:D29)</f>
        <v>719.6</v>
      </c>
      <c r="E30" s="273">
        <f t="shared" si="0"/>
        <v>1101.8</v>
      </c>
      <c r="F30" s="273">
        <f t="shared" si="0"/>
        <v>1425.5</v>
      </c>
      <c r="G30" s="272"/>
      <c r="H30" s="280"/>
    </row>
    <row r="31" spans="1:9" ht="10.5" customHeight="1" x14ac:dyDescent="0.25">
      <c r="A31" s="280"/>
      <c r="B31" s="280"/>
      <c r="C31" s="280"/>
      <c r="D31" s="280"/>
      <c r="E31" s="280"/>
      <c r="F31" s="280"/>
      <c r="G31" s="280"/>
      <c r="H31" s="280"/>
    </row>
    <row r="32" spans="1:9"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sheetData>
  <mergeCells count="1">
    <mergeCell ref="A1:F1"/>
  </mergeCells>
  <pageMargins left="0.70866141732283472" right="0.70866141732283472" top="0.74803149606299213" bottom="0.74803149606299213" header="0.31496062992125984" footer="0.31496062992125984"/>
  <pageSetup paperSize="9" scale="65" orientation="portrait" r:id="rId1"/>
  <headerFooter>
    <oddHeader>&amp;LPolitisko partiju aptauja par fiskālās disciplīnas jautājumiem</oddHeader>
    <oddFooter>&amp;LFiskālās disciplīnas padome&amp;CPage &amp;P&amp;R&amp;D</oddFooter>
  </headerFooter>
  <ignoredErrors>
    <ignoredError sqref="A3:A22" numberStoredAsText="1"/>
    <ignoredError sqref="C23:F2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pageSetUpPr fitToPage="1"/>
  </sheetPr>
  <dimension ref="A1:U50"/>
  <sheetViews>
    <sheetView zoomScaleNormal="100" workbookViewId="0">
      <selection activeCell="B2" sqref="B2"/>
    </sheetView>
  </sheetViews>
  <sheetFormatPr defaultColWidth="0" defaultRowHeight="15" customHeight="1" zeroHeight="1" x14ac:dyDescent="0.25"/>
  <cols>
    <col min="1" max="1" width="8.42578125" customWidth="1"/>
    <col min="2" max="2" width="40.28515625" customWidth="1"/>
    <col min="3" max="7" width="12.85546875" customWidth="1"/>
    <col min="8" max="13" width="12.85546875" style="19" customWidth="1"/>
    <col min="14" max="14" width="2.140625" style="19" customWidth="1"/>
    <col min="15" max="20" width="0" style="30" hidden="1" customWidth="1"/>
    <col min="21" max="21" width="9" style="30" hidden="1" customWidth="1"/>
    <col min="22" max="22" width="0" hidden="1" customWidth="1"/>
  </cols>
  <sheetData>
    <row r="1" spans="1:21" ht="30.75" customHeight="1" x14ac:dyDescent="0.25">
      <c r="A1" s="285" t="s">
        <v>372</v>
      </c>
      <c r="B1" s="286"/>
      <c r="C1" s="286"/>
      <c r="D1" s="286"/>
      <c r="E1" s="286"/>
      <c r="F1" s="287"/>
      <c r="G1" s="99" t="s">
        <v>22</v>
      </c>
      <c r="H1" s="27"/>
      <c r="I1" s="27"/>
      <c r="J1" s="27"/>
      <c r="K1" s="27"/>
      <c r="L1" s="27"/>
    </row>
    <row r="2" spans="1:21" ht="15.75" x14ac:dyDescent="0.25">
      <c r="A2" s="17" t="s">
        <v>0</v>
      </c>
      <c r="B2" s="17" t="s">
        <v>94</v>
      </c>
      <c r="C2" s="17">
        <v>2019</v>
      </c>
      <c r="D2" s="17">
        <v>2020</v>
      </c>
      <c r="E2" s="17">
        <v>2021</v>
      </c>
      <c r="F2" s="17">
        <v>2022</v>
      </c>
      <c r="G2" s="27"/>
      <c r="H2" s="27"/>
      <c r="I2" s="27"/>
      <c r="J2" s="27"/>
      <c r="K2" s="27"/>
      <c r="L2" s="27"/>
    </row>
    <row r="3" spans="1:21" ht="15.75" x14ac:dyDescent="0.25">
      <c r="A3" s="20" t="s">
        <v>1</v>
      </c>
      <c r="B3" s="15" t="s">
        <v>95</v>
      </c>
      <c r="C3" s="16">
        <v>20</v>
      </c>
      <c r="D3" s="16">
        <v>21</v>
      </c>
      <c r="E3" s="16">
        <v>22</v>
      </c>
      <c r="F3" s="16">
        <v>23</v>
      </c>
      <c r="G3" s="28"/>
      <c r="H3" s="27"/>
      <c r="I3" s="27"/>
      <c r="J3" s="27"/>
      <c r="K3" s="27"/>
      <c r="L3" s="27"/>
    </row>
    <row r="4" spans="1:21" ht="15.75" x14ac:dyDescent="0.25">
      <c r="A4" s="20" t="s">
        <v>2</v>
      </c>
      <c r="B4" s="15" t="s">
        <v>379</v>
      </c>
      <c r="C4" s="16">
        <f>C16</f>
        <v>14.272179</v>
      </c>
      <c r="D4" s="16">
        <f t="shared" ref="D4:F4" si="0">D16</f>
        <v>14.272179</v>
      </c>
      <c r="E4" s="16">
        <f t="shared" si="0"/>
        <v>14.272179</v>
      </c>
      <c r="F4" s="16">
        <f t="shared" si="0"/>
        <v>14.272179</v>
      </c>
      <c r="G4" s="28"/>
      <c r="H4" s="27"/>
      <c r="I4" s="27"/>
      <c r="J4" s="27"/>
      <c r="K4" s="27"/>
      <c r="L4" s="27"/>
    </row>
    <row r="5" spans="1:21" ht="15.75" x14ac:dyDescent="0.25">
      <c r="A5" s="20" t="s">
        <v>3</v>
      </c>
      <c r="B5" s="15" t="s">
        <v>96</v>
      </c>
      <c r="C5" s="16">
        <f>C17</f>
        <v>30.689970331700842</v>
      </c>
      <c r="D5" s="16">
        <f t="shared" ref="D5:F5" si="1">D17</f>
        <v>32.473813188208496</v>
      </c>
      <c r="E5" s="16">
        <f t="shared" si="1"/>
        <v>34.238352573763216</v>
      </c>
      <c r="F5" s="16">
        <f t="shared" si="1"/>
        <v>36.087223612746428</v>
      </c>
      <c r="G5" s="28"/>
      <c r="H5" s="27"/>
      <c r="I5" s="27"/>
      <c r="J5" s="27"/>
      <c r="K5" s="27"/>
      <c r="L5" s="27"/>
    </row>
    <row r="6" spans="1:21" ht="15.75" x14ac:dyDescent="0.25">
      <c r="A6" s="20" t="s">
        <v>4</v>
      </c>
      <c r="B6" s="15" t="s">
        <v>587</v>
      </c>
      <c r="C6" s="16">
        <v>2</v>
      </c>
      <c r="D6" s="16">
        <v>2</v>
      </c>
      <c r="E6" s="16">
        <v>3</v>
      </c>
      <c r="F6" s="16">
        <v>3</v>
      </c>
      <c r="G6" s="28"/>
      <c r="H6" s="27"/>
      <c r="I6" s="27"/>
      <c r="J6" s="27"/>
      <c r="K6" s="27"/>
      <c r="L6" s="27"/>
    </row>
    <row r="7" spans="1:21" ht="15.75" x14ac:dyDescent="0.25">
      <c r="A7" s="20" t="s">
        <v>5</v>
      </c>
      <c r="B7" s="49"/>
      <c r="C7" s="16"/>
      <c r="D7" s="16"/>
      <c r="E7" s="16"/>
      <c r="F7" s="16"/>
      <c r="G7" s="28"/>
      <c r="H7" s="27"/>
      <c r="I7" s="27"/>
      <c r="J7" s="27"/>
      <c r="K7" s="27"/>
      <c r="L7" s="27"/>
    </row>
    <row r="8" spans="1:21" ht="15.75" x14ac:dyDescent="0.25">
      <c r="A8" s="20" t="s">
        <v>6</v>
      </c>
      <c r="B8" s="49"/>
      <c r="C8" s="16"/>
      <c r="D8" s="16"/>
      <c r="E8" s="16"/>
      <c r="F8" s="16"/>
      <c r="G8" s="28"/>
      <c r="H8" s="27"/>
      <c r="I8" s="27"/>
      <c r="J8" s="27"/>
      <c r="K8" s="27"/>
      <c r="L8" s="27"/>
    </row>
    <row r="9" spans="1:21" ht="15.75" x14ac:dyDescent="0.25">
      <c r="A9" s="20" t="s">
        <v>7</v>
      </c>
      <c r="B9" s="49"/>
      <c r="C9" s="16"/>
      <c r="D9" s="16"/>
      <c r="E9" s="16"/>
      <c r="F9" s="16"/>
      <c r="G9" s="28"/>
      <c r="H9" s="27"/>
      <c r="I9" s="27"/>
      <c r="J9" s="27"/>
      <c r="K9" s="27"/>
      <c r="L9" s="27"/>
    </row>
    <row r="10" spans="1:21" ht="15.75" x14ac:dyDescent="0.25">
      <c r="A10" s="20"/>
      <c r="B10" s="21" t="s">
        <v>92</v>
      </c>
      <c r="C10" s="22">
        <f>SUM(C3:C9)</f>
        <v>66.962149331700843</v>
      </c>
      <c r="D10" s="22">
        <f>SUM(D3:D9)</f>
        <v>69.745992188208504</v>
      </c>
      <c r="E10" s="22">
        <f>SUM(E3:E9)</f>
        <v>73.510531573763217</v>
      </c>
      <c r="F10" s="22">
        <f>SUM(F3:F9)</f>
        <v>76.359402612746436</v>
      </c>
      <c r="G10" s="28"/>
      <c r="H10" s="27"/>
      <c r="I10" s="27"/>
      <c r="J10" s="27"/>
      <c r="K10" s="27"/>
      <c r="L10" s="27"/>
    </row>
    <row r="11" spans="1:21" s="34" customFormat="1" ht="15.75" x14ac:dyDescent="0.25">
      <c r="A11" s="20"/>
      <c r="B11" s="52" t="s">
        <v>380</v>
      </c>
      <c r="C11" s="53">
        <f>C10/Makro!R6*100</f>
        <v>0.21818903246880331</v>
      </c>
      <c r="D11" s="53">
        <f>D10/Makro!S6*100</f>
        <v>0.21477610831835986</v>
      </c>
      <c r="E11" s="53">
        <f>E10/Makro!T6*100</f>
        <v>0.21470230325887291</v>
      </c>
      <c r="F11" s="53">
        <f>F10/Makro!U6*100</f>
        <v>0.21159677849468977</v>
      </c>
      <c r="G11" s="28"/>
      <c r="H11" s="27"/>
      <c r="I11" s="27"/>
      <c r="J11" s="27"/>
      <c r="K11" s="27"/>
      <c r="L11" s="27"/>
      <c r="M11" s="33"/>
      <c r="N11" s="33"/>
      <c r="O11" s="36"/>
      <c r="P11" s="36"/>
      <c r="Q11" s="36"/>
      <c r="R11" s="36"/>
      <c r="S11" s="36"/>
      <c r="T11" s="36"/>
      <c r="U11" s="36"/>
    </row>
    <row r="12" spans="1:21" s="34" customFormat="1" ht="15.75" x14ac:dyDescent="0.25">
      <c r="A12" s="32"/>
      <c r="B12" s="32"/>
      <c r="C12" s="32"/>
      <c r="D12" s="32"/>
      <c r="E12" s="32"/>
      <c r="F12" s="32"/>
      <c r="G12" s="28"/>
      <c r="H12" s="33"/>
      <c r="I12" s="33"/>
      <c r="J12" s="33"/>
      <c r="K12" s="33"/>
      <c r="L12" s="33"/>
      <c r="M12" s="33"/>
      <c r="N12" s="33"/>
      <c r="O12" s="36"/>
      <c r="P12" s="36"/>
      <c r="Q12" s="36"/>
      <c r="R12" s="36"/>
      <c r="S12" s="36"/>
      <c r="T12" s="36"/>
      <c r="U12" s="36"/>
    </row>
    <row r="13" spans="1:21" s="34" customFormat="1" ht="15.75" x14ac:dyDescent="0.25">
      <c r="A13" s="51" t="s">
        <v>373</v>
      </c>
      <c r="B13" s="51"/>
      <c r="C13" s="19"/>
      <c r="D13" s="19"/>
      <c r="E13" s="19"/>
      <c r="F13" s="28"/>
      <c r="G13" s="28"/>
      <c r="H13" s="33"/>
      <c r="I13" s="33"/>
      <c r="J13" s="33"/>
      <c r="K13" s="33"/>
      <c r="L13" s="33"/>
      <c r="M13" s="33"/>
      <c r="N13" s="33"/>
      <c r="O13" s="36"/>
      <c r="P13" s="36"/>
      <c r="Q13" s="36"/>
      <c r="R13" s="36"/>
      <c r="S13" s="36"/>
      <c r="T13" s="36"/>
      <c r="U13" s="36"/>
    </row>
    <row r="14" spans="1:21" s="34" customFormat="1" ht="15.75" x14ac:dyDescent="0.25">
      <c r="A14" s="17" t="s">
        <v>0</v>
      </c>
      <c r="B14" s="17" t="s">
        <v>94</v>
      </c>
      <c r="C14" s="57" t="s">
        <v>149</v>
      </c>
      <c r="D14" s="57" t="s">
        <v>150</v>
      </c>
      <c r="E14" s="57" t="s">
        <v>435</v>
      </c>
      <c r="F14" s="57" t="s">
        <v>368</v>
      </c>
      <c r="G14" s="28"/>
      <c r="H14" s="33"/>
      <c r="I14" s="33"/>
      <c r="J14" s="33"/>
      <c r="K14" s="33"/>
      <c r="L14" s="33"/>
      <c r="M14" s="33"/>
      <c r="N14" s="33"/>
      <c r="O14" s="36"/>
      <c r="P14" s="36"/>
      <c r="Q14" s="36"/>
      <c r="R14" s="36"/>
      <c r="S14" s="36"/>
      <c r="T14" s="36"/>
      <c r="U14" s="36"/>
    </row>
    <row r="15" spans="1:21" s="34" customFormat="1" ht="15.75" x14ac:dyDescent="0.25">
      <c r="A15" s="20" t="s">
        <v>1</v>
      </c>
      <c r="B15" s="54" t="s">
        <v>95</v>
      </c>
      <c r="C15" s="53">
        <f>M22</f>
        <v>43.545932000000001</v>
      </c>
      <c r="D15" s="53">
        <f t="shared" ref="D15:F16" si="2">C15</f>
        <v>43.545932000000001</v>
      </c>
      <c r="E15" s="53">
        <f t="shared" si="2"/>
        <v>43.545932000000001</v>
      </c>
      <c r="F15" s="53">
        <f t="shared" si="2"/>
        <v>43.545932000000001</v>
      </c>
      <c r="G15" s="28"/>
      <c r="H15" s="33"/>
      <c r="I15" s="33"/>
      <c r="J15" s="33"/>
      <c r="K15" s="33"/>
      <c r="L15" s="33"/>
      <c r="M15" s="33"/>
      <c r="N15" s="33"/>
      <c r="O15" s="36"/>
      <c r="P15" s="36"/>
      <c r="Q15" s="36"/>
      <c r="R15" s="36"/>
      <c r="S15" s="36"/>
      <c r="T15" s="36"/>
      <c r="U15" s="36"/>
    </row>
    <row r="16" spans="1:21" s="34" customFormat="1" ht="15.75" x14ac:dyDescent="0.25">
      <c r="A16" s="20" t="s">
        <v>2</v>
      </c>
      <c r="B16" s="54" t="s">
        <v>379</v>
      </c>
      <c r="C16" s="53">
        <f>M23</f>
        <v>14.272179</v>
      </c>
      <c r="D16" s="53">
        <f t="shared" si="2"/>
        <v>14.272179</v>
      </c>
      <c r="E16" s="53">
        <f t="shared" si="2"/>
        <v>14.272179</v>
      </c>
      <c r="F16" s="53">
        <f t="shared" si="2"/>
        <v>14.272179</v>
      </c>
      <c r="G16" s="28"/>
      <c r="H16" s="33"/>
      <c r="I16" s="33"/>
      <c r="J16" s="33"/>
      <c r="K16" s="33"/>
      <c r="L16" s="33"/>
      <c r="M16" s="33"/>
      <c r="N16" s="33"/>
      <c r="O16" s="36"/>
      <c r="P16" s="36"/>
      <c r="Q16" s="36"/>
      <c r="R16" s="36"/>
      <c r="S16" s="36"/>
      <c r="T16" s="36"/>
      <c r="U16" s="36"/>
    </row>
    <row r="17" spans="1:21" s="34" customFormat="1" ht="15.75" x14ac:dyDescent="0.25">
      <c r="A17" s="20" t="s">
        <v>3</v>
      </c>
      <c r="B17" s="54" t="s">
        <v>96</v>
      </c>
      <c r="C17" s="53">
        <f>Makro!R6/100*0.1</f>
        <v>30.689970331700842</v>
      </c>
      <c r="D17" s="53">
        <f>Makro!S6/100*0.1</f>
        <v>32.473813188208496</v>
      </c>
      <c r="E17" s="53">
        <f>Makro!T6/100*0.1</f>
        <v>34.238352573763216</v>
      </c>
      <c r="F17" s="53">
        <f>Makro!U6/100*0.1</f>
        <v>36.087223612746428</v>
      </c>
      <c r="G17" s="28"/>
      <c r="H17" s="33"/>
      <c r="I17" s="33"/>
      <c r="J17" s="33"/>
      <c r="K17" s="33"/>
      <c r="L17" s="33"/>
      <c r="M17" s="33"/>
      <c r="N17" s="33"/>
      <c r="O17" s="36"/>
      <c r="P17" s="36"/>
      <c r="Q17" s="36"/>
      <c r="R17" s="36"/>
      <c r="S17" s="36"/>
      <c r="T17" s="36"/>
      <c r="U17" s="36"/>
    </row>
    <row r="18" spans="1:21" s="34" customFormat="1" ht="15.75" x14ac:dyDescent="0.25">
      <c r="A18" s="20"/>
      <c r="B18" s="52" t="s">
        <v>380</v>
      </c>
      <c r="C18" s="53">
        <f>(C15+C16+C17)/Makro!R6*100</f>
        <v>0.2883941573585605</v>
      </c>
      <c r="D18" s="53">
        <f>(D15+D16+D17)/Makro!S6*100</f>
        <v>0.2780453396861759</v>
      </c>
      <c r="E18" s="53">
        <f>(E15+E16+E17)/Makro!T6*100</f>
        <v>0.26886943048862083</v>
      </c>
      <c r="F18" s="53">
        <f>(F15+F16+F17)/Makro!U6*100</f>
        <v>0.26021767598540879</v>
      </c>
      <c r="G18" s="28"/>
      <c r="H18" s="33"/>
      <c r="I18" s="33"/>
      <c r="J18" s="33"/>
      <c r="K18" s="33"/>
      <c r="L18" s="33"/>
      <c r="M18" s="33"/>
      <c r="N18" s="33"/>
      <c r="O18" s="36"/>
      <c r="P18" s="36"/>
      <c r="Q18" s="36"/>
      <c r="R18" s="36"/>
      <c r="S18" s="36"/>
      <c r="T18" s="36"/>
      <c r="U18" s="36"/>
    </row>
    <row r="19" spans="1:21" s="34" customFormat="1" ht="15.75" x14ac:dyDescent="0.25">
      <c r="A19" s="32"/>
      <c r="B19" s="32"/>
      <c r="C19" s="32"/>
      <c r="D19" s="32"/>
      <c r="E19" s="32"/>
      <c r="F19" s="32"/>
      <c r="G19" s="28"/>
      <c r="H19" s="33"/>
      <c r="I19" s="33"/>
      <c r="J19" s="33"/>
      <c r="K19" s="33"/>
      <c r="L19" s="33"/>
      <c r="M19" s="33"/>
      <c r="N19" s="33"/>
      <c r="O19" s="36"/>
      <c r="P19" s="36"/>
      <c r="Q19" s="36"/>
      <c r="R19" s="36"/>
      <c r="S19" s="36"/>
      <c r="T19" s="36"/>
      <c r="U19" s="36"/>
    </row>
    <row r="20" spans="1:21" s="34" customFormat="1" ht="15.75" x14ac:dyDescent="0.25">
      <c r="A20" s="50" t="s">
        <v>22</v>
      </c>
      <c r="B20" s="32"/>
      <c r="C20" s="32"/>
      <c r="D20" s="32"/>
      <c r="E20" s="32"/>
      <c r="F20" s="32"/>
      <c r="G20" s="32"/>
      <c r="H20" s="28"/>
      <c r="I20" s="19"/>
      <c r="J20" s="19"/>
      <c r="K20" s="19"/>
      <c r="L20" s="19"/>
      <c r="M20" s="19"/>
      <c r="N20" s="33"/>
      <c r="O20" s="36"/>
      <c r="P20" s="36"/>
      <c r="Q20" s="36"/>
      <c r="R20" s="36"/>
      <c r="S20" s="36"/>
      <c r="T20" s="36"/>
      <c r="U20" s="36"/>
    </row>
    <row r="21" spans="1:21" s="34" customFormat="1" ht="15.75" x14ac:dyDescent="0.25">
      <c r="A21" s="17" t="s">
        <v>0</v>
      </c>
      <c r="B21" s="17" t="s">
        <v>127</v>
      </c>
      <c r="C21" s="17">
        <v>2008</v>
      </c>
      <c r="D21" s="17">
        <v>2009</v>
      </c>
      <c r="E21" s="17">
        <v>2010</v>
      </c>
      <c r="F21" s="17">
        <v>2011</v>
      </c>
      <c r="G21" s="17">
        <v>2012</v>
      </c>
      <c r="H21" s="17">
        <v>2013</v>
      </c>
      <c r="I21" s="17">
        <v>2014</v>
      </c>
      <c r="J21" s="17">
        <v>2015</v>
      </c>
      <c r="K21" s="17">
        <v>2016</v>
      </c>
      <c r="L21" s="57" t="s">
        <v>133</v>
      </c>
      <c r="M21" s="57" t="s">
        <v>134</v>
      </c>
      <c r="N21" s="19"/>
      <c r="O21" s="36"/>
      <c r="P21" s="36"/>
      <c r="Q21" s="36"/>
      <c r="R21" s="36"/>
      <c r="S21" s="36"/>
      <c r="T21" s="36"/>
      <c r="U21" s="36"/>
    </row>
    <row r="22" spans="1:21" s="34" customFormat="1" ht="15.75" x14ac:dyDescent="0.25">
      <c r="A22" s="20" t="s">
        <v>1</v>
      </c>
      <c r="B22" s="54" t="s">
        <v>95</v>
      </c>
      <c r="C22" s="53">
        <v>8.3585949999999993</v>
      </c>
      <c r="D22" s="53">
        <v>108.10707600000001</v>
      </c>
      <c r="E22" s="53">
        <v>118.475241</v>
      </c>
      <c r="F22" s="53">
        <v>68.096461000000005</v>
      </c>
      <c r="G22" s="53">
        <v>10.563726000000001</v>
      </c>
      <c r="H22" s="53">
        <v>53.348809000000003</v>
      </c>
      <c r="I22" s="53">
        <v>47.380226</v>
      </c>
      <c r="J22" s="53">
        <v>38.063631999999998</v>
      </c>
      <c r="K22" s="53">
        <v>45.553699999999999</v>
      </c>
      <c r="L22" s="53">
        <v>68.021347000000006</v>
      </c>
      <c r="M22" s="53">
        <v>43.545932000000001</v>
      </c>
      <c r="N22" s="19"/>
      <c r="O22" s="36"/>
      <c r="P22" s="36"/>
      <c r="Q22" s="36"/>
      <c r="R22" s="36"/>
      <c r="S22" s="36"/>
      <c r="T22" s="36"/>
      <c r="U22" s="36"/>
    </row>
    <row r="23" spans="1:21" s="34" customFormat="1" ht="15.75" x14ac:dyDescent="0.25">
      <c r="A23" s="20" t="s">
        <v>2</v>
      </c>
      <c r="B23" s="54" t="s">
        <v>379</v>
      </c>
      <c r="C23" s="171" t="s">
        <v>200</v>
      </c>
      <c r="D23" s="171" t="s">
        <v>200</v>
      </c>
      <c r="E23" s="53">
        <v>0.142287</v>
      </c>
      <c r="F23" s="53">
        <v>1.937441</v>
      </c>
      <c r="G23" s="53">
        <v>2.1343079999999999</v>
      </c>
      <c r="H23" s="53">
        <v>3.2209379999999999</v>
      </c>
      <c r="I23" s="53">
        <v>4.2686159999999997</v>
      </c>
      <c r="J23" s="53">
        <v>5</v>
      </c>
      <c r="K23" s="53">
        <v>4.3404990000000003</v>
      </c>
      <c r="L23" s="53">
        <v>15.587272</v>
      </c>
      <c r="M23" s="53">
        <v>14.272179</v>
      </c>
      <c r="N23" s="19"/>
      <c r="O23" s="36"/>
      <c r="P23" s="36"/>
      <c r="Q23" s="36"/>
      <c r="R23" s="36"/>
      <c r="S23" s="36"/>
      <c r="T23" s="36"/>
      <c r="U23" s="36"/>
    </row>
    <row r="24" spans="1:21" s="34" customFormat="1" ht="15.75" x14ac:dyDescent="0.25">
      <c r="A24" s="20" t="s">
        <v>3</v>
      </c>
      <c r="B24" s="54" t="s">
        <v>96</v>
      </c>
      <c r="C24" s="171" t="s">
        <v>200</v>
      </c>
      <c r="D24" s="171" t="s">
        <v>200</v>
      </c>
      <c r="E24" s="171" t="s">
        <v>200</v>
      </c>
      <c r="F24" s="171" t="s">
        <v>200</v>
      </c>
      <c r="G24" s="171" t="s">
        <v>200</v>
      </c>
      <c r="H24" s="171" t="s">
        <v>200</v>
      </c>
      <c r="I24" s="171" t="s">
        <v>200</v>
      </c>
      <c r="J24" s="171" t="s">
        <v>200</v>
      </c>
      <c r="K24" s="53">
        <v>0</v>
      </c>
      <c r="L24" s="53">
        <v>22.766999999999999</v>
      </c>
      <c r="M24" s="53">
        <v>23.533999999999999</v>
      </c>
      <c r="N24" s="19"/>
      <c r="O24" s="36"/>
      <c r="P24" s="36"/>
      <c r="Q24" s="36"/>
      <c r="R24" s="36"/>
      <c r="S24" s="36"/>
      <c r="T24" s="36"/>
      <c r="U24" s="36"/>
    </row>
    <row r="25" spans="1:21" s="34" customFormat="1" ht="15.75" x14ac:dyDescent="0.25">
      <c r="A25" s="20"/>
      <c r="B25" s="52" t="s">
        <v>380</v>
      </c>
      <c r="C25" s="53">
        <f>C22/Makro!G6*100</f>
        <v>3.4325137924216161E-2</v>
      </c>
      <c r="D25" s="53">
        <f>D22/Makro!H6*100</f>
        <v>0.5742254147750161</v>
      </c>
      <c r="E25" s="53">
        <f>(E22+E23)/Makro!I6*100</f>
        <v>0.66126830358232913</v>
      </c>
      <c r="F25" s="53">
        <f>(F22+F23)/Makro!J6*100</f>
        <v>0.34494765786054138</v>
      </c>
      <c r="G25" s="53">
        <f>(G22+G23)/Makro!K6*100</f>
        <v>5.8020006110863789E-2</v>
      </c>
      <c r="H25" s="53">
        <f>(H22+H23)/Makro!L6*100</f>
        <v>0.24777016584206912</v>
      </c>
      <c r="I25" s="53">
        <f>(I22+I23)/Makro!M6*100</f>
        <v>0.2180976459198864</v>
      </c>
      <c r="J25" s="53">
        <f>(J22+J23)/Makro!N6*100</f>
        <v>0.17683006971263962</v>
      </c>
      <c r="K25" s="53">
        <f>(K22+K23+K24)/Makro!O6*100</f>
        <v>0.20016377225887369</v>
      </c>
      <c r="L25" s="53">
        <f>(L22+L23+L24)/Makro!P6*100</f>
        <v>0.39593880823954103</v>
      </c>
      <c r="M25" s="53">
        <f>(M22+M23+M24)/Makro!Q6*100</f>
        <v>0.28233230621235811</v>
      </c>
      <c r="N25" s="33"/>
      <c r="O25" s="36"/>
      <c r="P25" s="36"/>
      <c r="Q25" s="36"/>
      <c r="R25" s="36"/>
      <c r="S25" s="36"/>
      <c r="T25" s="36"/>
      <c r="U25" s="36"/>
    </row>
    <row r="26" spans="1:21" s="34" customFormat="1" ht="15.75" x14ac:dyDescent="0.25">
      <c r="A26" s="51" t="s">
        <v>374</v>
      </c>
      <c r="B26" s="35"/>
      <c r="C26" s="28"/>
      <c r="D26" s="28"/>
      <c r="E26" s="28"/>
      <c r="F26" s="28"/>
      <c r="G26" s="28"/>
      <c r="H26" s="33"/>
      <c r="I26" s="33"/>
      <c r="J26" s="33"/>
      <c r="K26" s="33"/>
      <c r="L26" s="33"/>
      <c r="M26" s="33"/>
      <c r="N26" s="33"/>
      <c r="O26" s="36"/>
      <c r="P26" s="36"/>
      <c r="Q26" s="36"/>
      <c r="R26" s="36"/>
      <c r="S26" s="36"/>
      <c r="T26" s="36"/>
      <c r="U26" s="36"/>
    </row>
    <row r="27" spans="1:21" ht="15" hidden="1" customHeight="1" x14ac:dyDescent="0.25">
      <c r="A27" t="s">
        <v>93</v>
      </c>
    </row>
    <row r="28" spans="1:21" ht="15" hidden="1" customHeight="1" x14ac:dyDescent="0.25"/>
    <row r="29" spans="1:21" ht="15" hidden="1" customHeight="1" x14ac:dyDescent="0.25"/>
    <row r="30" spans="1:21" ht="15" hidden="1" customHeight="1" x14ac:dyDescent="0.25"/>
    <row r="31" spans="1:21" ht="15" hidden="1" customHeight="1" x14ac:dyDescent="0.25"/>
    <row r="32" spans="1:21"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spans="5:5" ht="15" hidden="1" customHeight="1" x14ac:dyDescent="0.25"/>
    <row r="50" spans="5:5" ht="15" hidden="1" customHeight="1" x14ac:dyDescent="0.25">
      <c r="E50" t="e">
        <f>select</f>
        <v>#NAME?</v>
      </c>
    </row>
  </sheetData>
  <mergeCells count="1">
    <mergeCell ref="A1:F1"/>
  </mergeCells>
  <pageMargins left="0.70866141732283472" right="0.70866141732283472" top="0.74803149606299213" bottom="0.74803149606299213" header="0.31496062992125984" footer="0.31496062992125984"/>
  <pageSetup paperSize="9" scale="68" orientation="landscape" r:id="rId1"/>
  <headerFooter>
    <oddHeader>&amp;LPolitisko partiju aptauja par fiskālās disciplīnas jautājumiem</oddHeader>
    <oddFooter>&amp;LFiskālās disciplīnas padome&amp;CPage &amp;P&amp;R&amp;D</oddFooter>
  </headerFooter>
  <ignoredErrors>
    <ignoredError sqref="C10:F10" formulaRange="1"/>
    <ignoredError sqref="E50" evalError="1"/>
    <ignoredError sqref="A3:A9 A15:A17 A22:A24"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59999389629810485"/>
    <pageSetUpPr fitToPage="1"/>
  </sheetPr>
  <dimension ref="A1:XFC59"/>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3" ht="15.75" x14ac:dyDescent="0.25">
      <c r="A1" s="23" t="s">
        <v>369</v>
      </c>
      <c r="B1" s="24"/>
      <c r="C1" s="24"/>
      <c r="D1" s="24"/>
      <c r="E1" s="24"/>
      <c r="F1" s="24"/>
      <c r="G1" s="25"/>
      <c r="H1" s="26"/>
      <c r="I1" s="51" t="s">
        <v>373</v>
      </c>
    </row>
    <row r="2" spans="1:13" ht="15.75" x14ac:dyDescent="0.25">
      <c r="A2" s="17" t="s">
        <v>0</v>
      </c>
      <c r="B2" s="17" t="s">
        <v>127</v>
      </c>
      <c r="C2" s="17"/>
      <c r="D2" s="17">
        <v>2019</v>
      </c>
      <c r="E2" s="17">
        <v>2020</v>
      </c>
      <c r="F2" s="17">
        <v>2021</v>
      </c>
      <c r="G2" s="17">
        <v>2022</v>
      </c>
      <c r="H2" s="27"/>
      <c r="I2" s="57" t="s">
        <v>149</v>
      </c>
      <c r="J2" s="57" t="s">
        <v>150</v>
      </c>
      <c r="K2" s="57" t="s">
        <v>435</v>
      </c>
      <c r="L2" s="57" t="s">
        <v>368</v>
      </c>
    </row>
    <row r="3" spans="1:13" ht="15.75" x14ac:dyDescent="0.25">
      <c r="A3" s="20" t="s">
        <v>1</v>
      </c>
      <c r="B3" s="55" t="s">
        <v>128</v>
      </c>
      <c r="C3" s="54" t="s">
        <v>131</v>
      </c>
      <c r="D3" s="53">
        <f>(I3-I5-I7-I9)+Izdevumi!D44+Rezerves!C10+'Riski finansēm'!C23</f>
        <v>11676.93306106101</v>
      </c>
      <c r="E3" s="53">
        <f>(J3-J5-J7-J9)+Izdevumi!E44+Rezerves!D10+'Riski finansēm'!D23</f>
        <v>12541.817321260725</v>
      </c>
      <c r="F3" s="53">
        <f>(K3-K5-K7-K9)+Izdevumi!F44+Rezerves!E10+'Riski finansēm'!E23</f>
        <v>13094.04593683347</v>
      </c>
      <c r="G3" s="53">
        <f>(L3-L5-L7-L9)+Izdevumi!G44+Rezerves!F10+'Riski finansēm'!F23</f>
        <v>13945.592897750474</v>
      </c>
      <c r="H3" s="28"/>
      <c r="I3" s="53">
        <f>Makro!R6/100*'Budžeta ieņēmumi un izdevumi'!I4</f>
        <v>11385.978993061011</v>
      </c>
      <c r="J3" s="53">
        <f>Makro!S6/100*'Budžeta ieņēmumi un izdevumi'!J4</f>
        <v>11950.363253260724</v>
      </c>
      <c r="K3" s="53">
        <f>Makro!T6/100*'Budžeta ieņēmumi un izdevumi'!K4</f>
        <v>12223.09186883347</v>
      </c>
      <c r="L3" s="53">
        <f>Makro!U6/100*'Budžeta ieņēmumi un izdevumi'!L4</f>
        <v>12883.138829750475</v>
      </c>
    </row>
    <row r="4" spans="1:13" ht="15.75" x14ac:dyDescent="0.25">
      <c r="A4" s="20" t="s">
        <v>2</v>
      </c>
      <c r="B4" s="56"/>
      <c r="C4" s="54" t="s">
        <v>132</v>
      </c>
      <c r="D4" s="53">
        <f>D3/Makro!R6*100</f>
        <v>38.048042845448634</v>
      </c>
      <c r="E4" s="53">
        <f>E3/Makro!S6*100</f>
        <v>38.621326200813286</v>
      </c>
      <c r="F4" s="53">
        <f>F3/Makro!T6*100</f>
        <v>38.243796656464752</v>
      </c>
      <c r="G4" s="53">
        <f>G3/Makro!U6*100</f>
        <v>38.644128036562861</v>
      </c>
      <c r="H4" s="28"/>
      <c r="I4" s="53">
        <v>37.1</v>
      </c>
      <c r="J4" s="53">
        <v>36.799999999999997</v>
      </c>
      <c r="K4" s="53">
        <v>35.700000000000003</v>
      </c>
      <c r="L4" s="53">
        <f>K4</f>
        <v>35.700000000000003</v>
      </c>
    </row>
    <row r="5" spans="1:13" ht="15.75" x14ac:dyDescent="0.25">
      <c r="A5" s="20" t="s">
        <v>3</v>
      </c>
      <c r="B5" s="168" t="s">
        <v>383</v>
      </c>
      <c r="C5" s="54" t="s">
        <v>131</v>
      </c>
      <c r="D5" s="53">
        <f>Rezerves!C3</f>
        <v>20</v>
      </c>
      <c r="E5" s="53">
        <f>Rezerves!D3</f>
        <v>21</v>
      </c>
      <c r="F5" s="53">
        <f>Rezerves!E3</f>
        <v>22</v>
      </c>
      <c r="G5" s="53">
        <f>Rezerves!F3</f>
        <v>23</v>
      </c>
      <c r="H5" s="28"/>
      <c r="I5" s="53">
        <f>Rezerves!C15</f>
        <v>43.545932000000001</v>
      </c>
      <c r="J5" s="53">
        <f>Rezerves!D15</f>
        <v>43.545932000000001</v>
      </c>
      <c r="K5" s="53">
        <f>Rezerves!E15</f>
        <v>43.545932000000001</v>
      </c>
      <c r="L5" s="53">
        <f>Rezerves!F15</f>
        <v>43.545932000000001</v>
      </c>
    </row>
    <row r="6" spans="1:13" ht="15.75" x14ac:dyDescent="0.25">
      <c r="A6" s="20" t="s">
        <v>4</v>
      </c>
      <c r="B6" s="168"/>
      <c r="C6" s="54" t="s">
        <v>132</v>
      </c>
      <c r="D6" s="53">
        <f>D5/Makro!R6*100</f>
        <v>6.5167870101657407E-2</v>
      </c>
      <c r="E6" s="53">
        <f>E5/Makro!S6*100</f>
        <v>6.4667490319939611E-2</v>
      </c>
      <c r="F6" s="53">
        <f>F5/Makro!T6*100</f>
        <v>6.4255428039661458E-2</v>
      </c>
      <c r="G6" s="53">
        <f>G5/Makro!U6*100</f>
        <v>6.3734468040029912E-2</v>
      </c>
      <c r="H6" s="28"/>
      <c r="I6" s="53">
        <f>Makro!$Q$86</f>
        <v>0.15617239212828926</v>
      </c>
      <c r="J6" s="53">
        <f>Makro!$Q$86</f>
        <v>0.15617239212828926</v>
      </c>
      <c r="K6" s="53">
        <f>Makro!$Q$86</f>
        <v>0.15617239212828926</v>
      </c>
      <c r="L6" s="53">
        <f>Makro!$Q$86</f>
        <v>0.15617239212828926</v>
      </c>
      <c r="M6" s="167"/>
    </row>
    <row r="7" spans="1:13" ht="15.75" x14ac:dyDescent="0.25">
      <c r="A7" s="20" t="s">
        <v>5</v>
      </c>
      <c r="B7" s="168" t="s">
        <v>384</v>
      </c>
      <c r="C7" s="54" t="s">
        <v>131</v>
      </c>
      <c r="D7" s="53">
        <f>Rezerves!C4</f>
        <v>14.272179</v>
      </c>
      <c r="E7" s="53">
        <f>Rezerves!D4</f>
        <v>14.272179</v>
      </c>
      <c r="F7" s="53">
        <f>Rezerves!E4</f>
        <v>14.272179</v>
      </c>
      <c r="G7" s="53">
        <f>Rezerves!F4</f>
        <v>14.272179</v>
      </c>
      <c r="H7" s="28"/>
      <c r="I7" s="53">
        <f>Rezerves!C16</f>
        <v>14.272179</v>
      </c>
      <c r="J7" s="53">
        <f>Rezerves!D16</f>
        <v>14.272179</v>
      </c>
      <c r="K7" s="53">
        <f>Rezerves!E16</f>
        <v>14.272179</v>
      </c>
      <c r="L7" s="53">
        <f>Rezerves!F16</f>
        <v>14.272179</v>
      </c>
    </row>
    <row r="8" spans="1:13" ht="15.75" x14ac:dyDescent="0.25">
      <c r="A8" s="20" t="s">
        <v>6</v>
      </c>
      <c r="B8" s="168"/>
      <c r="C8" s="54" t="s">
        <v>132</v>
      </c>
      <c r="D8" s="53">
        <f>D7/Makro!R6*100</f>
        <v>4.6504375356980134E-2</v>
      </c>
      <c r="E8" s="53">
        <f>E7/Makro!S6*100</f>
        <v>4.3949809396521211E-2</v>
      </c>
      <c r="F8" s="53">
        <f>F7/Makro!T6*100</f>
        <v>4.1684771395621247E-2</v>
      </c>
      <c r="G8" s="53">
        <f>G7/Makro!U6*100</f>
        <v>3.9549118971177653E-2</v>
      </c>
      <c r="H8" s="28"/>
      <c r="I8" s="53">
        <f>Makro!$Q$85</f>
        <v>5.2057464042763082E-2</v>
      </c>
      <c r="J8" s="53">
        <f>Makro!$Q$85</f>
        <v>5.2057464042763082E-2</v>
      </c>
      <c r="K8" s="53">
        <f>Makro!$Q$85</f>
        <v>5.2057464042763082E-2</v>
      </c>
      <c r="L8" s="53">
        <f>Makro!$Q$85</f>
        <v>5.2057464042763082E-2</v>
      </c>
    </row>
    <row r="9" spans="1:13" ht="15.75" x14ac:dyDescent="0.25">
      <c r="A9" s="20" t="s">
        <v>7</v>
      </c>
      <c r="B9" s="168" t="s">
        <v>385</v>
      </c>
      <c r="C9" s="54" t="s">
        <v>131</v>
      </c>
      <c r="D9" s="53">
        <f>Rezerves!C5</f>
        <v>30.689970331700842</v>
      </c>
      <c r="E9" s="53">
        <f>Rezerves!D5</f>
        <v>32.473813188208496</v>
      </c>
      <c r="F9" s="53">
        <f>Rezerves!E5</f>
        <v>34.238352573763216</v>
      </c>
      <c r="G9" s="53">
        <f>Rezerves!F5</f>
        <v>36.087223612746428</v>
      </c>
      <c r="H9" s="28"/>
      <c r="I9" s="53">
        <f>Rezerves!C17</f>
        <v>30.689970331700842</v>
      </c>
      <c r="J9" s="53">
        <f>Rezerves!D17</f>
        <v>32.473813188208496</v>
      </c>
      <c r="K9" s="53">
        <f>Rezerves!E17</f>
        <v>34.238352573763216</v>
      </c>
      <c r="L9" s="53">
        <f>Rezerves!F17</f>
        <v>36.087223612746428</v>
      </c>
    </row>
    <row r="10" spans="1:13" ht="15.75" x14ac:dyDescent="0.25">
      <c r="A10" s="20" t="s">
        <v>8</v>
      </c>
      <c r="B10" s="168"/>
      <c r="C10" s="54" t="s">
        <v>132</v>
      </c>
      <c r="D10" s="53">
        <f>D9/Makro!R6*100</f>
        <v>0.1</v>
      </c>
      <c r="E10" s="53">
        <f>E9/Makro!S6*100</f>
        <v>0.1</v>
      </c>
      <c r="F10" s="53">
        <f>F9/Makro!T6*100</f>
        <v>0.1</v>
      </c>
      <c r="G10" s="53">
        <f>G9/Makro!U6*100</f>
        <v>0.1</v>
      </c>
      <c r="H10" s="28"/>
      <c r="I10" s="53">
        <v>0.1</v>
      </c>
      <c r="J10" s="53">
        <v>0.1</v>
      </c>
      <c r="K10" s="53">
        <v>0.1</v>
      </c>
      <c r="L10" s="53">
        <v>0.1</v>
      </c>
    </row>
    <row r="11" spans="1:13" ht="15.75" x14ac:dyDescent="0.25">
      <c r="A11" s="170" t="s">
        <v>9</v>
      </c>
      <c r="B11" s="55" t="s">
        <v>129</v>
      </c>
      <c r="C11" s="54" t="s">
        <v>131</v>
      </c>
      <c r="D11" s="53">
        <f>I11+Ieņēmumi!C23</f>
        <v>11391.579289744004</v>
      </c>
      <c r="E11" s="53">
        <f>J11+Ieņēmumi!D23</f>
        <v>12540.068000507892</v>
      </c>
      <c r="F11" s="53">
        <f>K11+Ieņēmumi!E23</f>
        <v>13187.938458538414</v>
      </c>
      <c r="G11" s="53">
        <f>L11+Ieņēmumi!F23</f>
        <v>14164.289935299486</v>
      </c>
      <c r="H11" s="28"/>
      <c r="I11" s="53">
        <f>Makro!R6/100*'Budžeta ieņēmumi un izdevumi'!I12</f>
        <v>11079.079289744004</v>
      </c>
      <c r="J11" s="53">
        <f>Makro!S6/100*'Budžeta ieņēmumi un izdevumi'!J12</f>
        <v>11820.468000507892</v>
      </c>
      <c r="K11" s="53">
        <f>Makro!T6/100*'Budžeta ieņēmumi un izdevumi'!K12</f>
        <v>12086.138458538415</v>
      </c>
      <c r="L11" s="53">
        <f>Makro!U6/100*'Budžeta ieņēmumi un izdevumi'!L12</f>
        <v>12738.789935299486</v>
      </c>
    </row>
    <row r="12" spans="1:13" ht="15.75" x14ac:dyDescent="0.25">
      <c r="A12" s="170" t="s">
        <v>10</v>
      </c>
      <c r="B12" s="56"/>
      <c r="C12" s="54" t="s">
        <v>132</v>
      </c>
      <c r="D12" s="53">
        <f>D11/Makro!R6*100</f>
        <v>37.118247970338402</v>
      </c>
      <c r="E12" s="53">
        <f>E11/Makro!S6*100</f>
        <v>38.615939334963265</v>
      </c>
      <c r="F12" s="53">
        <f>F11/Makro!T6*100</f>
        <v>38.518028664277224</v>
      </c>
      <c r="G12" s="53">
        <f>G11/Makro!U6*100</f>
        <v>39.250151486567937</v>
      </c>
      <c r="H12" s="28"/>
      <c r="I12" s="53">
        <v>36.1</v>
      </c>
      <c r="J12" s="53">
        <v>36.4</v>
      </c>
      <c r="K12" s="53">
        <v>35.299999999999997</v>
      </c>
      <c r="L12" s="53">
        <f>K12</f>
        <v>35.299999999999997</v>
      </c>
    </row>
    <row r="13" spans="1:13" ht="15.75" x14ac:dyDescent="0.25">
      <c r="A13" s="170" t="s">
        <v>11</v>
      </c>
      <c r="B13" s="169" t="s">
        <v>434</v>
      </c>
      <c r="C13" s="54" t="s">
        <v>131</v>
      </c>
      <c r="D13" s="53">
        <f>I13+Ieņēmumi!C23</f>
        <v>9580.8710401736535</v>
      </c>
      <c r="E13" s="53">
        <f>J13+Ieņēmumi!D23</f>
        <v>10624.113022403591</v>
      </c>
      <c r="F13" s="53">
        <f>K13+Ieņēmumi!E23</f>
        <v>11476.020829850255</v>
      </c>
      <c r="G13" s="53">
        <f>L13+Ieņēmumi!F23</f>
        <v>12359.928754662167</v>
      </c>
      <c r="H13" s="28"/>
      <c r="I13" s="53">
        <f>Makro!R6/100*'Budžeta ieņēmumi un izdevumi'!I14</f>
        <v>9268.3710401736535</v>
      </c>
      <c r="J13" s="53">
        <f>Makro!S6/100*'Budžeta ieņēmumi un izdevumi'!J14</f>
        <v>9904.5130224035911</v>
      </c>
      <c r="K13" s="53">
        <f>Makro!T6/100*'Budžeta ieņēmumi un izdevumi'!K14</f>
        <v>10374.220829850256</v>
      </c>
      <c r="L13" s="53">
        <f>Makro!U6/100*'Budžeta ieņēmumi un izdevumi'!L14</f>
        <v>10934.428754662167</v>
      </c>
    </row>
    <row r="14" spans="1:13" ht="15.75" x14ac:dyDescent="0.25">
      <c r="A14" s="170" t="s">
        <v>12</v>
      </c>
      <c r="B14" s="56"/>
      <c r="C14" s="54" t="s">
        <v>132</v>
      </c>
      <c r="D14" s="53">
        <f>D13/Makro!R6*100</f>
        <v>31.218247970338396</v>
      </c>
      <c r="E14" s="53">
        <f>E13/Makro!S6*100</f>
        <v>32.715939334963267</v>
      </c>
      <c r="F14" s="53">
        <f>F13/Makro!T6*100</f>
        <v>33.518028664277224</v>
      </c>
      <c r="G14" s="53">
        <f>G13/Makro!U6*100</f>
        <v>34.250151486567944</v>
      </c>
      <c r="H14" s="28"/>
      <c r="I14" s="53">
        <v>30.2</v>
      </c>
      <c r="J14" s="53">
        <v>30.5</v>
      </c>
      <c r="K14" s="53">
        <v>30.3</v>
      </c>
      <c r="L14" s="53">
        <f>K14</f>
        <v>30.3</v>
      </c>
    </row>
    <row r="15" spans="1:13" ht="15.75" x14ac:dyDescent="0.25">
      <c r="A15" s="170" t="s">
        <v>13</v>
      </c>
      <c r="B15" s="55" t="s">
        <v>130</v>
      </c>
      <c r="C15" s="54" t="s">
        <v>131</v>
      </c>
      <c r="D15" s="53">
        <f>D11-D3</f>
        <v>-285.35377131700625</v>
      </c>
      <c r="E15" s="53">
        <f>E11-E3</f>
        <v>-1.7493207528332277</v>
      </c>
      <c r="F15" s="53">
        <f>F11-F3</f>
        <v>93.892521704943647</v>
      </c>
      <c r="G15" s="53">
        <f>G11-G3</f>
        <v>218.69703754901275</v>
      </c>
      <c r="H15" s="28"/>
      <c r="I15" s="53">
        <f t="shared" ref="I15:L15" si="0">I11-I3</f>
        <v>-306.89970331700715</v>
      </c>
      <c r="J15" s="53">
        <f t="shared" si="0"/>
        <v>-129.89525275283268</v>
      </c>
      <c r="K15" s="53">
        <f t="shared" si="0"/>
        <v>-136.95341029505471</v>
      </c>
      <c r="L15" s="53">
        <f t="shared" si="0"/>
        <v>-144.34889445098815</v>
      </c>
    </row>
    <row r="16" spans="1:13" ht="15.75" x14ac:dyDescent="0.25">
      <c r="A16" s="170" t="s">
        <v>14</v>
      </c>
      <c r="B16" s="56"/>
      <c r="C16" s="54" t="s">
        <v>132</v>
      </c>
      <c r="D16" s="53">
        <f>D15/Makro!R6*100</f>
        <v>-0.92979487511023573</v>
      </c>
      <c r="E16" s="53">
        <f>E15/Makro!S6*100</f>
        <v>-5.3868658500148686E-3</v>
      </c>
      <c r="F16" s="53">
        <f>F15/Makro!T6*100</f>
        <v>0.27423200781247087</v>
      </c>
      <c r="G16" s="53">
        <f>G15/Makro!U6*100</f>
        <v>0.60602345000507718</v>
      </c>
      <c r="H16" s="28"/>
      <c r="I16" s="53">
        <f>I15/Makro!R6*100</f>
        <v>-0.999999999999996</v>
      </c>
      <c r="J16" s="53">
        <f>J15/Makro!S6*100</f>
        <v>-0.39999999999999603</v>
      </c>
      <c r="K16" s="53">
        <f>K15/Makro!T6*100</f>
        <v>-0.40000000000000541</v>
      </c>
      <c r="L16" s="53">
        <f>L15/Makro!U6*100</f>
        <v>-0.40000000000000679</v>
      </c>
    </row>
    <row r="17" spans="1:15" ht="15.75" x14ac:dyDescent="0.25">
      <c r="A17" s="32"/>
      <c r="B17" s="32"/>
      <c r="C17" s="32"/>
      <c r="D17" s="28"/>
      <c r="E17" s="28"/>
      <c r="F17" s="28"/>
      <c r="G17" s="28"/>
      <c r="H17" s="28"/>
      <c r="I17" s="167"/>
      <c r="J17" s="167"/>
      <c r="K17" s="167"/>
      <c r="L17" s="167"/>
    </row>
    <row r="18" spans="1:15" ht="15.75" x14ac:dyDescent="0.25">
      <c r="A18" s="32"/>
      <c r="B18" s="32"/>
      <c r="C18" s="32"/>
      <c r="D18" s="28"/>
      <c r="E18" s="28"/>
      <c r="F18" s="28"/>
      <c r="G18" s="28"/>
      <c r="H18" s="28"/>
    </row>
    <row r="19" spans="1:15" ht="15.75" x14ac:dyDescent="0.25">
      <c r="A19" s="50" t="s">
        <v>22</v>
      </c>
      <c r="B19" s="32"/>
      <c r="C19" s="32"/>
      <c r="D19" s="32"/>
      <c r="E19" s="32"/>
      <c r="F19" s="32"/>
      <c r="G19" s="32"/>
      <c r="H19" s="28"/>
    </row>
    <row r="20" spans="1:15" ht="15.75" x14ac:dyDescent="0.25">
      <c r="A20" s="17" t="s">
        <v>0</v>
      </c>
      <c r="B20" s="17" t="s">
        <v>127</v>
      </c>
      <c r="C20" s="17"/>
      <c r="D20" s="17">
        <v>2007</v>
      </c>
      <c r="E20" s="17">
        <v>2008</v>
      </c>
      <c r="F20" s="17">
        <v>2009</v>
      </c>
      <c r="G20" s="17">
        <v>2010</v>
      </c>
      <c r="H20" s="17">
        <v>2011</v>
      </c>
      <c r="I20" s="17">
        <v>2012</v>
      </c>
      <c r="J20" s="17">
        <v>2013</v>
      </c>
      <c r="K20" s="17">
        <v>2014</v>
      </c>
      <c r="L20" s="17">
        <v>2015</v>
      </c>
      <c r="M20" s="17">
        <v>2016</v>
      </c>
      <c r="N20" s="57" t="s">
        <v>133</v>
      </c>
      <c r="O20" s="57" t="s">
        <v>134</v>
      </c>
    </row>
    <row r="21" spans="1:15" ht="15.75" x14ac:dyDescent="0.25">
      <c r="A21" s="20" t="s">
        <v>1</v>
      </c>
      <c r="B21" s="55" t="s">
        <v>128</v>
      </c>
      <c r="C21" s="54" t="s">
        <v>131</v>
      </c>
      <c r="D21" s="53">
        <v>7678.9</v>
      </c>
      <c r="E21" s="53">
        <v>9167.2999999999993</v>
      </c>
      <c r="F21" s="53">
        <v>8316.2999999999993</v>
      </c>
      <c r="G21" s="53">
        <v>8162.3</v>
      </c>
      <c r="H21" s="53">
        <v>8216.7000000000007</v>
      </c>
      <c r="I21" s="53">
        <v>8309.2999999999993</v>
      </c>
      <c r="J21" s="53">
        <v>8596.5</v>
      </c>
      <c r="K21" s="53">
        <v>9045.2999999999993</v>
      </c>
      <c r="L21" s="53">
        <v>9353.1</v>
      </c>
      <c r="M21" s="53">
        <v>9309.7999999999993</v>
      </c>
      <c r="N21" s="53">
        <v>10089.9</v>
      </c>
      <c r="O21" s="53">
        <f>Makro!Q6/100*'Budžeta ieņēmumi un izdevumi'!O22</f>
        <v>10891.809857165392</v>
      </c>
    </row>
    <row r="22" spans="1:15" ht="15.75" x14ac:dyDescent="0.25">
      <c r="A22" s="20" t="s">
        <v>2</v>
      </c>
      <c r="B22" s="56"/>
      <c r="C22" s="54" t="s">
        <v>132</v>
      </c>
      <c r="D22" s="53">
        <v>34</v>
      </c>
      <c r="E22" s="53">
        <v>37.6</v>
      </c>
      <c r="F22" s="53">
        <v>44.2</v>
      </c>
      <c r="G22" s="53">
        <v>45.5</v>
      </c>
      <c r="H22" s="53">
        <v>40.5</v>
      </c>
      <c r="I22" s="53">
        <v>38</v>
      </c>
      <c r="J22" s="53">
        <v>37.700000000000003</v>
      </c>
      <c r="K22" s="53">
        <v>38.200000000000003</v>
      </c>
      <c r="L22" s="53">
        <v>38.4</v>
      </c>
      <c r="M22" s="53">
        <v>37.299999999999997</v>
      </c>
      <c r="N22" s="53">
        <v>37.6</v>
      </c>
      <c r="O22" s="53">
        <v>37.799999999999997</v>
      </c>
    </row>
    <row r="23" spans="1:15" ht="15.75" x14ac:dyDescent="0.25">
      <c r="A23" s="20" t="s">
        <v>3</v>
      </c>
      <c r="B23" s="168" t="s">
        <v>383</v>
      </c>
      <c r="C23" s="54" t="s">
        <v>131</v>
      </c>
      <c r="D23" s="171" t="s">
        <v>200</v>
      </c>
      <c r="E23" s="53">
        <f>Rezerves!C22</f>
        <v>8.3585949999999993</v>
      </c>
      <c r="F23" s="53">
        <f>Rezerves!D22</f>
        <v>108.10707600000001</v>
      </c>
      <c r="G23" s="53">
        <f>Rezerves!E22</f>
        <v>118.475241</v>
      </c>
      <c r="H23" s="53">
        <f>Rezerves!F22</f>
        <v>68.096461000000005</v>
      </c>
      <c r="I23" s="53">
        <f>Rezerves!G22</f>
        <v>10.563726000000001</v>
      </c>
      <c r="J23" s="53">
        <f>Rezerves!H22</f>
        <v>53.348809000000003</v>
      </c>
      <c r="K23" s="53">
        <f>Rezerves!I22</f>
        <v>47.380226</v>
      </c>
      <c r="L23" s="53">
        <f>Rezerves!J22</f>
        <v>38.063631999999998</v>
      </c>
      <c r="M23" s="53">
        <f>Rezerves!K22</f>
        <v>45.553699999999999</v>
      </c>
      <c r="N23" s="53">
        <f>Rezerves!L22</f>
        <v>68.021347000000006</v>
      </c>
      <c r="O23" s="53">
        <f>Rezerves!M22</f>
        <v>43.545932000000001</v>
      </c>
    </row>
    <row r="24" spans="1:15" ht="15.75" x14ac:dyDescent="0.25">
      <c r="A24" s="20" t="s">
        <v>4</v>
      </c>
      <c r="B24" s="168"/>
      <c r="C24" s="54" t="s">
        <v>132</v>
      </c>
      <c r="D24" s="171" t="s">
        <v>200</v>
      </c>
      <c r="E24" s="53">
        <f>E23/Makro!G6*100</f>
        <v>3.4325137924216161E-2</v>
      </c>
      <c r="F24" s="53">
        <f>F23/Makro!H6*100</f>
        <v>0.5742254147750161</v>
      </c>
      <c r="G24" s="53">
        <f>G23/Makro!I6*100</f>
        <v>0.66047508284422873</v>
      </c>
      <c r="H24" s="53">
        <f>H23/Makro!J6*100</f>
        <v>0.33540491190311938</v>
      </c>
      <c r="I24" s="53">
        <f>I23/Makro!K6*100</f>
        <v>4.8267900926512772E-2</v>
      </c>
      <c r="J24" s="53">
        <f>J23/Makro!L6*100</f>
        <v>0.23366276065202962</v>
      </c>
      <c r="K24" s="53">
        <f>K23/Makro!M6*100</f>
        <v>0.20007255445828187</v>
      </c>
      <c r="L24" s="53">
        <f>L23/Makro!N6*100</f>
        <v>0.15629881613506869</v>
      </c>
      <c r="M24" s="53">
        <f>M23/Makro!O6*100</f>
        <v>0.18275071281030195</v>
      </c>
      <c r="N24" s="53">
        <f>N23/Makro!P6*100</f>
        <v>0.25318105144025793</v>
      </c>
      <c r="O24" s="53">
        <f>O23/Makro!Q6*100</f>
        <v>0.15112605261990708</v>
      </c>
    </row>
    <row r="25" spans="1:15" ht="15.75" x14ac:dyDescent="0.25">
      <c r="A25" s="20" t="s">
        <v>5</v>
      </c>
      <c r="B25" s="168" t="s">
        <v>384</v>
      </c>
      <c r="C25" s="54" t="s">
        <v>131</v>
      </c>
      <c r="D25" s="171" t="s">
        <v>200</v>
      </c>
      <c r="E25" s="171" t="s">
        <v>200</v>
      </c>
      <c r="F25" s="171" t="s">
        <v>200</v>
      </c>
      <c r="G25" s="53">
        <f>Rezerves!E23</f>
        <v>0.142287</v>
      </c>
      <c r="H25" s="53">
        <f>Rezerves!F23</f>
        <v>1.937441</v>
      </c>
      <c r="I25" s="53">
        <f>Rezerves!G23</f>
        <v>2.1343079999999999</v>
      </c>
      <c r="J25" s="53">
        <f>Rezerves!H23</f>
        <v>3.2209379999999999</v>
      </c>
      <c r="K25" s="53">
        <f>Rezerves!I23</f>
        <v>4.2686159999999997</v>
      </c>
      <c r="L25" s="53">
        <f>Rezerves!J23</f>
        <v>5</v>
      </c>
      <c r="M25" s="53">
        <f>Rezerves!K23</f>
        <v>4.3404990000000003</v>
      </c>
      <c r="N25" s="53">
        <f>Rezerves!L23</f>
        <v>15.587272</v>
      </c>
      <c r="O25" s="53">
        <f>Rezerves!M23</f>
        <v>14.272179</v>
      </c>
    </row>
    <row r="26" spans="1:15" ht="15.75" x14ac:dyDescent="0.25">
      <c r="A26" s="20" t="s">
        <v>6</v>
      </c>
      <c r="B26" s="168"/>
      <c r="C26" s="54" t="s">
        <v>132</v>
      </c>
      <c r="D26" s="171" t="s">
        <v>200</v>
      </c>
      <c r="E26" s="171" t="s">
        <v>200</v>
      </c>
      <c r="F26" s="171" t="s">
        <v>200</v>
      </c>
      <c r="G26" s="53">
        <f>G25/Makro!I6*100</f>
        <v>7.9322073810051818E-4</v>
      </c>
      <c r="H26" s="53">
        <f>H25/Makro!J6*100</f>
        <v>9.5427459574219491E-3</v>
      </c>
      <c r="I26" s="53">
        <f>I25/Makro!K6*100</f>
        <v>9.7521051843510141E-3</v>
      </c>
      <c r="J26" s="53">
        <f>J25/Makro!L6*100</f>
        <v>1.4107405190039519E-2</v>
      </c>
      <c r="K26" s="53">
        <f>K25/Makro!M6*100</f>
        <v>1.8025091461604536E-2</v>
      </c>
      <c r="L26" s="53">
        <f>L25/Makro!N6*100</f>
        <v>2.0531253577570935E-2</v>
      </c>
      <c r="M26" s="53">
        <f>M25/Makro!O6*100</f>
        <v>1.7413059448571747E-2</v>
      </c>
      <c r="N26" s="53">
        <f>N25/Makro!P6*100</f>
        <v>5.8017109159059901E-2</v>
      </c>
      <c r="O26" s="53">
        <f>O25/Makro!Q6*100</f>
        <v>4.9531563006958559E-2</v>
      </c>
    </row>
    <row r="27" spans="1:15" ht="15.75" x14ac:dyDescent="0.25">
      <c r="A27" s="20" t="s">
        <v>7</v>
      </c>
      <c r="B27" s="168" t="s">
        <v>385</v>
      </c>
      <c r="C27" s="54" t="s">
        <v>131</v>
      </c>
      <c r="D27" s="171" t="s">
        <v>200</v>
      </c>
      <c r="E27" s="171" t="s">
        <v>200</v>
      </c>
      <c r="F27" s="171" t="s">
        <v>200</v>
      </c>
      <c r="G27" s="171" t="s">
        <v>200</v>
      </c>
      <c r="H27" s="171" t="s">
        <v>200</v>
      </c>
      <c r="I27" s="171" t="s">
        <v>200</v>
      </c>
      <c r="J27" s="171" t="s">
        <v>200</v>
      </c>
      <c r="K27" s="171" t="s">
        <v>200</v>
      </c>
      <c r="L27" s="171" t="s">
        <v>200</v>
      </c>
      <c r="M27" s="53">
        <f>Rezerves!K24</f>
        <v>0</v>
      </c>
      <c r="N27" s="53">
        <f>Rezerves!L24</f>
        <v>22.766999999999999</v>
      </c>
      <c r="O27" s="53">
        <f>Rezerves!M24</f>
        <v>23.533999999999999</v>
      </c>
    </row>
    <row r="28" spans="1:15" ht="15.75" x14ac:dyDescent="0.25">
      <c r="A28" s="20" t="s">
        <v>8</v>
      </c>
      <c r="B28" s="168"/>
      <c r="C28" s="54" t="s">
        <v>132</v>
      </c>
      <c r="D28" s="171" t="s">
        <v>200</v>
      </c>
      <c r="E28" s="171" t="s">
        <v>200</v>
      </c>
      <c r="F28" s="171" t="s">
        <v>200</v>
      </c>
      <c r="G28" s="171" t="s">
        <v>200</v>
      </c>
      <c r="H28" s="171" t="s">
        <v>200</v>
      </c>
      <c r="I28" s="171" t="s">
        <v>200</v>
      </c>
      <c r="J28" s="171" t="s">
        <v>200</v>
      </c>
      <c r="K28" s="171" t="s">
        <v>200</v>
      </c>
      <c r="L28" s="171" t="s">
        <v>200</v>
      </c>
      <c r="M28" s="53">
        <f>M27/Makro!O6*100</f>
        <v>0</v>
      </c>
      <c r="N28" s="53">
        <f>N27/Makro!P6*100</f>
        <v>8.4740647640223182E-2</v>
      </c>
      <c r="O28" s="53">
        <f>O27/Makro!Q6*100</f>
        <v>8.1674690585492427E-2</v>
      </c>
    </row>
    <row r="29" spans="1:15" ht="15.75" x14ac:dyDescent="0.25">
      <c r="A29" s="170" t="s">
        <v>9</v>
      </c>
      <c r="B29" s="55" t="s">
        <v>129</v>
      </c>
      <c r="C29" s="54" t="s">
        <v>131</v>
      </c>
      <c r="D29" s="53">
        <v>7563.1</v>
      </c>
      <c r="E29" s="53">
        <v>8143.5</v>
      </c>
      <c r="F29" s="53">
        <v>6598.1</v>
      </c>
      <c r="G29" s="53">
        <v>6604.3</v>
      </c>
      <c r="H29" s="53">
        <v>7342.4</v>
      </c>
      <c r="I29" s="53">
        <v>8045.4</v>
      </c>
      <c r="J29" s="53">
        <v>8377.2999999999993</v>
      </c>
      <c r="K29" s="53">
        <v>8757</v>
      </c>
      <c r="L29" s="53">
        <v>9055.1</v>
      </c>
      <c r="M29" s="53">
        <v>9319.2999999999993</v>
      </c>
      <c r="N29" s="53">
        <v>9964.7000000000007</v>
      </c>
      <c r="O29" s="53">
        <f>Makro!Q6/100*'Budžeta ieņēmumi un izdevumi'!O30</f>
        <v>10603.666739250964</v>
      </c>
    </row>
    <row r="30" spans="1:15" ht="15.75" x14ac:dyDescent="0.25">
      <c r="A30" s="170" t="s">
        <v>10</v>
      </c>
      <c r="B30" s="56"/>
      <c r="C30" s="54" t="s">
        <v>132</v>
      </c>
      <c r="D30" s="53">
        <v>33.5</v>
      </c>
      <c r="E30" s="53">
        <v>33.4</v>
      </c>
      <c r="F30" s="53">
        <v>35</v>
      </c>
      <c r="G30" s="53">
        <v>36.799999999999997</v>
      </c>
      <c r="H30" s="53">
        <v>36.200000000000003</v>
      </c>
      <c r="I30" s="53">
        <v>36.799999999999997</v>
      </c>
      <c r="J30" s="53">
        <v>36.700000000000003</v>
      </c>
      <c r="K30" s="53">
        <v>37</v>
      </c>
      <c r="L30" s="53">
        <v>37.200000000000003</v>
      </c>
      <c r="M30" s="53">
        <v>37.4</v>
      </c>
      <c r="N30" s="53">
        <v>37.1</v>
      </c>
      <c r="O30" s="53">
        <v>36.799999999999997</v>
      </c>
    </row>
    <row r="31" spans="1:15" ht="15.75" x14ac:dyDescent="0.25">
      <c r="A31" s="170" t="s">
        <v>11</v>
      </c>
      <c r="B31" s="169" t="s">
        <v>434</v>
      </c>
      <c r="C31" s="54" t="s">
        <v>131</v>
      </c>
      <c r="D31" s="53">
        <v>6414.1</v>
      </c>
      <c r="E31" s="53">
        <v>6885</v>
      </c>
      <c r="F31" s="53">
        <v>5245.2</v>
      </c>
      <c r="G31" s="53">
        <v>5120.3</v>
      </c>
      <c r="H31" s="53">
        <v>5757.3</v>
      </c>
      <c r="I31" s="53">
        <v>6385.9</v>
      </c>
      <c r="J31" s="53">
        <v>6754.8</v>
      </c>
      <c r="K31" s="53">
        <v>7102.7</v>
      </c>
      <c r="L31" s="53">
        <v>7372.7</v>
      </c>
      <c r="M31" s="53">
        <v>7803.6</v>
      </c>
      <c r="N31" s="53">
        <f>Makro!P6/100*'Budžeta ieņēmumi un izdevumi'!N32</f>
        <v>8409.2713454995173</v>
      </c>
      <c r="O31" s="53">
        <f>Makro!Q6/100*'Budžeta ieņēmumi un izdevumi'!O32</f>
        <v>8845.993719972952</v>
      </c>
    </row>
    <row r="32" spans="1:15" ht="15.75" x14ac:dyDescent="0.25">
      <c r="A32" s="170" t="s">
        <v>12</v>
      </c>
      <c r="B32" s="56"/>
      <c r="C32" s="54" t="s">
        <v>132</v>
      </c>
      <c r="D32" s="53">
        <v>28.4</v>
      </c>
      <c r="E32" s="53">
        <v>28.3</v>
      </c>
      <c r="F32" s="53">
        <v>27.9</v>
      </c>
      <c r="G32" s="53">
        <v>28.5</v>
      </c>
      <c r="H32" s="53">
        <v>28.4</v>
      </c>
      <c r="I32" s="53">
        <v>29.2</v>
      </c>
      <c r="J32" s="53">
        <v>29.6</v>
      </c>
      <c r="K32" s="53">
        <v>30.1</v>
      </c>
      <c r="L32" s="53">
        <v>30.4</v>
      </c>
      <c r="M32" s="53">
        <v>31.4</v>
      </c>
      <c r="N32" s="53">
        <v>31.3</v>
      </c>
      <c r="O32" s="53">
        <v>30.7</v>
      </c>
    </row>
    <row r="33" spans="1:15" ht="15.75" x14ac:dyDescent="0.25">
      <c r="A33" s="170" t="s">
        <v>13</v>
      </c>
      <c r="B33" s="55" t="s">
        <v>130</v>
      </c>
      <c r="C33" s="54" t="s">
        <v>131</v>
      </c>
      <c r="D33" s="53">
        <v>-115.8</v>
      </c>
      <c r="E33" s="53">
        <v>-1023.8</v>
      </c>
      <c r="F33" s="53">
        <v>-1718.3</v>
      </c>
      <c r="G33" s="53">
        <v>-1558.1</v>
      </c>
      <c r="H33" s="53">
        <v>-874.4</v>
      </c>
      <c r="I33" s="53">
        <v>-263.89999999999998</v>
      </c>
      <c r="J33" s="53">
        <v>-219.2</v>
      </c>
      <c r="K33" s="53">
        <v>-288.3</v>
      </c>
      <c r="L33" s="53">
        <v>-298</v>
      </c>
      <c r="M33" s="53">
        <v>9.5</v>
      </c>
      <c r="N33" s="53">
        <f>N29-N21</f>
        <v>-125.19999999999891</v>
      </c>
      <c r="O33" s="53">
        <f>O29-O21</f>
        <v>-288.14311791442742</v>
      </c>
    </row>
    <row r="34" spans="1:15" ht="15.75" x14ac:dyDescent="0.25">
      <c r="A34" s="170" t="s">
        <v>14</v>
      </c>
      <c r="B34" s="56"/>
      <c r="C34" s="54" t="s">
        <v>132</v>
      </c>
      <c r="D34" s="53">
        <v>-0.5</v>
      </c>
      <c r="E34" s="53">
        <v>-4.2</v>
      </c>
      <c r="F34" s="53">
        <v>-9.1</v>
      </c>
      <c r="G34" s="53">
        <v>-8.6999999999999993</v>
      </c>
      <c r="H34" s="53">
        <v>-4.3</v>
      </c>
      <c r="I34" s="53">
        <v>-1.2</v>
      </c>
      <c r="J34" s="53">
        <v>-1</v>
      </c>
      <c r="K34" s="53">
        <v>-1.2</v>
      </c>
      <c r="L34" s="53">
        <v>-1.2</v>
      </c>
      <c r="M34" s="53">
        <v>0</v>
      </c>
      <c r="N34" s="53">
        <v>-0.5</v>
      </c>
      <c r="O34" s="53">
        <v>-0.9</v>
      </c>
    </row>
    <row r="35" spans="1:15" ht="15.75" x14ac:dyDescent="0.25">
      <c r="A35" s="51" t="s">
        <v>374</v>
      </c>
      <c r="B35" s="19"/>
      <c r="C35" s="19"/>
      <c r="D35" s="19"/>
      <c r="E35" s="19"/>
      <c r="F35" s="19"/>
      <c r="G35" s="19"/>
      <c r="H35" s="28"/>
    </row>
    <row r="36" spans="1:15" ht="15" hidden="1" customHeight="1" x14ac:dyDescent="0.25">
      <c r="A36" t="s">
        <v>93</v>
      </c>
    </row>
    <row r="37" spans="1:15" ht="15" hidden="1" customHeight="1" x14ac:dyDescent="0.25"/>
    <row r="38" spans="1:15" ht="15" hidden="1" customHeight="1" x14ac:dyDescent="0.25"/>
    <row r="39" spans="1:15" ht="15" hidden="1" customHeight="1" x14ac:dyDescent="0.25"/>
    <row r="40" spans="1:15" ht="15" hidden="1" customHeight="1" x14ac:dyDescent="0.25"/>
    <row r="41" spans="1:15" ht="15" hidden="1" customHeight="1" x14ac:dyDescent="0.25"/>
    <row r="42" spans="1:15" ht="15" hidden="1" customHeight="1" x14ac:dyDescent="0.25"/>
    <row r="43" spans="1:15" ht="15" hidden="1" customHeight="1" x14ac:dyDescent="0.25"/>
    <row r="44" spans="1:15" ht="15" hidden="1" customHeight="1" x14ac:dyDescent="0.25"/>
    <row r="45" spans="1:15" ht="15" hidden="1" customHeight="1" x14ac:dyDescent="0.25"/>
    <row r="46" spans="1:15" ht="15" hidden="1" customHeight="1" x14ac:dyDescent="0.25"/>
    <row r="47" spans="1:15" ht="15" hidden="1" customHeight="1" x14ac:dyDescent="0.25"/>
    <row r="48" spans="1:15" ht="15" hidden="1" customHeight="1" x14ac:dyDescent="0.25"/>
    <row r="49" spans="6:6" ht="15" hidden="1" customHeight="1" x14ac:dyDescent="0.25"/>
    <row r="50" spans="6:6" ht="15" hidden="1" customHeight="1" x14ac:dyDescent="0.25"/>
    <row r="51" spans="6:6" ht="15" hidden="1" customHeight="1" x14ac:dyDescent="0.25"/>
    <row r="52" spans="6:6" ht="15" hidden="1" customHeight="1" x14ac:dyDescent="0.25"/>
    <row r="53" spans="6:6" ht="15" hidden="1" customHeight="1" x14ac:dyDescent="0.25"/>
    <row r="54" spans="6:6" ht="15" hidden="1" customHeight="1" x14ac:dyDescent="0.25"/>
    <row r="55" spans="6:6" ht="15" hidden="1" customHeight="1" x14ac:dyDescent="0.25"/>
    <row r="56" spans="6:6" ht="15" hidden="1" customHeight="1" x14ac:dyDescent="0.25"/>
    <row r="57" spans="6:6" ht="15" hidden="1" customHeight="1" x14ac:dyDescent="0.25"/>
    <row r="58" spans="6:6" ht="15" hidden="1" customHeight="1" x14ac:dyDescent="0.25"/>
    <row r="59" spans="6:6" ht="15" hidden="1" customHeight="1" x14ac:dyDescent="0.25">
      <c r="F59" t="e">
        <f>select</f>
        <v>#NAME?</v>
      </c>
    </row>
  </sheetData>
  <pageMargins left="0.70866141732283472" right="0.70866141732283472" top="0.74803149606299213" bottom="0.74803149606299213" header="0.31496062992125984" footer="0.31496062992125984"/>
  <pageSetup paperSize="9" scale="61" orientation="landscape" r:id="rId1"/>
  <headerFooter>
    <oddHeader>&amp;LPolitisko partiju aptauja par fiskālās disciplīnas jautājumiem</oddHeader>
    <oddFooter>&amp;LFiskālās disciplīnas padome&amp;CPage &amp;P&amp;R&amp;D</oddFooter>
  </headerFooter>
  <ignoredErrors>
    <ignoredError sqref="D11:G13 F15:G15 D15:E15 D7:G7 D9:G9 D5:G5 L13 G25:O25 M27:O27" formula="1"/>
    <ignoredError sqref="A21:A22 A3:A4 A5:A10 A23:A28 A29:A34 A11:A16" numberStoredAsText="1"/>
    <ignoredError sqref="F59"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59999389629810485"/>
    <pageSetUpPr fitToPage="1"/>
  </sheetPr>
  <dimension ref="A1:XFC47"/>
  <sheetViews>
    <sheetView zoomScale="115" zoomScaleNormal="115"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5" ht="64.5" customHeight="1" x14ac:dyDescent="0.25">
      <c r="A1" s="285" t="s">
        <v>370</v>
      </c>
      <c r="B1" s="286"/>
      <c r="C1" s="286"/>
      <c r="D1" s="286"/>
      <c r="E1" s="286"/>
      <c r="F1" s="286"/>
      <c r="G1" s="287"/>
      <c r="H1" s="99" t="s">
        <v>22</v>
      </c>
    </row>
    <row r="2" spans="1:15" ht="15.75" x14ac:dyDescent="0.25">
      <c r="A2" s="17" t="s">
        <v>0</v>
      </c>
      <c r="B2" s="17" t="s">
        <v>127</v>
      </c>
      <c r="C2" s="17"/>
      <c r="D2" s="17">
        <v>2019</v>
      </c>
      <c r="E2" s="17">
        <v>2020</v>
      </c>
      <c r="F2" s="17">
        <v>2021</v>
      </c>
      <c r="G2" s="17">
        <v>2022</v>
      </c>
      <c r="H2" s="27"/>
    </row>
    <row r="3" spans="1:15" ht="15.75" x14ac:dyDescent="0.25">
      <c r="A3" s="20" t="s">
        <v>1</v>
      </c>
      <c r="B3" s="55" t="s">
        <v>128</v>
      </c>
      <c r="C3" s="54" t="s">
        <v>131</v>
      </c>
      <c r="D3" s="53">
        <f>'Budžeta ieņēmumi un izdevumi'!D3</f>
        <v>11676.93306106101</v>
      </c>
      <c r="E3" s="53">
        <f>'Budžeta ieņēmumi un izdevumi'!E3</f>
        <v>12541.817321260725</v>
      </c>
      <c r="F3" s="53">
        <f>'Budžeta ieņēmumi un izdevumi'!F3</f>
        <v>13094.04593683347</v>
      </c>
      <c r="G3" s="53">
        <f>'Budžeta ieņēmumi un izdevumi'!G3</f>
        <v>13945.592897750474</v>
      </c>
      <c r="H3" s="28"/>
    </row>
    <row r="4" spans="1:15" ht="15.75" x14ac:dyDescent="0.25">
      <c r="A4" s="20" t="s">
        <v>2</v>
      </c>
      <c r="B4" s="56"/>
      <c r="C4" s="54" t="s">
        <v>132</v>
      </c>
      <c r="D4" s="53">
        <f>'Budžeta ieņēmumi un izdevumi'!D4</f>
        <v>38.048042845448634</v>
      </c>
      <c r="E4" s="53">
        <f>'Budžeta ieņēmumi un izdevumi'!E4</f>
        <v>38.621326200813286</v>
      </c>
      <c r="F4" s="53">
        <f>'Budžeta ieņēmumi un izdevumi'!F4</f>
        <v>38.243796656464752</v>
      </c>
      <c r="G4" s="53">
        <f>'Budžeta ieņēmumi un izdevumi'!G4</f>
        <v>38.644128036562861</v>
      </c>
      <c r="H4" s="28"/>
    </row>
    <row r="5" spans="1:15" ht="15.75" x14ac:dyDescent="0.25">
      <c r="A5" s="20" t="s">
        <v>3</v>
      </c>
      <c r="B5" s="55" t="s">
        <v>130</v>
      </c>
      <c r="C5" s="54" t="s">
        <v>131</v>
      </c>
      <c r="D5" s="53">
        <f>'Budžeta ieņēmumi un izdevumi'!D15</f>
        <v>-285.35377131700625</v>
      </c>
      <c r="E5" s="53">
        <f>'Budžeta ieņēmumi un izdevumi'!E15</f>
        <v>-1.7493207528332277</v>
      </c>
      <c r="F5" s="53">
        <f>'Budžeta ieņēmumi un izdevumi'!F15</f>
        <v>93.892521704943647</v>
      </c>
      <c r="G5" s="53">
        <f>'Budžeta ieņēmumi un izdevumi'!G15</f>
        <v>218.69703754901275</v>
      </c>
      <c r="H5" s="28"/>
    </row>
    <row r="6" spans="1:15" ht="15.75" x14ac:dyDescent="0.25">
      <c r="A6" s="20" t="s">
        <v>4</v>
      </c>
      <c r="B6" s="56"/>
      <c r="C6" s="54" t="s">
        <v>132</v>
      </c>
      <c r="D6" s="53">
        <f>'Budžeta ieņēmumi un izdevumi'!D16</f>
        <v>-0.92979487511023573</v>
      </c>
      <c r="E6" s="53">
        <f>'Budžeta ieņēmumi un izdevumi'!E16</f>
        <v>-5.3868658500148686E-3</v>
      </c>
      <c r="F6" s="53">
        <f>'Budžeta ieņēmumi un izdevumi'!F16</f>
        <v>0.27423200781247087</v>
      </c>
      <c r="G6" s="53">
        <f>'Budžeta ieņēmumi un izdevumi'!G16</f>
        <v>0.60602345000507718</v>
      </c>
      <c r="H6" s="28"/>
    </row>
    <row r="7" spans="1:15" ht="15.75" x14ac:dyDescent="0.25">
      <c r="A7" s="20" t="s">
        <v>5</v>
      </c>
      <c r="B7" s="55" t="s">
        <v>287</v>
      </c>
      <c r="C7" s="54" t="s">
        <v>131</v>
      </c>
      <c r="D7" s="53">
        <v>24486.645827823522</v>
      </c>
      <c r="E7" s="53">
        <v>25219.98765904102</v>
      </c>
      <c r="F7" s="53">
        <v>25949.427033761942</v>
      </c>
      <c r="G7" s="53">
        <v>26701.960417741037</v>
      </c>
      <c r="H7" s="28"/>
    </row>
    <row r="8" spans="1:15" ht="15.75" x14ac:dyDescent="0.25">
      <c r="A8" s="20" t="s">
        <v>6</v>
      </c>
      <c r="B8" s="56"/>
      <c r="C8" s="54" t="s">
        <v>288</v>
      </c>
      <c r="D8" s="53">
        <v>3.3668989970053964</v>
      </c>
      <c r="E8" s="53">
        <v>2.9948643696402932</v>
      </c>
      <c r="F8" s="53">
        <v>2.8923066283080834</v>
      </c>
      <c r="G8" s="53">
        <v>2.8999999999999937</v>
      </c>
      <c r="H8" s="28"/>
    </row>
    <row r="9" spans="1:15" ht="15.75" x14ac:dyDescent="0.25">
      <c r="A9" s="20" t="s">
        <v>7</v>
      </c>
      <c r="B9" s="55" t="s">
        <v>290</v>
      </c>
      <c r="C9" s="54" t="s">
        <v>288</v>
      </c>
      <c r="D9" s="53">
        <v>3.4499899999999881</v>
      </c>
      <c r="E9" s="53">
        <v>3.3499999900000028</v>
      </c>
      <c r="F9" s="53">
        <v>3.2500000000000022</v>
      </c>
      <c r="G9" s="53">
        <v>2.934411884860344</v>
      </c>
      <c r="H9" s="28"/>
    </row>
    <row r="10" spans="1:15" ht="15.75" x14ac:dyDescent="0.25">
      <c r="A10" s="20" t="s">
        <v>8</v>
      </c>
      <c r="B10" s="56"/>
      <c r="C10" s="54" t="s">
        <v>289</v>
      </c>
      <c r="D10" s="53">
        <v>3.0553301774860353</v>
      </c>
      <c r="E10" s="53">
        <v>3.1003301774860352</v>
      </c>
      <c r="F10" s="53">
        <v>3.0914401774860369</v>
      </c>
      <c r="G10" s="53">
        <v>3</v>
      </c>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50" t="s">
        <v>22</v>
      </c>
      <c r="B13" s="32"/>
      <c r="C13" s="32"/>
      <c r="D13" s="32"/>
      <c r="E13" s="32"/>
      <c r="F13" s="32"/>
      <c r="G13" s="32"/>
      <c r="H13" s="28"/>
    </row>
    <row r="14" spans="1:15" ht="15.75" x14ac:dyDescent="0.25">
      <c r="A14" s="17" t="s">
        <v>0</v>
      </c>
      <c r="B14" s="17" t="s">
        <v>127</v>
      </c>
      <c r="C14" s="17"/>
      <c r="D14" s="17">
        <v>2007</v>
      </c>
      <c r="E14" s="17">
        <v>2008</v>
      </c>
      <c r="F14" s="17">
        <v>2009</v>
      </c>
      <c r="G14" s="17">
        <v>2010</v>
      </c>
      <c r="H14" s="17">
        <v>2011</v>
      </c>
      <c r="I14" s="17">
        <v>2012</v>
      </c>
      <c r="J14" s="17">
        <v>2013</v>
      </c>
      <c r="K14" s="17">
        <v>2014</v>
      </c>
      <c r="L14" s="17">
        <v>2015</v>
      </c>
      <c r="M14" s="17">
        <v>2016</v>
      </c>
      <c r="N14" s="57" t="s">
        <v>133</v>
      </c>
      <c r="O14" s="57" t="s">
        <v>134</v>
      </c>
    </row>
    <row r="15" spans="1:15" ht="15.75" x14ac:dyDescent="0.25">
      <c r="A15" s="20" t="s">
        <v>1</v>
      </c>
      <c r="B15" s="55" t="s">
        <v>128</v>
      </c>
      <c r="C15" s="54" t="s">
        <v>131</v>
      </c>
      <c r="D15" s="53">
        <v>7678.9</v>
      </c>
      <c r="E15" s="53">
        <v>9167.2999999999993</v>
      </c>
      <c r="F15" s="53">
        <v>8316.2999999999993</v>
      </c>
      <c r="G15" s="53">
        <v>8162.3</v>
      </c>
      <c r="H15" s="53">
        <v>8216.7000000000007</v>
      </c>
      <c r="I15" s="53">
        <v>8309.2999999999993</v>
      </c>
      <c r="J15" s="53">
        <v>8596.5</v>
      </c>
      <c r="K15" s="53">
        <v>9045.2999999999993</v>
      </c>
      <c r="L15" s="53">
        <v>9353.1</v>
      </c>
      <c r="M15" s="53">
        <v>9309.7999999999993</v>
      </c>
      <c r="N15" s="53">
        <v>10089.9</v>
      </c>
      <c r="O15" s="53">
        <f>Makro!Q6/100*'Budžeta bilance'!O16</f>
        <v>10891.809857165392</v>
      </c>
    </row>
    <row r="16" spans="1:15" ht="15.75" x14ac:dyDescent="0.25">
      <c r="A16" s="20" t="s">
        <v>2</v>
      </c>
      <c r="B16" s="56"/>
      <c r="C16" s="54" t="s">
        <v>132</v>
      </c>
      <c r="D16" s="53">
        <v>34</v>
      </c>
      <c r="E16" s="53">
        <v>37.6</v>
      </c>
      <c r="F16" s="53">
        <v>44.2</v>
      </c>
      <c r="G16" s="53">
        <v>45.5</v>
      </c>
      <c r="H16" s="53">
        <v>40.5</v>
      </c>
      <c r="I16" s="53">
        <v>38</v>
      </c>
      <c r="J16" s="53">
        <v>37.700000000000003</v>
      </c>
      <c r="K16" s="53">
        <v>38.200000000000003</v>
      </c>
      <c r="L16" s="53">
        <v>38.4</v>
      </c>
      <c r="M16" s="53">
        <v>37.299999999999997</v>
      </c>
      <c r="N16" s="53">
        <f>'Budžeta ieņēmumi un izdevumi'!N22</f>
        <v>37.6</v>
      </c>
      <c r="O16" s="53">
        <f>'Budžeta ieņēmumi un izdevumi'!O22</f>
        <v>37.799999999999997</v>
      </c>
    </row>
    <row r="17" spans="1:15" ht="15.75" x14ac:dyDescent="0.25">
      <c r="A17" s="20" t="s">
        <v>3</v>
      </c>
      <c r="B17" s="55" t="s">
        <v>130</v>
      </c>
      <c r="C17" s="54" t="s">
        <v>131</v>
      </c>
      <c r="D17" s="53">
        <v>-115.8</v>
      </c>
      <c r="E17" s="53">
        <v>-1023.8</v>
      </c>
      <c r="F17" s="53">
        <v>-1718.3</v>
      </c>
      <c r="G17" s="53">
        <v>-1558.1</v>
      </c>
      <c r="H17" s="53">
        <v>-874.4</v>
      </c>
      <c r="I17" s="53">
        <v>-263.89999999999998</v>
      </c>
      <c r="J17" s="53">
        <v>-219.2</v>
      </c>
      <c r="K17" s="53">
        <v>-288.3</v>
      </c>
      <c r="L17" s="53">
        <v>-298</v>
      </c>
      <c r="M17" s="53">
        <v>9.5</v>
      </c>
      <c r="N17" s="53">
        <f>'Budžeta ieņēmumi un izdevumi'!N33</f>
        <v>-125.19999999999891</v>
      </c>
      <c r="O17" s="53">
        <f>'Budžeta ieņēmumi un izdevumi'!O33</f>
        <v>-288.14311791442742</v>
      </c>
    </row>
    <row r="18" spans="1:15" ht="15.75" x14ac:dyDescent="0.25">
      <c r="A18" s="20" t="s">
        <v>4</v>
      </c>
      <c r="B18" s="56"/>
      <c r="C18" s="54" t="s">
        <v>132</v>
      </c>
      <c r="D18" s="53">
        <v>-0.5</v>
      </c>
      <c r="E18" s="53">
        <v>-4.2</v>
      </c>
      <c r="F18" s="53">
        <v>-9.1</v>
      </c>
      <c r="G18" s="53">
        <v>-8.6999999999999993</v>
      </c>
      <c r="H18" s="53">
        <v>-4.3</v>
      </c>
      <c r="I18" s="53">
        <v>-1.2</v>
      </c>
      <c r="J18" s="53">
        <v>-1</v>
      </c>
      <c r="K18" s="53">
        <v>-1.2</v>
      </c>
      <c r="L18" s="53">
        <v>-1.2</v>
      </c>
      <c r="M18" s="53">
        <v>0</v>
      </c>
      <c r="N18" s="53">
        <f>'Budžeta ieņēmumi un izdevumi'!N34</f>
        <v>-0.5</v>
      </c>
      <c r="O18" s="53">
        <f>'Budžeta ieņēmumi un izdevumi'!O34</f>
        <v>-0.9</v>
      </c>
    </row>
    <row r="19" spans="1:15" ht="15.75" x14ac:dyDescent="0.25">
      <c r="A19" s="20" t="s">
        <v>5</v>
      </c>
      <c r="B19" s="55" t="s">
        <v>287</v>
      </c>
      <c r="C19" s="54" t="s">
        <v>131</v>
      </c>
      <c r="D19" s="53">
        <v>22617.967000000001</v>
      </c>
      <c r="E19" s="53">
        <v>21815.562000000002</v>
      </c>
      <c r="F19" s="53">
        <v>18673.752</v>
      </c>
      <c r="G19" s="53">
        <v>17937.881000000001</v>
      </c>
      <c r="H19" s="53">
        <v>19082.501</v>
      </c>
      <c r="I19" s="53">
        <v>19852.409</v>
      </c>
      <c r="J19" s="53">
        <v>20364.539000000001</v>
      </c>
      <c r="K19" s="53">
        <v>20754.021000000001</v>
      </c>
      <c r="L19" s="53">
        <v>21342.748</v>
      </c>
      <c r="M19" s="53">
        <v>21785.745999999999</v>
      </c>
      <c r="N19" s="53">
        <v>22770.726694647747</v>
      </c>
      <c r="O19" s="53">
        <v>23689.059133459075</v>
      </c>
    </row>
    <row r="20" spans="1:15" ht="15.75" x14ac:dyDescent="0.25">
      <c r="A20" s="20" t="s">
        <v>6</v>
      </c>
      <c r="B20" s="56"/>
      <c r="C20" s="54" t="s">
        <v>288</v>
      </c>
      <c r="D20" s="53">
        <v>9.9792693296943877</v>
      </c>
      <c r="E20" s="53">
        <v>-3.5476442246113402</v>
      </c>
      <c r="F20" s="53">
        <v>-14.401691783140866</v>
      </c>
      <c r="G20" s="53">
        <v>-3.9406703055711518</v>
      </c>
      <c r="H20" s="53">
        <v>6.3810212588655197</v>
      </c>
      <c r="I20" s="53">
        <v>4.0346283749703424</v>
      </c>
      <c r="J20" s="53">
        <v>2.5796869286744961</v>
      </c>
      <c r="K20" s="53">
        <v>1.9125500459401534</v>
      </c>
      <c r="L20" s="53">
        <v>2.8366888517651567</v>
      </c>
      <c r="M20" s="53">
        <v>2.0756371203933144</v>
      </c>
      <c r="N20" s="53">
        <v>4.5212162789731725</v>
      </c>
      <c r="O20" s="53">
        <v>4.0329518294520694</v>
      </c>
    </row>
    <row r="21" spans="1:15" ht="15.75" x14ac:dyDescent="0.25">
      <c r="A21" s="20" t="s">
        <v>7</v>
      </c>
      <c r="B21" s="55" t="s">
        <v>290</v>
      </c>
      <c r="C21" s="54" t="s">
        <v>288</v>
      </c>
      <c r="D21" s="53">
        <v>3.8542568401399535</v>
      </c>
      <c r="E21" s="53">
        <v>2.6060532837544059</v>
      </c>
      <c r="F21" s="53">
        <v>-1.5403684449900652</v>
      </c>
      <c r="G21" s="53">
        <v>-1.7342876358195838</v>
      </c>
      <c r="H21" s="53">
        <v>-0.30806956724346435</v>
      </c>
      <c r="I21" s="53">
        <v>1.2898112159920601</v>
      </c>
      <c r="J21" s="53">
        <v>2.1099999999999888</v>
      </c>
      <c r="K21" s="53">
        <v>2.3900000000000041</v>
      </c>
      <c r="L21" s="53">
        <v>2.8888999999999854</v>
      </c>
      <c r="M21" s="53">
        <v>2.5400000000000169</v>
      </c>
      <c r="N21" s="53">
        <v>3.3499998999999994</v>
      </c>
      <c r="O21" s="53">
        <v>3.4000000000000008</v>
      </c>
    </row>
    <row r="22" spans="1:15" ht="15.75" x14ac:dyDescent="0.25">
      <c r="A22" s="20" t="s">
        <v>8</v>
      </c>
      <c r="B22" s="56"/>
      <c r="C22" s="54" t="s">
        <v>289</v>
      </c>
      <c r="D22" s="53" t="s">
        <v>291</v>
      </c>
      <c r="E22" s="53" t="s">
        <v>291</v>
      </c>
      <c r="F22" s="53" t="s">
        <v>291</v>
      </c>
      <c r="G22" s="53" t="s">
        <v>291</v>
      </c>
      <c r="H22" s="53" t="s">
        <v>291</v>
      </c>
      <c r="I22" s="53">
        <v>1.40962956918333</v>
      </c>
      <c r="J22" s="53">
        <v>1.3592038751693347</v>
      </c>
      <c r="K22" s="53">
        <v>1.4385985467938942</v>
      </c>
      <c r="L22" s="53">
        <v>1.9376343912928995</v>
      </c>
      <c r="M22" s="53">
        <v>2.4460631538748587</v>
      </c>
      <c r="N22" s="53">
        <v>2.8018701105992054</v>
      </c>
      <c r="O22" s="53">
        <v>2.9663301774860336</v>
      </c>
    </row>
    <row r="23" spans="1:15" ht="15.75" x14ac:dyDescent="0.25">
      <c r="A23" s="51" t="s">
        <v>375</v>
      </c>
      <c r="B23" s="19"/>
      <c r="C23" s="19"/>
      <c r="D23" s="19"/>
      <c r="E23" s="19"/>
      <c r="F23" s="19"/>
      <c r="G23" s="19"/>
      <c r="H23" s="28"/>
    </row>
    <row r="24" spans="1:15" ht="15" hidden="1" customHeight="1" x14ac:dyDescent="0.25">
      <c r="A24" t="s">
        <v>93</v>
      </c>
    </row>
    <row r="25" spans="1:15" ht="15" hidden="1" customHeight="1" x14ac:dyDescent="0.25"/>
    <row r="26" spans="1:15" ht="15" hidden="1" customHeight="1" x14ac:dyDescent="0.25"/>
    <row r="27" spans="1:15" ht="15" hidden="1" customHeight="1" x14ac:dyDescent="0.25"/>
    <row r="28" spans="1:15" ht="15" hidden="1" customHeight="1" x14ac:dyDescent="0.25"/>
    <row r="29" spans="1:15" ht="15" hidden="1" customHeight="1" x14ac:dyDescent="0.25"/>
    <row r="30" spans="1:15" ht="15" hidden="1" customHeight="1" x14ac:dyDescent="0.25"/>
    <row r="31" spans="1:15" ht="15" hidden="1" customHeight="1" x14ac:dyDescent="0.25"/>
    <row r="32" spans="1:15"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1" orientation="landscape" r:id="rId1"/>
  <headerFooter>
    <oddHeader>&amp;LPolitisko partiju aptauja par fiskālās disciplīnas jautājumiem</oddHeader>
    <oddFooter>&amp;LFiskālās disciplīnas padome&amp;CPage &amp;P&amp;R&amp;D</oddFooter>
  </headerFooter>
  <ignoredErrors>
    <ignoredError sqref="A3:A10 A15:A22" numberStoredAsText="1"/>
    <ignoredError sqref="F47"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7" tint="0.59999389629810485"/>
    <pageSetUpPr fitToPage="1"/>
  </sheetPr>
  <dimension ref="A1:XFC47"/>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1.28515625" style="19" customWidth="1"/>
    <col min="17" max="21" width="0" style="30" hidden="1" customWidth="1"/>
    <col min="22" max="22" width="9" style="30" hidden="1" customWidth="1"/>
    <col min="23" max="16383" width="0" hidden="1" customWidth="1"/>
    <col min="16384" max="16384" width="1.140625" hidden="1" customWidth="1"/>
  </cols>
  <sheetData>
    <row r="1" spans="1:15" ht="33.75" customHeight="1" x14ac:dyDescent="0.25">
      <c r="A1" s="285" t="s">
        <v>371</v>
      </c>
      <c r="B1" s="286"/>
      <c r="C1" s="286"/>
      <c r="D1" s="286"/>
      <c r="E1" s="286"/>
      <c r="F1" s="286"/>
      <c r="G1" s="287"/>
      <c r="H1" s="99" t="s">
        <v>22</v>
      </c>
    </row>
    <row r="2" spans="1:15" ht="14.25" customHeight="1" x14ac:dyDescent="0.25">
      <c r="A2" s="17" t="s">
        <v>0</v>
      </c>
      <c r="B2" s="17" t="s">
        <v>127</v>
      </c>
      <c r="C2" s="17"/>
      <c r="D2" s="17">
        <v>2019</v>
      </c>
      <c r="E2" s="17">
        <v>2020</v>
      </c>
      <c r="F2" s="17">
        <v>2021</v>
      </c>
      <c r="G2" s="17">
        <v>2022</v>
      </c>
      <c r="H2" s="27"/>
    </row>
    <row r="3" spans="1:15" ht="15.75" x14ac:dyDescent="0.25">
      <c r="A3" s="20" t="s">
        <v>1</v>
      </c>
      <c r="B3" s="55" t="s">
        <v>345</v>
      </c>
      <c r="C3" s="54" t="s">
        <v>131</v>
      </c>
      <c r="D3" s="53">
        <f>D8+('Budžeta ieņēmumi un izdevumi'!I15-'Budžeta ieņēmumi un izdevumi'!D15)</f>
        <v>11456.502972056112</v>
      </c>
      <c r="E3" s="53">
        <f>E8+('Budžeta ieņēmumi un izdevumi'!J15-'Budžeta ieņēmumi un izdevumi'!E15)</f>
        <v>12211.903079519228</v>
      </c>
      <c r="F3" s="53">
        <f>F8+('Budžeta ieņēmumi un izdevumi'!K15-'Budžeta ieņēmumi un izdevumi'!F15)</f>
        <v>11958.007584259707</v>
      </c>
      <c r="G3" s="53">
        <f>G8+('Budžeta ieņēmumi un izdevumi'!L15-'Budžeta ieņēmumi un izdevumi'!G15)</f>
        <v>12484.005674137727</v>
      </c>
      <c r="H3" s="28"/>
    </row>
    <row r="4" spans="1:15" ht="15.75" x14ac:dyDescent="0.25">
      <c r="A4" s="20" t="s">
        <v>2</v>
      </c>
      <c r="B4" s="56"/>
      <c r="C4" s="54" t="s">
        <v>132</v>
      </c>
      <c r="D4" s="53">
        <f>D3/Makro!R6*100</f>
        <v>37.329794875110238</v>
      </c>
      <c r="E4" s="53">
        <f>E3/Makro!S6*100</f>
        <v>37.605386865850022</v>
      </c>
      <c r="F4" s="53">
        <f>F3/Makro!T6*100</f>
        <v>34.925767992187531</v>
      </c>
      <c r="G4" s="53">
        <f>G3/Makro!U6*100</f>
        <v>34.593976549994913</v>
      </c>
      <c r="H4" s="28"/>
    </row>
    <row r="5" spans="1:15" ht="15.75" x14ac:dyDescent="0.25">
      <c r="A5" s="19"/>
      <c r="B5" s="19"/>
      <c r="C5" s="19"/>
      <c r="D5" s="167"/>
      <c r="E5" s="19"/>
      <c r="F5" s="19"/>
      <c r="G5" s="19"/>
      <c r="H5" s="28"/>
    </row>
    <row r="6" spans="1:15" ht="15.75" x14ac:dyDescent="0.25">
      <c r="A6" s="51" t="s">
        <v>373</v>
      </c>
      <c r="B6" s="19"/>
      <c r="C6" s="19"/>
      <c r="D6" s="19"/>
      <c r="E6" s="19"/>
      <c r="F6" s="19"/>
      <c r="G6" s="19"/>
      <c r="H6" s="28"/>
    </row>
    <row r="7" spans="1:15" ht="15.75" x14ac:dyDescent="0.25">
      <c r="A7" s="17" t="s">
        <v>0</v>
      </c>
      <c r="B7" s="17" t="s">
        <v>127</v>
      </c>
      <c r="C7" s="17"/>
      <c r="D7" s="57" t="s">
        <v>149</v>
      </c>
      <c r="E7" s="57" t="s">
        <v>150</v>
      </c>
      <c r="F7" s="57" t="s">
        <v>435</v>
      </c>
      <c r="G7" s="57" t="s">
        <v>368</v>
      </c>
      <c r="H7" s="28"/>
    </row>
    <row r="8" spans="1:15" ht="15.75" x14ac:dyDescent="0.25">
      <c r="A8" s="20" t="s">
        <v>1</v>
      </c>
      <c r="B8" s="55" t="s">
        <v>345</v>
      </c>
      <c r="C8" s="54" t="s">
        <v>131</v>
      </c>
      <c r="D8" s="53">
        <f>Makro!R6/100*'Valsts parāds'!D9</f>
        <v>11478.048904056113</v>
      </c>
      <c r="E8" s="53">
        <f>Makro!S6/100*'Valsts parāds'!E9</f>
        <v>12340.049011519228</v>
      </c>
      <c r="F8" s="53">
        <f>Makro!T6/100*'Valsts parāds'!F9</f>
        <v>12188.853516259705</v>
      </c>
      <c r="G8" s="53">
        <f>Makro!U6/100*'Valsts parāds'!G9</f>
        <v>12847.051606137728</v>
      </c>
      <c r="H8" s="28"/>
    </row>
    <row r="9" spans="1:15" ht="15.75" x14ac:dyDescent="0.25">
      <c r="A9" s="20" t="s">
        <v>2</v>
      </c>
      <c r="B9" s="56"/>
      <c r="C9" s="54" t="s">
        <v>132</v>
      </c>
      <c r="D9" s="53">
        <v>37.4</v>
      </c>
      <c r="E9" s="53">
        <v>38</v>
      </c>
      <c r="F9" s="53">
        <v>35.6</v>
      </c>
      <c r="G9" s="53">
        <f>F9</f>
        <v>35.6</v>
      </c>
      <c r="H9" s="28"/>
    </row>
    <row r="10" spans="1:15" ht="15.75" x14ac:dyDescent="0.25">
      <c r="A10" s="19"/>
      <c r="B10" s="19"/>
      <c r="C10" s="19"/>
      <c r="D10" s="19"/>
      <c r="E10" s="19"/>
      <c r="F10" s="19"/>
      <c r="G10" s="19"/>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50" t="s">
        <v>22</v>
      </c>
      <c r="B13" s="32"/>
      <c r="C13" s="32"/>
      <c r="D13" s="32"/>
      <c r="E13" s="32"/>
      <c r="F13" s="32"/>
      <c r="G13" s="32"/>
      <c r="H13" s="28"/>
    </row>
    <row r="14" spans="1:15" ht="15.75" x14ac:dyDescent="0.25">
      <c r="A14" s="17" t="s">
        <v>0</v>
      </c>
      <c r="B14" s="17" t="s">
        <v>127</v>
      </c>
      <c r="C14" s="17"/>
      <c r="D14" s="17">
        <v>2007</v>
      </c>
      <c r="E14" s="17">
        <v>2008</v>
      </c>
      <c r="F14" s="17">
        <v>2009</v>
      </c>
      <c r="G14" s="17">
        <v>2010</v>
      </c>
      <c r="H14" s="17">
        <v>2011</v>
      </c>
      <c r="I14" s="17">
        <v>2012</v>
      </c>
      <c r="J14" s="17">
        <v>2013</v>
      </c>
      <c r="K14" s="17">
        <v>2014</v>
      </c>
      <c r="L14" s="17">
        <v>2015</v>
      </c>
      <c r="M14" s="17">
        <v>2016</v>
      </c>
      <c r="N14" s="57" t="s">
        <v>133</v>
      </c>
      <c r="O14" s="57" t="s">
        <v>134</v>
      </c>
    </row>
    <row r="15" spans="1:15" ht="15.75" x14ac:dyDescent="0.25">
      <c r="A15" s="20" t="s">
        <v>1</v>
      </c>
      <c r="B15" s="55" t="s">
        <v>345</v>
      </c>
      <c r="C15" s="54" t="s">
        <v>131</v>
      </c>
      <c r="D15" s="53">
        <v>1817.9</v>
      </c>
      <c r="E15" s="53">
        <v>4426.8</v>
      </c>
      <c r="F15" s="53">
        <v>6738.7</v>
      </c>
      <c r="G15" s="53">
        <v>8401.5</v>
      </c>
      <c r="H15" s="53">
        <v>8662.7999999999993</v>
      </c>
      <c r="I15" s="53">
        <v>9020</v>
      </c>
      <c r="J15" s="53">
        <v>8892.7000000000007</v>
      </c>
      <c r="K15" s="53">
        <v>9668.5</v>
      </c>
      <c r="L15" s="53">
        <v>8953.2999999999993</v>
      </c>
      <c r="M15" s="53">
        <v>10091.6</v>
      </c>
      <c r="N15" s="53">
        <f>Makro!P6/100*'Valsts parāds'!N16</f>
        <v>10800.406009235801</v>
      </c>
      <c r="O15" s="53">
        <f>Makro!Q6/100*'Valsts parāds'!O16</f>
        <v>11064.69572791405</v>
      </c>
    </row>
    <row r="16" spans="1:15" ht="15.75" x14ac:dyDescent="0.25">
      <c r="A16" s="20" t="s">
        <v>2</v>
      </c>
      <c r="B16" s="56"/>
      <c r="C16" s="54" t="s">
        <v>132</v>
      </c>
      <c r="D16" s="53">
        <v>8</v>
      </c>
      <c r="E16" s="53">
        <v>18.2</v>
      </c>
      <c r="F16" s="53">
        <v>35.799999999999997</v>
      </c>
      <c r="G16" s="53">
        <v>46.8</v>
      </c>
      <c r="H16" s="53">
        <v>42.7</v>
      </c>
      <c r="I16" s="53">
        <v>41.2</v>
      </c>
      <c r="J16" s="53">
        <v>39</v>
      </c>
      <c r="K16" s="53">
        <v>40.9</v>
      </c>
      <c r="L16" s="53">
        <v>36.9</v>
      </c>
      <c r="M16" s="53">
        <v>40.6</v>
      </c>
      <c r="N16" s="53">
        <v>40.200000000000003</v>
      </c>
      <c r="O16" s="53">
        <v>38.4</v>
      </c>
    </row>
    <row r="17" spans="1:16" ht="15.75" x14ac:dyDescent="0.25">
      <c r="A17" s="51" t="s">
        <v>374</v>
      </c>
      <c r="B17" s="19"/>
      <c r="C17" s="19"/>
      <c r="D17" s="19"/>
      <c r="E17" s="19"/>
      <c r="F17" s="19"/>
      <c r="G17" s="19"/>
      <c r="H17" s="28"/>
    </row>
    <row r="18" spans="1:16" ht="15.75" hidden="1" x14ac:dyDescent="0.25">
      <c r="A18" s="147"/>
      <c r="B18" s="147"/>
      <c r="C18" s="147"/>
      <c r="D18" s="146"/>
      <c r="E18" s="146"/>
      <c r="F18" s="146"/>
      <c r="G18" s="146"/>
      <c r="H18" s="146"/>
      <c r="I18" s="146"/>
      <c r="J18" s="146"/>
      <c r="K18" s="146"/>
      <c r="L18" s="146"/>
      <c r="M18" s="146"/>
      <c r="N18" s="146"/>
      <c r="O18" s="146"/>
      <c r="P18" s="36"/>
    </row>
    <row r="19" spans="1:16" ht="15.75" hidden="1" x14ac:dyDescent="0.25">
      <c r="A19" s="147"/>
      <c r="B19" s="147"/>
      <c r="C19" s="147"/>
      <c r="D19" s="146"/>
      <c r="E19" s="146"/>
      <c r="F19" s="146"/>
      <c r="G19" s="146"/>
      <c r="H19" s="146"/>
      <c r="I19" s="146"/>
      <c r="J19" s="146"/>
      <c r="K19" s="146"/>
      <c r="L19" s="146"/>
      <c r="M19" s="146"/>
      <c r="N19" s="146"/>
      <c r="O19" s="146"/>
      <c r="P19" s="36"/>
    </row>
    <row r="20" spans="1:16" ht="15.75" hidden="1" x14ac:dyDescent="0.25">
      <c r="A20" s="147"/>
      <c r="B20" s="147"/>
      <c r="C20" s="147"/>
      <c r="D20" s="146"/>
      <c r="E20" s="146"/>
      <c r="F20" s="146"/>
      <c r="G20" s="146"/>
      <c r="H20" s="146"/>
      <c r="I20" s="146"/>
      <c r="J20" s="146"/>
      <c r="K20" s="146"/>
      <c r="L20" s="146"/>
      <c r="M20" s="146"/>
      <c r="N20" s="146"/>
      <c r="O20" s="146"/>
      <c r="P20" s="36"/>
    </row>
    <row r="21" spans="1:16" ht="15.75" hidden="1" x14ac:dyDescent="0.25">
      <c r="A21" s="147"/>
      <c r="B21" s="147"/>
      <c r="C21" s="147"/>
      <c r="D21" s="146"/>
      <c r="E21" s="146"/>
      <c r="F21" s="146"/>
      <c r="G21" s="146"/>
      <c r="H21" s="146"/>
      <c r="I21" s="146"/>
      <c r="J21" s="146"/>
      <c r="K21" s="146"/>
      <c r="L21" s="146"/>
      <c r="M21" s="146"/>
      <c r="N21" s="146"/>
      <c r="O21" s="146"/>
      <c r="P21" s="36"/>
    </row>
    <row r="22" spans="1:16" ht="15.75" hidden="1" x14ac:dyDescent="0.25">
      <c r="A22" s="147"/>
      <c r="B22" s="147"/>
      <c r="C22" s="147"/>
      <c r="D22" s="146"/>
      <c r="E22" s="146"/>
      <c r="F22" s="146"/>
      <c r="G22" s="146"/>
      <c r="H22" s="146"/>
      <c r="I22" s="146"/>
      <c r="J22" s="146"/>
      <c r="K22" s="146"/>
      <c r="L22" s="146"/>
      <c r="M22" s="146"/>
      <c r="N22" s="146"/>
      <c r="O22" s="146"/>
      <c r="P22" s="36"/>
    </row>
    <row r="23" spans="1:16" ht="15.75" hidden="1" x14ac:dyDescent="0.25">
      <c r="A23" s="148"/>
      <c r="B23" s="36"/>
      <c r="C23" s="36"/>
      <c r="D23" s="36"/>
      <c r="E23" s="36"/>
      <c r="F23" s="36"/>
      <c r="G23" s="36"/>
      <c r="H23" s="146"/>
      <c r="I23" s="36"/>
      <c r="J23" s="36"/>
      <c r="K23" s="36"/>
      <c r="L23" s="36"/>
      <c r="M23" s="36"/>
      <c r="N23" s="36"/>
      <c r="O23" s="36"/>
      <c r="P23" s="36"/>
    </row>
    <row r="24" spans="1:16" ht="15" hidden="1" customHeight="1" x14ac:dyDescent="0.25">
      <c r="A24" t="s">
        <v>93</v>
      </c>
    </row>
    <row r="25" spans="1:16" ht="15" hidden="1" customHeight="1" x14ac:dyDescent="0.25"/>
    <row r="26" spans="1:16" ht="15" hidden="1" customHeight="1" x14ac:dyDescent="0.25"/>
    <row r="27" spans="1:16" ht="15" hidden="1" customHeight="1" x14ac:dyDescent="0.25"/>
    <row r="28" spans="1:16" ht="15" hidden="1" customHeight="1" x14ac:dyDescent="0.25"/>
    <row r="29" spans="1:16" ht="15" hidden="1" customHeight="1" x14ac:dyDescent="0.25"/>
    <row r="30" spans="1:16" ht="15" hidden="1" customHeight="1" x14ac:dyDescent="0.25"/>
    <row r="31" spans="1:16" ht="15" hidden="1" customHeight="1" x14ac:dyDescent="0.25"/>
    <row r="32" spans="1:16"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0" orientation="landscape" r:id="rId1"/>
  <headerFooter>
    <oddHeader>&amp;LPolitisko partiju aptauja par fiskālās disciplīnas jautājumiem</oddHeader>
    <oddFooter>&amp;LFiskālās disciplīnas padome&amp;CPage &amp;P&amp;R&amp;D</oddFooter>
  </headerFooter>
  <ignoredErrors>
    <ignoredError sqref="A8:A9 A15:A16 A3:A4" numberStoredAsText="1"/>
    <ignoredError sqref="F47"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249977111117893"/>
  </sheetPr>
  <dimension ref="A1:XFC47"/>
  <sheetViews>
    <sheetView zoomScaleNormal="100" workbookViewId="0">
      <selection activeCell="A3" sqref="A3"/>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1.140625" customWidth="1"/>
    <col min="8" max="20" width="9.140625" style="30" hidden="1"/>
    <col min="21" max="21" width="9" style="30" hidden="1"/>
    <col min="22" max="16382" width="0" style="30" hidden="1"/>
    <col min="16383" max="16383" width="1.140625" style="30" hidden="1"/>
    <col min="16384" max="16384" width="9.140625" style="30" hidden="1"/>
  </cols>
  <sheetData>
    <row r="1" spans="1:8" ht="33" customHeight="1" x14ac:dyDescent="0.25">
      <c r="A1" s="285" t="s">
        <v>366</v>
      </c>
      <c r="B1" s="286"/>
      <c r="C1" s="286"/>
      <c r="D1" s="286"/>
      <c r="E1" s="286"/>
      <c r="F1" s="287"/>
      <c r="G1" s="26"/>
      <c r="H1" s="29"/>
    </row>
    <row r="2" spans="1:8" ht="15.75" x14ac:dyDescent="0.25">
      <c r="A2" s="17" t="s">
        <v>0</v>
      </c>
      <c r="B2" s="17" t="s">
        <v>367</v>
      </c>
      <c r="C2" s="17">
        <v>2019</v>
      </c>
      <c r="D2" s="17">
        <v>2020</v>
      </c>
      <c r="E2" s="17">
        <v>2021</v>
      </c>
      <c r="F2" s="17">
        <v>2022</v>
      </c>
      <c r="G2" s="27"/>
    </row>
    <row r="3" spans="1:8" ht="15.75" x14ac:dyDescent="0.25">
      <c r="A3" s="20" t="s">
        <v>1</v>
      </c>
      <c r="B3" s="15"/>
      <c r="C3" s="16"/>
      <c r="D3" s="16"/>
      <c r="E3" s="16"/>
      <c r="F3" s="16"/>
      <c r="G3" s="28"/>
    </row>
    <row r="4" spans="1:8" ht="15.75" x14ac:dyDescent="0.25">
      <c r="A4" s="20" t="s">
        <v>2</v>
      </c>
      <c r="B4" s="15"/>
      <c r="C4" s="16"/>
      <c r="D4" s="16"/>
      <c r="E4" s="16"/>
      <c r="F4" s="16"/>
      <c r="G4" s="28"/>
    </row>
    <row r="5" spans="1:8" ht="15.75" x14ac:dyDescent="0.25">
      <c r="A5" s="20" t="s">
        <v>3</v>
      </c>
      <c r="B5" s="15"/>
      <c r="C5" s="16"/>
      <c r="D5" s="16"/>
      <c r="E5" s="16"/>
      <c r="F5" s="16"/>
      <c r="G5" s="28"/>
    </row>
    <row r="6" spans="1:8" ht="15.75" x14ac:dyDescent="0.25">
      <c r="A6" s="20" t="s">
        <v>4</v>
      </c>
      <c r="B6" s="15"/>
      <c r="C6" s="16"/>
      <c r="D6" s="16"/>
      <c r="E6" s="16"/>
      <c r="F6" s="16"/>
      <c r="G6" s="28"/>
    </row>
    <row r="7" spans="1:8" ht="15.75" x14ac:dyDescent="0.25">
      <c r="A7" s="20" t="s">
        <v>5</v>
      </c>
      <c r="B7" s="15"/>
      <c r="C7" s="16"/>
      <c r="D7" s="16"/>
      <c r="E7" s="16"/>
      <c r="F7" s="16"/>
      <c r="G7" s="28"/>
    </row>
    <row r="8" spans="1:8" ht="15.75" x14ac:dyDescent="0.25">
      <c r="A8" s="20" t="s">
        <v>6</v>
      </c>
      <c r="B8" s="15"/>
      <c r="C8" s="16"/>
      <c r="D8" s="16"/>
      <c r="E8" s="16"/>
      <c r="F8" s="16"/>
      <c r="G8" s="28"/>
    </row>
    <row r="9" spans="1:8" ht="15.75" x14ac:dyDescent="0.25">
      <c r="A9" s="20" t="s">
        <v>7</v>
      </c>
      <c r="B9" s="15"/>
      <c r="C9" s="16"/>
      <c r="D9" s="16"/>
      <c r="E9" s="16"/>
      <c r="F9" s="16"/>
      <c r="G9" s="28"/>
    </row>
    <row r="10" spans="1:8" ht="15.75" x14ac:dyDescent="0.25">
      <c r="A10" s="20" t="s">
        <v>8</v>
      </c>
      <c r="B10" s="15"/>
      <c r="C10" s="16"/>
      <c r="D10" s="16"/>
      <c r="E10" s="16"/>
      <c r="F10" s="16"/>
      <c r="G10" s="28"/>
    </row>
    <row r="11" spans="1:8" ht="15.75" x14ac:dyDescent="0.25">
      <c r="A11" s="20" t="s">
        <v>9</v>
      </c>
      <c r="B11" s="15"/>
      <c r="C11" s="16"/>
      <c r="D11" s="16"/>
      <c r="E11" s="16"/>
      <c r="F11" s="16"/>
      <c r="G11" s="28"/>
    </row>
    <row r="12" spans="1:8" ht="15.75" x14ac:dyDescent="0.25">
      <c r="A12" s="20" t="s">
        <v>10</v>
      </c>
      <c r="B12" s="15"/>
      <c r="C12" s="16"/>
      <c r="D12" s="16"/>
      <c r="E12" s="16"/>
      <c r="F12" s="16"/>
      <c r="G12" s="28"/>
    </row>
    <row r="13" spans="1:8" ht="15.75" x14ac:dyDescent="0.25">
      <c r="A13" s="20" t="s">
        <v>11</v>
      </c>
      <c r="B13" s="15"/>
      <c r="C13" s="16"/>
      <c r="D13" s="16"/>
      <c r="E13" s="16"/>
      <c r="F13" s="16"/>
      <c r="G13" s="28"/>
    </row>
    <row r="14" spans="1:8" ht="15.75" x14ac:dyDescent="0.25">
      <c r="A14" s="20" t="s">
        <v>12</v>
      </c>
      <c r="B14" s="15"/>
      <c r="C14" s="16"/>
      <c r="D14" s="16"/>
      <c r="E14" s="16"/>
      <c r="F14" s="16"/>
      <c r="G14" s="28"/>
    </row>
    <row r="15" spans="1:8" ht="15.75" x14ac:dyDescent="0.25">
      <c r="A15" s="20" t="s">
        <v>13</v>
      </c>
      <c r="B15" s="15"/>
      <c r="C15" s="16"/>
      <c r="D15" s="16"/>
      <c r="E15" s="16"/>
      <c r="F15" s="16"/>
      <c r="G15" s="28"/>
    </row>
    <row r="16" spans="1:8" ht="15.75" x14ac:dyDescent="0.25">
      <c r="A16" s="20" t="s">
        <v>14</v>
      </c>
      <c r="B16" s="15"/>
      <c r="C16" s="16"/>
      <c r="D16" s="16"/>
      <c r="E16" s="16"/>
      <c r="F16" s="16"/>
      <c r="G16" s="28"/>
    </row>
    <row r="17" spans="1:8" ht="15.75" x14ac:dyDescent="0.25">
      <c r="A17" s="20" t="s">
        <v>15</v>
      </c>
      <c r="B17" s="15"/>
      <c r="C17" s="16"/>
      <c r="D17" s="16"/>
      <c r="E17" s="16"/>
      <c r="F17" s="16"/>
      <c r="G17" s="28"/>
    </row>
    <row r="18" spans="1:8" ht="15.75" x14ac:dyDescent="0.25">
      <c r="A18" s="20" t="s">
        <v>16</v>
      </c>
      <c r="B18" s="15"/>
      <c r="C18" s="16"/>
      <c r="D18" s="16"/>
      <c r="E18" s="16"/>
      <c r="F18" s="16"/>
      <c r="G18" s="28"/>
    </row>
    <row r="19" spans="1:8" ht="15.75" x14ac:dyDescent="0.25">
      <c r="A19" s="20" t="s">
        <v>17</v>
      </c>
      <c r="B19" s="15"/>
      <c r="C19" s="16"/>
      <c r="D19" s="16"/>
      <c r="E19" s="16"/>
      <c r="F19" s="16"/>
      <c r="G19" s="28"/>
    </row>
    <row r="20" spans="1:8" ht="15.75" x14ac:dyDescent="0.25">
      <c r="A20" s="20" t="s">
        <v>18</v>
      </c>
      <c r="B20" s="15"/>
      <c r="C20" s="16"/>
      <c r="D20" s="16"/>
      <c r="E20" s="16"/>
      <c r="F20" s="16"/>
      <c r="G20" s="28"/>
    </row>
    <row r="21" spans="1:8" ht="15.75" x14ac:dyDescent="0.25">
      <c r="A21" s="20" t="s">
        <v>19</v>
      </c>
      <c r="B21" s="15"/>
      <c r="C21" s="16"/>
      <c r="D21" s="16"/>
      <c r="E21" s="16"/>
      <c r="F21" s="16"/>
      <c r="G21" s="28"/>
      <c r="H21" s="31"/>
    </row>
    <row r="22" spans="1:8" ht="15.75" x14ac:dyDescent="0.25">
      <c r="A22" s="20" t="s">
        <v>20</v>
      </c>
      <c r="B22" s="15"/>
      <c r="C22" s="16"/>
      <c r="D22" s="16"/>
      <c r="E22" s="16"/>
      <c r="F22" s="16"/>
      <c r="G22" s="28"/>
    </row>
    <row r="23" spans="1:8" ht="15.75" x14ac:dyDescent="0.25">
      <c r="A23" s="20"/>
      <c r="B23" s="21" t="s">
        <v>92</v>
      </c>
      <c r="C23" s="22">
        <f>SUM(C3:C22)</f>
        <v>0</v>
      </c>
      <c r="D23" s="22">
        <f>SUM(D3:D22)</f>
        <v>0</v>
      </c>
      <c r="E23" s="22">
        <f>SUM(E3:E22)</f>
        <v>0</v>
      </c>
      <c r="F23" s="22">
        <f>SUM(F3:F22)</f>
        <v>0</v>
      </c>
      <c r="G23" s="28"/>
    </row>
    <row r="24" spans="1:8" ht="15" hidden="1" customHeight="1" x14ac:dyDescent="0.25">
      <c r="A24" t="s">
        <v>93</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5:5" ht="15" hidden="1" customHeight="1" x14ac:dyDescent="0.25"/>
    <row r="34" spans="5:5" ht="15" hidden="1" customHeight="1" x14ac:dyDescent="0.25"/>
    <row r="35" spans="5:5" ht="15" hidden="1" customHeight="1" x14ac:dyDescent="0.25"/>
    <row r="36" spans="5:5" ht="15" hidden="1" customHeight="1" x14ac:dyDescent="0.25"/>
    <row r="37" spans="5:5" ht="15" hidden="1" customHeight="1" x14ac:dyDescent="0.25"/>
    <row r="38" spans="5:5" ht="15" hidden="1" customHeight="1" x14ac:dyDescent="0.25"/>
    <row r="39" spans="5:5" ht="15" hidden="1" customHeight="1" x14ac:dyDescent="0.25"/>
    <row r="40" spans="5:5" ht="15" hidden="1" customHeight="1" x14ac:dyDescent="0.25"/>
    <row r="41" spans="5:5" ht="15" hidden="1" customHeight="1" x14ac:dyDescent="0.25"/>
    <row r="42" spans="5:5" ht="15" hidden="1" customHeight="1" x14ac:dyDescent="0.25"/>
    <row r="43" spans="5:5" ht="15" hidden="1" customHeight="1" x14ac:dyDescent="0.25"/>
    <row r="44" spans="5:5" ht="15" hidden="1" customHeight="1" x14ac:dyDescent="0.25"/>
    <row r="45" spans="5:5" ht="15" hidden="1" customHeight="1" x14ac:dyDescent="0.25"/>
    <row r="46" spans="5:5" ht="15" hidden="1" customHeight="1" x14ac:dyDescent="0.25"/>
    <row r="47" spans="5:5" ht="15" hidden="1" customHeight="1" x14ac:dyDescent="0.25">
      <c r="E47" t="e">
        <f>select</f>
        <v>#NAME?</v>
      </c>
    </row>
  </sheetData>
  <mergeCells count="1">
    <mergeCell ref="A1:F1"/>
  </mergeCells>
  <pageMargins left="0.70866141732283472" right="0.70866141732283472" top="0.74803149606299213" bottom="0.74803149606299213" header="0.31496062992125984" footer="0.31496062992125984"/>
  <pageSetup paperSize="9" orientation="landscape" r:id="rId1"/>
  <headerFooter>
    <oddHeader>&amp;LPolitisko partiju aptauja par fiskālās disciplīnas jautājumiem</oddHeader>
    <oddFooter>&amp;LFiskālās disciplīnas padome&amp;CPage &amp;P&amp;R&amp;D</oddFooter>
  </headerFooter>
  <ignoredErrors>
    <ignoredError sqref="A3:A22" numberStoredAsText="1"/>
    <ignoredError sqref="C23:F23" formulaRange="1"/>
    <ignoredError sqref="E4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8cde31a-aed2-49ce-b570-e812b29b6342">
      <UserInfo>
        <DisplayName>Jānis Platais</DisplayName>
        <AccountId>12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F58CCBB6005E9C4F91FE64D77491D1CF" ma:contentTypeVersion="7" ma:contentTypeDescription="Izveidot jaunu dokumentu." ma:contentTypeScope="" ma:versionID="5e512ce049bad84bd051459d684809da">
  <xsd:schema xmlns:xsd="http://www.w3.org/2001/XMLSchema" xmlns:xs="http://www.w3.org/2001/XMLSchema" xmlns:p="http://schemas.microsoft.com/office/2006/metadata/properties" xmlns:ns2="9c5f4703-e5b5-4a71-bd00-8c265978af61" xmlns:ns3="18cde31a-aed2-49ce-b570-e812b29b6342" targetNamespace="http://schemas.microsoft.com/office/2006/metadata/properties" ma:root="true" ma:fieldsID="fdd91807b70de961407cdf1faa21e3a0" ns2:_="" ns3:_="">
    <xsd:import namespace="9c5f4703-e5b5-4a71-bd00-8c265978af61"/>
    <xsd:import namespace="18cde31a-aed2-49ce-b570-e812b29b63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f4703-e5b5-4a71-bd00-8c265978af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87A5A9-0A14-4E99-A310-B6620E3627F9}">
  <ds:schemaRefs>
    <ds:schemaRef ds:uri="http://purl.org/dc/elements/1.1/"/>
    <ds:schemaRef ds:uri="http://purl.org/dc/terms/"/>
    <ds:schemaRef ds:uri="http://schemas.microsoft.com/office/2006/documentManagement/types"/>
    <ds:schemaRef ds:uri="http://purl.org/dc/dcmitype/"/>
    <ds:schemaRef ds:uri="9c5f4703-e5b5-4a71-bd00-8c265978af61"/>
    <ds:schemaRef ds:uri="18cde31a-aed2-49ce-b570-e812b29b6342"/>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58FE1F7-83F8-4D7E-9391-9DB6088EAD1B}">
  <ds:schemaRefs>
    <ds:schemaRef ds:uri="http://schemas.microsoft.com/sharepoint/v3/contenttype/forms"/>
  </ds:schemaRefs>
</ds:datastoreItem>
</file>

<file path=customXml/itemProps3.xml><?xml version="1.0" encoding="utf-8"?>
<ds:datastoreItem xmlns:ds="http://schemas.openxmlformats.org/officeDocument/2006/customXml" ds:itemID="{5AC76F5D-01CD-4CDB-A0CB-0E0EF6AA6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5f4703-e5b5-4a71-bd00-8c265978af61"/>
    <ds:schemaRef ds:uri="18cde31a-aed2-49ce-b570-e812b29b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10</vt:i4>
      </vt:variant>
    </vt:vector>
  </HeadingPairs>
  <TitlesOfParts>
    <vt:vector size="38" baseType="lpstr">
      <vt:lpstr>Par aptauju</vt:lpstr>
      <vt:lpstr>Par partiju</vt:lpstr>
      <vt:lpstr>Izdevumi</vt:lpstr>
      <vt:lpstr>Ieņēmumi</vt:lpstr>
      <vt:lpstr>Rezerves</vt:lpstr>
      <vt:lpstr>Budžeta ieņēmumi un izdevumi</vt:lpstr>
      <vt:lpstr>Budžeta bilance</vt:lpstr>
      <vt:lpstr>Valsts parāds</vt:lpstr>
      <vt:lpstr>Riski finansēm</vt:lpstr>
      <vt:lpstr>Pārmaiņu rezultāts</vt:lpstr>
      <vt:lpstr>Partiju salīdzinājums</vt:lpstr>
      <vt:lpstr>Makro</vt:lpstr>
      <vt:lpstr>Kopa_rezerves</vt:lpstr>
      <vt:lpstr>LNG_2008-2018</vt:lpstr>
      <vt:lpstr>Apro_rezerve_2010-2018</vt:lpstr>
      <vt:lpstr>Parads_1902</vt:lpstr>
      <vt:lpstr>Parads_2605</vt:lpstr>
      <vt:lpstr>Deficits_0103</vt:lpstr>
      <vt:lpstr>Deficits_2004</vt:lpstr>
      <vt:lpstr>Izdevumi_potencials</vt:lpstr>
      <vt:lpstr>Tax_2_GDP_0103</vt:lpstr>
      <vt:lpstr>Tax_2_GDP_2605</vt:lpstr>
      <vt:lpstr>GG_TE_TR_0103</vt:lpstr>
      <vt:lpstr>GG_TE_TR_2605</vt:lpstr>
      <vt:lpstr>LNG</vt:lpstr>
      <vt:lpstr>COFOG</vt:lpstr>
      <vt:lpstr>COFOG_2016</vt:lpstr>
      <vt:lpstr>Ienemumi</vt:lpstr>
      <vt:lpstr>'Apro_rezerve_2010-2018'!Print_Titles</vt:lpstr>
      <vt:lpstr>'Budžeta bilance'!Print_Titles</vt:lpstr>
      <vt:lpstr>'Budžeta ieņēmumi un izdevumi'!Print_Titles</vt:lpstr>
      <vt:lpstr>Ieņēmumi!Print_Titles</vt:lpstr>
      <vt:lpstr>Izdevumi!Print_Titles</vt:lpstr>
      <vt:lpstr>'LNG_2008-2018'!Print_Titles</vt:lpstr>
      <vt:lpstr>Makro!Print_Titles</vt:lpstr>
      <vt:lpstr>Rezerves!Print_Titles</vt:lpstr>
      <vt:lpstr>'Riski finansēm'!Print_Titles</vt:lpstr>
      <vt:lpstr>'Valsts parāds'!Print_Titles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Fiskālās disciplīnas padome</dc:creator>
  <cp:lastModifiedBy>Dace Kalsone</cp:lastModifiedBy>
  <cp:lastPrinted>2018-08-15T21:28:19Z</cp:lastPrinted>
  <dcterms:created xsi:type="dcterms:W3CDTF">2018-03-01T12:32:15Z</dcterms:created>
  <dcterms:modified xsi:type="dcterms:W3CDTF">2018-08-16T14:17:45Z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0x010100F58CCBB6005E9C4F91FE64D77491D1CF</vt:lpwstr>
  </property>
</Properties>
</file>