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13_ncr:1_{6BDB9197-A1AB-431B-B9B8-36150B0050B6}" xr6:coauthVersionLast="36" xr6:coauthVersionMax="36" xr10:uidLastSave="{00000000-0000-0000-0000-000000000000}"/>
  <bookViews>
    <workbookView xWindow="0" yWindow="0" windowWidth="28800" windowHeight="11625" tabRatio="804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9" l="1"/>
  <c r="P9" i="19"/>
  <c r="L9" i="19"/>
  <c r="H9" i="19"/>
  <c r="D9" i="19"/>
  <c r="X6" i="19"/>
  <c r="W6" i="19"/>
  <c r="W9" i="19" s="1"/>
  <c r="V6" i="19"/>
  <c r="V9" i="19" s="1"/>
  <c r="U6" i="19"/>
  <c r="U9" i="19" s="1"/>
  <c r="T6" i="19"/>
  <c r="S6" i="19"/>
  <c r="S9" i="19" s="1"/>
  <c r="R6" i="19"/>
  <c r="R9" i="19" s="1"/>
  <c r="Q6" i="19"/>
  <c r="Q9" i="19" s="1"/>
  <c r="P6" i="19"/>
  <c r="O6" i="19"/>
  <c r="O9" i="19" s="1"/>
  <c r="N6" i="19"/>
  <c r="N9" i="19" s="1"/>
  <c r="M6" i="19"/>
  <c r="M9" i="19" s="1"/>
  <c r="L6" i="19"/>
  <c r="K6" i="19"/>
  <c r="K9" i="19" s="1"/>
  <c r="J6" i="19"/>
  <c r="J9" i="19" s="1"/>
  <c r="I6" i="19"/>
  <c r="I9" i="19" s="1"/>
  <c r="H6" i="19"/>
  <c r="G6" i="19"/>
  <c r="G9" i="19" s="1"/>
  <c r="F6" i="19"/>
  <c r="F9" i="19" s="1"/>
  <c r="E6" i="19"/>
  <c r="E9" i="19" s="1"/>
  <c r="D6" i="19"/>
  <c r="P22" i="18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P24" i="18" s="1"/>
  <c r="O19" i="18"/>
  <c r="O24" i="18" s="1"/>
  <c r="N19" i="18"/>
  <c r="N24" i="18" s="1"/>
  <c r="M19" i="18"/>
  <c r="M24" i="18" s="1"/>
  <c r="L19" i="18"/>
  <c r="L24" i="18" s="1"/>
  <c r="K19" i="18"/>
  <c r="K24" i="18" s="1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K6" i="18"/>
  <c r="O5" i="1" l="1"/>
  <c r="P4" i="1"/>
  <c r="P3" i="1"/>
  <c r="P4" i="17"/>
  <c r="P3" i="17"/>
  <c r="O6" i="1"/>
  <c r="O4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<sst xmlns="http://schemas.openxmlformats.org/spreadsheetml/2006/main" count="281" uniqueCount="106">
  <si>
    <t>Reālā IKP izaugsme</t>
  </si>
  <si>
    <t>Nominālā IKP izaugsme</t>
  </si>
  <si>
    <t>Inflācija (patēriņa cenas)</t>
  </si>
  <si>
    <t>IKP deflators</t>
  </si>
  <si>
    <t>I</t>
  </si>
  <si>
    <t>II</t>
  </si>
  <si>
    <t>III</t>
  </si>
  <si>
    <t>IV</t>
  </si>
  <si>
    <t>Faktiskajās cenās</t>
  </si>
  <si>
    <t>2010.g. salīdzināmajās cenās</t>
  </si>
  <si>
    <t>2016Q1</t>
  </si>
  <si>
    <t>2016Q2</t>
  </si>
  <si>
    <t>2016Q3</t>
  </si>
  <si>
    <t>2016Q4</t>
  </si>
  <si>
    <t>2017Q1</t>
  </si>
  <si>
    <t>2017Q2</t>
  </si>
  <si>
    <t>2017Q3</t>
  </si>
  <si>
    <t>Atbilstošā iepriekšējā gada perioda cenas=1</t>
  </si>
  <si>
    <t>2015Q2</t>
  </si>
  <si>
    <t>2015Q3</t>
  </si>
  <si>
    <t>2015Q4</t>
  </si>
  <si>
    <t>2015Q1</t>
  </si>
  <si>
    <t>Iepriekšējā gada cenas = 1</t>
  </si>
  <si>
    <t>2016 faktiskie dati</t>
  </si>
  <si>
    <t>2017 faktiskie dati</t>
  </si>
  <si>
    <t>Real GDP growth</t>
  </si>
  <si>
    <t>Nominal GDP growth</t>
  </si>
  <si>
    <t>Inflation (PCI)</t>
  </si>
  <si>
    <t>GDP deflator</t>
  </si>
  <si>
    <t>2016 actual data</t>
  </si>
  <si>
    <t>2017 actual data</t>
  </si>
  <si>
    <t>Nominal prices</t>
  </si>
  <si>
    <t>In 2010 prices</t>
  </si>
  <si>
    <t>Ceturkšņa IKP sezonāli izlīdzināti dati</t>
  </si>
  <si>
    <t>Quarterly GDP seasonally adjusted data</t>
  </si>
  <si>
    <t>Ikgadējie IKP dati</t>
  </si>
  <si>
    <t>Patēriņa cenu indekss (1990.gads = 100)</t>
  </si>
  <si>
    <t>Ceturkšņa inflācija</t>
  </si>
  <si>
    <t>Gada inflācija</t>
  </si>
  <si>
    <t>Patēriņa cenu indekss
Pārmaiņas pret iepriekšējo gadu, %</t>
  </si>
  <si>
    <t>Ceturkšņa IKP deflators</t>
  </si>
  <si>
    <t>Gada IKP deflators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</si>
  <si>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</si>
  <si>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</si>
  <si>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</si>
  <si>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</si>
  <si>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</si>
  <si>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</si>
  <si>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Yearly GDP deflator</t>
  </si>
  <si>
    <t>Prices of corresponding period of the previous year = 1</t>
  </si>
  <si>
    <t>Prices of the previous year = 1</t>
  </si>
  <si>
    <t>Datu avots: Centrālās statistikas birojs</t>
  </si>
  <si>
    <t>Source: Central Statistical Bureau</t>
  </si>
  <si>
    <t>2017Q4</t>
  </si>
  <si>
    <t>Makroekonomiskie rādītāji 
(sezonāli izlīdzināti)</t>
  </si>
  <si>
    <t>Macroeconomic indicator 
(seasonally adjusted)</t>
  </si>
  <si>
    <t>2018Q1</t>
  </si>
  <si>
    <t>2018Q2</t>
  </si>
  <si>
    <t>2018 actual data</t>
  </si>
  <si>
    <t>2018Q3</t>
  </si>
  <si>
    <t>2018 faktiskie dati</t>
  </si>
  <si>
    <t>2018Q4</t>
  </si>
  <si>
    <t>Prognoze (04.08.2017.)</t>
  </si>
  <si>
    <t>Forecast (04.08.2017)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</si>
  <si>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</si>
  <si>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</si>
  <si>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</si>
  <si>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2010.g. salīdzināmajās cenās / 2010 prices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</si>
  <si>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</si>
  <si>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</si>
  <si>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</si>
  <si>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</si>
  <si>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</si>
  <si>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</si>
  <si>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</si>
  <si>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</si>
  <si>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</si>
  <si>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</si>
  <si>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</si>
  <si>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</si>
  <si>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</si>
  <si>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</si>
  <si>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</si>
  <si>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</si>
  <si>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</si>
  <si>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</si>
  <si>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</si>
  <si>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</si>
  <si>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</si>
  <si>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</si>
  <si>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http://data.csb.gov.lv/pxweb/lv/ekfin/ekfin__isterm__ikp/IK10_0070c.px</t>
  </si>
  <si>
    <t>Pēdējo reizi atjaunināts / Last update</t>
  </si>
  <si>
    <t>18.04.2019.</t>
  </si>
  <si>
    <t>Eksporta un importa struktūra pa ceturkšņiem (tūkst. euro) / Quarterly export and import (thousand euros)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</si>
  <si>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</si>
  <si>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</si>
  <si>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</si>
  <si>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</si>
  <si>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</si>
  <si>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</si>
  <si>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</si>
  <si>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</si>
  <si>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https://data1.csb.gov.lv/pxweb/lv/atirdz/atirdz__atirdz_nace__isterm/AT040c.px</t>
  </si>
  <si>
    <t>10.05.2019.</t>
  </si>
  <si>
    <t>data.csb.gov.lv/pxweb/lv/ekfin/ekfin__ikp__IKP__isterm/IK10_010c.px</t>
  </si>
  <si>
    <t>28.02.2019.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</si>
</sst>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9" tint="-0.249977111117893"/>
      <name val="Arial"/>
      <family val="2"/>
      <charset val="186"/>
    </font>
    <font>
      <sz val="10"/>
      <color theme="8" tint="-0.249977111117893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0" fillId="6" borderId="0" xfId="2" applyFont="1" applyFill="1" applyBorder="1" applyAlignment="1" applyProtection="1">
      <alignment horizontal="right" vertical="center" wrapText="1"/>
    </xf>
    <xf numFmtId="165" fontId="12" fillId="0" borderId="0" xfId="0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0" fontId="11" fillId="7" borderId="0" xfId="0" applyFont="1" applyFill="1" applyBorder="1" applyAlignment="1">
      <alignment horizontal="left"/>
    </xf>
    <xf numFmtId="0" fontId="4" fillId="7" borderId="0" xfId="0" applyFont="1" applyFill="1" applyBorder="1"/>
    <xf numFmtId="164" fontId="4" fillId="7" borderId="0" xfId="1" applyNumberFormat="1" applyFont="1" applyFill="1" applyBorder="1"/>
    <xf numFmtId="0" fontId="13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right" wrapText="1"/>
    </xf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Alignment="1" applyProtection="1">
      <alignment horizontal="right"/>
    </xf>
    <xf numFmtId="0" fontId="0" fillId="7" borderId="0" xfId="0" applyFill="1" applyProtection="1"/>
    <xf numFmtId="164" fontId="9" fillId="7" borderId="0" xfId="1" applyNumberFormat="1" applyFont="1" applyFill="1" applyBorder="1" applyAlignment="1" applyProtection="1">
      <alignment horizontal="right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0" fontId="10" fillId="5" borderId="0" xfId="2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15" fillId="0" borderId="0" xfId="2" applyFont="1" applyFill="1" applyProtection="1"/>
    <xf numFmtId="0" fontId="16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2" applyFont="1" applyFill="1" applyProtection="1"/>
    <xf numFmtId="0" fontId="14" fillId="0" borderId="0" xfId="2" applyFont="1" applyFill="1" applyProtection="1"/>
    <xf numFmtId="2" fontId="9" fillId="0" borderId="0" xfId="2" applyNumberFormat="1" applyFont="1" applyFill="1" applyProtection="1"/>
    <xf numFmtId="0" fontId="15" fillId="0" borderId="0" xfId="2" applyFont="1" applyFill="1" applyAlignment="1" applyProtection="1"/>
    <xf numFmtId="0" fontId="19" fillId="0" borderId="0" xfId="5" applyFill="1" applyAlignment="1" applyProtection="1"/>
    <xf numFmtId="0" fontId="10" fillId="3" borderId="0" xfId="2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10" borderId="0" xfId="2" applyFont="1" applyFill="1" applyAlignment="1" applyProtection="1">
      <alignment horizont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4" fillId="0" borderId="0" xfId="0" applyFont="1" applyFill="1" applyProtection="1"/>
    <xf numFmtId="0" fontId="9" fillId="10" borderId="0" xfId="2" applyFont="1" applyFill="1" applyProtection="1"/>
    <xf numFmtId="1" fontId="9" fillId="0" borderId="0" xfId="2" applyNumberFormat="1" applyFont="1" applyFill="1" applyProtection="1"/>
    <xf numFmtId="1" fontId="21" fillId="0" borderId="0" xfId="2" applyNumberFormat="1" applyFont="1" applyFill="1" applyProtection="1"/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2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9" fillId="0" borderId="0" xfId="5" applyFill="1" applyProtection="1"/>
    <xf numFmtId="0" fontId="18" fillId="0" borderId="0" xfId="2" applyFont="1" applyFill="1" applyAlignment="1" applyProtection="1"/>
    <xf numFmtId="0" fontId="18" fillId="0" borderId="0" xfId="2" applyFont="1" applyFill="1" applyProtection="1"/>
    <xf numFmtId="0" fontId="10" fillId="3" borderId="0" xfId="2" applyFont="1" applyFill="1" applyBorder="1" applyAlignment="1" applyProtection="1">
      <alignment horizontal="center" vertical="center"/>
    </xf>
    <xf numFmtId="0" fontId="18" fillId="0" borderId="0" xfId="2" applyFont="1" applyFill="1" applyAlignment="1" applyProtection="1">
      <alignment horizontal="center" vertical="center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4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center" vertical="center" wrapText="1"/>
    </xf>
    <xf numFmtId="0" fontId="15" fillId="3" borderId="0" xfId="2" applyFont="1" applyFill="1" applyAlignment="1" applyProtection="1">
      <alignment horizontal="left"/>
    </xf>
    <xf numFmtId="0" fontId="18" fillId="8" borderId="0" xfId="2" applyFont="1" applyFill="1" applyAlignment="1" applyProtection="1">
      <alignment horizontal="left"/>
    </xf>
    <xf numFmtId="0" fontId="20" fillId="9" borderId="0" xfId="2" applyFont="1" applyFill="1" applyAlignment="1" applyProtection="1">
      <alignment horizontal="center"/>
    </xf>
  </cellXfs>
  <cellStyles count="6">
    <cellStyle name="Comma 2" xfId="4" xr:uid="{00000000-0005-0000-0000-000000000000}"/>
    <cellStyle name="Hyperlink 2" xfId="5" xr:uid="{2A9460A4-F6BF-4EEF-BBCF-A9F226A8660D}"/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FFFFFF"/>
      <color rgb="FFFFFF99"/>
      <color rgb="FF93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/>
              <a:t>Contribution to real GDP 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GDP'!$L$6:$L$22</c:f>
              <c:numCache>
                <c:formatCode>General</c:formatCode>
                <c:ptCount val="17"/>
                <c:pt idx="0">
                  <c:v>1.3857773334396633</c:v>
                </c:pt>
                <c:pt idx="1">
                  <c:v>1.401696147660517</c:v>
                </c:pt>
                <c:pt idx="2">
                  <c:v>1.466812293644193</c:v>
                </c:pt>
                <c:pt idx="3">
                  <c:v>2.1349238299696798</c:v>
                </c:pt>
                <c:pt idx="4">
                  <c:v>0.9287655852698784</c:v>
                </c:pt>
                <c:pt idx="5">
                  <c:v>1.140503584418183</c:v>
                </c:pt>
                <c:pt idx="6">
                  <c:v>0.92575361461875794</c:v>
                </c:pt>
                <c:pt idx="7">
                  <c:v>0.11230821519643258</c:v>
                </c:pt>
                <c:pt idx="8">
                  <c:v>1.3958239167206423</c:v>
                </c:pt>
                <c:pt idx="9">
                  <c:v>1.651835458609038</c:v>
                </c:pt>
                <c:pt idx="10">
                  <c:v>1.9217767135321875</c:v>
                </c:pt>
                <c:pt idx="11">
                  <c:v>3.1798048788415354</c:v>
                </c:pt>
                <c:pt idx="12">
                  <c:v>3.0710757704825968</c:v>
                </c:pt>
                <c:pt idx="13">
                  <c:v>2.8603587980757883</c:v>
                </c:pt>
                <c:pt idx="14">
                  <c:v>3.1512920322020936</c:v>
                </c:pt>
                <c:pt idx="15">
                  <c:v>2.672540581762719</c:v>
                </c:pt>
                <c:pt idx="16">
                  <c:v>2.4897998333069595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GDP'!$M$6:$M$22</c:f>
              <c:numCache>
                <c:formatCode>General</c:formatCode>
                <c:ptCount val="17"/>
                <c:pt idx="0">
                  <c:v>0.33466699603013284</c:v>
                </c:pt>
                <c:pt idx="1">
                  <c:v>0.32893787243573086</c:v>
                </c:pt>
                <c:pt idx="2">
                  <c:v>0.33952826893649207</c:v>
                </c:pt>
                <c:pt idx="3">
                  <c:v>0.36678307763716261</c:v>
                </c:pt>
                <c:pt idx="4">
                  <c:v>0.33611868076332674</c:v>
                </c:pt>
                <c:pt idx="5">
                  <c:v>0.43995237449231162</c:v>
                </c:pt>
                <c:pt idx="6">
                  <c:v>0.51148318680757954</c:v>
                </c:pt>
                <c:pt idx="7">
                  <c:v>0.61094406133399204</c:v>
                </c:pt>
                <c:pt idx="8">
                  <c:v>0.76578612600942209</c:v>
                </c:pt>
                <c:pt idx="9">
                  <c:v>0.75823817875335153</c:v>
                </c:pt>
                <c:pt idx="10">
                  <c:v>0.79444656552214965</c:v>
                </c:pt>
                <c:pt idx="11">
                  <c:v>0.78378294525541792</c:v>
                </c:pt>
                <c:pt idx="12">
                  <c:v>0.69563929421762993</c:v>
                </c:pt>
                <c:pt idx="13">
                  <c:v>0.69960762047238578</c:v>
                </c:pt>
                <c:pt idx="14">
                  <c:v>0.66078094891106931</c:v>
                </c:pt>
                <c:pt idx="15">
                  <c:v>0.64643793944371353</c:v>
                </c:pt>
                <c:pt idx="16">
                  <c:v>0.67312616627128719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GDP'!$N$6:$N$22</c:f>
              <c:numCache>
                <c:formatCode>General</c:formatCode>
                <c:ptCount val="17"/>
                <c:pt idx="0">
                  <c:v>-1.8739679026225242</c:v>
                </c:pt>
                <c:pt idx="1">
                  <c:v>-1.9064563308722087</c:v>
                </c:pt>
                <c:pt idx="2">
                  <c:v>0.76419428851508719</c:v>
                </c:pt>
                <c:pt idx="3">
                  <c:v>1.9034232830664757</c:v>
                </c:pt>
                <c:pt idx="4">
                  <c:v>1.2852406149108249</c:v>
                </c:pt>
                <c:pt idx="5">
                  <c:v>1.2060796037169723</c:v>
                </c:pt>
                <c:pt idx="6">
                  <c:v>1.1765520273981649</c:v>
                </c:pt>
                <c:pt idx="7">
                  <c:v>-2.2157981832330726</c:v>
                </c:pt>
                <c:pt idx="8">
                  <c:v>2.0760194405483614</c:v>
                </c:pt>
                <c:pt idx="9">
                  <c:v>1.1614473888339172</c:v>
                </c:pt>
                <c:pt idx="10">
                  <c:v>4.1551788686295072</c:v>
                </c:pt>
                <c:pt idx="11">
                  <c:v>6.087508301181261</c:v>
                </c:pt>
                <c:pt idx="12">
                  <c:v>0.58887198577936417</c:v>
                </c:pt>
                <c:pt idx="13">
                  <c:v>4.3847714981003172</c:v>
                </c:pt>
                <c:pt idx="14">
                  <c:v>7.7593706303941948E-4</c:v>
                </c:pt>
                <c:pt idx="15">
                  <c:v>4.5114999120065029</c:v>
                </c:pt>
                <c:pt idx="16">
                  <c:v>5.2386768021391008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GDP'!$O$6:$O$22</c:f>
              <c:numCache>
                <c:formatCode>General</c:formatCode>
                <c:ptCount val="17"/>
                <c:pt idx="0">
                  <c:v>3.9412358521209905</c:v>
                </c:pt>
                <c:pt idx="1">
                  <c:v>2.6344672564609128</c:v>
                </c:pt>
                <c:pt idx="2">
                  <c:v>1.7640032495913889</c:v>
                </c:pt>
                <c:pt idx="3">
                  <c:v>2.2599880073864647</c:v>
                </c:pt>
                <c:pt idx="4">
                  <c:v>1.4404076010033291</c:v>
                </c:pt>
                <c:pt idx="5">
                  <c:v>1.6294342917297291</c:v>
                </c:pt>
                <c:pt idx="6">
                  <c:v>3.3039018672653762</c:v>
                </c:pt>
                <c:pt idx="7">
                  <c:v>2.7970633082541987</c:v>
                </c:pt>
                <c:pt idx="8">
                  <c:v>2.9603500417049156</c:v>
                </c:pt>
                <c:pt idx="9">
                  <c:v>4.6122105158079432</c:v>
                </c:pt>
                <c:pt idx="10">
                  <c:v>2.6513739023422875</c:v>
                </c:pt>
                <c:pt idx="11">
                  <c:v>3.633091851139413</c:v>
                </c:pt>
                <c:pt idx="12">
                  <c:v>4.0298578172384003</c:v>
                </c:pt>
                <c:pt idx="13">
                  <c:v>1.5351214359932237</c:v>
                </c:pt>
                <c:pt idx="14">
                  <c:v>2.848641307750218</c:v>
                </c:pt>
                <c:pt idx="15">
                  <c:v>0.87986513250703247</c:v>
                </c:pt>
                <c:pt idx="16">
                  <c:v>-4.522249919752571E-2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GDP'!$P$6:$P$22</c:f>
              <c:numCache>
                <c:formatCode>General</c:formatCode>
                <c:ptCount val="17"/>
                <c:pt idx="0">
                  <c:v>-2.2946065435703127</c:v>
                </c:pt>
                <c:pt idx="1">
                  <c:v>-0.4585329618881166</c:v>
                </c:pt>
                <c:pt idx="2">
                  <c:v>-1.2294802004557919</c:v>
                </c:pt>
                <c:pt idx="3">
                  <c:v>-3.6059048611651003</c:v>
                </c:pt>
                <c:pt idx="4">
                  <c:v>-7.5691212728050839E-3</c:v>
                </c:pt>
                <c:pt idx="5">
                  <c:v>-2.3357454293836648</c:v>
                </c:pt>
                <c:pt idx="6">
                  <c:v>-4.1025585227562651</c:v>
                </c:pt>
                <c:pt idx="7">
                  <c:v>-0.26673897579810896</c:v>
                </c:pt>
                <c:pt idx="8">
                  <c:v>-4.2334356928840693</c:v>
                </c:pt>
                <c:pt idx="9">
                  <c:v>-4.5453690444463195</c:v>
                </c:pt>
                <c:pt idx="10">
                  <c:v>-5.0438692411195829</c:v>
                </c:pt>
                <c:pt idx="11">
                  <c:v>-8.4380260954419786</c:v>
                </c:pt>
                <c:pt idx="12">
                  <c:v>-4.5295150255655248</c:v>
                </c:pt>
                <c:pt idx="13">
                  <c:v>-4.4560140904797017</c:v>
                </c:pt>
                <c:pt idx="14">
                  <c:v>-2.4644642868794508</c:v>
                </c:pt>
                <c:pt idx="15">
                  <c:v>-3.9148551180090565</c:v>
                </c:pt>
                <c:pt idx="16">
                  <c:v>-2.6409627890855187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GDP'!$I$6:$J$22</c:f>
              <c:multiLvlStrCache>
                <c:ptCount val="1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'IKP, GDP'!$K$6:$K$22</c:f>
              <c:numCache>
                <c:formatCode>General</c:formatCode>
                <c:ptCount val="17"/>
                <c:pt idx="0">
                  <c:v>1.7613100367032786</c:v>
                </c:pt>
                <c:pt idx="1">
                  <c:v>2.2548460600593456</c:v>
                </c:pt>
                <c:pt idx="2">
                  <c:v>2.8633840133225563</c:v>
                </c:pt>
                <c:pt idx="3">
                  <c:v>3.6131404559810232</c:v>
                </c:pt>
                <c:pt idx="4">
                  <c:v>2.5477356381180094</c:v>
                </c:pt>
                <c:pt idx="5">
                  <c:v>1.7351213866874327</c:v>
                </c:pt>
                <c:pt idx="6">
                  <c:v>1.2194554584720407</c:v>
                </c:pt>
                <c:pt idx="7">
                  <c:v>0.56835720215664409</c:v>
                </c:pt>
                <c:pt idx="8">
                  <c:v>2.6859270373666755</c:v>
                </c:pt>
                <c:pt idx="9">
                  <c:v>4.1744351951541914</c:v>
                </c:pt>
                <c:pt idx="10">
                  <c:v>5.0964493159215474</c:v>
                </c:pt>
                <c:pt idx="11">
                  <c:v>5.7767357132884722</c:v>
                </c:pt>
                <c:pt idx="12">
                  <c:v>4.8411768218737494</c:v>
                </c:pt>
                <c:pt idx="13">
                  <c:v>4.7861971365662503</c:v>
                </c:pt>
                <c:pt idx="14">
                  <c:v>4.5826490244443185</c:v>
                </c:pt>
                <c:pt idx="15">
                  <c:v>5.2040471421667567</c:v>
                </c:pt>
                <c:pt idx="16">
                  <c:v>5.5563250382711926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/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periodu)</a:t>
            </a:r>
            <a:endParaRPr lang="en-GB" sz="7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GDP'!$L$6:$L$22</c:f>
              <c:numCache>
                <c:formatCode>General</c:formatCode>
                <c:ptCount val="17"/>
                <c:pt idx="0">
                  <c:v>1.3857773334396633</c:v>
                </c:pt>
                <c:pt idx="1">
                  <c:v>1.401696147660517</c:v>
                </c:pt>
                <c:pt idx="2">
                  <c:v>1.466812293644193</c:v>
                </c:pt>
                <c:pt idx="3">
                  <c:v>2.1349238299696798</c:v>
                </c:pt>
                <c:pt idx="4">
                  <c:v>0.9287655852698784</c:v>
                </c:pt>
                <c:pt idx="5">
                  <c:v>1.140503584418183</c:v>
                </c:pt>
                <c:pt idx="6">
                  <c:v>0.92575361461875794</c:v>
                </c:pt>
                <c:pt idx="7">
                  <c:v>0.11230821519643258</c:v>
                </c:pt>
                <c:pt idx="8">
                  <c:v>1.3958239167206423</c:v>
                </c:pt>
                <c:pt idx="9">
                  <c:v>1.651835458609038</c:v>
                </c:pt>
                <c:pt idx="10">
                  <c:v>1.9217767135321875</c:v>
                </c:pt>
                <c:pt idx="11">
                  <c:v>3.1798048788415354</c:v>
                </c:pt>
                <c:pt idx="12">
                  <c:v>3.0710757704825968</c:v>
                </c:pt>
                <c:pt idx="13">
                  <c:v>2.8603587980757883</c:v>
                </c:pt>
                <c:pt idx="14">
                  <c:v>3.1512920322020936</c:v>
                </c:pt>
                <c:pt idx="15">
                  <c:v>2.672540581762719</c:v>
                </c:pt>
                <c:pt idx="16">
                  <c:v>2.4897998333069595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GDP'!$M$6:$M$22</c:f>
              <c:numCache>
                <c:formatCode>General</c:formatCode>
                <c:ptCount val="17"/>
                <c:pt idx="0">
                  <c:v>0.33466699603013284</c:v>
                </c:pt>
                <c:pt idx="1">
                  <c:v>0.32893787243573086</c:v>
                </c:pt>
                <c:pt idx="2">
                  <c:v>0.33952826893649207</c:v>
                </c:pt>
                <c:pt idx="3">
                  <c:v>0.36678307763716261</c:v>
                </c:pt>
                <c:pt idx="4">
                  <c:v>0.33611868076332674</c:v>
                </c:pt>
                <c:pt idx="5">
                  <c:v>0.43995237449231162</c:v>
                </c:pt>
                <c:pt idx="6">
                  <c:v>0.51148318680757954</c:v>
                </c:pt>
                <c:pt idx="7">
                  <c:v>0.61094406133399204</c:v>
                </c:pt>
                <c:pt idx="8">
                  <c:v>0.76578612600942209</c:v>
                </c:pt>
                <c:pt idx="9">
                  <c:v>0.75823817875335153</c:v>
                </c:pt>
                <c:pt idx="10">
                  <c:v>0.79444656552214965</c:v>
                </c:pt>
                <c:pt idx="11">
                  <c:v>0.78378294525541792</c:v>
                </c:pt>
                <c:pt idx="12">
                  <c:v>0.69563929421762993</c:v>
                </c:pt>
                <c:pt idx="13">
                  <c:v>0.69960762047238578</c:v>
                </c:pt>
                <c:pt idx="14">
                  <c:v>0.66078094891106931</c:v>
                </c:pt>
                <c:pt idx="15">
                  <c:v>0.64643793944371353</c:v>
                </c:pt>
                <c:pt idx="16">
                  <c:v>0.67312616627128719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GDP'!$N$6:$N$22</c:f>
              <c:numCache>
                <c:formatCode>General</c:formatCode>
                <c:ptCount val="17"/>
                <c:pt idx="0">
                  <c:v>-1.8739679026225242</c:v>
                </c:pt>
                <c:pt idx="1">
                  <c:v>-1.9064563308722087</c:v>
                </c:pt>
                <c:pt idx="2">
                  <c:v>0.76419428851508719</c:v>
                </c:pt>
                <c:pt idx="3">
                  <c:v>1.9034232830664757</c:v>
                </c:pt>
                <c:pt idx="4">
                  <c:v>1.2852406149108249</c:v>
                </c:pt>
                <c:pt idx="5">
                  <c:v>1.2060796037169723</c:v>
                </c:pt>
                <c:pt idx="6">
                  <c:v>1.1765520273981649</c:v>
                </c:pt>
                <c:pt idx="7">
                  <c:v>-2.2157981832330726</c:v>
                </c:pt>
                <c:pt idx="8">
                  <c:v>2.0760194405483614</c:v>
                </c:pt>
                <c:pt idx="9">
                  <c:v>1.1614473888339172</c:v>
                </c:pt>
                <c:pt idx="10">
                  <c:v>4.1551788686295072</c:v>
                </c:pt>
                <c:pt idx="11">
                  <c:v>6.087508301181261</c:v>
                </c:pt>
                <c:pt idx="12">
                  <c:v>0.58887198577936417</c:v>
                </c:pt>
                <c:pt idx="13">
                  <c:v>4.3847714981003172</c:v>
                </c:pt>
                <c:pt idx="14">
                  <c:v>7.7593706303941948E-4</c:v>
                </c:pt>
                <c:pt idx="15">
                  <c:v>4.5114999120065029</c:v>
                </c:pt>
                <c:pt idx="16">
                  <c:v>5.2386768021391008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GDP'!$O$6:$O$22</c:f>
              <c:numCache>
                <c:formatCode>General</c:formatCode>
                <c:ptCount val="17"/>
                <c:pt idx="0">
                  <c:v>3.9412358521209905</c:v>
                </c:pt>
                <c:pt idx="1">
                  <c:v>2.6344672564609128</c:v>
                </c:pt>
                <c:pt idx="2">
                  <c:v>1.7640032495913889</c:v>
                </c:pt>
                <c:pt idx="3">
                  <c:v>2.2599880073864647</c:v>
                </c:pt>
                <c:pt idx="4">
                  <c:v>1.4404076010033291</c:v>
                </c:pt>
                <c:pt idx="5">
                  <c:v>1.6294342917297291</c:v>
                </c:pt>
                <c:pt idx="6">
                  <c:v>3.3039018672653762</c:v>
                </c:pt>
                <c:pt idx="7">
                  <c:v>2.7970633082541987</c:v>
                </c:pt>
                <c:pt idx="8">
                  <c:v>2.9603500417049156</c:v>
                </c:pt>
                <c:pt idx="9">
                  <c:v>4.6122105158079432</c:v>
                </c:pt>
                <c:pt idx="10">
                  <c:v>2.6513739023422875</c:v>
                </c:pt>
                <c:pt idx="11">
                  <c:v>3.633091851139413</c:v>
                </c:pt>
                <c:pt idx="12">
                  <c:v>4.0298578172384003</c:v>
                </c:pt>
                <c:pt idx="13">
                  <c:v>1.5351214359932237</c:v>
                </c:pt>
                <c:pt idx="14">
                  <c:v>2.848641307750218</c:v>
                </c:pt>
                <c:pt idx="15">
                  <c:v>0.87986513250703247</c:v>
                </c:pt>
                <c:pt idx="16">
                  <c:v>-4.522249919752571E-2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GDP'!$P$6:$P$22</c:f>
              <c:numCache>
                <c:formatCode>General</c:formatCode>
                <c:ptCount val="17"/>
                <c:pt idx="0">
                  <c:v>-2.2946065435703127</c:v>
                </c:pt>
                <c:pt idx="1">
                  <c:v>-0.4585329618881166</c:v>
                </c:pt>
                <c:pt idx="2">
                  <c:v>-1.2294802004557919</c:v>
                </c:pt>
                <c:pt idx="3">
                  <c:v>-3.6059048611651003</c:v>
                </c:pt>
                <c:pt idx="4">
                  <c:v>-7.5691212728050839E-3</c:v>
                </c:pt>
                <c:pt idx="5">
                  <c:v>-2.3357454293836648</c:v>
                </c:pt>
                <c:pt idx="6">
                  <c:v>-4.1025585227562651</c:v>
                </c:pt>
                <c:pt idx="7">
                  <c:v>-0.26673897579810896</c:v>
                </c:pt>
                <c:pt idx="8">
                  <c:v>-4.2334356928840693</c:v>
                </c:pt>
                <c:pt idx="9">
                  <c:v>-4.5453690444463195</c:v>
                </c:pt>
                <c:pt idx="10">
                  <c:v>-5.0438692411195829</c:v>
                </c:pt>
                <c:pt idx="11">
                  <c:v>-8.4380260954419786</c:v>
                </c:pt>
                <c:pt idx="12">
                  <c:v>-4.5295150255655248</c:v>
                </c:pt>
                <c:pt idx="13">
                  <c:v>-4.4560140904797017</c:v>
                </c:pt>
                <c:pt idx="14">
                  <c:v>-2.4644642868794508</c:v>
                </c:pt>
                <c:pt idx="15">
                  <c:v>-3.9148551180090565</c:v>
                </c:pt>
                <c:pt idx="16">
                  <c:v>-2.6409627890855187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GDP'!$I$6:$J$22</c:f>
              <c:multiLvlStrCache>
                <c:ptCount val="1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'IKP, GDP'!$K$6:$K$22</c:f>
              <c:numCache>
                <c:formatCode>General</c:formatCode>
                <c:ptCount val="17"/>
                <c:pt idx="0">
                  <c:v>1.7613100367032786</c:v>
                </c:pt>
                <c:pt idx="1">
                  <c:v>2.2548460600593456</c:v>
                </c:pt>
                <c:pt idx="2">
                  <c:v>2.8633840133225563</c:v>
                </c:pt>
                <c:pt idx="3">
                  <c:v>3.6131404559810232</c:v>
                </c:pt>
                <c:pt idx="4">
                  <c:v>2.5477356381180094</c:v>
                </c:pt>
                <c:pt idx="5">
                  <c:v>1.7351213866874327</c:v>
                </c:pt>
                <c:pt idx="6">
                  <c:v>1.2194554584720407</c:v>
                </c:pt>
                <c:pt idx="7">
                  <c:v>0.56835720215664409</c:v>
                </c:pt>
                <c:pt idx="8">
                  <c:v>2.6859270373666755</c:v>
                </c:pt>
                <c:pt idx="9">
                  <c:v>4.1744351951541914</c:v>
                </c:pt>
                <c:pt idx="10">
                  <c:v>5.0964493159215474</c:v>
                </c:pt>
                <c:pt idx="11">
                  <c:v>5.7767357132884722</c:v>
                </c:pt>
                <c:pt idx="12">
                  <c:v>4.8411768218737494</c:v>
                </c:pt>
                <c:pt idx="13">
                  <c:v>4.7861971365662503</c:v>
                </c:pt>
                <c:pt idx="14">
                  <c:v>4.5826490244443185</c:v>
                </c:pt>
                <c:pt idx="15">
                  <c:v>5.2040471421667567</c:v>
                </c:pt>
                <c:pt idx="16">
                  <c:v>5.5563250382711926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Quarterly trade</a:t>
            </a:r>
            <a:r>
              <a:rPr lang="lv-LV" sz="700" baseline="0" dirty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balance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absolute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values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and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%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nominal GDP</a:t>
            </a:r>
            <a:endParaRPr lang="en-US" sz="700" b="0" i="0" u="none" strike="noStrike" kern="1200" spc="0" baseline="0" dirty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'Exp-Imp'!$D$4:$W$4</c:f>
              <c:numCache>
                <c:formatCode>General</c:formatCode>
                <c:ptCount val="20"/>
                <c:pt idx="0">
                  <c:v>2410554</c:v>
                </c:pt>
                <c:pt idx="1">
                  <c:v>2445824</c:v>
                </c:pt>
                <c:pt idx="2">
                  <c:v>2595124</c:v>
                </c:pt>
                <c:pt idx="3">
                  <c:v>2797101</c:v>
                </c:pt>
                <c:pt idx="4">
                  <c:v>2455721</c:v>
                </c:pt>
                <c:pt idx="5">
                  <c:v>2514576</c:v>
                </c:pt>
                <c:pt idx="6">
                  <c:v>2625995</c:v>
                </c:pt>
                <c:pt idx="7">
                  <c:v>2766919</c:v>
                </c:pt>
                <c:pt idx="8">
                  <c:v>2362629</c:v>
                </c:pt>
                <c:pt idx="9">
                  <c:v>2529501</c:v>
                </c:pt>
                <c:pt idx="10">
                  <c:v>2646360</c:v>
                </c:pt>
                <c:pt idx="11">
                  <c:v>2819214</c:v>
                </c:pt>
                <c:pt idx="12">
                  <c:v>2681232</c:v>
                </c:pt>
                <c:pt idx="13">
                  <c:v>2753268</c:v>
                </c:pt>
                <c:pt idx="14">
                  <c:v>2922867</c:v>
                </c:pt>
                <c:pt idx="15">
                  <c:v>3149666</c:v>
                </c:pt>
                <c:pt idx="16">
                  <c:v>2895537</c:v>
                </c:pt>
                <c:pt idx="17">
                  <c:v>3097284</c:v>
                </c:pt>
                <c:pt idx="18">
                  <c:v>3082224</c:v>
                </c:pt>
                <c:pt idx="19">
                  <c:v>3310711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'Exp-Imp'!$D$5:$W$5</c:f>
              <c:numCache>
                <c:formatCode>0</c:formatCode>
                <c:ptCount val="20"/>
                <c:pt idx="0">
                  <c:v>-3012408</c:v>
                </c:pt>
                <c:pt idx="1">
                  <c:v>-3050934</c:v>
                </c:pt>
                <c:pt idx="2">
                  <c:v>-3228907</c:v>
                </c:pt>
                <c:pt idx="3">
                  <c:v>-3362089</c:v>
                </c:pt>
                <c:pt idx="4">
                  <c:v>-3010550</c:v>
                </c:pt>
                <c:pt idx="5">
                  <c:v>-3081107</c:v>
                </c:pt>
                <c:pt idx="6">
                  <c:v>-3232309</c:v>
                </c:pt>
                <c:pt idx="7">
                  <c:v>-3168167</c:v>
                </c:pt>
                <c:pt idx="8">
                  <c:v>-2788307</c:v>
                </c:pt>
                <c:pt idx="9">
                  <c:v>-3022638</c:v>
                </c:pt>
                <c:pt idx="10">
                  <c:v>-3093254</c:v>
                </c:pt>
                <c:pt idx="11">
                  <c:v>-3345021</c:v>
                </c:pt>
                <c:pt idx="12">
                  <c:v>-3229657</c:v>
                </c:pt>
                <c:pt idx="13">
                  <c:v>-3422217</c:v>
                </c:pt>
                <c:pt idx="14">
                  <c:v>-3730515</c:v>
                </c:pt>
                <c:pt idx="15" formatCode="General">
                  <c:v>-3658685</c:v>
                </c:pt>
                <c:pt idx="16" formatCode="General">
                  <c:v>-3446567</c:v>
                </c:pt>
                <c:pt idx="17" formatCode="General">
                  <c:v>-3779666</c:v>
                </c:pt>
                <c:pt idx="18" formatCode="General">
                  <c:v>-4232729</c:v>
                </c:pt>
                <c:pt idx="19" formatCode="General">
                  <c:v>-4058796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'Exp-Imp'!$D$3:$W$3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'Exp-Imp'!$D$6:$W$6</c:f>
              <c:numCache>
                <c:formatCode>0</c:formatCode>
                <c:ptCount val="20"/>
                <c:pt idx="0">
                  <c:v>-601854</c:v>
                </c:pt>
                <c:pt idx="1">
                  <c:v>-605110</c:v>
                </c:pt>
                <c:pt idx="2">
                  <c:v>-633783</c:v>
                </c:pt>
                <c:pt idx="3">
                  <c:v>-564988</c:v>
                </c:pt>
                <c:pt idx="4">
                  <c:v>-554829</c:v>
                </c:pt>
                <c:pt idx="5">
                  <c:v>-566531</c:v>
                </c:pt>
                <c:pt idx="6">
                  <c:v>-606314</c:v>
                </c:pt>
                <c:pt idx="7">
                  <c:v>-401248</c:v>
                </c:pt>
                <c:pt idx="8">
                  <c:v>-425678</c:v>
                </c:pt>
                <c:pt idx="9">
                  <c:v>-493137</c:v>
                </c:pt>
                <c:pt idx="10">
                  <c:v>-446894</c:v>
                </c:pt>
                <c:pt idx="11">
                  <c:v>-525807</c:v>
                </c:pt>
                <c:pt idx="12">
                  <c:v>-548425</c:v>
                </c:pt>
                <c:pt idx="13">
                  <c:v>-668949</c:v>
                </c:pt>
                <c:pt idx="14">
                  <c:v>-807648</c:v>
                </c:pt>
                <c:pt idx="15">
                  <c:v>-509019</c:v>
                </c:pt>
                <c:pt idx="16">
                  <c:v>-551030</c:v>
                </c:pt>
                <c:pt idx="17">
                  <c:v>-682382</c:v>
                </c:pt>
                <c:pt idx="18">
                  <c:v>-1150505</c:v>
                </c:pt>
                <c:pt idx="19">
                  <c:v>-748085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'Exp-Imp'!$D$9:$W$9</c:f>
              <c:numCache>
                <c:formatCode>0.0</c:formatCode>
                <c:ptCount val="20"/>
                <c:pt idx="0">
                  <c:v>-11.415330334912584</c:v>
                </c:pt>
                <c:pt idx="1">
                  <c:v>-10.352589584519174</c:v>
                </c:pt>
                <c:pt idx="2">
                  <c:v>-10.264518455979372</c:v>
                </c:pt>
                <c:pt idx="3">
                  <c:v>-8.9307542031946223</c:v>
                </c:pt>
                <c:pt idx="4">
                  <c:v>-10.291355527716021</c:v>
                </c:pt>
                <c:pt idx="5">
                  <c:v>-9.3389721263832541</c:v>
                </c:pt>
                <c:pt idx="6">
                  <c:v>-9.4330352419891828</c:v>
                </c:pt>
                <c:pt idx="7">
                  <c:v>-6.2351627638108571</c:v>
                </c:pt>
                <c:pt idx="8">
                  <c:v>-7.6769948052716277</c:v>
                </c:pt>
                <c:pt idx="9">
                  <c:v>-7.903487562917844</c:v>
                </c:pt>
                <c:pt idx="10">
                  <c:v>-6.8730738909195148</c:v>
                </c:pt>
                <c:pt idx="11">
                  <c:v>-7.7882841355741803</c:v>
                </c:pt>
                <c:pt idx="12">
                  <c:v>-9.2600753604747208</c:v>
                </c:pt>
                <c:pt idx="13">
                  <c:v>-9.9197712554716748</c:v>
                </c:pt>
                <c:pt idx="14">
                  <c:v>-11.362527497201743</c:v>
                </c:pt>
                <c:pt idx="15">
                  <c:v>-7.0122478319669144</c:v>
                </c:pt>
                <c:pt idx="16">
                  <c:v>-8.6243204804564915</c:v>
                </c:pt>
                <c:pt idx="17">
                  <c:v>-9.2377954388941745</c:v>
                </c:pt>
                <c:pt idx="18">
                  <c:v>-14.813099538446167</c:v>
                </c:pt>
                <c:pt idx="19">
                  <c:v>-9.3736177677536574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/>
                  <a:t>%</a:t>
                </a:r>
                <a:endParaRPr lang="en-GB" sz="700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Ceturkšņa tirdzniecības bilance absolūtās vērtībās un % no nominālā IKP </a:t>
            </a:r>
            <a:endParaRPr lang="en-US" sz="700" b="0" i="0" u="none" strike="noStrike" kern="1200" spc="0" baseline="0" dirty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'Exp-Imp'!$D$4:$W$4</c:f>
              <c:numCache>
                <c:formatCode>General</c:formatCode>
                <c:ptCount val="20"/>
                <c:pt idx="0">
                  <c:v>2410554</c:v>
                </c:pt>
                <c:pt idx="1">
                  <c:v>2445824</c:v>
                </c:pt>
                <c:pt idx="2">
                  <c:v>2595124</c:v>
                </c:pt>
                <c:pt idx="3">
                  <c:v>2797101</c:v>
                </c:pt>
                <c:pt idx="4">
                  <c:v>2455721</c:v>
                </c:pt>
                <c:pt idx="5">
                  <c:v>2514576</c:v>
                </c:pt>
                <c:pt idx="6">
                  <c:v>2625995</c:v>
                </c:pt>
                <c:pt idx="7">
                  <c:v>2766919</c:v>
                </c:pt>
                <c:pt idx="8">
                  <c:v>2362629</c:v>
                </c:pt>
                <c:pt idx="9">
                  <c:v>2529501</c:v>
                </c:pt>
                <c:pt idx="10">
                  <c:v>2646360</c:v>
                </c:pt>
                <c:pt idx="11">
                  <c:v>2819214</c:v>
                </c:pt>
                <c:pt idx="12">
                  <c:v>2681232</c:v>
                </c:pt>
                <c:pt idx="13">
                  <c:v>2753268</c:v>
                </c:pt>
                <c:pt idx="14">
                  <c:v>2922867</c:v>
                </c:pt>
                <c:pt idx="15">
                  <c:v>3149666</c:v>
                </c:pt>
                <c:pt idx="16">
                  <c:v>2895537</c:v>
                </c:pt>
                <c:pt idx="17">
                  <c:v>3097284</c:v>
                </c:pt>
                <c:pt idx="18">
                  <c:v>3082224</c:v>
                </c:pt>
                <c:pt idx="19">
                  <c:v>3310711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'Exp-Imp'!$D$5:$W$5</c:f>
              <c:numCache>
                <c:formatCode>0</c:formatCode>
                <c:ptCount val="20"/>
                <c:pt idx="0">
                  <c:v>-3012408</c:v>
                </c:pt>
                <c:pt idx="1">
                  <c:v>-3050934</c:v>
                </c:pt>
                <c:pt idx="2">
                  <c:v>-3228907</c:v>
                </c:pt>
                <c:pt idx="3">
                  <c:v>-3362089</c:v>
                </c:pt>
                <c:pt idx="4">
                  <c:v>-3010550</c:v>
                </c:pt>
                <c:pt idx="5">
                  <c:v>-3081107</c:v>
                </c:pt>
                <c:pt idx="6">
                  <c:v>-3232309</c:v>
                </c:pt>
                <c:pt idx="7">
                  <c:v>-3168167</c:v>
                </c:pt>
                <c:pt idx="8">
                  <c:v>-2788307</c:v>
                </c:pt>
                <c:pt idx="9">
                  <c:v>-3022638</c:v>
                </c:pt>
                <c:pt idx="10">
                  <c:v>-3093254</c:v>
                </c:pt>
                <c:pt idx="11">
                  <c:v>-3345021</c:v>
                </c:pt>
                <c:pt idx="12">
                  <c:v>-3229657</c:v>
                </c:pt>
                <c:pt idx="13">
                  <c:v>-3422217</c:v>
                </c:pt>
                <c:pt idx="14">
                  <c:v>-3730515</c:v>
                </c:pt>
                <c:pt idx="15" formatCode="General">
                  <c:v>-3658685</c:v>
                </c:pt>
                <c:pt idx="16" formatCode="General">
                  <c:v>-3446567</c:v>
                </c:pt>
                <c:pt idx="17" formatCode="General">
                  <c:v>-3779666</c:v>
                </c:pt>
                <c:pt idx="18" formatCode="General">
                  <c:v>-4232729</c:v>
                </c:pt>
                <c:pt idx="19" formatCode="General">
                  <c:v>-4058796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'Exp-Imp'!$D$3:$W$3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'Exp-Imp'!$D$6:$W$6</c:f>
              <c:numCache>
                <c:formatCode>0</c:formatCode>
                <c:ptCount val="20"/>
                <c:pt idx="0">
                  <c:v>-601854</c:v>
                </c:pt>
                <c:pt idx="1">
                  <c:v>-605110</c:v>
                </c:pt>
                <c:pt idx="2">
                  <c:v>-633783</c:v>
                </c:pt>
                <c:pt idx="3">
                  <c:v>-564988</c:v>
                </c:pt>
                <c:pt idx="4">
                  <c:v>-554829</c:v>
                </c:pt>
                <c:pt idx="5">
                  <c:v>-566531</c:v>
                </c:pt>
                <c:pt idx="6">
                  <c:v>-606314</c:v>
                </c:pt>
                <c:pt idx="7">
                  <c:v>-401248</c:v>
                </c:pt>
                <c:pt idx="8">
                  <c:v>-425678</c:v>
                </c:pt>
                <c:pt idx="9">
                  <c:v>-493137</c:v>
                </c:pt>
                <c:pt idx="10">
                  <c:v>-446894</c:v>
                </c:pt>
                <c:pt idx="11">
                  <c:v>-525807</c:v>
                </c:pt>
                <c:pt idx="12">
                  <c:v>-548425</c:v>
                </c:pt>
                <c:pt idx="13">
                  <c:v>-668949</c:v>
                </c:pt>
                <c:pt idx="14">
                  <c:v>-807648</c:v>
                </c:pt>
                <c:pt idx="15">
                  <c:v>-509019</c:v>
                </c:pt>
                <c:pt idx="16">
                  <c:v>-551030</c:v>
                </c:pt>
                <c:pt idx="17">
                  <c:v>-682382</c:v>
                </c:pt>
                <c:pt idx="18">
                  <c:v>-1150505</c:v>
                </c:pt>
                <c:pt idx="19">
                  <c:v>-748085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'Exp-Imp'!$D$9:$W$9</c:f>
              <c:numCache>
                <c:formatCode>0.0</c:formatCode>
                <c:ptCount val="20"/>
                <c:pt idx="0">
                  <c:v>-11.415330334912584</c:v>
                </c:pt>
                <c:pt idx="1">
                  <c:v>-10.352589584519174</c:v>
                </c:pt>
                <c:pt idx="2">
                  <c:v>-10.264518455979372</c:v>
                </c:pt>
                <c:pt idx="3">
                  <c:v>-8.9307542031946223</c:v>
                </c:pt>
                <c:pt idx="4">
                  <c:v>-10.291355527716021</c:v>
                </c:pt>
                <c:pt idx="5">
                  <c:v>-9.3389721263832541</c:v>
                </c:pt>
                <c:pt idx="6">
                  <c:v>-9.4330352419891828</c:v>
                </c:pt>
                <c:pt idx="7">
                  <c:v>-6.2351627638108571</c:v>
                </c:pt>
                <c:pt idx="8">
                  <c:v>-7.6769948052716277</c:v>
                </c:pt>
                <c:pt idx="9">
                  <c:v>-7.903487562917844</c:v>
                </c:pt>
                <c:pt idx="10">
                  <c:v>-6.8730738909195148</c:v>
                </c:pt>
                <c:pt idx="11">
                  <c:v>-7.7882841355741803</c:v>
                </c:pt>
                <c:pt idx="12">
                  <c:v>-9.2600753604747208</c:v>
                </c:pt>
                <c:pt idx="13">
                  <c:v>-9.9197712554716748</c:v>
                </c:pt>
                <c:pt idx="14">
                  <c:v>-11.362527497201743</c:v>
                </c:pt>
                <c:pt idx="15">
                  <c:v>-7.0122478319669144</c:v>
                </c:pt>
                <c:pt idx="16">
                  <c:v>-8.6243204804564915</c:v>
                </c:pt>
                <c:pt idx="17">
                  <c:v>-9.2377954388941745</c:v>
                </c:pt>
                <c:pt idx="18">
                  <c:v>-14.813099538446167</c:v>
                </c:pt>
                <c:pt idx="19">
                  <c:v>-9.3736177677536574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600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600"/>
                  <a:t>%</a:t>
                </a:r>
                <a:endParaRPr lang="en-GB" sz="600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1</xdr:row>
      <xdr:rowOff>4538</xdr:rowOff>
    </xdr:from>
    <xdr:to>
      <xdr:col>26</xdr:col>
      <xdr:colOff>183091</xdr:colOff>
      <xdr:row>17</xdr:row>
      <xdr:rowOff>59650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425450</xdr:colOff>
      <xdr:row>11</xdr:row>
      <xdr:rowOff>71173</xdr:rowOff>
    </xdr:from>
    <xdr:to>
      <xdr:col>11</xdr:col>
      <xdr:colOff>634918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100013</xdr:colOff>
      <xdr:row>11</xdr:row>
      <xdr:rowOff>4159</xdr:rowOff>
    </xdr:from>
    <xdr:to>
      <xdr:col>19</xdr:col>
      <xdr:colOff>359569</xdr:colOff>
      <xdr:row>34</xdr:row>
      <xdr:rowOff>64294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ta.csb.gov.lv/pxweb/lv/ekfin/ekfin__isterm__ikp/IK10_0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ata.csb.gov.lv/pxweb/lv/ekfin/ekfin__ikp__IKP__isterm/IK10_070c.px" TargetMode="External"/><Relationship Id="rId1" Type="http://schemas.openxmlformats.org/officeDocument/2006/relationships/hyperlink" Target="https://data1.csb.gov.lv/pxweb/lv/atirdz/atirdz__atirdz_nace__isterm/AT04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zoomScale="115" zoomScaleNormal="115" workbookViewId="0">
      <selection activeCell="R2" sqref="R2"/>
    </sheetView>
  </sheetViews>
  <sheetFormatPr defaultColWidth="0" defaultRowHeight="12.75" zeroHeight="1" x14ac:dyDescent="0.2"/>
  <cols>
    <col min="1" max="1" width="34.140625" style="4" customWidth="1"/>
    <col min="2" max="5" width="9.85546875" style="2" hidden="1" customWidth="1"/>
    <col min="6" max="6" width="10" style="2" hidden="1" customWidth="1"/>
    <col min="7" max="19" width="9.140625" style="2" customWidth="1"/>
    <col min="20" max="20" width="9" style="2" customWidth="1"/>
    <col min="21" max="21" width="14.42578125" style="12" hidden="1" customWidth="1"/>
    <col min="22" max="22" width="13.28515625" style="12" hidden="1" customWidth="1"/>
    <col min="23" max="16384" width="9.140625" style="12" hidden="1"/>
  </cols>
  <sheetData>
    <row r="1" spans="1:22" ht="14.45" customHeight="1" x14ac:dyDescent="0.2">
      <c r="A1" s="85" t="s">
        <v>54</v>
      </c>
      <c r="B1" s="87" t="s">
        <v>23</v>
      </c>
      <c r="C1" s="88"/>
      <c r="D1" s="88"/>
      <c r="E1" s="88"/>
      <c r="F1" s="83">
        <v>2016</v>
      </c>
      <c r="G1" s="87" t="s">
        <v>24</v>
      </c>
      <c r="H1" s="88"/>
      <c r="I1" s="88"/>
      <c r="J1" s="88"/>
      <c r="K1" s="83">
        <v>2017</v>
      </c>
      <c r="L1" s="80" t="s">
        <v>60</v>
      </c>
      <c r="M1" s="81"/>
      <c r="N1" s="81"/>
      <c r="O1" s="82"/>
      <c r="P1" s="83">
        <v>2018</v>
      </c>
      <c r="Q1" s="78" t="s">
        <v>62</v>
      </c>
      <c r="R1" s="79"/>
      <c r="S1" s="79"/>
      <c r="T1" s="79"/>
    </row>
    <row r="2" spans="1:22" ht="18.75" customHeight="1" x14ac:dyDescent="0.2">
      <c r="A2" s="86"/>
      <c r="B2" s="1" t="s">
        <v>4</v>
      </c>
      <c r="C2" s="1" t="s">
        <v>5</v>
      </c>
      <c r="D2" s="1" t="s">
        <v>6</v>
      </c>
      <c r="E2" s="1" t="s">
        <v>7</v>
      </c>
      <c r="F2" s="84"/>
      <c r="G2" s="24" t="s">
        <v>4</v>
      </c>
      <c r="H2" s="24" t="s">
        <v>5</v>
      </c>
      <c r="I2" s="24" t="s">
        <v>6</v>
      </c>
      <c r="J2" s="24" t="s">
        <v>7</v>
      </c>
      <c r="K2" s="84"/>
      <c r="L2" s="24" t="s">
        <v>4</v>
      </c>
      <c r="M2" s="24" t="s">
        <v>5</v>
      </c>
      <c r="N2" s="24" t="s">
        <v>6</v>
      </c>
      <c r="O2" s="24" t="s">
        <v>7</v>
      </c>
      <c r="P2" s="84"/>
      <c r="Q2" s="23">
        <v>2017</v>
      </c>
      <c r="R2" s="23">
        <v>2018</v>
      </c>
      <c r="S2" s="23">
        <v>2019</v>
      </c>
      <c r="T2" s="23">
        <v>2020</v>
      </c>
    </row>
    <row r="3" spans="1:22" x14ac:dyDescent="0.2">
      <c r="A3" s="25" t="s">
        <v>0</v>
      </c>
      <c r="B3" s="25">
        <f t="shared" ref="B3:E4" si="0">F10/B10-1</f>
        <v>1.7351213866874327E-2</v>
      </c>
      <c r="C3" s="25">
        <f t="shared" si="0"/>
        <v>1.2194554584720407E-2</v>
      </c>
      <c r="D3" s="25">
        <f t="shared" si="0"/>
        <v>5.6835720215664409E-3</v>
      </c>
      <c r="E3" s="25">
        <f t="shared" si="0"/>
        <v>2.6859270373666755E-2</v>
      </c>
      <c r="F3" s="26">
        <f>H14/G14-1</f>
        <v>2.0643812960710939E-2</v>
      </c>
      <c r="G3" s="25">
        <f t="shared" ref="G3:J4" si="1">J10/F10-1</f>
        <v>4.1744351951541914E-2</v>
      </c>
      <c r="H3" s="25">
        <f t="shared" si="1"/>
        <v>5.0964493159215474E-2</v>
      </c>
      <c r="I3" s="25">
        <f t="shared" si="1"/>
        <v>5.7767357132884722E-2</v>
      </c>
      <c r="J3" s="25">
        <f t="shared" si="1"/>
        <v>4.8411768218737494E-2</v>
      </c>
      <c r="K3" s="26">
        <f>I14/H14-1</f>
        <v>4.6364796214268811E-2</v>
      </c>
      <c r="L3" s="25">
        <f t="shared" ref="L3:O4" si="2">N10/J10-1</f>
        <v>4.7861971365662503E-2</v>
      </c>
      <c r="M3" s="25">
        <f t="shared" si="2"/>
        <v>4.5826490244443185E-2</v>
      </c>
      <c r="N3" s="25">
        <f t="shared" si="2"/>
        <v>5.2040471421667567E-2</v>
      </c>
      <c r="O3" s="27">
        <f t="shared" si="2"/>
        <v>5.5563250382711926E-2</v>
      </c>
      <c r="P3" s="26">
        <f>J14/I14-1</f>
        <v>4.7697166816344838E-2</v>
      </c>
      <c r="Q3" s="28">
        <v>3.6999999999999998E-2</v>
      </c>
      <c r="R3" s="28">
        <v>3.4000000000000002E-2</v>
      </c>
      <c r="S3" s="28">
        <v>3.2000000000000001E-2</v>
      </c>
      <c r="T3" s="28">
        <v>3.2000000000000001E-2</v>
      </c>
    </row>
    <row r="4" spans="1:22" x14ac:dyDescent="0.2">
      <c r="A4" s="29" t="s">
        <v>1</v>
      </c>
      <c r="B4" s="29">
        <f t="shared" si="0"/>
        <v>2.1338879171594494E-2</v>
      </c>
      <c r="C4" s="29">
        <f t="shared" si="0"/>
        <v>1.5453686534463218E-2</v>
      </c>
      <c r="D4" s="29">
        <f t="shared" si="0"/>
        <v>1.6499427834273606E-2</v>
      </c>
      <c r="E4" s="29">
        <f t="shared" si="0"/>
        <v>4.9851192549938084E-2</v>
      </c>
      <c r="F4" s="30">
        <f>H15/G15-1</f>
        <v>2.9496235329759646E-2</v>
      </c>
      <c r="G4" s="29">
        <f t="shared" si="1"/>
        <v>6.2299811802956961E-2</v>
      </c>
      <c r="H4" s="29">
        <f t="shared" si="1"/>
        <v>8.3072311695695955E-2</v>
      </c>
      <c r="I4" s="29">
        <f t="shared" si="1"/>
        <v>9.3977472032422904E-2</v>
      </c>
      <c r="J4" s="29">
        <f t="shared" si="1"/>
        <v>8.4975076363772661E-2</v>
      </c>
      <c r="K4" s="30">
        <f>I15/H15-1</f>
        <v>7.9694837565234655E-2</v>
      </c>
      <c r="L4" s="29">
        <f t="shared" si="2"/>
        <v>9.0712817423169723E-2</v>
      </c>
      <c r="M4" s="29">
        <f t="shared" si="2"/>
        <v>8.8711730375318876E-2</v>
      </c>
      <c r="N4" s="29">
        <f t="shared" si="2"/>
        <v>9.6473182281002323E-2</v>
      </c>
      <c r="O4" s="31">
        <f t="shared" si="2"/>
        <v>0.10393492640661228</v>
      </c>
      <c r="P4" s="30">
        <f>J15/I15-1</f>
        <v>9.2131943943000838E-2</v>
      </c>
      <c r="Q4" s="32">
        <v>6.6000000000000003E-2</v>
      </c>
      <c r="R4" s="32">
        <v>6.3E-2</v>
      </c>
      <c r="S4" s="32">
        <v>5.7000000000000002E-2</v>
      </c>
      <c r="T4" s="32">
        <v>5.6000000000000001E-2</v>
      </c>
    </row>
    <row r="5" spans="1:22" x14ac:dyDescent="0.2">
      <c r="A5" s="29" t="s">
        <v>2</v>
      </c>
      <c r="B5" s="29">
        <f>F18/B18-1</f>
        <v>-4.4487662574449471E-3</v>
      </c>
      <c r="C5" s="29">
        <f>G18/C18-1</f>
        <v>-6.9832602916876096E-3</v>
      </c>
      <c r="D5" s="29">
        <f>H18/D18-1</f>
        <v>2.2383204342633078E-3</v>
      </c>
      <c r="E5" s="29">
        <f>I18/E18-1</f>
        <v>1.4938501387424141E-2</v>
      </c>
      <c r="F5" s="33">
        <f>H21</f>
        <v>1E-3</v>
      </c>
      <c r="G5" s="29">
        <f>J18/F18-1</f>
        <v>3.1847040437585461E-2</v>
      </c>
      <c r="H5" s="29">
        <f>K18/G18-1</f>
        <v>3.0951106223501945E-2</v>
      </c>
      <c r="I5" s="29">
        <f>L18/H18-1</f>
        <v>2.8858777535013536E-2</v>
      </c>
      <c r="J5" s="29">
        <f>M18/I18-1</f>
        <v>2.5611560394731336E-2</v>
      </c>
      <c r="K5" s="33">
        <f>I21</f>
        <v>2.9000000000000001E-2</v>
      </c>
      <c r="L5" s="29">
        <f>N18/J18-1</f>
        <v>1.9916603953976209E-2</v>
      </c>
      <c r="M5" s="29">
        <f>O18/K18-1</f>
        <v>2.3523467325398562E-2</v>
      </c>
      <c r="N5" s="29">
        <f>P18/L18-1</f>
        <v>2.8878027649075433E-2</v>
      </c>
      <c r="O5" s="31">
        <f>Q18/M18-1</f>
        <v>2.9010270774976643E-2</v>
      </c>
      <c r="P5" s="33">
        <f>J21</f>
        <v>2.5000000000000001E-2</v>
      </c>
      <c r="Q5" s="32">
        <v>2.8000000000000001E-2</v>
      </c>
      <c r="R5" s="32">
        <v>2.8000000000000001E-2</v>
      </c>
      <c r="S5" s="32">
        <v>2.4E-2</v>
      </c>
      <c r="T5" s="32">
        <v>2.1000000000000001E-2</v>
      </c>
    </row>
    <row r="6" spans="1:22" x14ac:dyDescent="0.2">
      <c r="A6" s="34" t="s">
        <v>3</v>
      </c>
      <c r="B6" s="35">
        <f>F24-1</f>
        <v>2.9999999999998916E-3</v>
      </c>
      <c r="C6" s="35">
        <f>G24-1</f>
        <v>4.0000000000000036E-3</v>
      </c>
      <c r="D6" s="35">
        <f>H24-1</f>
        <v>6.9999999999998952E-3</v>
      </c>
      <c r="E6" s="35">
        <f>I24-1</f>
        <v>2.0000000000000018E-2</v>
      </c>
      <c r="F6" s="36">
        <f>H27-1</f>
        <v>2.9999999999998916E-3</v>
      </c>
      <c r="G6" s="34">
        <f>J24-1</f>
        <v>2.4000000000000021E-2</v>
      </c>
      <c r="H6" s="34">
        <f>K24-1</f>
        <v>3.499999999999992E-2</v>
      </c>
      <c r="I6" s="34">
        <f>L24-1</f>
        <v>3.6999999999999922E-2</v>
      </c>
      <c r="J6" s="34">
        <f>M24-1</f>
        <v>3.0999999999999917E-2</v>
      </c>
      <c r="K6" s="36">
        <f>I27-1</f>
        <v>3.0999999999999917E-2</v>
      </c>
      <c r="L6" s="34">
        <f>N24-1</f>
        <v>3.8000000000000034E-2</v>
      </c>
      <c r="M6" s="34">
        <f>O24-1</f>
        <v>4.0000000000000036E-2</v>
      </c>
      <c r="N6" s="34">
        <f>P24-1</f>
        <v>4.4999999999999929E-2</v>
      </c>
      <c r="O6" s="35">
        <f>Q24-1</f>
        <v>4.6000000000000041E-2</v>
      </c>
      <c r="P6" s="37">
        <f>J27-1</f>
        <v>4.2000000000000037E-2</v>
      </c>
      <c r="Q6" s="38">
        <v>2.8000000000000001E-2</v>
      </c>
      <c r="R6" s="38">
        <v>2.8000000000000001E-2</v>
      </c>
      <c r="S6" s="38">
        <v>2.4E-2</v>
      </c>
      <c r="T6" s="38">
        <v>2.3E-2</v>
      </c>
    </row>
    <row r="7" spans="1:22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2" x14ac:dyDescent="0.2">
      <c r="A8" s="13" t="s">
        <v>51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4"/>
      <c r="M8" s="14"/>
      <c r="N8" s="14"/>
      <c r="O8" s="14"/>
      <c r="P8" s="12"/>
      <c r="Q8" s="16"/>
      <c r="R8" s="12"/>
      <c r="S8" s="12"/>
      <c r="T8" s="12"/>
    </row>
    <row r="9" spans="1:22" ht="12.95" customHeight="1" x14ac:dyDescent="0.2">
      <c r="A9" s="6" t="s">
        <v>33</v>
      </c>
      <c r="B9" s="10" t="s">
        <v>21</v>
      </c>
      <c r="C9" s="10" t="s">
        <v>18</v>
      </c>
      <c r="D9" s="10" t="s">
        <v>19</v>
      </c>
      <c r="E9" s="10" t="s">
        <v>20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53</v>
      </c>
      <c r="N9" s="10" t="s">
        <v>56</v>
      </c>
      <c r="O9" s="10" t="s">
        <v>57</v>
      </c>
      <c r="P9" s="10" t="s">
        <v>59</v>
      </c>
      <c r="Q9" s="10" t="s">
        <v>61</v>
      </c>
      <c r="R9" s="11"/>
      <c r="S9" s="11"/>
      <c r="T9" s="12"/>
    </row>
    <row r="10" spans="1:22" x14ac:dyDescent="0.2">
      <c r="A10" s="17" t="s">
        <v>9</v>
      </c>
      <c r="B10" s="18">
        <v>5277844</v>
      </c>
      <c r="C10" s="18">
        <v>5330576</v>
      </c>
      <c r="D10" s="18">
        <v>5384290</v>
      </c>
      <c r="E10" s="18">
        <v>5365075</v>
      </c>
      <c r="F10" s="18">
        <v>5369421</v>
      </c>
      <c r="G10" s="18">
        <v>5395580</v>
      </c>
      <c r="H10" s="18">
        <v>5414892</v>
      </c>
      <c r="I10" s="18">
        <v>5509177</v>
      </c>
      <c r="J10" s="18">
        <v>5593564</v>
      </c>
      <c r="K10" s="18">
        <v>5670563</v>
      </c>
      <c r="L10" s="18">
        <v>5727696</v>
      </c>
      <c r="M10" s="19">
        <v>5775886</v>
      </c>
      <c r="N10" s="19">
        <v>5861283</v>
      </c>
      <c r="O10" s="19">
        <v>5930425</v>
      </c>
      <c r="P10" s="11">
        <v>6025768</v>
      </c>
      <c r="Q10" s="11">
        <v>6096813</v>
      </c>
      <c r="R10" s="11"/>
      <c r="S10" s="11"/>
      <c r="T10" s="12"/>
    </row>
    <row r="11" spans="1:22" x14ac:dyDescent="0.2">
      <c r="A11" s="17" t="s">
        <v>8</v>
      </c>
      <c r="B11" s="18">
        <v>6016764</v>
      </c>
      <c r="C11" s="18">
        <v>6082691</v>
      </c>
      <c r="D11" s="18">
        <v>6136334</v>
      </c>
      <c r="E11" s="18">
        <v>6099493</v>
      </c>
      <c r="F11" s="18">
        <v>6145155</v>
      </c>
      <c r="G11" s="18">
        <v>6176691</v>
      </c>
      <c r="H11" s="18">
        <v>6237580</v>
      </c>
      <c r="I11" s="18">
        <v>6403560</v>
      </c>
      <c r="J11" s="18">
        <v>6527997</v>
      </c>
      <c r="K11" s="18">
        <v>6689803</v>
      </c>
      <c r="L11" s="18">
        <v>6823772</v>
      </c>
      <c r="M11" s="19">
        <v>6947703</v>
      </c>
      <c r="N11" s="19">
        <v>7120170</v>
      </c>
      <c r="O11" s="19">
        <v>7283267</v>
      </c>
      <c r="P11" s="11">
        <v>7482083</v>
      </c>
      <c r="Q11" s="11">
        <v>7669812</v>
      </c>
      <c r="R11" s="11"/>
      <c r="S11" s="11"/>
      <c r="T11" s="12"/>
    </row>
    <row r="12" spans="1:22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1"/>
      <c r="Q12" s="11"/>
      <c r="R12" s="11"/>
      <c r="S12" s="11"/>
      <c r="T12" s="12"/>
    </row>
    <row r="13" spans="1:22" x14ac:dyDescent="0.2">
      <c r="A13" s="6" t="s">
        <v>35</v>
      </c>
      <c r="B13" s="12"/>
      <c r="C13" s="12"/>
      <c r="D13" s="12"/>
      <c r="E13" s="12"/>
      <c r="F13" s="19"/>
      <c r="G13" s="10">
        <v>2015</v>
      </c>
      <c r="H13" s="10">
        <v>2016</v>
      </c>
      <c r="I13" s="10">
        <v>2017</v>
      </c>
      <c r="J13" s="10">
        <v>2018</v>
      </c>
      <c r="K13" s="19"/>
      <c r="L13" s="19"/>
      <c r="M13" s="19"/>
      <c r="N13" s="19"/>
      <c r="O13" s="19"/>
      <c r="P13" s="11"/>
      <c r="Q13" s="11"/>
      <c r="R13" s="11"/>
      <c r="S13" s="11"/>
      <c r="T13" s="12"/>
    </row>
    <row r="14" spans="1:22" ht="15" x14ac:dyDescent="0.25">
      <c r="A14" s="17" t="s">
        <v>9</v>
      </c>
      <c r="B14" s="12"/>
      <c r="C14" s="12"/>
      <c r="D14" s="12"/>
      <c r="E14" s="12"/>
      <c r="F14" s="11"/>
      <c r="G14" s="18">
        <v>21328182</v>
      </c>
      <c r="H14" s="18">
        <v>21768477</v>
      </c>
      <c r="I14" s="19">
        <v>22777768</v>
      </c>
      <c r="J14" s="19">
        <v>23864203</v>
      </c>
      <c r="K14" s="19"/>
      <c r="L14" s="19"/>
      <c r="M14" s="19"/>
      <c r="N14" s="19"/>
      <c r="O14" s="19"/>
      <c r="P14" s="11"/>
      <c r="Q14" s="11"/>
      <c r="R14" s="12"/>
      <c r="S14" s="20"/>
      <c r="T14" s="21"/>
      <c r="U14" s="21"/>
      <c r="V14" s="21"/>
    </row>
    <row r="15" spans="1:22" x14ac:dyDescent="0.2">
      <c r="A15" s="17" t="s">
        <v>8</v>
      </c>
      <c r="B15" s="12"/>
      <c r="C15" s="12"/>
      <c r="D15" s="12"/>
      <c r="E15" s="12"/>
      <c r="F15" s="19"/>
      <c r="G15" s="18">
        <v>24320324</v>
      </c>
      <c r="H15" s="18">
        <v>25037682</v>
      </c>
      <c r="I15" s="19">
        <v>27033056</v>
      </c>
      <c r="J15" s="19">
        <v>29523664</v>
      </c>
      <c r="K15" s="19"/>
      <c r="L15" s="19"/>
      <c r="M15" s="19"/>
      <c r="N15" s="19"/>
      <c r="O15" s="19"/>
      <c r="P15" s="11"/>
      <c r="Q15" s="11"/>
      <c r="R15" s="11"/>
      <c r="S15" s="11"/>
      <c r="T15" s="12"/>
    </row>
    <row r="16" spans="1:22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1"/>
      <c r="Q16" s="11"/>
      <c r="R16" s="11"/>
      <c r="S16" s="11"/>
      <c r="T16" s="12"/>
    </row>
    <row r="17" spans="1:20" x14ac:dyDescent="0.2">
      <c r="A17" s="6" t="s">
        <v>37</v>
      </c>
      <c r="B17" s="10" t="s">
        <v>21</v>
      </c>
      <c r="C17" s="10" t="s">
        <v>18</v>
      </c>
      <c r="D17" s="10" t="s">
        <v>19</v>
      </c>
      <c r="E17" s="10" t="s">
        <v>20</v>
      </c>
      <c r="F17" s="10" t="s">
        <v>10</v>
      </c>
      <c r="G17" s="10" t="s">
        <v>11</v>
      </c>
      <c r="H17" s="10" t="s">
        <v>12</v>
      </c>
      <c r="I17" s="10" t="s">
        <v>13</v>
      </c>
      <c r="J17" s="10" t="s">
        <v>14</v>
      </c>
      <c r="K17" s="10" t="s">
        <v>15</v>
      </c>
      <c r="L17" s="10" t="s">
        <v>16</v>
      </c>
      <c r="M17" s="10" t="s">
        <v>53</v>
      </c>
      <c r="N17" s="10" t="s">
        <v>56</v>
      </c>
      <c r="O17" s="10" t="s">
        <v>57</v>
      </c>
      <c r="P17" s="10" t="s">
        <v>59</v>
      </c>
      <c r="Q17" s="10" t="s">
        <v>61</v>
      </c>
      <c r="R17" s="11"/>
      <c r="S17" s="11"/>
      <c r="T17" s="12"/>
    </row>
    <row r="18" spans="1:20" ht="12.95" customHeight="1" x14ac:dyDescent="0.2">
      <c r="A18" s="17" t="s">
        <v>36</v>
      </c>
      <c r="B18" s="18">
        <v>20567.5</v>
      </c>
      <c r="C18" s="18">
        <v>20878.5</v>
      </c>
      <c r="D18" s="18">
        <v>20595.8</v>
      </c>
      <c r="E18" s="18">
        <v>20577.7</v>
      </c>
      <c r="F18" s="18">
        <v>20476</v>
      </c>
      <c r="G18" s="18">
        <v>20732.7</v>
      </c>
      <c r="H18" s="18">
        <v>20641.900000000001</v>
      </c>
      <c r="I18" s="18">
        <v>20885.099999999999</v>
      </c>
      <c r="J18" s="18">
        <v>21128.1</v>
      </c>
      <c r="K18" s="18">
        <v>21374.400000000001</v>
      </c>
      <c r="L18" s="18">
        <v>21237.599999999999</v>
      </c>
      <c r="M18" s="18">
        <v>21420</v>
      </c>
      <c r="N18" s="18">
        <v>21548.9</v>
      </c>
      <c r="O18" s="19">
        <v>21877.200000000001</v>
      </c>
      <c r="P18" s="11">
        <v>21850.9</v>
      </c>
      <c r="Q18" s="11">
        <v>22041.4</v>
      </c>
      <c r="R18" s="11"/>
      <c r="S18" s="11"/>
      <c r="T18" s="12"/>
    </row>
    <row r="19" spans="1:20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1"/>
      <c r="Q19" s="11"/>
      <c r="R19" s="11"/>
      <c r="S19" s="11"/>
      <c r="T19" s="12"/>
    </row>
    <row r="20" spans="1:20" x14ac:dyDescent="0.2">
      <c r="A20" s="6" t="s">
        <v>38</v>
      </c>
      <c r="B20" s="12"/>
      <c r="C20" s="12"/>
      <c r="D20" s="12"/>
      <c r="E20" s="12"/>
      <c r="F20" s="19"/>
      <c r="G20" s="10">
        <v>2015</v>
      </c>
      <c r="H20" s="10">
        <v>2016</v>
      </c>
      <c r="I20" s="10">
        <v>2017</v>
      </c>
      <c r="J20" s="10">
        <v>2018</v>
      </c>
      <c r="K20" s="19"/>
      <c r="L20" s="19"/>
      <c r="M20" s="19"/>
      <c r="N20" s="19"/>
      <c r="O20" s="19"/>
      <c r="P20" s="11"/>
      <c r="Q20" s="11"/>
      <c r="R20" s="11"/>
      <c r="S20" s="11"/>
      <c r="T20" s="12"/>
    </row>
    <row r="21" spans="1:20" ht="25.5" x14ac:dyDescent="0.2">
      <c r="A21" s="17" t="s">
        <v>39</v>
      </c>
      <c r="B21" s="12"/>
      <c r="C21" s="12"/>
      <c r="D21" s="12"/>
      <c r="E21" s="12"/>
      <c r="F21" s="18"/>
      <c r="G21" s="22">
        <v>2E-3</v>
      </c>
      <c r="H21" s="22">
        <v>1E-3</v>
      </c>
      <c r="I21" s="22">
        <v>2.9000000000000001E-2</v>
      </c>
      <c r="J21" s="22">
        <v>2.5000000000000001E-2</v>
      </c>
      <c r="K21" s="18"/>
      <c r="L21" s="18"/>
      <c r="M21" s="19"/>
      <c r="N21" s="19"/>
      <c r="O21" s="19"/>
      <c r="P21" s="11"/>
      <c r="Q21" s="11"/>
      <c r="R21" s="11"/>
      <c r="S21" s="11"/>
      <c r="T21" s="12"/>
    </row>
    <row r="22" spans="1:2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1"/>
      <c r="Q22" s="11"/>
      <c r="R22" s="11"/>
      <c r="S22" s="11"/>
      <c r="T22" s="12"/>
    </row>
    <row r="23" spans="1:20" x14ac:dyDescent="0.2">
      <c r="A23" s="6" t="s">
        <v>40</v>
      </c>
      <c r="B23" s="10" t="s">
        <v>21</v>
      </c>
      <c r="C23" s="10" t="s">
        <v>18</v>
      </c>
      <c r="D23" s="10" t="s">
        <v>19</v>
      </c>
      <c r="E23" s="10" t="s">
        <v>20</v>
      </c>
      <c r="F23" s="10" t="s">
        <v>10</v>
      </c>
      <c r="G23" s="10" t="s">
        <v>11</v>
      </c>
      <c r="H23" s="10" t="s">
        <v>12</v>
      </c>
      <c r="I23" s="10" t="s">
        <v>13</v>
      </c>
      <c r="J23" s="10" t="s">
        <v>14</v>
      </c>
      <c r="K23" s="10" t="s">
        <v>15</v>
      </c>
      <c r="L23" s="10" t="s">
        <v>16</v>
      </c>
      <c r="M23" s="10" t="s">
        <v>53</v>
      </c>
      <c r="N23" s="10" t="s">
        <v>56</v>
      </c>
      <c r="O23" s="10" t="s">
        <v>57</v>
      </c>
      <c r="P23" s="10" t="s">
        <v>59</v>
      </c>
      <c r="Q23" s="10" t="s">
        <v>61</v>
      </c>
      <c r="R23" s="11"/>
      <c r="S23" s="11"/>
      <c r="T23" s="12"/>
    </row>
    <row r="24" spans="1:20" ht="25.5" x14ac:dyDescent="0.2">
      <c r="A24" s="17" t="s">
        <v>17</v>
      </c>
      <c r="B24" s="18">
        <v>1</v>
      </c>
      <c r="C24" s="18">
        <v>1.0069999999999999</v>
      </c>
      <c r="D24" s="18">
        <v>1.0029999999999999</v>
      </c>
      <c r="E24" s="18">
        <v>0.99</v>
      </c>
      <c r="F24" s="18">
        <v>1.0029999999999999</v>
      </c>
      <c r="G24" s="18">
        <v>1.004</v>
      </c>
      <c r="H24" s="18">
        <v>1.0069999999999999</v>
      </c>
      <c r="I24" s="18">
        <v>1.02</v>
      </c>
      <c r="J24" s="18">
        <v>1.024</v>
      </c>
      <c r="K24" s="18">
        <v>1.0349999999999999</v>
      </c>
      <c r="L24" s="18">
        <v>1.0369999999999999</v>
      </c>
      <c r="M24" s="19">
        <v>1.0309999999999999</v>
      </c>
      <c r="N24" s="19">
        <v>1.038</v>
      </c>
      <c r="O24" s="19">
        <v>1.04</v>
      </c>
      <c r="P24" s="11">
        <v>1.0449999999999999</v>
      </c>
      <c r="Q24" s="11">
        <v>1.046</v>
      </c>
      <c r="R24" s="11"/>
      <c r="S24" s="11"/>
      <c r="T24" s="12"/>
    </row>
    <row r="25" spans="1:20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2"/>
    </row>
    <row r="26" spans="1:20" x14ac:dyDescent="0.2">
      <c r="A26" s="6" t="s">
        <v>41</v>
      </c>
      <c r="B26" s="12"/>
      <c r="C26" s="12"/>
      <c r="D26" s="12"/>
      <c r="E26" s="12"/>
      <c r="F26" s="19"/>
      <c r="G26" s="10">
        <v>2015</v>
      </c>
      <c r="H26" s="10">
        <v>2016</v>
      </c>
      <c r="I26" s="10">
        <v>2017</v>
      </c>
      <c r="J26" s="10">
        <v>2018</v>
      </c>
      <c r="K26" s="19"/>
      <c r="L26" s="19"/>
      <c r="M26" s="19"/>
      <c r="N26" s="19"/>
      <c r="O26" s="19"/>
      <c r="P26" s="11"/>
      <c r="Q26" s="11"/>
      <c r="R26" s="11"/>
      <c r="S26" s="11"/>
      <c r="T26" s="12"/>
    </row>
    <row r="27" spans="1:20" x14ac:dyDescent="0.2">
      <c r="A27" s="17" t="s">
        <v>22</v>
      </c>
      <c r="B27" s="12"/>
      <c r="C27" s="12"/>
      <c r="D27" s="12"/>
      <c r="E27" s="12"/>
      <c r="F27" s="19"/>
      <c r="G27" s="18">
        <v>1</v>
      </c>
      <c r="H27" s="18">
        <v>1.0029999999999999</v>
      </c>
      <c r="I27" s="19">
        <v>1.0309999999999999</v>
      </c>
      <c r="J27" s="19">
        <v>1.042</v>
      </c>
      <c r="K27" s="19"/>
      <c r="L27" s="19"/>
      <c r="M27" s="19"/>
      <c r="N27" s="19"/>
      <c r="O27" s="19"/>
      <c r="P27" s="11"/>
      <c r="Q27" s="11"/>
      <c r="R27" s="11"/>
      <c r="S27" s="11"/>
      <c r="T27" s="12"/>
    </row>
    <row r="28" spans="1:2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idden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0" hidden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</sheetData>
  <mergeCells count="8">
    <mergeCell ref="Q1:T1"/>
    <mergeCell ref="L1:O1"/>
    <mergeCell ref="P1:P2"/>
    <mergeCell ref="A1:A2"/>
    <mergeCell ref="G1:J1"/>
    <mergeCell ref="B1:E1"/>
    <mergeCell ref="F1:F2"/>
    <mergeCell ref="K1:K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2"/>
  <sheetViews>
    <sheetView zoomScale="115" zoomScaleNormal="115" workbookViewId="0">
      <selection activeCell="R2" sqref="R2"/>
    </sheetView>
  </sheetViews>
  <sheetFormatPr defaultColWidth="0" defaultRowHeight="12.75" zeroHeight="1" x14ac:dyDescent="0.2"/>
  <cols>
    <col min="1" max="1" width="34.140625" style="4" customWidth="1"/>
    <col min="2" max="5" width="9.85546875" style="2" hidden="1" customWidth="1"/>
    <col min="6" max="6" width="10" style="2" hidden="1" customWidth="1"/>
    <col min="7" max="16" width="9.140625" style="2" customWidth="1"/>
    <col min="17" max="17" width="9" style="9" customWidth="1"/>
    <col min="18" max="20" width="9.140625" style="12" customWidth="1"/>
    <col min="21" max="16384" width="9.140625" style="2" hidden="1"/>
  </cols>
  <sheetData>
    <row r="1" spans="1:20" ht="14.45" customHeight="1" x14ac:dyDescent="0.2">
      <c r="A1" s="85" t="s">
        <v>55</v>
      </c>
      <c r="B1" s="87" t="s">
        <v>29</v>
      </c>
      <c r="C1" s="88"/>
      <c r="D1" s="88"/>
      <c r="E1" s="88"/>
      <c r="F1" s="83">
        <v>2016</v>
      </c>
      <c r="G1" s="87" t="s">
        <v>30</v>
      </c>
      <c r="H1" s="88"/>
      <c r="I1" s="88"/>
      <c r="J1" s="90"/>
      <c r="K1" s="83">
        <v>2017</v>
      </c>
      <c r="L1" s="80" t="s">
        <v>58</v>
      </c>
      <c r="M1" s="81"/>
      <c r="N1" s="81"/>
      <c r="O1" s="82"/>
      <c r="P1" s="83">
        <v>2018</v>
      </c>
      <c r="Q1" s="78" t="s">
        <v>63</v>
      </c>
      <c r="R1" s="79"/>
      <c r="S1" s="79"/>
      <c r="T1" s="89"/>
    </row>
    <row r="2" spans="1:20" ht="14.45" customHeight="1" x14ac:dyDescent="0.2">
      <c r="A2" s="86"/>
      <c r="B2" s="1" t="s">
        <v>4</v>
      </c>
      <c r="C2" s="1" t="s">
        <v>5</v>
      </c>
      <c r="D2" s="1" t="s">
        <v>6</v>
      </c>
      <c r="E2" s="1" t="s">
        <v>7</v>
      </c>
      <c r="F2" s="84"/>
      <c r="G2" s="1" t="s">
        <v>4</v>
      </c>
      <c r="H2" s="1" t="s">
        <v>5</v>
      </c>
      <c r="I2" s="1" t="s">
        <v>6</v>
      </c>
      <c r="J2" s="1" t="s">
        <v>7</v>
      </c>
      <c r="K2" s="84"/>
      <c r="L2" s="1" t="s">
        <v>4</v>
      </c>
      <c r="M2" s="1" t="s">
        <v>5</v>
      </c>
      <c r="N2" s="1" t="s">
        <v>6</v>
      </c>
      <c r="O2" s="1" t="s">
        <v>7</v>
      </c>
      <c r="P2" s="84"/>
      <c r="Q2" s="23">
        <v>2017</v>
      </c>
      <c r="R2" s="23">
        <v>2018</v>
      </c>
      <c r="S2" s="23">
        <v>2019</v>
      </c>
      <c r="T2" s="23">
        <v>2020</v>
      </c>
    </row>
    <row r="3" spans="1:20" x14ac:dyDescent="0.2">
      <c r="A3" s="25" t="s">
        <v>25</v>
      </c>
      <c r="B3" s="25">
        <f>F10/B10-1</f>
        <v>1.7351213866874327E-2</v>
      </c>
      <c r="C3" s="25">
        <f t="shared" ref="C3:E4" si="0">G10/C10-1</f>
        <v>1.2194554584720407E-2</v>
      </c>
      <c r="D3" s="25">
        <f t="shared" si="0"/>
        <v>5.6835720215664409E-3</v>
      </c>
      <c r="E3" s="25">
        <f t="shared" si="0"/>
        <v>2.6859270373666755E-2</v>
      </c>
      <c r="F3" s="26">
        <f>H14/G14-1</f>
        <v>2.0643812960710939E-2</v>
      </c>
      <c r="G3" s="25">
        <f>J10/F10-1</f>
        <v>4.1744351951541914E-2</v>
      </c>
      <c r="H3" s="25">
        <f t="shared" ref="H3:J4" si="1">K10/G10-1</f>
        <v>5.0964493159215474E-2</v>
      </c>
      <c r="I3" s="25">
        <f t="shared" si="1"/>
        <v>5.7767357132884722E-2</v>
      </c>
      <c r="J3" s="25">
        <f t="shared" si="1"/>
        <v>4.8411768218737494E-2</v>
      </c>
      <c r="K3" s="26">
        <f>I14/H14-1</f>
        <v>4.6364796214268811E-2</v>
      </c>
      <c r="L3" s="25">
        <f t="shared" ref="L3:N4" si="2">N10/J10-1</f>
        <v>4.7861971365662503E-2</v>
      </c>
      <c r="M3" s="25">
        <f t="shared" si="2"/>
        <v>4.5826490244443185E-2</v>
      </c>
      <c r="N3" s="25">
        <f t="shared" si="2"/>
        <v>5.2040471421667567E-2</v>
      </c>
      <c r="O3" s="25">
        <f>Q10/M10-1</f>
        <v>5.5563250382711926E-2</v>
      </c>
      <c r="P3" s="39">
        <f>J14/I14-1</f>
        <v>4.7697166816344838E-2</v>
      </c>
      <c r="Q3" s="28">
        <v>3.6999999999999998E-2</v>
      </c>
      <c r="R3" s="28">
        <v>3.4000000000000002E-2</v>
      </c>
      <c r="S3" s="28">
        <v>3.2000000000000001E-2</v>
      </c>
      <c r="T3" s="28">
        <v>3.2000000000000001E-2</v>
      </c>
    </row>
    <row r="4" spans="1:20" x14ac:dyDescent="0.2">
      <c r="A4" s="29" t="s">
        <v>26</v>
      </c>
      <c r="B4" s="29">
        <f>F11/B11-1</f>
        <v>2.1338879171594494E-2</v>
      </c>
      <c r="C4" s="29">
        <f t="shared" si="0"/>
        <v>1.5453686534463218E-2</v>
      </c>
      <c r="D4" s="29">
        <f t="shared" si="0"/>
        <v>1.6499427834273606E-2</v>
      </c>
      <c r="E4" s="29">
        <f t="shared" si="0"/>
        <v>4.9851192549938084E-2</v>
      </c>
      <c r="F4" s="30">
        <f>H15/G15-1</f>
        <v>2.9496235329759646E-2</v>
      </c>
      <c r="G4" s="29">
        <f>J11/F11-1</f>
        <v>6.2299811802956961E-2</v>
      </c>
      <c r="H4" s="29">
        <f t="shared" si="1"/>
        <v>8.3072311695695955E-2</v>
      </c>
      <c r="I4" s="29">
        <f t="shared" si="1"/>
        <v>9.3977472032422904E-2</v>
      </c>
      <c r="J4" s="29">
        <f t="shared" si="1"/>
        <v>8.4975076363772661E-2</v>
      </c>
      <c r="K4" s="30">
        <f>I15/H15-1</f>
        <v>7.9694837565234655E-2</v>
      </c>
      <c r="L4" s="29">
        <f t="shared" si="2"/>
        <v>9.0712817423169723E-2</v>
      </c>
      <c r="M4" s="29">
        <f t="shared" si="2"/>
        <v>8.8711730375318876E-2</v>
      </c>
      <c r="N4" s="29">
        <f t="shared" si="2"/>
        <v>9.6473182281002323E-2</v>
      </c>
      <c r="O4" s="29">
        <f>Q11/M11-1</f>
        <v>0.10393492640661228</v>
      </c>
      <c r="P4" s="33">
        <f>J15/I15-1</f>
        <v>9.2131943943000838E-2</v>
      </c>
      <c r="Q4" s="32">
        <v>6.6000000000000003E-2</v>
      </c>
      <c r="R4" s="32">
        <v>6.3E-2</v>
      </c>
      <c r="S4" s="32">
        <v>5.7000000000000002E-2</v>
      </c>
      <c r="T4" s="32">
        <v>5.6000000000000001E-2</v>
      </c>
    </row>
    <row r="5" spans="1:20" x14ac:dyDescent="0.2">
      <c r="A5" s="29" t="s">
        <v>27</v>
      </c>
      <c r="B5" s="29">
        <f>F18/B18-1</f>
        <v>-4.4487662574449471E-3</v>
      </c>
      <c r="C5" s="29">
        <f t="shared" ref="C5:E5" si="3">G18/C18-1</f>
        <v>-6.9832602916876096E-3</v>
      </c>
      <c r="D5" s="29">
        <f t="shared" si="3"/>
        <v>2.2383204342633078E-3</v>
      </c>
      <c r="E5" s="29">
        <f t="shared" si="3"/>
        <v>1.4938501387424141E-2</v>
      </c>
      <c r="F5" s="33">
        <f>H21</f>
        <v>1E-3</v>
      </c>
      <c r="G5" s="29">
        <f>J18/F18-1</f>
        <v>3.1847040437585461E-2</v>
      </c>
      <c r="H5" s="29">
        <f t="shared" ref="H5:J5" si="4">K18/G18-1</f>
        <v>3.0951106223501945E-2</v>
      </c>
      <c r="I5" s="29">
        <f t="shared" si="4"/>
        <v>2.8858777535013536E-2</v>
      </c>
      <c r="J5" s="29">
        <f t="shared" si="4"/>
        <v>2.5611560394731336E-2</v>
      </c>
      <c r="K5" s="33">
        <f>I21</f>
        <v>2.9000000000000001E-2</v>
      </c>
      <c r="L5" s="29">
        <f>N18/J18-1</f>
        <v>1.9916603953976209E-2</v>
      </c>
      <c r="M5" s="29">
        <f>O18/K18-1</f>
        <v>2.3523467325398562E-2</v>
      </c>
      <c r="N5" s="29">
        <f>P18/L18-1</f>
        <v>2.8878027649075433E-2</v>
      </c>
      <c r="O5" s="31">
        <f>Q18/M18-1</f>
        <v>2.9010270774976643E-2</v>
      </c>
      <c r="P5" s="33">
        <f>J21</f>
        <v>2.5000000000000001E-2</v>
      </c>
      <c r="Q5" s="32">
        <v>2.8000000000000001E-2</v>
      </c>
      <c r="R5" s="32">
        <v>2.8000000000000001E-2</v>
      </c>
      <c r="S5" s="32">
        <v>2.4E-2</v>
      </c>
      <c r="T5" s="32">
        <v>2.1000000000000001E-2</v>
      </c>
    </row>
    <row r="6" spans="1:20" x14ac:dyDescent="0.2">
      <c r="A6" s="34" t="s">
        <v>28</v>
      </c>
      <c r="B6" s="35">
        <f>F24-1</f>
        <v>2.9999999999998916E-3</v>
      </c>
      <c r="C6" s="35">
        <f t="shared" ref="C6:E6" si="5">G24-1</f>
        <v>4.0000000000000036E-3</v>
      </c>
      <c r="D6" s="35">
        <f t="shared" si="5"/>
        <v>6.9999999999998952E-3</v>
      </c>
      <c r="E6" s="35">
        <f t="shared" si="5"/>
        <v>2.0000000000000018E-2</v>
      </c>
      <c r="F6" s="36">
        <f>H27-1</f>
        <v>8.999999999999897E-3</v>
      </c>
      <c r="G6" s="34">
        <f>J24-1</f>
        <v>2.4000000000000021E-2</v>
      </c>
      <c r="H6" s="34">
        <f t="shared" ref="H6" si="6">K24-1</f>
        <v>3.499999999999992E-2</v>
      </c>
      <c r="I6" s="34">
        <f>L24-1</f>
        <v>3.6999999999999922E-2</v>
      </c>
      <c r="J6" s="34">
        <f>M24-1</f>
        <v>3.0999999999999917E-2</v>
      </c>
      <c r="K6" s="36">
        <f>I27-1</f>
        <v>3.2000000000000028E-2</v>
      </c>
      <c r="L6" s="34">
        <f>N24-1</f>
        <v>3.8000000000000034E-2</v>
      </c>
      <c r="M6" s="34">
        <f>O24-1</f>
        <v>4.0000000000000036E-2</v>
      </c>
      <c r="N6" s="34">
        <f>P24-1</f>
        <v>4.4999999999999929E-2</v>
      </c>
      <c r="O6" s="35">
        <f>Q24-1</f>
        <v>4.6000000000000041E-2</v>
      </c>
      <c r="P6" s="37">
        <f>J27-1</f>
        <v>4.2000000000000037E-2</v>
      </c>
      <c r="Q6" s="38">
        <v>2.8000000000000001E-2</v>
      </c>
      <c r="R6" s="38">
        <v>2.8000000000000001E-2</v>
      </c>
      <c r="S6" s="38">
        <v>2.4E-2</v>
      </c>
      <c r="T6" s="38">
        <v>2.3E-2</v>
      </c>
    </row>
    <row r="7" spans="1:20" s="12" customFormat="1" x14ac:dyDescent="0.2">
      <c r="A7" s="11"/>
      <c r="Q7" s="40"/>
    </row>
    <row r="8" spans="1:20" s="12" customFormat="1" x14ac:dyDescent="0.2">
      <c r="A8" s="13" t="s">
        <v>52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5"/>
      <c r="M8" s="14"/>
      <c r="N8" s="14"/>
      <c r="O8" s="14"/>
      <c r="P8" s="14"/>
      <c r="Q8" s="43"/>
      <c r="R8" s="14"/>
      <c r="S8" s="14"/>
      <c r="T8" s="14"/>
    </row>
    <row r="9" spans="1:20" ht="20.25" customHeight="1" x14ac:dyDescent="0.2">
      <c r="A9" s="44" t="s">
        <v>34</v>
      </c>
      <c r="B9" s="10" t="s">
        <v>21</v>
      </c>
      <c r="C9" s="10" t="s">
        <v>18</v>
      </c>
      <c r="D9" s="10" t="s">
        <v>19</v>
      </c>
      <c r="E9" s="10" t="s">
        <v>20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53</v>
      </c>
      <c r="N9" s="10" t="s">
        <v>56</v>
      </c>
      <c r="O9" s="10" t="s">
        <v>57</v>
      </c>
      <c r="P9" s="10" t="s">
        <v>59</v>
      </c>
      <c r="Q9" s="10" t="s">
        <v>61</v>
      </c>
      <c r="R9" s="19"/>
      <c r="S9" s="19"/>
      <c r="T9" s="14"/>
    </row>
    <row r="10" spans="1:20" s="12" customFormat="1" x14ac:dyDescent="0.2">
      <c r="A10" s="41" t="s">
        <v>32</v>
      </c>
      <c r="B10" s="18">
        <v>5277844</v>
      </c>
      <c r="C10" s="18">
        <v>5330576</v>
      </c>
      <c r="D10" s="18">
        <v>5384290</v>
      </c>
      <c r="E10" s="18">
        <v>5365075</v>
      </c>
      <c r="F10" s="18">
        <v>5369421</v>
      </c>
      <c r="G10" s="18">
        <v>5395580</v>
      </c>
      <c r="H10" s="18">
        <v>5414892</v>
      </c>
      <c r="I10" s="18">
        <v>5509177</v>
      </c>
      <c r="J10" s="18">
        <v>5593564</v>
      </c>
      <c r="K10" s="18">
        <v>5670563</v>
      </c>
      <c r="L10" s="18">
        <v>5727696</v>
      </c>
      <c r="M10" s="19">
        <v>5775886</v>
      </c>
      <c r="N10" s="19">
        <v>5861283</v>
      </c>
      <c r="O10" s="19">
        <v>5930425</v>
      </c>
      <c r="P10" s="19">
        <v>6025768</v>
      </c>
      <c r="Q10" s="19">
        <v>6096813</v>
      </c>
      <c r="R10" s="19"/>
      <c r="S10" s="19"/>
      <c r="T10" s="14"/>
    </row>
    <row r="11" spans="1:20" s="12" customFormat="1" x14ac:dyDescent="0.2">
      <c r="A11" s="41" t="s">
        <v>31</v>
      </c>
      <c r="B11" s="18">
        <v>6016764</v>
      </c>
      <c r="C11" s="18">
        <v>6082691</v>
      </c>
      <c r="D11" s="18">
        <v>6136334</v>
      </c>
      <c r="E11" s="18">
        <v>6099493</v>
      </c>
      <c r="F11" s="18">
        <v>6145155</v>
      </c>
      <c r="G11" s="18">
        <v>6176691</v>
      </c>
      <c r="H11" s="18">
        <v>6237580</v>
      </c>
      <c r="I11" s="18">
        <v>6403560</v>
      </c>
      <c r="J11" s="18">
        <v>6527997</v>
      </c>
      <c r="K11" s="18">
        <v>6689803</v>
      </c>
      <c r="L11" s="18">
        <v>6823772</v>
      </c>
      <c r="M11" s="19">
        <v>6947703</v>
      </c>
      <c r="N11" s="19">
        <v>7120170</v>
      </c>
      <c r="O11" s="19">
        <v>7283267</v>
      </c>
      <c r="P11" s="19">
        <v>7482083</v>
      </c>
      <c r="Q11" s="19">
        <v>7669812</v>
      </c>
      <c r="R11" s="19"/>
      <c r="S11" s="19"/>
      <c r="T11" s="14"/>
    </row>
    <row r="12" spans="1:20" x14ac:dyDescent="0.2">
      <c r="A12" s="42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2"/>
      <c r="R12" s="19"/>
      <c r="S12" s="19"/>
      <c r="T12" s="14"/>
    </row>
    <row r="13" spans="1:20" x14ac:dyDescent="0.2">
      <c r="A13" s="6" t="s">
        <v>42</v>
      </c>
      <c r="B13" s="3"/>
      <c r="C13" s="3"/>
      <c r="D13" s="3"/>
      <c r="E13" s="3"/>
      <c r="F13" s="5"/>
      <c r="G13" s="10">
        <v>2015</v>
      </c>
      <c r="H13" s="10">
        <v>2016</v>
      </c>
      <c r="I13" s="10">
        <v>2017</v>
      </c>
      <c r="J13" s="10">
        <v>2018</v>
      </c>
      <c r="K13" s="19"/>
      <c r="L13" s="19"/>
      <c r="M13" s="19"/>
      <c r="N13" s="19"/>
      <c r="O13" s="19"/>
      <c r="P13" s="19"/>
      <c r="Q13" s="42"/>
      <c r="R13" s="19"/>
      <c r="S13" s="19"/>
      <c r="T13" s="14"/>
    </row>
    <row r="14" spans="1:20" s="12" customFormat="1" x14ac:dyDescent="0.2">
      <c r="A14" s="41" t="s">
        <v>32</v>
      </c>
      <c r="B14" s="14"/>
      <c r="C14" s="14"/>
      <c r="D14" s="14"/>
      <c r="E14" s="14"/>
      <c r="F14" s="19"/>
      <c r="G14" s="18">
        <v>21328182</v>
      </c>
      <c r="H14" s="18">
        <v>21768477</v>
      </c>
      <c r="I14" s="19">
        <v>22777768</v>
      </c>
      <c r="J14" s="19">
        <v>23864203</v>
      </c>
      <c r="K14" s="19"/>
      <c r="L14" s="19"/>
      <c r="M14" s="19"/>
      <c r="N14" s="19"/>
      <c r="O14" s="19"/>
      <c r="P14" s="19"/>
      <c r="Q14" s="42"/>
      <c r="R14" s="19"/>
      <c r="S14" s="19"/>
      <c r="T14" s="14"/>
    </row>
    <row r="15" spans="1:20" s="12" customFormat="1" x14ac:dyDescent="0.2">
      <c r="A15" s="41" t="s">
        <v>31</v>
      </c>
      <c r="B15" s="14"/>
      <c r="C15" s="14"/>
      <c r="D15" s="14"/>
      <c r="E15" s="14"/>
      <c r="F15" s="19"/>
      <c r="G15" s="18">
        <v>24320324</v>
      </c>
      <c r="H15" s="18">
        <v>25037682</v>
      </c>
      <c r="I15" s="19">
        <v>27033056</v>
      </c>
      <c r="J15" s="19">
        <v>29523664</v>
      </c>
      <c r="K15" s="19"/>
      <c r="L15" s="19"/>
      <c r="M15" s="19"/>
      <c r="N15" s="19"/>
      <c r="O15" s="19"/>
      <c r="P15" s="19"/>
      <c r="Q15" s="42"/>
      <c r="R15" s="19"/>
      <c r="S15" s="19"/>
      <c r="T15" s="14"/>
    </row>
    <row r="16" spans="1:20" s="12" customFormat="1" x14ac:dyDescent="0.2">
      <c r="A16" s="4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2"/>
      <c r="R16" s="19"/>
      <c r="S16" s="19"/>
      <c r="T16" s="14"/>
    </row>
    <row r="17" spans="1:20" x14ac:dyDescent="0.2">
      <c r="A17" s="6" t="s">
        <v>43</v>
      </c>
      <c r="B17" s="10" t="s">
        <v>21</v>
      </c>
      <c r="C17" s="10" t="s">
        <v>18</v>
      </c>
      <c r="D17" s="10" t="s">
        <v>19</v>
      </c>
      <c r="E17" s="10" t="s">
        <v>20</v>
      </c>
      <c r="F17" s="10" t="s">
        <v>10</v>
      </c>
      <c r="G17" s="10" t="s">
        <v>11</v>
      </c>
      <c r="H17" s="10" t="s">
        <v>12</v>
      </c>
      <c r="I17" s="10" t="s">
        <v>13</v>
      </c>
      <c r="J17" s="10" t="s">
        <v>14</v>
      </c>
      <c r="K17" s="10" t="s">
        <v>15</v>
      </c>
      <c r="L17" s="10" t="s">
        <v>16</v>
      </c>
      <c r="M17" s="10" t="s">
        <v>53</v>
      </c>
      <c r="N17" s="10" t="s">
        <v>56</v>
      </c>
      <c r="O17" s="10" t="s">
        <v>57</v>
      </c>
      <c r="P17" s="10" t="s">
        <v>59</v>
      </c>
      <c r="Q17" s="10" t="s">
        <v>61</v>
      </c>
      <c r="R17" s="19"/>
      <c r="S17" s="19"/>
      <c r="T17" s="14"/>
    </row>
    <row r="18" spans="1:20" x14ac:dyDescent="0.2">
      <c r="A18" s="41" t="s">
        <v>44</v>
      </c>
      <c r="B18" s="18">
        <v>20567.5</v>
      </c>
      <c r="C18" s="18">
        <v>20878.5</v>
      </c>
      <c r="D18" s="18">
        <v>20595.8</v>
      </c>
      <c r="E18" s="18">
        <v>20577.7</v>
      </c>
      <c r="F18" s="18">
        <v>20476</v>
      </c>
      <c r="G18" s="18">
        <v>20732.7</v>
      </c>
      <c r="H18" s="18">
        <v>20641.900000000001</v>
      </c>
      <c r="I18" s="18">
        <v>20885.099999999999</v>
      </c>
      <c r="J18" s="18">
        <v>21128.1</v>
      </c>
      <c r="K18" s="18">
        <v>21374.400000000001</v>
      </c>
      <c r="L18" s="18">
        <v>21237.599999999999</v>
      </c>
      <c r="M18" s="18">
        <v>21420</v>
      </c>
      <c r="N18" s="18">
        <v>21548.9</v>
      </c>
      <c r="O18" s="19">
        <v>21877.200000000001</v>
      </c>
      <c r="P18" s="19">
        <v>21850.9</v>
      </c>
      <c r="Q18" s="19">
        <v>22041.4</v>
      </c>
      <c r="R18" s="19"/>
      <c r="S18" s="19"/>
      <c r="T18" s="14"/>
    </row>
    <row r="19" spans="1:20" x14ac:dyDescent="0.2">
      <c r="A19" s="42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2"/>
      <c r="R19" s="19"/>
      <c r="S19" s="19"/>
      <c r="T19" s="14"/>
    </row>
    <row r="20" spans="1:20" x14ac:dyDescent="0.2">
      <c r="A20" s="6" t="s">
        <v>45</v>
      </c>
      <c r="B20" s="3"/>
      <c r="C20" s="3"/>
      <c r="D20" s="3"/>
      <c r="E20" s="3"/>
      <c r="F20" s="5"/>
      <c r="G20" s="10">
        <v>2015</v>
      </c>
      <c r="H20" s="10">
        <v>2016</v>
      </c>
      <c r="I20" s="10">
        <v>2017</v>
      </c>
      <c r="J20" s="10">
        <v>2018</v>
      </c>
      <c r="K20" s="19"/>
      <c r="L20" s="19"/>
      <c r="M20" s="19"/>
      <c r="N20" s="19"/>
      <c r="O20" s="19"/>
      <c r="P20" s="19"/>
      <c r="Q20" s="42"/>
      <c r="R20" s="19"/>
      <c r="S20" s="19"/>
      <c r="T20" s="14"/>
    </row>
    <row r="21" spans="1:20" ht="34.5" customHeight="1" x14ac:dyDescent="0.2">
      <c r="A21" s="41" t="s">
        <v>46</v>
      </c>
      <c r="B21" s="14"/>
      <c r="C21" s="14"/>
      <c r="D21" s="14"/>
      <c r="E21" s="14"/>
      <c r="F21" s="18"/>
      <c r="G21" s="22">
        <v>2E-3</v>
      </c>
      <c r="H21" s="22">
        <v>1E-3</v>
      </c>
      <c r="I21" s="22">
        <v>2.9000000000000001E-2</v>
      </c>
      <c r="J21" s="22">
        <v>2.5000000000000001E-2</v>
      </c>
      <c r="K21" s="18"/>
      <c r="L21" s="18"/>
      <c r="M21" s="19"/>
      <c r="N21" s="19"/>
      <c r="O21" s="19"/>
      <c r="P21" s="19"/>
      <c r="Q21" s="42"/>
      <c r="R21" s="19"/>
      <c r="S21" s="19"/>
      <c r="T21" s="14"/>
    </row>
    <row r="22" spans="1:20" x14ac:dyDescent="0.2">
      <c r="A22" s="4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2"/>
      <c r="R22" s="19"/>
      <c r="S22" s="19"/>
      <c r="T22" s="14"/>
    </row>
    <row r="23" spans="1:20" x14ac:dyDescent="0.2">
      <c r="A23" s="6" t="s">
        <v>47</v>
      </c>
      <c r="B23" s="10" t="s">
        <v>21</v>
      </c>
      <c r="C23" s="10" t="s">
        <v>18</v>
      </c>
      <c r="D23" s="10" t="s">
        <v>19</v>
      </c>
      <c r="E23" s="10" t="s">
        <v>20</v>
      </c>
      <c r="F23" s="10" t="s">
        <v>10</v>
      </c>
      <c r="G23" s="10" t="s">
        <v>11</v>
      </c>
      <c r="H23" s="10" t="s">
        <v>12</v>
      </c>
      <c r="I23" s="10" t="s">
        <v>13</v>
      </c>
      <c r="J23" s="10" t="s">
        <v>14</v>
      </c>
      <c r="K23" s="10" t="s">
        <v>15</v>
      </c>
      <c r="L23" s="10" t="s">
        <v>16</v>
      </c>
      <c r="M23" s="10" t="s">
        <v>53</v>
      </c>
      <c r="N23" s="10" t="s">
        <v>56</v>
      </c>
      <c r="O23" s="10" t="s">
        <v>57</v>
      </c>
      <c r="P23" s="10" t="s">
        <v>59</v>
      </c>
      <c r="Q23" s="10" t="s">
        <v>61</v>
      </c>
      <c r="R23" s="19"/>
      <c r="S23" s="19"/>
      <c r="T23" s="14"/>
    </row>
    <row r="24" spans="1:20" ht="25.5" x14ac:dyDescent="0.2">
      <c r="A24" s="41" t="s">
        <v>49</v>
      </c>
      <c r="B24" s="18">
        <v>1</v>
      </c>
      <c r="C24" s="18">
        <v>1.0069999999999999</v>
      </c>
      <c r="D24" s="18">
        <v>1.0029999999999999</v>
      </c>
      <c r="E24" s="18">
        <v>0.99</v>
      </c>
      <c r="F24" s="18">
        <v>1.0029999999999999</v>
      </c>
      <c r="G24" s="18">
        <v>1.004</v>
      </c>
      <c r="H24" s="18">
        <v>1.0069999999999999</v>
      </c>
      <c r="I24" s="18">
        <v>1.02</v>
      </c>
      <c r="J24" s="18">
        <v>1.024</v>
      </c>
      <c r="K24" s="18">
        <v>1.0349999999999999</v>
      </c>
      <c r="L24" s="18">
        <v>1.0369999999999999</v>
      </c>
      <c r="M24" s="19">
        <v>1.0309999999999999</v>
      </c>
      <c r="N24" s="19">
        <v>1.038</v>
      </c>
      <c r="O24" s="19">
        <v>1.04</v>
      </c>
      <c r="P24" s="19">
        <v>1.0449999999999999</v>
      </c>
      <c r="Q24" s="19">
        <v>1.046</v>
      </c>
      <c r="R24" s="19"/>
      <c r="S24" s="19"/>
      <c r="T24" s="14"/>
    </row>
    <row r="25" spans="1:20" x14ac:dyDescent="0.2">
      <c r="A25" s="4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42"/>
      <c r="R25" s="19"/>
      <c r="S25" s="19"/>
      <c r="T25" s="14"/>
    </row>
    <row r="26" spans="1:20" x14ac:dyDescent="0.2">
      <c r="A26" s="6" t="s">
        <v>48</v>
      </c>
      <c r="B26" s="3"/>
      <c r="C26" s="3"/>
      <c r="D26" s="3"/>
      <c r="E26" s="3"/>
      <c r="F26" s="5"/>
      <c r="G26" s="10">
        <v>2015</v>
      </c>
      <c r="H26" s="10">
        <v>2016</v>
      </c>
      <c r="I26" s="10">
        <v>2017</v>
      </c>
      <c r="J26" s="10">
        <v>2018</v>
      </c>
      <c r="K26" s="19"/>
      <c r="L26" s="19"/>
      <c r="M26" s="19"/>
      <c r="N26" s="19"/>
      <c r="O26" s="19"/>
      <c r="P26" s="19"/>
      <c r="Q26" s="42"/>
      <c r="R26" s="19"/>
      <c r="S26" s="19"/>
      <c r="T26" s="14"/>
    </row>
    <row r="27" spans="1:20" x14ac:dyDescent="0.2">
      <c r="A27" s="41" t="s">
        <v>50</v>
      </c>
      <c r="B27" s="14"/>
      <c r="C27" s="14"/>
      <c r="D27" s="14"/>
      <c r="E27" s="14"/>
      <c r="F27" s="19"/>
      <c r="G27" s="18">
        <v>1</v>
      </c>
      <c r="H27" s="18">
        <v>1.0089999999999999</v>
      </c>
      <c r="I27" s="19">
        <v>1.032</v>
      </c>
      <c r="J27" s="19">
        <v>1.042</v>
      </c>
      <c r="K27" s="19"/>
      <c r="L27" s="19"/>
      <c r="M27" s="19"/>
      <c r="N27" s="19"/>
      <c r="O27" s="19"/>
      <c r="P27" s="19"/>
      <c r="Q27" s="42"/>
      <c r="R27" s="19"/>
      <c r="S27" s="19"/>
      <c r="T27" s="14"/>
    </row>
    <row r="28" spans="1:20" x14ac:dyDescent="0.2">
      <c r="A28" s="19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45"/>
      <c r="R28" s="14"/>
      <c r="S28" s="14"/>
      <c r="T28" s="14"/>
    </row>
    <row r="29" spans="1:20" ht="15" hidden="1" x14ac:dyDescent="0.2">
      <c r="L29" s="7"/>
      <c r="M29" s="7"/>
      <c r="N29" s="7"/>
      <c r="O29" s="7"/>
    </row>
    <row r="30" spans="1:20" ht="15" hidden="1" x14ac:dyDescent="0.2">
      <c r="L30" s="8"/>
      <c r="M30" s="8"/>
      <c r="N30" s="8"/>
      <c r="O30" s="8"/>
    </row>
    <row r="31" spans="1:20" hidden="1" x14ac:dyDescent="0.2"/>
    <row r="32" spans="1:20" ht="15" hidden="1" x14ac:dyDescent="0.2">
      <c r="L32" s="7"/>
      <c r="M32" s="7"/>
      <c r="N32" s="7"/>
      <c r="O32" s="7"/>
    </row>
  </sheetData>
  <mergeCells count="8">
    <mergeCell ref="P1:P2"/>
    <mergeCell ref="L1:O1"/>
    <mergeCell ref="Q1:T1"/>
    <mergeCell ref="A1:A2"/>
    <mergeCell ref="B1:E1"/>
    <mergeCell ref="F1:F2"/>
    <mergeCell ref="G1:J1"/>
    <mergeCell ref="K1:K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A96FF-4645-43D8-B8E7-C42EF8E2C9E6}">
  <sheetPr>
    <tabColor theme="3" tint="-0.249977111117893"/>
    <pageSetUpPr fitToPage="1"/>
  </sheetPr>
  <dimension ref="A1:AA41"/>
  <sheetViews>
    <sheetView showGridLines="0" zoomScale="80" zoomScaleNormal="80" workbookViewId="0">
      <selection activeCell="A41" sqref="A41"/>
    </sheetView>
  </sheetViews>
  <sheetFormatPr defaultColWidth="0" defaultRowHeight="14.25" customHeight="1" zeroHeight="1" x14ac:dyDescent="0.2"/>
  <cols>
    <col min="1" max="2" width="10.28515625" style="46" customWidth="1"/>
    <col min="3" max="3" width="13.42578125" style="46" customWidth="1"/>
    <col min="4" max="4" width="12" style="46" customWidth="1"/>
    <col min="5" max="5" width="11.28515625" style="46" customWidth="1"/>
    <col min="6" max="6" width="10.7109375" style="46" customWidth="1"/>
    <col min="7" max="7" width="12" style="46" customWidth="1"/>
    <col min="8" max="8" width="3.42578125" style="46" customWidth="1"/>
    <col min="9" max="10" width="8.7109375" style="46" customWidth="1"/>
    <col min="11" max="11" width="10.28515625" style="46" customWidth="1"/>
    <col min="12" max="12" width="14.28515625" style="46" customWidth="1"/>
    <col min="13" max="13" width="12.140625" style="46" customWidth="1"/>
    <col min="14" max="14" width="10.28515625" style="46" customWidth="1"/>
    <col min="15" max="15" width="8.7109375" style="46" customWidth="1"/>
    <col min="16" max="16" width="9.28515625" style="46" customWidth="1"/>
    <col min="17" max="27" width="8.7109375" style="46" customWidth="1"/>
    <col min="28" max="16384" width="8.7109375" style="46" hidden="1"/>
  </cols>
  <sheetData>
    <row r="1" spans="1:16" ht="14.1" customHeight="1" x14ac:dyDescent="0.25">
      <c r="A1" s="91" t="s">
        <v>64</v>
      </c>
      <c r="B1" s="91"/>
      <c r="C1" s="91"/>
      <c r="D1" s="91"/>
      <c r="E1" s="91"/>
      <c r="F1" s="91"/>
      <c r="G1" s="91"/>
      <c r="J1" s="92" t="s">
        <v>65</v>
      </c>
      <c r="K1" s="92"/>
      <c r="L1" s="92"/>
      <c r="M1" s="92"/>
      <c r="N1" s="92"/>
      <c r="O1" s="92"/>
      <c r="P1" s="92"/>
    </row>
    <row r="2" spans="1:16" ht="14.65" customHeight="1" x14ac:dyDescent="0.2">
      <c r="A2" s="93" t="s">
        <v>66</v>
      </c>
      <c r="B2" s="93"/>
      <c r="C2" s="93"/>
      <c r="D2" s="93"/>
      <c r="E2" s="93"/>
      <c r="F2" s="93"/>
      <c r="G2" s="93"/>
      <c r="J2" s="92"/>
      <c r="K2" s="92"/>
      <c r="L2" s="92"/>
      <c r="M2" s="92"/>
      <c r="N2" s="92"/>
      <c r="O2" s="92"/>
      <c r="P2" s="92"/>
    </row>
    <row r="3" spans="1:16" ht="14.65" customHeight="1" x14ac:dyDescent="0.2">
      <c r="A3" s="93" t="s">
        <v>67</v>
      </c>
      <c r="B3" s="93"/>
      <c r="C3" s="93"/>
      <c r="D3" s="93"/>
      <c r="E3" s="93"/>
      <c r="F3" s="93"/>
      <c r="G3" s="93"/>
      <c r="J3" s="92"/>
      <c r="K3" s="92"/>
      <c r="L3" s="92"/>
      <c r="M3" s="92"/>
      <c r="N3" s="92"/>
      <c r="O3" s="92"/>
      <c r="P3" s="92"/>
    </row>
    <row r="4" spans="1:16" ht="22.5" x14ac:dyDescent="0.2">
      <c r="B4" s="47" t="s">
        <v>68</v>
      </c>
      <c r="C4" s="47" t="s">
        <v>69</v>
      </c>
      <c r="D4" s="47" t="s">
        <v>70</v>
      </c>
      <c r="E4" s="47" t="s">
        <v>71</v>
      </c>
      <c r="F4" s="47" t="s">
        <v>72</v>
      </c>
      <c r="G4" s="47" t="s">
        <v>73</v>
      </c>
      <c r="K4" s="47" t="s">
        <v>0</v>
      </c>
      <c r="L4" s="47" t="s">
        <v>69</v>
      </c>
      <c r="M4" s="47" t="s">
        <v>70</v>
      </c>
      <c r="N4" s="47" t="s">
        <v>71</v>
      </c>
      <c r="O4" s="47" t="s">
        <v>72</v>
      </c>
      <c r="P4" s="47" t="s">
        <v>73</v>
      </c>
    </row>
    <row r="5" spans="1:16" ht="45" x14ac:dyDescent="0.2">
      <c r="B5" s="47" t="s">
        <v>74</v>
      </c>
      <c r="C5" s="47" t="s">
        <v>75</v>
      </c>
      <c r="D5" s="47" t="s">
        <v>76</v>
      </c>
      <c r="E5" s="47" t="s">
        <v>77</v>
      </c>
      <c r="F5" s="47" t="s">
        <v>78</v>
      </c>
      <c r="G5" s="47" t="s">
        <v>79</v>
      </c>
      <c r="J5" s="48"/>
      <c r="K5" s="47" t="s">
        <v>25</v>
      </c>
      <c r="L5" s="47" t="s">
        <v>75</v>
      </c>
      <c r="M5" s="47" t="s">
        <v>76</v>
      </c>
      <c r="N5" s="47" t="s">
        <v>77</v>
      </c>
      <c r="O5" s="47" t="s">
        <v>78</v>
      </c>
      <c r="P5" s="47" t="s">
        <v>80</v>
      </c>
    </row>
    <row r="6" spans="1:16" ht="15" x14ac:dyDescent="0.25">
      <c r="A6" s="49" t="s">
        <v>81</v>
      </c>
      <c r="B6" s="50">
        <v>5060104</v>
      </c>
      <c r="C6" s="50">
        <v>3147728</v>
      </c>
      <c r="D6" s="50">
        <v>859793</v>
      </c>
      <c r="E6" s="50">
        <v>1293331</v>
      </c>
      <c r="F6" s="50">
        <v>2965574</v>
      </c>
      <c r="G6" s="51">
        <v>-3197803</v>
      </c>
      <c r="H6" s="51"/>
      <c r="I6" s="52">
        <v>2014</v>
      </c>
      <c r="J6" s="49" t="s">
        <v>7</v>
      </c>
      <c r="K6" s="46">
        <f t="shared" ref="K6:K17" si="0">(B13/B9-1)*100</f>
        <v>1.7613100367032786</v>
      </c>
      <c r="L6" s="46">
        <f t="shared" ref="L6:L22" si="1">(C13-C9)/B9*100</f>
        <v>1.3857773334396633</v>
      </c>
      <c r="M6" s="46">
        <f t="shared" ref="M6:M22" si="2">(D13-D9)/B9*100</f>
        <v>0.33466699603013284</v>
      </c>
      <c r="N6" s="46">
        <f t="shared" ref="N6:N22" si="3">(E13-E9)/B9*100</f>
        <v>-1.8739679026225242</v>
      </c>
      <c r="O6" s="46">
        <f t="shared" ref="O6:O22" si="4">(F13-F9)/B9*100</f>
        <v>3.9412358521209905</v>
      </c>
      <c r="P6" s="46">
        <f t="shared" ref="P6:P22" si="5">(G13-G9)/B9*100</f>
        <v>-2.2946065435703127</v>
      </c>
    </row>
    <row r="7" spans="1:16" ht="15" x14ac:dyDescent="0.25">
      <c r="A7" s="49" t="s">
        <v>82</v>
      </c>
      <c r="B7" s="50">
        <v>5056125</v>
      </c>
      <c r="C7" s="50">
        <v>3200055</v>
      </c>
      <c r="D7" s="50">
        <v>862709</v>
      </c>
      <c r="E7" s="50">
        <v>1157943</v>
      </c>
      <c r="F7" s="50">
        <v>2989427</v>
      </c>
      <c r="G7" s="51">
        <v>-3149368</v>
      </c>
      <c r="H7" s="51"/>
      <c r="I7" s="52">
        <v>2015</v>
      </c>
      <c r="J7" s="49" t="s">
        <v>4</v>
      </c>
      <c r="K7" s="46">
        <f t="shared" si="0"/>
        <v>2.2548460600593456</v>
      </c>
      <c r="L7" s="46">
        <f t="shared" si="1"/>
        <v>1.401696147660517</v>
      </c>
      <c r="M7" s="46">
        <f t="shared" si="2"/>
        <v>0.32893787243573086</v>
      </c>
      <c r="N7" s="46">
        <f t="shared" si="3"/>
        <v>-1.9064563308722087</v>
      </c>
      <c r="O7" s="46">
        <f t="shared" si="4"/>
        <v>2.6344672564609128</v>
      </c>
      <c r="P7" s="46">
        <f t="shared" si="5"/>
        <v>-0.4585329618881166</v>
      </c>
    </row>
    <row r="8" spans="1:16" ht="15" x14ac:dyDescent="0.25">
      <c r="A8" s="49" t="s">
        <v>83</v>
      </c>
      <c r="B8" s="50">
        <v>5111622</v>
      </c>
      <c r="C8" s="50">
        <v>3218252</v>
      </c>
      <c r="D8" s="50">
        <v>868510</v>
      </c>
      <c r="E8" s="50">
        <v>1210618</v>
      </c>
      <c r="F8" s="50">
        <v>3006802</v>
      </c>
      <c r="G8" s="51">
        <v>-3213123</v>
      </c>
      <c r="H8" s="51"/>
      <c r="I8" s="52"/>
      <c r="J8" s="49" t="s">
        <v>5</v>
      </c>
      <c r="K8" s="46">
        <f t="shared" si="0"/>
        <v>2.8633840133225563</v>
      </c>
      <c r="L8" s="46">
        <f t="shared" si="1"/>
        <v>1.466812293644193</v>
      </c>
      <c r="M8" s="46">
        <f t="shared" si="2"/>
        <v>0.33952826893649207</v>
      </c>
      <c r="N8" s="46">
        <f t="shared" si="3"/>
        <v>0.76419428851508719</v>
      </c>
      <c r="O8" s="46">
        <f t="shared" si="4"/>
        <v>1.7640032495913889</v>
      </c>
      <c r="P8" s="46">
        <f t="shared" si="5"/>
        <v>-1.2294802004557919</v>
      </c>
    </row>
    <row r="9" spans="1:16" ht="15" x14ac:dyDescent="0.25">
      <c r="A9" s="49" t="s">
        <v>84</v>
      </c>
      <c r="B9" s="50">
        <v>5141230</v>
      </c>
      <c r="C9" s="50">
        <v>3201772</v>
      </c>
      <c r="D9" s="50">
        <v>870635</v>
      </c>
      <c r="E9" s="50">
        <v>1205760</v>
      </c>
      <c r="F9" s="50">
        <v>3033379</v>
      </c>
      <c r="G9" s="51">
        <v>-3204302</v>
      </c>
      <c r="H9" s="51"/>
      <c r="I9" s="52"/>
      <c r="J9" s="49" t="s">
        <v>6</v>
      </c>
      <c r="K9" s="46">
        <f t="shared" si="0"/>
        <v>3.6131404559810232</v>
      </c>
      <c r="L9" s="46">
        <f t="shared" si="1"/>
        <v>2.1349238299696798</v>
      </c>
      <c r="M9" s="46">
        <f t="shared" si="2"/>
        <v>0.36678307763716261</v>
      </c>
      <c r="N9" s="46">
        <f t="shared" si="3"/>
        <v>1.9034232830664757</v>
      </c>
      <c r="O9" s="46">
        <f t="shared" si="4"/>
        <v>2.2599880073864647</v>
      </c>
      <c r="P9" s="46">
        <f t="shared" si="5"/>
        <v>-3.6059048611651003</v>
      </c>
    </row>
    <row r="10" spans="1:16" ht="15" x14ac:dyDescent="0.25">
      <c r="A10" s="49" t="s">
        <v>85</v>
      </c>
      <c r="B10" s="50">
        <v>5161461</v>
      </c>
      <c r="C10" s="50">
        <v>3216958</v>
      </c>
      <c r="D10" s="50">
        <v>874744</v>
      </c>
      <c r="E10" s="50">
        <v>1178028</v>
      </c>
      <c r="F10" s="50">
        <v>3111313</v>
      </c>
      <c r="G10" s="51">
        <v>-3236620</v>
      </c>
      <c r="H10" s="51"/>
      <c r="I10" s="52"/>
      <c r="J10" s="49" t="s">
        <v>7</v>
      </c>
      <c r="K10" s="46">
        <f t="shared" si="0"/>
        <v>2.5477356381180094</v>
      </c>
      <c r="L10" s="46">
        <f t="shared" si="1"/>
        <v>0.9287655852698784</v>
      </c>
      <c r="M10" s="46">
        <f t="shared" si="2"/>
        <v>0.33611868076332674</v>
      </c>
      <c r="N10" s="46">
        <f t="shared" si="3"/>
        <v>1.2852406149108249</v>
      </c>
      <c r="O10" s="46">
        <f t="shared" si="4"/>
        <v>1.4404076010033291</v>
      </c>
      <c r="P10" s="46">
        <f t="shared" si="5"/>
        <v>-7.5691212728050839E-3</v>
      </c>
    </row>
    <row r="11" spans="1:16" ht="15" x14ac:dyDescent="0.25">
      <c r="A11" s="49" t="s">
        <v>86</v>
      </c>
      <c r="B11" s="50">
        <v>5182190</v>
      </c>
      <c r="C11" s="50">
        <v>3233640</v>
      </c>
      <c r="D11" s="50">
        <v>878779</v>
      </c>
      <c r="E11" s="50">
        <v>1077795</v>
      </c>
      <c r="F11" s="50">
        <v>3150891</v>
      </c>
      <c r="G11" s="51">
        <v>-3197376</v>
      </c>
      <c r="H11" s="51"/>
      <c r="I11" s="52">
        <v>2016</v>
      </c>
      <c r="J11" s="49" t="s">
        <v>4</v>
      </c>
      <c r="K11" s="46">
        <f t="shared" si="0"/>
        <v>1.7351213866874327</v>
      </c>
      <c r="L11" s="46">
        <f t="shared" si="1"/>
        <v>1.140503584418183</v>
      </c>
      <c r="M11" s="46">
        <f t="shared" si="2"/>
        <v>0.43995237449231162</v>
      </c>
      <c r="N11" s="46">
        <f t="shared" si="3"/>
        <v>1.2060796037169723</v>
      </c>
      <c r="O11" s="46">
        <f t="shared" si="4"/>
        <v>1.6294342917297291</v>
      </c>
      <c r="P11" s="46">
        <f t="shared" si="5"/>
        <v>-2.3357454293836648</v>
      </c>
    </row>
    <row r="12" spans="1:16" ht="15" x14ac:dyDescent="0.25">
      <c r="A12" s="49" t="s">
        <v>87</v>
      </c>
      <c r="B12" s="50">
        <v>5196532</v>
      </c>
      <c r="C12" s="50">
        <v>3235866</v>
      </c>
      <c r="D12" s="50">
        <v>882035</v>
      </c>
      <c r="E12" s="50">
        <v>1067580</v>
      </c>
      <c r="F12" s="50">
        <v>3175549</v>
      </c>
      <c r="G12" s="51">
        <v>-3161168</v>
      </c>
      <c r="H12" s="51"/>
      <c r="I12" s="52"/>
      <c r="J12" s="49" t="s">
        <v>5</v>
      </c>
      <c r="K12" s="46">
        <f t="shared" si="0"/>
        <v>1.2194554584720407</v>
      </c>
      <c r="L12" s="46">
        <f t="shared" si="1"/>
        <v>0.92575361461875794</v>
      </c>
      <c r="M12" s="46">
        <f t="shared" si="2"/>
        <v>0.51148318680757954</v>
      </c>
      <c r="N12" s="46">
        <f t="shared" si="3"/>
        <v>1.1765520273981649</v>
      </c>
      <c r="O12" s="46">
        <f t="shared" si="4"/>
        <v>3.3039018672653762</v>
      </c>
      <c r="P12" s="46">
        <f t="shared" si="5"/>
        <v>-4.1025585227562651</v>
      </c>
    </row>
    <row r="13" spans="1:16" ht="15" x14ac:dyDescent="0.25">
      <c r="A13" s="49" t="s">
        <v>88</v>
      </c>
      <c r="B13" s="50">
        <v>5231783</v>
      </c>
      <c r="C13" s="50">
        <v>3273018</v>
      </c>
      <c r="D13" s="50">
        <v>887841</v>
      </c>
      <c r="E13" s="50">
        <v>1109415</v>
      </c>
      <c r="F13" s="50">
        <v>3236007</v>
      </c>
      <c r="G13" s="51">
        <v>-3322273</v>
      </c>
      <c r="H13" s="51"/>
      <c r="I13" s="52"/>
      <c r="J13" s="49" t="s">
        <v>6</v>
      </c>
      <c r="K13" s="46">
        <f t="shared" si="0"/>
        <v>0.56835720215664409</v>
      </c>
      <c r="L13" s="46">
        <f t="shared" si="1"/>
        <v>0.11230821519643258</v>
      </c>
      <c r="M13" s="46">
        <f t="shared" si="2"/>
        <v>0.61094406133399204</v>
      </c>
      <c r="N13" s="46">
        <f t="shared" si="3"/>
        <v>-2.2157981832330726</v>
      </c>
      <c r="O13" s="46">
        <f t="shared" si="4"/>
        <v>2.7970633082541987</v>
      </c>
      <c r="P13" s="46">
        <f t="shared" si="5"/>
        <v>-0.26673897579810896</v>
      </c>
    </row>
    <row r="14" spans="1:16" ht="15" x14ac:dyDescent="0.25">
      <c r="A14" s="49" t="s">
        <v>21</v>
      </c>
      <c r="B14" s="50">
        <v>5277844</v>
      </c>
      <c r="C14" s="50">
        <v>3289306</v>
      </c>
      <c r="D14" s="50">
        <v>891722</v>
      </c>
      <c r="E14" s="50">
        <v>1079627</v>
      </c>
      <c r="F14" s="50">
        <v>3247290</v>
      </c>
      <c r="G14" s="51">
        <v>-3260287</v>
      </c>
      <c r="H14" s="51"/>
      <c r="I14" s="52"/>
      <c r="J14" s="49" t="s">
        <v>7</v>
      </c>
      <c r="K14" s="46">
        <f t="shared" si="0"/>
        <v>2.6859270373666755</v>
      </c>
      <c r="L14" s="46">
        <f t="shared" si="1"/>
        <v>1.3958239167206423</v>
      </c>
      <c r="M14" s="46">
        <f t="shared" si="2"/>
        <v>0.76578612600942209</v>
      </c>
      <c r="N14" s="46">
        <f t="shared" si="3"/>
        <v>2.0760194405483614</v>
      </c>
      <c r="O14" s="46">
        <f t="shared" si="4"/>
        <v>2.9603500417049156</v>
      </c>
      <c r="P14" s="46">
        <f t="shared" si="5"/>
        <v>-4.2334356928840693</v>
      </c>
    </row>
    <row r="15" spans="1:16" ht="15" x14ac:dyDescent="0.25">
      <c r="A15" s="49" t="s">
        <v>18</v>
      </c>
      <c r="B15" s="50">
        <v>5330576</v>
      </c>
      <c r="C15" s="50">
        <v>3309653</v>
      </c>
      <c r="D15" s="50">
        <v>896374</v>
      </c>
      <c r="E15" s="50">
        <v>1117397</v>
      </c>
      <c r="F15" s="50">
        <v>3242305</v>
      </c>
      <c r="G15" s="51">
        <v>-3261090</v>
      </c>
      <c r="H15" s="51"/>
      <c r="I15" s="52">
        <v>2017</v>
      </c>
      <c r="J15" s="49" t="s">
        <v>4</v>
      </c>
      <c r="K15" s="46">
        <f t="shared" si="0"/>
        <v>4.1744351951541914</v>
      </c>
      <c r="L15" s="46">
        <f t="shared" si="1"/>
        <v>1.651835458609038</v>
      </c>
      <c r="M15" s="46">
        <f t="shared" si="2"/>
        <v>0.75823817875335153</v>
      </c>
      <c r="N15" s="46">
        <f t="shared" si="3"/>
        <v>1.1614473888339172</v>
      </c>
      <c r="O15" s="46">
        <f t="shared" si="4"/>
        <v>4.6122105158079432</v>
      </c>
      <c r="P15" s="46">
        <f t="shared" si="5"/>
        <v>-4.5453690444463195</v>
      </c>
    </row>
    <row r="16" spans="1:16" ht="15" x14ac:dyDescent="0.25">
      <c r="A16" s="49" t="s">
        <v>19</v>
      </c>
      <c r="B16" s="50">
        <v>5384290</v>
      </c>
      <c r="C16" s="50">
        <v>3346808</v>
      </c>
      <c r="D16" s="50">
        <v>901095</v>
      </c>
      <c r="E16" s="50">
        <v>1166492</v>
      </c>
      <c r="F16" s="50">
        <v>3292990</v>
      </c>
      <c r="G16" s="51">
        <v>-3348550</v>
      </c>
      <c r="H16" s="51"/>
      <c r="J16" s="49" t="s">
        <v>5</v>
      </c>
      <c r="K16" s="46">
        <f t="shared" si="0"/>
        <v>5.0964493159215474</v>
      </c>
      <c r="L16" s="46">
        <f t="shared" si="1"/>
        <v>1.9217767135321875</v>
      </c>
      <c r="M16" s="46">
        <f t="shared" si="2"/>
        <v>0.79444656552214965</v>
      </c>
      <c r="N16" s="46">
        <f t="shared" si="3"/>
        <v>4.1551788686295072</v>
      </c>
      <c r="O16" s="46">
        <f t="shared" si="4"/>
        <v>2.6513739023422875</v>
      </c>
      <c r="P16" s="46">
        <f t="shared" si="5"/>
        <v>-5.0438692411195829</v>
      </c>
    </row>
    <row r="17" spans="1:16" ht="15" x14ac:dyDescent="0.25">
      <c r="A17" s="49" t="s">
        <v>20</v>
      </c>
      <c r="B17" s="50">
        <v>5365075</v>
      </c>
      <c r="C17" s="50">
        <v>3321609</v>
      </c>
      <c r="D17" s="50">
        <v>905426</v>
      </c>
      <c r="E17" s="50">
        <v>1176656</v>
      </c>
      <c r="F17" s="50">
        <v>3311366</v>
      </c>
      <c r="G17" s="51">
        <v>-3322669</v>
      </c>
      <c r="H17" s="51"/>
      <c r="J17" s="49" t="s">
        <v>6</v>
      </c>
      <c r="K17" s="46">
        <f t="shared" si="0"/>
        <v>5.7767357132884722</v>
      </c>
      <c r="L17" s="46">
        <f t="shared" si="1"/>
        <v>3.1798048788415354</v>
      </c>
      <c r="M17" s="46">
        <f t="shared" si="2"/>
        <v>0.78378294525541792</v>
      </c>
      <c r="N17" s="46">
        <f t="shared" si="3"/>
        <v>6.087508301181261</v>
      </c>
      <c r="O17" s="46">
        <f t="shared" si="4"/>
        <v>3.633091851139413</v>
      </c>
      <c r="P17" s="46">
        <f t="shared" si="5"/>
        <v>-8.4380260954419786</v>
      </c>
    </row>
    <row r="18" spans="1:16" ht="15" x14ac:dyDescent="0.25">
      <c r="A18" s="49" t="s">
        <v>10</v>
      </c>
      <c r="B18" s="50">
        <v>5369421</v>
      </c>
      <c r="C18" s="50">
        <v>3349500</v>
      </c>
      <c r="D18" s="50">
        <v>914942</v>
      </c>
      <c r="E18" s="50">
        <v>1143282</v>
      </c>
      <c r="F18" s="50">
        <v>3333289</v>
      </c>
      <c r="G18" s="51">
        <v>-3383564</v>
      </c>
      <c r="H18" s="51"/>
      <c r="J18" s="49" t="s">
        <v>7</v>
      </c>
      <c r="K18" s="46">
        <f>(B25/B21-1)*100</f>
        <v>4.8411768218737494</v>
      </c>
      <c r="L18" s="46">
        <f t="shared" si="1"/>
        <v>3.0710757704825968</v>
      </c>
      <c r="M18" s="46">
        <f t="shared" si="2"/>
        <v>0.69563929421762993</v>
      </c>
      <c r="N18" s="46">
        <f t="shared" si="3"/>
        <v>0.58887198577936417</v>
      </c>
      <c r="O18" s="46">
        <f t="shared" si="4"/>
        <v>4.0298578172384003</v>
      </c>
      <c r="P18" s="46">
        <f t="shared" si="5"/>
        <v>-4.5295150255655248</v>
      </c>
    </row>
    <row r="19" spans="1:16" ht="15" x14ac:dyDescent="0.25">
      <c r="A19" s="49" t="s">
        <v>11</v>
      </c>
      <c r="B19" s="50">
        <v>5395580</v>
      </c>
      <c r="C19" s="50">
        <v>3359001</v>
      </c>
      <c r="D19" s="50">
        <v>923639</v>
      </c>
      <c r="E19" s="50">
        <v>1180114</v>
      </c>
      <c r="F19" s="50">
        <v>3418422</v>
      </c>
      <c r="G19" s="51">
        <v>-3479780</v>
      </c>
      <c r="H19" s="51"/>
      <c r="I19" s="52">
        <v>2018</v>
      </c>
      <c r="J19" s="49" t="s">
        <v>4</v>
      </c>
      <c r="K19" s="46">
        <f>(B26/B22-1)*100</f>
        <v>4.7861971365662503</v>
      </c>
      <c r="L19" s="46">
        <f t="shared" si="1"/>
        <v>2.8603587980757883</v>
      </c>
      <c r="M19" s="46">
        <f t="shared" si="2"/>
        <v>0.69960762047238578</v>
      </c>
      <c r="N19" s="46">
        <f t="shared" si="3"/>
        <v>4.3847714981003172</v>
      </c>
      <c r="O19" s="46">
        <f t="shared" si="4"/>
        <v>1.5351214359932237</v>
      </c>
      <c r="P19" s="46">
        <f t="shared" si="5"/>
        <v>-4.4560140904797017</v>
      </c>
    </row>
    <row r="20" spans="1:16" ht="15" x14ac:dyDescent="0.25">
      <c r="A20" s="49" t="s">
        <v>12</v>
      </c>
      <c r="B20" s="50">
        <v>5414892</v>
      </c>
      <c r="C20" s="50">
        <v>3352855</v>
      </c>
      <c r="D20" s="50">
        <v>933990</v>
      </c>
      <c r="E20" s="50">
        <v>1047187</v>
      </c>
      <c r="F20" s="50">
        <v>3443592</v>
      </c>
      <c r="G20" s="51">
        <v>-3362912</v>
      </c>
      <c r="H20" s="51"/>
      <c r="I20" s="52"/>
      <c r="J20" s="49" t="s">
        <v>5</v>
      </c>
      <c r="K20" s="46">
        <f>(B27/B23-1)*100</f>
        <v>4.5826490244443185</v>
      </c>
      <c r="L20" s="46">
        <f t="shared" si="1"/>
        <v>3.1512920322020936</v>
      </c>
      <c r="M20" s="46">
        <f t="shared" si="2"/>
        <v>0.66078094891106931</v>
      </c>
      <c r="N20" s="46">
        <f t="shared" si="3"/>
        <v>7.7593706303941948E-4</v>
      </c>
      <c r="O20" s="46">
        <f t="shared" si="4"/>
        <v>2.848641307750218</v>
      </c>
      <c r="P20" s="46">
        <f t="shared" si="5"/>
        <v>-2.4644642868794508</v>
      </c>
    </row>
    <row r="21" spans="1:16" ht="15" x14ac:dyDescent="0.25">
      <c r="A21" s="49" t="s">
        <v>13</v>
      </c>
      <c r="B21" s="50">
        <v>5509177</v>
      </c>
      <c r="C21" s="50">
        <v>3396496</v>
      </c>
      <c r="D21" s="50">
        <v>946511</v>
      </c>
      <c r="E21" s="50">
        <v>1288036</v>
      </c>
      <c r="F21" s="50">
        <v>3470191</v>
      </c>
      <c r="G21" s="51">
        <v>-3549796</v>
      </c>
      <c r="H21" s="51"/>
      <c r="J21" s="49" t="s">
        <v>6</v>
      </c>
      <c r="K21" s="46">
        <f>(B28/B24-1)*100</f>
        <v>5.2040471421667567</v>
      </c>
      <c r="L21" s="46">
        <f t="shared" si="1"/>
        <v>2.672540581762719</v>
      </c>
      <c r="M21" s="46">
        <f t="shared" si="2"/>
        <v>0.64643793944371353</v>
      </c>
      <c r="N21" s="46">
        <f t="shared" si="3"/>
        <v>4.5114999120065029</v>
      </c>
      <c r="O21" s="46">
        <f t="shared" si="4"/>
        <v>0.87986513250703247</v>
      </c>
      <c r="P21" s="46">
        <f t="shared" si="5"/>
        <v>-3.9148551180090565</v>
      </c>
    </row>
    <row r="22" spans="1:16" ht="15" x14ac:dyDescent="0.25">
      <c r="A22" s="49" t="s">
        <v>14</v>
      </c>
      <c r="B22" s="50">
        <v>5593564</v>
      </c>
      <c r="C22" s="50">
        <v>3438194</v>
      </c>
      <c r="D22" s="50">
        <v>955655</v>
      </c>
      <c r="E22" s="50">
        <v>1205645</v>
      </c>
      <c r="F22" s="50">
        <v>3580938</v>
      </c>
      <c r="G22" s="51">
        <v>-3627624</v>
      </c>
      <c r="H22" s="51"/>
      <c r="J22" s="49" t="s">
        <v>7</v>
      </c>
      <c r="K22" s="46">
        <f>(B29/B25-1)*100</f>
        <v>5.5563250382711926</v>
      </c>
      <c r="L22" s="46">
        <f t="shared" si="1"/>
        <v>2.4897998333069595</v>
      </c>
      <c r="M22" s="46">
        <f t="shared" si="2"/>
        <v>0.67312616627128719</v>
      </c>
      <c r="N22" s="46">
        <f t="shared" si="3"/>
        <v>5.2386768021391008</v>
      </c>
      <c r="O22" s="46">
        <f t="shared" si="4"/>
        <v>-4.522249919752571E-2</v>
      </c>
      <c r="P22" s="46">
        <f t="shared" si="5"/>
        <v>-2.6409627890855187</v>
      </c>
    </row>
    <row r="23" spans="1:16" ht="15" x14ac:dyDescent="0.25">
      <c r="A23" s="49" t="s">
        <v>15</v>
      </c>
      <c r="B23" s="50">
        <v>5670563</v>
      </c>
      <c r="C23" s="50">
        <v>3462692</v>
      </c>
      <c r="D23" s="50">
        <v>966504</v>
      </c>
      <c r="E23" s="50">
        <v>1404310</v>
      </c>
      <c r="F23" s="50">
        <v>3561479</v>
      </c>
      <c r="G23" s="51">
        <v>-3751926</v>
      </c>
      <c r="H23" s="51"/>
    </row>
    <row r="24" spans="1:16" ht="15" x14ac:dyDescent="0.25">
      <c r="A24" s="49" t="s">
        <v>16</v>
      </c>
      <c r="B24" s="50">
        <v>5727696</v>
      </c>
      <c r="C24" s="50">
        <v>3525038</v>
      </c>
      <c r="D24" s="50">
        <v>976431</v>
      </c>
      <c r="E24" s="50">
        <v>1376819</v>
      </c>
      <c r="F24" s="50">
        <v>3640320</v>
      </c>
      <c r="G24" s="51">
        <v>-3819822</v>
      </c>
      <c r="H24" s="51"/>
      <c r="K24" s="53">
        <f>SUM(K19:K22)</f>
        <v>20.129218341448521</v>
      </c>
      <c r="L24" s="53">
        <f t="shared" ref="L24:P24" si="6">SUM(L19:L22)</f>
        <v>11.17399124534756</v>
      </c>
      <c r="M24" s="53">
        <f t="shared" si="6"/>
        <v>2.6799526750984559</v>
      </c>
      <c r="N24" s="53">
        <f t="shared" si="6"/>
        <v>14.13572414930896</v>
      </c>
      <c r="O24" s="53">
        <f t="shared" si="6"/>
        <v>5.2184053770529486</v>
      </c>
      <c r="P24" s="53">
        <f t="shared" si="6"/>
        <v>-13.476296284453728</v>
      </c>
    </row>
    <row r="25" spans="1:16" ht="15" x14ac:dyDescent="0.25">
      <c r="A25" s="49" t="s">
        <v>53</v>
      </c>
      <c r="B25" s="50">
        <v>5775886</v>
      </c>
      <c r="C25" s="50">
        <v>3565687</v>
      </c>
      <c r="D25" s="50">
        <v>984835</v>
      </c>
      <c r="E25" s="50">
        <v>1320478</v>
      </c>
      <c r="F25" s="50">
        <v>3692203</v>
      </c>
      <c r="G25" s="51">
        <v>-3799335</v>
      </c>
      <c r="H25" s="51"/>
    </row>
    <row r="26" spans="1:16" ht="15" x14ac:dyDescent="0.25">
      <c r="A26" s="49" t="s">
        <v>56</v>
      </c>
      <c r="B26" s="50">
        <v>5861283</v>
      </c>
      <c r="C26" s="50">
        <v>3598190</v>
      </c>
      <c r="D26" s="50">
        <v>994788</v>
      </c>
      <c r="E26" s="50">
        <v>1450910</v>
      </c>
      <c r="F26" s="50">
        <v>3666806</v>
      </c>
      <c r="G26" s="51">
        <v>-3876874</v>
      </c>
    </row>
    <row r="27" spans="1:16" ht="15" x14ac:dyDescent="0.25">
      <c r="A27" s="49" t="s">
        <v>57</v>
      </c>
      <c r="B27" s="50">
        <v>5930425</v>
      </c>
      <c r="C27" s="50">
        <v>3641388</v>
      </c>
      <c r="D27" s="50">
        <v>1003974</v>
      </c>
      <c r="E27" s="50">
        <v>1404354</v>
      </c>
      <c r="F27" s="50">
        <v>3723013</v>
      </c>
      <c r="G27" s="51">
        <v>-3891675</v>
      </c>
    </row>
    <row r="28" spans="1:16" ht="15" x14ac:dyDescent="0.25">
      <c r="A28" s="49" t="s">
        <v>59</v>
      </c>
      <c r="B28" s="50">
        <v>6025768</v>
      </c>
      <c r="C28" s="50">
        <v>3678113</v>
      </c>
      <c r="D28" s="50">
        <v>1013457</v>
      </c>
      <c r="E28" s="50">
        <v>1635224</v>
      </c>
      <c r="F28" s="50">
        <v>3690716</v>
      </c>
      <c r="G28" s="51">
        <v>-4044053</v>
      </c>
    </row>
    <row r="29" spans="1:16" ht="15" x14ac:dyDescent="0.25">
      <c r="A29" s="49" t="s">
        <v>61</v>
      </c>
      <c r="B29" s="50">
        <v>6096813</v>
      </c>
      <c r="C29" s="50">
        <v>3709495</v>
      </c>
      <c r="D29" s="50">
        <v>1023714</v>
      </c>
      <c r="E29" s="50">
        <v>1623058</v>
      </c>
      <c r="F29" s="50">
        <v>3689591</v>
      </c>
      <c r="G29" s="51">
        <v>-3951874</v>
      </c>
    </row>
    <row r="30" spans="1:16" ht="15" x14ac:dyDescent="0.25">
      <c r="A30" s="49"/>
      <c r="B30" s="50"/>
      <c r="C30" s="50"/>
      <c r="D30" s="50"/>
      <c r="E30" s="50"/>
      <c r="F30" s="50"/>
      <c r="G30" s="51"/>
      <c r="H30" s="54"/>
    </row>
    <row r="31" spans="1:16" ht="15" x14ac:dyDescent="0.25">
      <c r="A31" s="49"/>
      <c r="B31" s="50"/>
      <c r="C31" s="50"/>
      <c r="D31" s="50"/>
      <c r="E31" s="50"/>
      <c r="F31" s="50"/>
      <c r="G31" s="51"/>
    </row>
    <row r="32" spans="1:16" ht="15" x14ac:dyDescent="0.25">
      <c r="A32" s="49"/>
      <c r="B32" s="50"/>
      <c r="C32" s="50"/>
      <c r="D32" s="50"/>
      <c r="E32" s="50"/>
      <c r="F32" s="50"/>
      <c r="G32" s="51"/>
    </row>
    <row r="33" spans="1:7" ht="15" x14ac:dyDescent="0.25">
      <c r="A33" s="49"/>
      <c r="B33" s="50"/>
      <c r="C33" s="50"/>
      <c r="D33" s="50"/>
      <c r="E33" s="50"/>
      <c r="F33" s="50"/>
      <c r="G33" s="51"/>
    </row>
    <row r="34" spans="1:7" x14ac:dyDescent="0.2">
      <c r="A34" s="49"/>
    </row>
    <row r="35" spans="1:7" x14ac:dyDescent="0.2">
      <c r="A35" s="49"/>
    </row>
    <row r="36" spans="1:7" x14ac:dyDescent="0.2">
      <c r="A36" s="94" t="s">
        <v>89</v>
      </c>
      <c r="B36" s="94"/>
      <c r="C36" s="94"/>
    </row>
    <row r="37" spans="1:7" ht="15" x14ac:dyDescent="0.25">
      <c r="A37" s="55" t="s">
        <v>90</v>
      </c>
    </row>
    <row r="38" spans="1:7" x14ac:dyDescent="0.2">
      <c r="A38" s="94" t="s">
        <v>91</v>
      </c>
      <c r="B38" s="94"/>
      <c r="C38" s="94"/>
    </row>
    <row r="39" spans="1:7" x14ac:dyDescent="0.2">
      <c r="A39" s="51"/>
      <c r="B39" s="56" t="s">
        <v>92</v>
      </c>
      <c r="C39" s="57"/>
    </row>
    <row r="40" spans="1:7" x14ac:dyDescent="0.2"/>
    <row r="41" spans="1:7" x14ac:dyDescent="0.2"/>
  </sheetData>
  <mergeCells count="6">
    <mergeCell ref="A38:C38"/>
    <mergeCell ref="A1:G1"/>
    <mergeCell ref="J1:P3"/>
    <mergeCell ref="A2:G2"/>
    <mergeCell ref="A3:G3"/>
    <mergeCell ref="A36:C36"/>
  </mergeCells>
  <hyperlinks>
    <hyperlink ref="A37" r:id="rId1" xr:uid="{9DDBDC5A-CD7C-419A-A924-69F26A205748}"/>
  </hyperlinks>
  <pageMargins left="0.74803149606299213" right="0.74803149606299213" top="0.74803149606299213" bottom="0.51181102362204722" header="0.51181102362204722" footer="0.74803149606299213"/>
  <pageSetup paperSize="9" scale="49" orientation="landscape" horizont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E535-C78A-4222-A3CE-4FD29FC02347}">
  <sheetPr>
    <tabColor theme="3" tint="-0.249977111117893"/>
    <pageSetUpPr fitToPage="1"/>
  </sheetPr>
  <dimension ref="A1:X38"/>
  <sheetViews>
    <sheetView showGridLines="0" zoomScale="80" zoomScaleNormal="80" workbookViewId="0">
      <selection activeCell="A35" sqref="A35"/>
    </sheetView>
  </sheetViews>
  <sheetFormatPr defaultColWidth="0" defaultRowHeight="12.75" customHeight="1" zeroHeight="1" x14ac:dyDescent="0.2"/>
  <cols>
    <col min="1" max="1" width="10.140625" style="51" customWidth="1"/>
    <col min="2" max="2" width="26.42578125" style="51" bestFit="1" customWidth="1"/>
    <col min="3" max="3" width="26.7109375" style="51" customWidth="1"/>
    <col min="4" max="18" width="11.140625" style="51" bestFit="1" customWidth="1"/>
    <col min="19" max="20" width="10.28515625" style="51" customWidth="1"/>
    <col min="21" max="21" width="9.140625" style="51" customWidth="1"/>
    <col min="22" max="22" width="11.140625" style="51" customWidth="1"/>
    <col min="23" max="23" width="8.5703125" style="51" customWidth="1"/>
    <col min="24" max="24" width="0" style="51" hidden="1" customWidth="1"/>
    <col min="25" max="16384" width="8.5703125" style="51" hidden="1"/>
  </cols>
  <sheetData>
    <row r="1" spans="1:24" ht="15.75" x14ac:dyDescent="0.25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4" x14ac:dyDescent="0.2">
      <c r="D2" s="58">
        <v>2014</v>
      </c>
      <c r="E2" s="58"/>
      <c r="F2" s="58"/>
      <c r="G2" s="58"/>
      <c r="H2" s="58">
        <v>2015</v>
      </c>
      <c r="I2" s="58"/>
      <c r="J2" s="58"/>
      <c r="K2" s="58"/>
      <c r="L2" s="58">
        <v>2016</v>
      </c>
      <c r="M2" s="58"/>
      <c r="N2" s="58"/>
      <c r="O2" s="58"/>
      <c r="P2" s="58">
        <v>2017</v>
      </c>
      <c r="Q2" s="58"/>
      <c r="R2" s="58"/>
      <c r="T2" s="58">
        <v>2018</v>
      </c>
    </row>
    <row r="3" spans="1:24" x14ac:dyDescent="0.2">
      <c r="D3" s="58" t="s">
        <v>4</v>
      </c>
      <c r="E3" s="58" t="s">
        <v>5</v>
      </c>
      <c r="F3" s="58" t="s">
        <v>6</v>
      </c>
      <c r="G3" s="58" t="s">
        <v>7</v>
      </c>
      <c r="H3" s="58" t="s">
        <v>4</v>
      </c>
      <c r="I3" s="58" t="s">
        <v>5</v>
      </c>
      <c r="J3" s="58" t="s">
        <v>6</v>
      </c>
      <c r="K3" s="58" t="s">
        <v>7</v>
      </c>
      <c r="L3" s="58" t="s">
        <v>4</v>
      </c>
      <c r="M3" s="58" t="s">
        <v>5</v>
      </c>
      <c r="N3" s="58" t="s">
        <v>6</v>
      </c>
      <c r="O3" s="58" t="s">
        <v>7</v>
      </c>
      <c r="P3" s="58" t="s">
        <v>4</v>
      </c>
      <c r="Q3" s="58" t="s">
        <v>5</v>
      </c>
      <c r="R3" s="58" t="s">
        <v>6</v>
      </c>
      <c r="S3" s="58" t="s">
        <v>7</v>
      </c>
      <c r="T3" s="58" t="s">
        <v>4</v>
      </c>
      <c r="U3" s="58" t="s">
        <v>5</v>
      </c>
      <c r="V3" s="58" t="s">
        <v>6</v>
      </c>
      <c r="W3" s="58" t="s">
        <v>7</v>
      </c>
      <c r="X3" s="59" t="s">
        <v>4</v>
      </c>
    </row>
    <row r="4" spans="1:24" x14ac:dyDescent="0.2">
      <c r="A4" s="60"/>
      <c r="B4" s="61" t="s">
        <v>72</v>
      </c>
      <c r="C4" s="61" t="s">
        <v>94</v>
      </c>
      <c r="D4" s="62">
        <v>2410554</v>
      </c>
      <c r="E4" s="62">
        <v>2445824</v>
      </c>
      <c r="F4" s="62">
        <v>2595124</v>
      </c>
      <c r="G4" s="62">
        <v>2797101</v>
      </c>
      <c r="H4" s="62">
        <v>2455721</v>
      </c>
      <c r="I4" s="62">
        <v>2514576</v>
      </c>
      <c r="J4" s="62">
        <v>2625995</v>
      </c>
      <c r="K4" s="62">
        <v>2766919</v>
      </c>
      <c r="L4" s="62">
        <v>2362629</v>
      </c>
      <c r="M4" s="62">
        <v>2529501</v>
      </c>
      <c r="N4" s="62">
        <v>2646360</v>
      </c>
      <c r="O4" s="62">
        <v>2819214</v>
      </c>
      <c r="P4" s="62">
        <v>2681232</v>
      </c>
      <c r="Q4" s="62">
        <v>2753268</v>
      </c>
      <c r="R4" s="62">
        <v>2922867</v>
      </c>
      <c r="S4" s="62">
        <v>3149666</v>
      </c>
      <c r="T4" s="51">
        <v>2895537</v>
      </c>
      <c r="U4" s="51">
        <v>3097284</v>
      </c>
      <c r="V4" s="51">
        <v>3082224</v>
      </c>
      <c r="W4" s="51">
        <v>3310711</v>
      </c>
      <c r="X4" s="63">
        <v>3012827</v>
      </c>
    </row>
    <row r="5" spans="1:24" x14ac:dyDescent="0.2">
      <c r="B5" s="61" t="s">
        <v>73</v>
      </c>
      <c r="C5" s="61" t="s">
        <v>95</v>
      </c>
      <c r="D5" s="64">
        <v>-3012408</v>
      </c>
      <c r="E5" s="64">
        <v>-3050934</v>
      </c>
      <c r="F5" s="64">
        <v>-3228907</v>
      </c>
      <c r="G5" s="64">
        <v>-3362089</v>
      </c>
      <c r="H5" s="64">
        <v>-3010550</v>
      </c>
      <c r="I5" s="64">
        <v>-3081107</v>
      </c>
      <c r="J5" s="64">
        <v>-3232309</v>
      </c>
      <c r="K5" s="64">
        <v>-3168167</v>
      </c>
      <c r="L5" s="64">
        <v>-2788307</v>
      </c>
      <c r="M5" s="64">
        <v>-3022638</v>
      </c>
      <c r="N5" s="64">
        <v>-3093254</v>
      </c>
      <c r="O5" s="64">
        <v>-3345021</v>
      </c>
      <c r="P5" s="64">
        <v>-3229657</v>
      </c>
      <c r="Q5" s="64">
        <v>-3422217</v>
      </c>
      <c r="R5" s="64">
        <v>-3730515</v>
      </c>
      <c r="S5" s="51">
        <v>-3658685</v>
      </c>
      <c r="T5" s="51">
        <v>-3446567</v>
      </c>
      <c r="U5" s="51">
        <v>-3779666</v>
      </c>
      <c r="V5" s="51">
        <v>-4232729</v>
      </c>
      <c r="W5" s="51">
        <v>-4058796</v>
      </c>
      <c r="X5" s="63">
        <v>-3570862</v>
      </c>
    </row>
    <row r="6" spans="1:24" x14ac:dyDescent="0.2">
      <c r="B6" s="61" t="s">
        <v>96</v>
      </c>
      <c r="C6" s="61" t="s">
        <v>97</v>
      </c>
      <c r="D6" s="65">
        <f>D4+D5</f>
        <v>-601854</v>
      </c>
      <c r="E6" s="65">
        <f t="shared" ref="E6:X6" si="0">E4+E5</f>
        <v>-605110</v>
      </c>
      <c r="F6" s="65">
        <f t="shared" si="0"/>
        <v>-633783</v>
      </c>
      <c r="G6" s="65">
        <f t="shared" si="0"/>
        <v>-564988</v>
      </c>
      <c r="H6" s="65">
        <f t="shared" si="0"/>
        <v>-554829</v>
      </c>
      <c r="I6" s="65">
        <f t="shared" si="0"/>
        <v>-566531</v>
      </c>
      <c r="J6" s="65">
        <f t="shared" si="0"/>
        <v>-606314</v>
      </c>
      <c r="K6" s="65">
        <f t="shared" si="0"/>
        <v>-401248</v>
      </c>
      <c r="L6" s="65">
        <f t="shared" si="0"/>
        <v>-425678</v>
      </c>
      <c r="M6" s="65">
        <f t="shared" si="0"/>
        <v>-493137</v>
      </c>
      <c r="N6" s="65">
        <f t="shared" si="0"/>
        <v>-446894</v>
      </c>
      <c r="O6" s="65">
        <f t="shared" si="0"/>
        <v>-525807</v>
      </c>
      <c r="P6" s="65">
        <f t="shared" si="0"/>
        <v>-548425</v>
      </c>
      <c r="Q6" s="65">
        <f t="shared" si="0"/>
        <v>-668949</v>
      </c>
      <c r="R6" s="65">
        <f t="shared" si="0"/>
        <v>-807648</v>
      </c>
      <c r="S6" s="65">
        <f t="shared" si="0"/>
        <v>-509019</v>
      </c>
      <c r="T6" s="65">
        <f t="shared" si="0"/>
        <v>-551030</v>
      </c>
      <c r="U6" s="65">
        <f t="shared" si="0"/>
        <v>-682382</v>
      </c>
      <c r="V6" s="65">
        <f t="shared" si="0"/>
        <v>-1150505</v>
      </c>
      <c r="W6" s="65">
        <f t="shared" si="0"/>
        <v>-748085</v>
      </c>
      <c r="X6" s="65">
        <f t="shared" si="0"/>
        <v>-558035</v>
      </c>
    </row>
    <row r="7" spans="1:24" x14ac:dyDescent="0.2">
      <c r="C7" s="66"/>
    </row>
    <row r="8" spans="1:24" ht="25.5" x14ac:dyDescent="0.2">
      <c r="B8" s="67" t="s">
        <v>98</v>
      </c>
      <c r="C8" s="68" t="s">
        <v>99</v>
      </c>
      <c r="D8" s="51">
        <v>5272331</v>
      </c>
      <c r="E8" s="51">
        <v>5845011</v>
      </c>
      <c r="F8" s="51">
        <v>6174503</v>
      </c>
      <c r="G8" s="51">
        <v>6326319</v>
      </c>
      <c r="H8" s="51">
        <v>5391214</v>
      </c>
      <c r="I8" s="51">
        <v>6066310</v>
      </c>
      <c r="J8" s="51">
        <v>6427560</v>
      </c>
      <c r="K8" s="51">
        <v>6435245</v>
      </c>
      <c r="L8" s="51">
        <v>5544852</v>
      </c>
      <c r="M8" s="51">
        <v>6239486</v>
      </c>
      <c r="N8" s="51">
        <v>6502098</v>
      </c>
      <c r="O8" s="51">
        <v>6751256</v>
      </c>
      <c r="P8" s="51">
        <v>5922468</v>
      </c>
      <c r="Q8" s="51">
        <v>6743593</v>
      </c>
      <c r="R8" s="51">
        <v>7107996</v>
      </c>
      <c r="S8" s="51">
        <v>7258999</v>
      </c>
      <c r="T8" s="51">
        <v>6389257</v>
      </c>
      <c r="U8" s="51">
        <v>7386849</v>
      </c>
      <c r="V8" s="51">
        <v>7766808</v>
      </c>
      <c r="W8" s="51">
        <v>7980750</v>
      </c>
    </row>
    <row r="9" spans="1:24" s="69" customFormat="1" x14ac:dyDescent="0.2">
      <c r="B9" s="61" t="s">
        <v>100</v>
      </c>
      <c r="C9" s="70" t="s">
        <v>101</v>
      </c>
      <c r="D9" s="71">
        <f>D6/D8*100</f>
        <v>-11.415330334912584</v>
      </c>
      <c r="E9" s="71">
        <f t="shared" ref="E9:R9" si="1">E6/E8*100</f>
        <v>-10.352589584519174</v>
      </c>
      <c r="F9" s="71">
        <f t="shared" si="1"/>
        <v>-10.264518455979372</v>
      </c>
      <c r="G9" s="71">
        <f t="shared" si="1"/>
        <v>-8.9307542031946223</v>
      </c>
      <c r="H9" s="71">
        <f t="shared" si="1"/>
        <v>-10.291355527716021</v>
      </c>
      <c r="I9" s="71">
        <f t="shared" si="1"/>
        <v>-9.3389721263832541</v>
      </c>
      <c r="J9" s="71">
        <f t="shared" si="1"/>
        <v>-9.4330352419891828</v>
      </c>
      <c r="K9" s="71">
        <f t="shared" si="1"/>
        <v>-6.2351627638108571</v>
      </c>
      <c r="L9" s="71">
        <f t="shared" si="1"/>
        <v>-7.6769948052716277</v>
      </c>
      <c r="M9" s="71">
        <f t="shared" si="1"/>
        <v>-7.903487562917844</v>
      </c>
      <c r="N9" s="71">
        <f t="shared" si="1"/>
        <v>-6.8730738909195148</v>
      </c>
      <c r="O9" s="71">
        <f t="shared" si="1"/>
        <v>-7.7882841355741803</v>
      </c>
      <c r="P9" s="71">
        <f t="shared" si="1"/>
        <v>-9.2600753604747208</v>
      </c>
      <c r="Q9" s="71">
        <f t="shared" si="1"/>
        <v>-9.9197712554716748</v>
      </c>
      <c r="R9" s="71">
        <f t="shared" si="1"/>
        <v>-11.362527497201743</v>
      </c>
      <c r="S9" s="71">
        <f>S6/S8*100</f>
        <v>-7.0122478319669144</v>
      </c>
      <c r="T9" s="71">
        <f>T6/T8*100</f>
        <v>-8.6243204804564915</v>
      </c>
      <c r="U9" s="71">
        <f>U6/U8*100</f>
        <v>-9.2377954388941745</v>
      </c>
      <c r="V9" s="71">
        <f>V6/V8*100</f>
        <v>-14.813099538446167</v>
      </c>
      <c r="W9" s="71">
        <f>W6/W8*100</f>
        <v>-9.3736177677536574</v>
      </c>
      <c r="X9" s="71"/>
    </row>
    <row r="10" spans="1:24" x14ac:dyDescent="0.2">
      <c r="C10" s="72"/>
    </row>
    <row r="11" spans="1:24" x14ac:dyDescent="0.2"/>
    <row r="12" spans="1:24" x14ac:dyDescent="0.2">
      <c r="A12" s="94" t="s">
        <v>89</v>
      </c>
      <c r="B12" s="94"/>
    </row>
    <row r="13" spans="1:24" ht="15" x14ac:dyDescent="0.25">
      <c r="A13" s="73" t="s">
        <v>102</v>
      </c>
    </row>
    <row r="14" spans="1:24" x14ac:dyDescent="0.2">
      <c r="A14" s="94" t="s">
        <v>91</v>
      </c>
      <c r="B14" s="94"/>
      <c r="C14" s="74"/>
    </row>
    <row r="15" spans="1:24" x14ac:dyDescent="0.2">
      <c r="A15" s="75"/>
      <c r="B15" s="76" t="s">
        <v>103</v>
      </c>
      <c r="C15" s="77"/>
    </row>
    <row r="16" spans="1:24" x14ac:dyDescent="0.2">
      <c r="C16" s="74"/>
    </row>
    <row r="17" spans="1:18" x14ac:dyDescent="0.2"/>
    <row r="18" spans="1:18" x14ac:dyDescent="0.2"/>
    <row r="19" spans="1:18" x14ac:dyDescent="0.2">
      <c r="A19" s="94" t="s">
        <v>89</v>
      </c>
      <c r="B19" s="94"/>
    </row>
    <row r="20" spans="1:18" ht="15" x14ac:dyDescent="0.25">
      <c r="A20" s="73" t="s">
        <v>104</v>
      </c>
    </row>
    <row r="21" spans="1:18" x14ac:dyDescent="0.2">
      <c r="A21" s="94" t="s">
        <v>91</v>
      </c>
      <c r="B21" s="94"/>
    </row>
    <row r="22" spans="1:18" x14ac:dyDescent="0.2">
      <c r="A22" s="75"/>
      <c r="B22" s="56" t="s">
        <v>105</v>
      </c>
    </row>
    <row r="23" spans="1:18" x14ac:dyDescent="0.2"/>
    <row r="24" spans="1:18" x14ac:dyDescent="0.2"/>
    <row r="25" spans="1:18" x14ac:dyDescent="0.2"/>
    <row r="26" spans="1:18" x14ac:dyDescent="0.2"/>
    <row r="27" spans="1:18" x14ac:dyDescent="0.2"/>
    <row r="28" spans="1:18" ht="14.25" x14ac:dyDescent="0.2"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4.25" x14ac:dyDescent="0.2"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4.25" x14ac:dyDescent="0.2"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4.25" x14ac:dyDescent="0.2"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4.25" x14ac:dyDescent="0.2"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5:18" ht="14.25" x14ac:dyDescent="0.2"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5:18" ht="14.25" x14ac:dyDescent="0.2"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5:18" ht="14.25" x14ac:dyDescent="0.2"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5:18" ht="14.25" hidden="1" x14ac:dyDescent="0.2"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5:18" ht="14.25" hidden="1" x14ac:dyDescent="0.2"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5:18" ht="14.25" hidden="1" x14ac:dyDescent="0.2"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</sheetData>
  <mergeCells count="5">
    <mergeCell ref="A21:B21"/>
    <mergeCell ref="A1:W1"/>
    <mergeCell ref="A12:B12"/>
    <mergeCell ref="A14:B14"/>
    <mergeCell ref="A19:B19"/>
  </mergeCells>
  <hyperlinks>
    <hyperlink ref="A13" r:id="rId1" xr:uid="{408E86FB-1227-437C-B853-209CE4B9281B}"/>
    <hyperlink ref="A20" r:id="rId2" display="http://data.csb.gov.lv/pxweb/lv/ekfin/ekfin__ikp__IKP__isterm/IK10_070c.px" xr:uid="{424E91D1-5C77-47AF-A93B-02177B2D6502}"/>
  </hyperlinks>
  <pageMargins left="0.74803149606299213" right="0.74803149606299213" top="0.74803149606299213" bottom="0.51181102362204722" header="0.51181102362204722" footer="0.74803149606299213"/>
  <pageSetup scale="4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2019-05-15T17:55:54Z</cp:lastPrinted>
  <dcterms:created xsi:type="dcterms:W3CDTF">2017-12-21T13:23:30Z</dcterms:created>
  <dcterms:modified xsi:type="dcterms:W3CDTF">2019-05-15T17:57:29Z</dcterms:modified>
</cp:coreProperties>
</file>