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ktorija\Desktop\2019_Makro — web\WEB_Q3\"/>
    </mc:Choice>
  </mc:AlternateContent>
  <xr:revisionPtr revIDLastSave="0" documentId="13_ncr:1_{BA7107E4-0F9E-43AF-9BE2-AB9CAC5E926E}" xr6:coauthVersionLast="45" xr6:coauthVersionMax="45" xr10:uidLastSave="{00000000-0000-0000-0000-000000000000}"/>
  <bookViews>
    <workbookView xWindow="-90" yWindow="-90" windowWidth="19380" windowHeight="10380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Q3" i="1" l="1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D6" i="19"/>
  <c r="D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K6" i="18"/>
  <c r="O5" i="1" l="1"/>
  <c r="P4" i="1"/>
  <c r="P3" i="1"/>
  <c r="P4" i="17"/>
  <c r="P3" i="17"/>
  <c r="O6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<sst xmlns="http://schemas.openxmlformats.org/spreadsheetml/2006/main" count="316" uniqueCount="113">
  <si>
    <t>Makroekonomiskie rādītāji 
(sezonāli izlīdzināti)</t>
  </si>
  <si>
    <t>2016 faktiskie dati</t>
  </si>
  <si>
    <t>2017 faktiskie dati</t>
  </si>
  <si>
    <t>2018 faktiskie dati</t>
  </si>
  <si>
    <t>Prognoze (25.06.2019)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</si>
  <si>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</si>
  <si>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</si>
  <si>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</si>
  <si>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</si>
  <si>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</si>
  <si>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</si>
  <si>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</si>
  <si>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</si>
  <si>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</si>
  <si>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</si>
  <si>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</si>
  <si>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</si>
  <si>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</si>
  <si>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</si>
  <si>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</si>
  <si>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</si>
  <si>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</si>
  <si>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</si>
  <si>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</si>
  <si>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</si>
  <si>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</si>
  <si>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</si>
  <si>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</si>
  <si>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</si>
  <si>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</si>
  <si>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</si>
  <si>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</si>
  <si>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</si>
  <si>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</si>
  <si>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</si>
  <si>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Faktiskajās cenās</t>
  </si>
  <si>
    <t>https://data1.csb.gov.lv/pxweb/lv/ekfin/ekfin__ikp__IKP__isterm/IK10_010c.px</t>
  </si>
  <si>
    <t>Ikgadējie IKP dati</t>
  </si>
  <si>
    <t>https://data1.csb.gov.lv/pxweb/lv/ekfin/ekfin__ikp__IKP__ikgad/IKG10_020.px</t>
  </si>
  <si>
    <t>Ceturkšņa inflācija</t>
  </si>
  <si>
    <t>Patēriņa cenu indekss (1990.gads = 100)</t>
  </si>
  <si>
    <t>https://data1.csb.gov.lv/pxweb/lv/ekfin/ekfin__PCI__isterm/PC011c.px</t>
  </si>
  <si>
    <t>Gada inflācija</t>
  </si>
  <si>
    <t>Patēriņa cenu indekss
Pārmaiņas pret iepriekšējo gadu, %</t>
  </si>
  <si>
    <t>https://fdp.gov.lv/27062019_makroekonomikas_prognozu_apstiprinasana</t>
  </si>
  <si>
    <t>Ceturkšņa IKP deflators</t>
  </si>
  <si>
    <t>Atbilstošā iepriekšējā gada perioda cenas=1</t>
  </si>
  <si>
    <t>https://data1.csb.gov.lv/pxweb/lv/ekfin/ekfin__ikp__IKP__isterm/IK10_120c.px</t>
  </si>
  <si>
    <t>Gada IKP deflators</t>
  </si>
  <si>
    <t>Iepriekšējā gada cenas = 1</t>
  </si>
  <si>
    <t>https://data1.csb.gov.lv/pxweb/lv/ekfin/ekfin__ikp__IKP__ikgad/IKG10_100.px</t>
  </si>
  <si>
    <t>Macroeconomic indicator 
(seasonally adjusted)</t>
  </si>
  <si>
    <t>2016 actual data</t>
  </si>
  <si>
    <t>2017 actual data</t>
  </si>
  <si>
    <t>2018 actual data</t>
  </si>
  <si>
    <t>Forecast (25.06.2019)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</si>
  <si>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</si>
  <si>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</si>
  <si>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</si>
  <si>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</si>
  <si>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</si>
  <si>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</si>
  <si>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r>
      <t>In</t>
    </r>
    <r>
      <rPr>
        <b/>
        <sz val="10"/>
        <color theme="1"/>
        <rFont val="Arial"/>
        <family val="2"/>
        <charset val="186"/>
      </rPr>
      <t xml:space="preserve"> 2015</t>
    </r>
    <r>
      <rPr>
        <sz val="10"/>
        <color theme="1"/>
        <rFont val="Arial"/>
        <family val="2"/>
        <charset val="186"/>
      </rPr>
      <t xml:space="preserve"> prices</t>
    </r>
  </si>
  <si>
    <t>Nominal prices</t>
  </si>
  <si>
    <t>Yearly GDP data</t>
  </si>
  <si>
    <r>
      <t xml:space="preserve">In </t>
    </r>
    <r>
      <rPr>
        <b/>
        <sz val="10"/>
        <color theme="1"/>
        <rFont val="Arial"/>
        <family val="2"/>
        <charset val="186"/>
      </rPr>
      <t>2015</t>
    </r>
    <r>
      <rPr>
        <sz val="10"/>
        <color theme="1"/>
        <rFont val="Arial"/>
        <family val="2"/>
        <charset val="186"/>
      </rPr>
      <t xml:space="preserve"> prices</t>
    </r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</si>
  <si>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</si>
  <si>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</si>
  <si>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</si>
  <si>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</si>
  <si>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</si>
  <si>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</si>
  <si>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</si>
  <si>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</si>
  <si>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</si>
  <si>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</si>
  <si>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</si>
  <si>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</si>
  <si>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</si>
  <si>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</si>
  <si>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</si>
  <si>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</si>
  <si>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</si>
  <si>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</si>
  <si>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</si>
  <si>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</si>
  <si>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</si>
  <si>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</si>
  <si>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</si>
  <si>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</si>
  <si>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</si>
  <si>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</si>
  <si>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</si>
  <si>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</si>
  <si>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</si>
  <si>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</si>
  <si>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</si>
  <si>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</si>
  <si>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</si>
  <si>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</si>
  <si>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https://data1.csb.gov.lv/pxweb/lv/ekfin/ekfin__ikp__IKP__isterm/IK10_070c.px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</si>
  <si>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</si>
  <si>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</si>
  <si>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</si>
  <si>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</si>
  <si>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</si>
  <si>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</si>
  <si>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</si>
  <si>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</si>
  <si>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</si>
  <si>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</si>
  <si>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https://www.csb.gov.lv/lv/statistika/statistikas-temas/areja-tirdznieciba/apkopojums/meklet-tema/376-latvijas-areja-tirdznieciba-svarigakas</t>
  </si>
  <si>
    <t>data.csb.gov.lv/pxweb/lv/ekfin/ekfin__ikp__IKP__isterm/IK10_010c.px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</si>
</sst>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0"/>
      <name val="Arial"/>
      <family val="2"/>
      <charset val="186"/>
    </font>
    <font>
      <sz val="9"/>
      <color rgb="FF000000"/>
      <name val="Verdana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u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i/>
      <sz val="8"/>
      <color theme="0"/>
      <name val="Arial"/>
      <family val="2"/>
      <charset val="186"/>
    </font>
    <font>
      <i/>
      <sz val="9"/>
      <color theme="4" tint="-0.499984740745262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1"/>
      <color theme="8"/>
      <name val="Calibri"/>
      <family val="2"/>
    </font>
    <font>
      <u/>
      <sz val="11"/>
      <color theme="8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</cellStyleXfs>
  <cellXfs count="172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0" fillId="6" borderId="0" xfId="2" applyFont="1" applyFill="1" applyBorder="1" applyAlignment="1" applyProtection="1">
      <alignment horizontal="right" vertical="center" wrapText="1"/>
    </xf>
    <xf numFmtId="165" fontId="12" fillId="0" borderId="0" xfId="0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0" fontId="11" fillId="7" borderId="0" xfId="0" applyFont="1" applyFill="1" applyBorder="1" applyAlignment="1">
      <alignment horizontal="left"/>
    </xf>
    <xf numFmtId="0" fontId="4" fillId="7" borderId="0" xfId="0" applyFont="1" applyFill="1" applyBorder="1"/>
    <xf numFmtId="164" fontId="4" fillId="7" borderId="0" xfId="1" applyNumberFormat="1" applyFont="1" applyFill="1" applyBorder="1"/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Protection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0" fontId="10" fillId="5" borderId="0" xfId="2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15" fillId="0" borderId="0" xfId="2" applyFont="1" applyFill="1" applyProtection="1"/>
    <xf numFmtId="0" fontId="16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2" applyFont="1" applyFill="1" applyProtection="1"/>
    <xf numFmtId="0" fontId="14" fillId="0" borderId="0" xfId="2" applyFont="1" applyFill="1" applyProtection="1"/>
    <xf numFmtId="0" fontId="15" fillId="0" borderId="0" xfId="2" applyFont="1" applyFill="1" applyAlignment="1" applyProtection="1"/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1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8" fillId="0" borderId="0" xfId="2" applyFont="1" applyFill="1" applyAlignment="1" applyProtection="1"/>
    <xf numFmtId="0" fontId="18" fillId="0" borderId="0" xfId="2" applyFont="1" applyFill="1" applyProtection="1"/>
    <xf numFmtId="0" fontId="18" fillId="0" borderId="0" xfId="2" applyFont="1" applyFill="1" applyAlignment="1" applyProtection="1">
      <alignment horizontal="center" vertical="center"/>
    </xf>
    <xf numFmtId="0" fontId="24" fillId="4" borderId="1" xfId="0" applyFont="1" applyFill="1" applyBorder="1" applyAlignment="1">
      <alignment horizontal="center" vertical="center" wrapText="1" readingOrder="1"/>
    </xf>
    <xf numFmtId="0" fontId="23" fillId="7" borderId="0" xfId="0" applyFont="1" applyFill="1" applyAlignment="1">
      <alignment horizontal="right"/>
    </xf>
    <xf numFmtId="0" fontId="25" fillId="7" borderId="0" xfId="0" applyFont="1" applyFill="1"/>
    <xf numFmtId="0" fontId="6" fillId="6" borderId="0" xfId="0" applyFont="1" applyFill="1" applyAlignment="1">
      <alignment horizontal="right"/>
    </xf>
    <xf numFmtId="0" fontId="26" fillId="0" borderId="0" xfId="0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/>
    </xf>
    <xf numFmtId="3" fontId="0" fillId="0" borderId="0" xfId="0" applyNumberFormat="1" applyFill="1" applyProtection="1"/>
    <xf numFmtId="3" fontId="9" fillId="0" borderId="0" xfId="0" applyNumberFormat="1" applyFont="1" applyFill="1" applyProtection="1"/>
    <xf numFmtId="0" fontId="22" fillId="0" borderId="0" xfId="0" applyFont="1" applyAlignment="1">
      <alignment horizontal="center"/>
    </xf>
    <xf numFmtId="165" fontId="0" fillId="0" borderId="0" xfId="0" applyNumberFormat="1" applyFill="1" applyProtection="1"/>
    <xf numFmtId="165" fontId="9" fillId="0" borderId="0" xfId="0" applyNumberFormat="1" applyFont="1" applyFill="1" applyProtection="1"/>
    <xf numFmtId="3" fontId="0" fillId="0" borderId="0" xfId="0" applyNumberFormat="1"/>
    <xf numFmtId="0" fontId="2" fillId="0" borderId="0" xfId="2"/>
    <xf numFmtId="164" fontId="9" fillId="0" borderId="0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 applyFill="1" applyBorder="1" applyAlignment="1">
      <alignment horizontal="right"/>
    </xf>
    <xf numFmtId="166" fontId="7" fillId="0" borderId="0" xfId="2" applyNumberFormat="1" applyFont="1" applyFill="1" applyBorder="1" applyAlignment="1" applyProtection="1">
      <alignment horizontal="right"/>
    </xf>
    <xf numFmtId="166" fontId="7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166" fontId="28" fillId="0" borderId="0" xfId="0" applyNumberFormat="1" applyFont="1" applyFill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9" fillId="10" borderId="0" xfId="2" applyFont="1" applyFill="1" applyBorder="1" applyAlignment="1" applyProtection="1">
      <alignment horizontal="right"/>
    </xf>
    <xf numFmtId="0" fontId="24" fillId="13" borderId="0" xfId="0" applyFont="1" applyFill="1" applyBorder="1" applyAlignment="1">
      <alignment horizontal="right"/>
    </xf>
    <xf numFmtId="0" fontId="24" fillId="13" borderId="0" xfId="2" applyFont="1" applyFill="1" applyBorder="1" applyAlignment="1" applyProtection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1" fontId="4" fillId="0" borderId="0" xfId="0" applyNumberFormat="1" applyFont="1" applyFill="1"/>
    <xf numFmtId="165" fontId="15" fillId="0" borderId="0" xfId="2" applyNumberFormat="1" applyFont="1" applyFill="1" applyProtection="1"/>
    <xf numFmtId="14" fontId="2" fillId="0" borderId="0" xfId="2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0" fontId="7" fillId="7" borderId="0" xfId="0" applyFont="1" applyFill="1" applyBorder="1"/>
    <xf numFmtId="164" fontId="7" fillId="7" borderId="0" xfId="1" applyNumberFormat="1" applyFont="1" applyFill="1" applyBorder="1"/>
    <xf numFmtId="0" fontId="31" fillId="7" borderId="0" xfId="0" applyFont="1" applyFill="1" applyAlignment="1">
      <alignment horizontal="center" vertical="center"/>
    </xf>
    <xf numFmtId="0" fontId="32" fillId="6" borderId="0" xfId="2" applyFont="1" applyFill="1" applyBorder="1" applyAlignment="1" applyProtection="1">
      <alignment horizontal="right" vertical="center" wrapText="1"/>
    </xf>
    <xf numFmtId="0" fontId="6" fillId="6" borderId="0" xfId="2" applyFont="1" applyFill="1" applyBorder="1" applyAlignment="1" applyProtection="1">
      <alignment horizontal="right"/>
    </xf>
    <xf numFmtId="0" fontId="33" fillId="0" borderId="0" xfId="0" applyFont="1"/>
    <xf numFmtId="0" fontId="7" fillId="0" borderId="0" xfId="0" applyFont="1" applyFill="1" applyBorder="1" applyAlignment="1">
      <alignment horizontal="right" wrapText="1"/>
    </xf>
    <xf numFmtId="0" fontId="33" fillId="0" borderId="0" xfId="7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33" fillId="0" borderId="0" xfId="8" applyFont="1" applyFill="1" applyBorder="1" applyAlignment="1" applyProtection="1">
      <alignment horizontal="right"/>
    </xf>
    <xf numFmtId="0" fontId="7" fillId="7" borderId="0" xfId="0" applyFont="1" applyFill="1" applyBorder="1" applyAlignment="1">
      <alignment horizontal="right"/>
    </xf>
    <xf numFmtId="3" fontId="28" fillId="0" borderId="0" xfId="0" applyNumberFormat="1" applyFont="1"/>
    <xf numFmtId="0" fontId="33" fillId="7" borderId="0" xfId="0" applyFont="1" applyFill="1" applyAlignment="1" applyProtection="1">
      <alignment horizontal="right"/>
    </xf>
    <xf numFmtId="0" fontId="7" fillId="7" borderId="0" xfId="0" applyFont="1" applyFill="1" applyBorder="1" applyAlignment="1">
      <alignment horizontal="right" wrapText="1"/>
    </xf>
    <xf numFmtId="0" fontId="33" fillId="11" borderId="0" xfId="7" applyFont="1" applyBorder="1" applyAlignment="1" applyProtection="1">
      <alignment horizontal="right"/>
    </xf>
    <xf numFmtId="0" fontId="7" fillId="0" borderId="0" xfId="0" applyFont="1"/>
    <xf numFmtId="164" fontId="7" fillId="0" borderId="0" xfId="1" applyNumberFormat="1" applyFont="1" applyFill="1" applyBorder="1" applyAlignment="1" applyProtection="1">
      <alignment horizontal="right"/>
    </xf>
    <xf numFmtId="166" fontId="34" fillId="0" borderId="0" xfId="0" applyNumberFormat="1" applyFont="1" applyFill="1" applyProtection="1"/>
    <xf numFmtId="0" fontId="6" fillId="7" borderId="0" xfId="0" applyFont="1" applyFill="1" applyAlignment="1">
      <alignment horizontal="right"/>
    </xf>
    <xf numFmtId="0" fontId="0" fillId="0" borderId="0" xfId="0" applyFill="1"/>
    <xf numFmtId="3" fontId="0" fillId="0" borderId="0" xfId="0" applyNumberFormat="1" applyFill="1"/>
    <xf numFmtId="0" fontId="36" fillId="7" borderId="0" xfId="6" applyFont="1" applyFill="1" applyBorder="1" applyAlignment="1">
      <alignment horizontal="right"/>
    </xf>
    <xf numFmtId="0" fontId="37" fillId="7" borderId="0" xfId="0" applyFont="1" applyFill="1" applyBorder="1" applyAlignment="1">
      <alignment horizontal="right"/>
    </xf>
    <xf numFmtId="0" fontId="38" fillId="7" borderId="0" xfId="0" applyFont="1" applyFill="1" applyBorder="1" applyAlignment="1">
      <alignment horizontal="right"/>
    </xf>
    <xf numFmtId="0" fontId="24" fillId="7" borderId="0" xfId="0" applyFont="1" applyFill="1" applyBorder="1" applyAlignment="1">
      <alignment horizontal="right"/>
    </xf>
    <xf numFmtId="166" fontId="35" fillId="7" borderId="0" xfId="0" applyNumberFormat="1" applyFont="1" applyFill="1" applyProtection="1"/>
    <xf numFmtId="0" fontId="36" fillId="7" borderId="0" xfId="6" applyFont="1" applyFill="1"/>
    <xf numFmtId="0" fontId="37" fillId="7" borderId="0" xfId="0" applyFont="1" applyFill="1" applyAlignment="1">
      <alignment horizontal="right"/>
    </xf>
    <xf numFmtId="0" fontId="39" fillId="7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 readingOrder="1"/>
    </xf>
    <xf numFmtId="167" fontId="0" fillId="0" borderId="0" xfId="0" applyNumberFormat="1" applyFill="1"/>
    <xf numFmtId="14" fontId="10" fillId="3" borderId="0" xfId="2" applyNumberFormat="1" applyFont="1" applyFill="1" applyAlignment="1" applyProtection="1">
      <alignment horizontal="center" vertical="center"/>
    </xf>
    <xf numFmtId="0" fontId="27" fillId="0" borderId="0" xfId="6"/>
    <xf numFmtId="0" fontId="8" fillId="14" borderId="0" xfId="0" applyFont="1" applyFill="1" applyAlignment="1" applyProtection="1">
      <alignment horizontal="center"/>
    </xf>
    <xf numFmtId="0" fontId="0" fillId="14" borderId="0" xfId="0" applyFill="1" applyProtection="1"/>
    <xf numFmtId="0" fontId="9" fillId="14" borderId="0" xfId="2" applyFont="1" applyFill="1" applyProtection="1"/>
    <xf numFmtId="165" fontId="15" fillId="14" borderId="0" xfId="2" applyNumberFormat="1" applyFont="1" applyFill="1" applyProtection="1"/>
    <xf numFmtId="0" fontId="8" fillId="7" borderId="0" xfId="2" applyFont="1" applyFill="1" applyAlignment="1" applyProtection="1">
      <alignment horizontal="center"/>
    </xf>
    <xf numFmtId="165" fontId="15" fillId="7" borderId="0" xfId="2" applyNumberFormat="1" applyFont="1" applyFill="1" applyProtection="1"/>
    <xf numFmtId="0" fontId="15" fillId="7" borderId="0" xfId="2" applyFont="1" applyFill="1" applyProtection="1"/>
    <xf numFmtId="1" fontId="0" fillId="0" borderId="0" xfId="0" applyNumberFormat="1" applyFill="1" applyProtection="1"/>
    <xf numFmtId="0" fontId="3" fillId="2" borderId="8" xfId="0" applyFont="1" applyFill="1" applyBorder="1" applyAlignment="1">
      <alignment horizontal="center" wrapText="1" readingOrder="1"/>
    </xf>
    <xf numFmtId="164" fontId="40" fillId="0" borderId="0" xfId="0" applyNumberFormat="1" applyFont="1" applyFill="1" applyAlignment="1">
      <alignment horizontal="right"/>
    </xf>
    <xf numFmtId="0" fontId="41" fillId="0" borderId="0" xfId="5" applyFont="1" applyFill="1" applyProtection="1"/>
    <xf numFmtId="0" fontId="42" fillId="0" borderId="0" xfId="6" applyFont="1" applyFill="1" applyProtection="1"/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8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center" vertical="center" wrapText="1"/>
    </xf>
    <xf numFmtId="0" fontId="15" fillId="3" borderId="0" xfId="2" applyFont="1" applyFill="1" applyAlignment="1" applyProtection="1">
      <alignment horizontal="left"/>
    </xf>
    <xf numFmtId="0" fontId="20" fillId="9" borderId="0" xfId="2" applyFont="1" applyFill="1" applyAlignment="1" applyProtection="1">
      <alignment horizontal="center" wrapText="1"/>
    </xf>
    <xf numFmtId="0" fontId="20" fillId="9" borderId="0" xfId="2" applyFont="1" applyFill="1" applyAlignment="1" applyProtection="1">
      <alignment horizontal="center"/>
    </xf>
  </cellXfs>
  <cellStyles count="9">
    <cellStyle name="Comma 2" xfId="4" xr:uid="{00000000-0005-0000-0000-000001000000}"/>
    <cellStyle name="Hyperlink 2" xfId="5" xr:uid="{00000000-0005-0000-0000-000004000000}"/>
    <cellStyle name="Normal 2" xfId="2" xr:uid="{00000000-0005-0000-0000-000006000000}"/>
    <cellStyle name="Percent 2" xfId="3" xr:uid="{00000000-0005-0000-0000-000008000000}"/>
    <cellStyle name="Гиперссылка" xfId="6" builtinId="8"/>
    <cellStyle name="Обычный" xfId="0" builtinId="0"/>
    <cellStyle name="Плохой" xfId="8" builtinId="27"/>
    <cellStyle name="Процентный" xfId="1" builtinId="5"/>
    <cellStyle name="Хороший" xfId="7" builtinId="26"/>
  </cellStyles>
  <dxfs count="0"/>
  <tableStyles count="0" defaultTableStyle="TableStyleMedium2" defaultPivotStyle="PivotStyleLight16"/>
  <colors>
    <mruColors>
      <color rgb="FFFFFF99"/>
      <color rgb="FF93B7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Contribution to real GDP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091340047763613E-2"/>
          <c:y val="0.17996772626011359"/>
          <c:w val="0.91732517251957424"/>
          <c:h val="0.608828219978661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GDP'!$L$6:$L$25</c:f>
              <c:numCache>
                <c:formatCode>0.0</c:formatCode>
                <c:ptCount val="20"/>
                <c:pt idx="0">
                  <c:v>0.94197868111411798</c:v>
                </c:pt>
                <c:pt idx="1">
                  <c:v>1.3164963791111661</c:v>
                </c:pt>
                <c:pt idx="2">
                  <c:v>1.2458251998546173</c:v>
                </c:pt>
                <c:pt idx="3">
                  <c:v>2.1736234529302267</c:v>
                </c:pt>
                <c:pt idx="4">
                  <c:v>1.124774889456212</c:v>
                </c:pt>
                <c:pt idx="5">
                  <c:v>1.2067789966374092</c:v>
                </c:pt>
                <c:pt idx="6">
                  <c:v>1.1830136412157251</c:v>
                </c:pt>
                <c:pt idx="7">
                  <c:v>0.13104914861822906</c:v>
                </c:pt>
                <c:pt idx="8">
                  <c:v>1.0542896323953621</c:v>
                </c:pt>
                <c:pt idx="9">
                  <c:v>1.1144185794834895</c:v>
                </c:pt>
                <c:pt idx="10">
                  <c:v>1.2606871386328238</c:v>
                </c:pt>
                <c:pt idx="11">
                  <c:v>2.2782795320676925</c:v>
                </c:pt>
                <c:pt idx="12">
                  <c:v>2.5299995531981438</c:v>
                </c:pt>
                <c:pt idx="13">
                  <c:v>2.759213129264988</c:v>
                </c:pt>
                <c:pt idx="14">
                  <c:v>2.6318176069585704</c:v>
                </c:pt>
                <c:pt idx="15">
                  <c:v>2.3769769215482115</c:v>
                </c:pt>
                <c:pt idx="16">
                  <c:v>2.1061818155008938</c:v>
                </c:pt>
                <c:pt idx="17">
                  <c:v>1.617121357070169</c:v>
                </c:pt>
                <c:pt idx="18">
                  <c:v>2.2675277252590784</c:v>
                </c:pt>
                <c:pt idx="19">
                  <c:v>2.5164525245616307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GDP'!$M$6:$M$25</c:f>
              <c:numCache>
                <c:formatCode>0.0</c:formatCode>
                <c:ptCount val="20"/>
                <c:pt idx="0">
                  <c:v>0.47108294446582205</c:v>
                </c:pt>
                <c:pt idx="1">
                  <c:v>0.53443753664410354</c:v>
                </c:pt>
                <c:pt idx="2">
                  <c:v>0.55603623326165208</c:v>
                </c:pt>
                <c:pt idx="3">
                  <c:v>0.55527870959506176</c:v>
                </c:pt>
                <c:pt idx="4">
                  <c:v>0.43606960921512156</c:v>
                </c:pt>
                <c:pt idx="5">
                  <c:v>0.40733109603523204</c:v>
                </c:pt>
                <c:pt idx="6">
                  <c:v>0.40111592086392184</c:v>
                </c:pt>
                <c:pt idx="7">
                  <c:v>0.46397299388945251</c:v>
                </c:pt>
                <c:pt idx="8">
                  <c:v>0.61654878539531133</c:v>
                </c:pt>
                <c:pt idx="9">
                  <c:v>0.61571626516462796</c:v>
                </c:pt>
                <c:pt idx="10">
                  <c:v>0.67493540419995801</c:v>
                </c:pt>
                <c:pt idx="11">
                  <c:v>0.68483694727904898</c:v>
                </c:pt>
                <c:pt idx="12">
                  <c:v>0.63713944685930213</c:v>
                </c:pt>
                <c:pt idx="13">
                  <c:v>0.71214486600794535</c:v>
                </c:pt>
                <c:pt idx="14">
                  <c:v>0.69474011374753497</c:v>
                </c:pt>
                <c:pt idx="15">
                  <c:v>0.65899829849749247</c:v>
                </c:pt>
                <c:pt idx="16">
                  <c:v>0.63890761036849808</c:v>
                </c:pt>
                <c:pt idx="17">
                  <c:v>0.53777777979000496</c:v>
                </c:pt>
                <c:pt idx="18">
                  <c:v>0.50330131007486778</c:v>
                </c:pt>
                <c:pt idx="19">
                  <c:v>0.51545710238716214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GDP'!$N$6:$N$25</c:f>
              <c:numCache>
                <c:formatCode>0.0</c:formatCode>
                <c:ptCount val="20"/>
                <c:pt idx="0">
                  <c:v>-0.49366701481647762</c:v>
                </c:pt>
                <c:pt idx="1">
                  <c:v>-1.647719897837687</c:v>
                </c:pt>
                <c:pt idx="2">
                  <c:v>1.2168434659648302</c:v>
                </c:pt>
                <c:pt idx="3">
                  <c:v>1.5386703658301839</c:v>
                </c:pt>
                <c:pt idx="4">
                  <c:v>0.75588298366691897</c:v>
                </c:pt>
                <c:pt idx="5">
                  <c:v>1.3859123301368372</c:v>
                </c:pt>
                <c:pt idx="6">
                  <c:v>0.66092443303492487</c:v>
                </c:pt>
                <c:pt idx="7">
                  <c:v>-2.2893722123281517</c:v>
                </c:pt>
                <c:pt idx="8">
                  <c:v>1.5250441810583399</c:v>
                </c:pt>
                <c:pt idx="9">
                  <c:v>0.89440143160916252</c:v>
                </c:pt>
                <c:pt idx="10">
                  <c:v>3.3821116930708208</c:v>
                </c:pt>
                <c:pt idx="11">
                  <c:v>7.0338410941613221</c:v>
                </c:pt>
                <c:pt idx="12">
                  <c:v>-0.7591163535862232</c:v>
                </c:pt>
                <c:pt idx="13">
                  <c:v>3.1992455328243428</c:v>
                </c:pt>
                <c:pt idx="14">
                  <c:v>-0.78191513440182359</c:v>
                </c:pt>
                <c:pt idx="15">
                  <c:v>3.8690922432393493</c:v>
                </c:pt>
                <c:pt idx="16">
                  <c:v>6.5060691384753957</c:v>
                </c:pt>
                <c:pt idx="17">
                  <c:v>1.0879609402554149</c:v>
                </c:pt>
                <c:pt idx="18">
                  <c:v>3.849444542188269</c:v>
                </c:pt>
                <c:pt idx="19">
                  <c:v>-3.750814215968417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GDP'!$O$6:$O$25</c:f>
              <c:numCache>
                <c:formatCode>0.0</c:formatCode>
                <c:ptCount val="20"/>
                <c:pt idx="0">
                  <c:v>3.8316674957703798</c:v>
                </c:pt>
                <c:pt idx="1">
                  <c:v>2.2872563859110855</c:v>
                </c:pt>
                <c:pt idx="2">
                  <c:v>1.6021210837204758</c:v>
                </c:pt>
                <c:pt idx="3">
                  <c:v>2.1542395576632152</c:v>
                </c:pt>
                <c:pt idx="4">
                  <c:v>1.5069484427853723</c:v>
                </c:pt>
                <c:pt idx="5">
                  <c:v>1.6783223752232939</c:v>
                </c:pt>
                <c:pt idx="6">
                  <c:v>2.9534247113602579</c:v>
                </c:pt>
                <c:pt idx="7">
                  <c:v>2.6114671571445291</c:v>
                </c:pt>
                <c:pt idx="8">
                  <c:v>2.5146901205032668</c:v>
                </c:pt>
                <c:pt idx="9">
                  <c:v>4.141224533441898</c:v>
                </c:pt>
                <c:pt idx="10">
                  <c:v>2.6996444315440016</c:v>
                </c:pt>
                <c:pt idx="11">
                  <c:v>3.4837076606423825</c:v>
                </c:pt>
                <c:pt idx="12">
                  <c:v>4.8331354639398985</c:v>
                </c:pt>
                <c:pt idx="13">
                  <c:v>2.4793885315512112</c:v>
                </c:pt>
                <c:pt idx="14">
                  <c:v>4.7192424546706224</c:v>
                </c:pt>
                <c:pt idx="15">
                  <c:v>2.2521321282555191</c:v>
                </c:pt>
                <c:pt idx="16">
                  <c:v>0.9736364021746543</c:v>
                </c:pt>
                <c:pt idx="17">
                  <c:v>2.1141515361015442</c:v>
                </c:pt>
                <c:pt idx="18">
                  <c:v>-0.18016618037873597</c:v>
                </c:pt>
                <c:pt idx="19">
                  <c:v>2.2221154719103202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GDP'!$P$6:$P$25</c:f>
              <c:numCache>
                <c:formatCode>0.0</c:formatCode>
                <c:ptCount val="20"/>
                <c:pt idx="0">
                  <c:v>-3.2572798738151234</c:v>
                </c:pt>
                <c:pt idx="1">
                  <c:v>-0.12797543307751874</c:v>
                </c:pt>
                <c:pt idx="2">
                  <c:v>-0.94876242748429918</c:v>
                </c:pt>
                <c:pt idx="3">
                  <c:v>-3.1801713698014407</c:v>
                </c:pt>
                <c:pt idx="4">
                  <c:v>4.8559978347903557E-2</c:v>
                </c:pt>
                <c:pt idx="5">
                  <c:v>-2.2973580117113501</c:v>
                </c:pt>
                <c:pt idx="6">
                  <c:v>-3.6934099110013814</c:v>
                </c:pt>
                <c:pt idx="7">
                  <c:v>-1.8123818425925295E-2</c:v>
                </c:pt>
                <c:pt idx="8">
                  <c:v>-3.4026252078821351</c:v>
                </c:pt>
                <c:pt idx="9">
                  <c:v>-4.0895941004097578</c:v>
                </c:pt>
                <c:pt idx="10">
                  <c:v>-4.4926476114455722</c:v>
                </c:pt>
                <c:pt idx="11">
                  <c:v>-7.978755392143233</c:v>
                </c:pt>
                <c:pt idx="12">
                  <c:v>-4.4534655866827508</c:v>
                </c:pt>
                <c:pt idx="13">
                  <c:v>-4.5071607175937256</c:v>
                </c:pt>
                <c:pt idx="14">
                  <c:v>-3.4994766232030852</c:v>
                </c:pt>
                <c:pt idx="15">
                  <c:v>-4.6375555682862419</c:v>
                </c:pt>
                <c:pt idx="16">
                  <c:v>-4.1921659362729704</c:v>
                </c:pt>
                <c:pt idx="17">
                  <c:v>-2.1238404100597075</c:v>
                </c:pt>
                <c:pt idx="18">
                  <c:v>-2.9188439475684262</c:v>
                </c:pt>
                <c:pt idx="19">
                  <c:v>-0.65751336606944277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GDP'!$I$6:$J$25</c:f>
              <c:multiLvlStrCache>
                <c:ptCount val="2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</c:lvl>
              </c:multiLvlStrCache>
            </c:multiLvlStrRef>
          </c:cat>
          <c:val>
            <c:numRef>
              <c:f>'IKP, GDP'!$K$6:$K$25</c:f>
              <c:numCache>
                <c:formatCode>0.0</c:formatCode>
                <c:ptCount val="20"/>
                <c:pt idx="0">
                  <c:v>1.7419006665108761</c:v>
                </c:pt>
                <c:pt idx="1">
                  <c:v>2.5550287548687045</c:v>
                </c:pt>
                <c:pt idx="2">
                  <c:v>3.3991070849674454</c:v>
                </c:pt>
                <c:pt idx="3">
                  <c:v>3.8861931259082549</c:v>
                </c:pt>
                <c:pt idx="4">
                  <c:v>2.7555236766276803</c:v>
                </c:pt>
                <c:pt idx="5">
                  <c:v>3.1368846080700452</c:v>
                </c:pt>
                <c:pt idx="6">
                  <c:v>1.0775447121461168</c:v>
                </c:pt>
                <c:pt idx="7">
                  <c:v>0.27840649163402009</c:v>
                </c:pt>
                <c:pt idx="8">
                  <c:v>2.0162450853863145</c:v>
                </c:pt>
                <c:pt idx="9">
                  <c:v>2.3207444831448987</c:v>
                </c:pt>
                <c:pt idx="10">
                  <c:v>4.1250443812668403</c:v>
                </c:pt>
                <c:pt idx="11">
                  <c:v>4.691172695370005</c:v>
                </c:pt>
                <c:pt idx="12">
                  <c:v>3.891707995838356</c:v>
                </c:pt>
                <c:pt idx="13">
                  <c:v>4.2894266782904866</c:v>
                </c:pt>
                <c:pt idx="14">
                  <c:v>4.5080094772500967</c:v>
                </c:pt>
                <c:pt idx="15">
                  <c:v>5.1130158070339604</c:v>
                </c:pt>
                <c:pt idx="16">
                  <c:v>5.3284283398078669</c:v>
                </c:pt>
                <c:pt idx="17">
                  <c:v>3.1319058694202484</c:v>
                </c:pt>
                <c:pt idx="18">
                  <c:v>2.4903241056216885</c:v>
                </c:pt>
                <c:pt idx="19">
                  <c:v>1.8728215958427219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84762637435005E-2"/>
          <c:y val="0.89353628162440768"/>
          <c:w val="0.95131291028446385"/>
          <c:h val="8.50325735492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GDP'!$L$6:$L$25</c:f>
              <c:numCache>
                <c:formatCode>0.0</c:formatCode>
                <c:ptCount val="20"/>
                <c:pt idx="0">
                  <c:v>0.94197868111411798</c:v>
                </c:pt>
                <c:pt idx="1">
                  <c:v>1.3164963791111661</c:v>
                </c:pt>
                <c:pt idx="2">
                  <c:v>1.2458251998546173</c:v>
                </c:pt>
                <c:pt idx="3">
                  <c:v>2.1736234529302267</c:v>
                </c:pt>
                <c:pt idx="4">
                  <c:v>1.124774889456212</c:v>
                </c:pt>
                <c:pt idx="5">
                  <c:v>1.2067789966374092</c:v>
                </c:pt>
                <c:pt idx="6">
                  <c:v>1.1830136412157251</c:v>
                </c:pt>
                <c:pt idx="7">
                  <c:v>0.13104914861822906</c:v>
                </c:pt>
                <c:pt idx="8">
                  <c:v>1.0542896323953621</c:v>
                </c:pt>
                <c:pt idx="9">
                  <c:v>1.1144185794834895</c:v>
                </c:pt>
                <c:pt idx="10">
                  <c:v>1.2606871386328238</c:v>
                </c:pt>
                <c:pt idx="11">
                  <c:v>2.2782795320676925</c:v>
                </c:pt>
                <c:pt idx="12">
                  <c:v>2.5299995531981438</c:v>
                </c:pt>
                <c:pt idx="13">
                  <c:v>2.759213129264988</c:v>
                </c:pt>
                <c:pt idx="14">
                  <c:v>2.6318176069585704</c:v>
                </c:pt>
                <c:pt idx="15">
                  <c:v>2.3769769215482115</c:v>
                </c:pt>
                <c:pt idx="16">
                  <c:v>2.1061818155008938</c:v>
                </c:pt>
                <c:pt idx="17">
                  <c:v>1.617121357070169</c:v>
                </c:pt>
                <c:pt idx="18">
                  <c:v>2.2675277252590784</c:v>
                </c:pt>
                <c:pt idx="19">
                  <c:v>2.5164525245616307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GDP'!$M$6:$M$25</c:f>
              <c:numCache>
                <c:formatCode>0.0</c:formatCode>
                <c:ptCount val="20"/>
                <c:pt idx="0">
                  <c:v>0.47108294446582205</c:v>
                </c:pt>
                <c:pt idx="1">
                  <c:v>0.53443753664410354</c:v>
                </c:pt>
                <c:pt idx="2">
                  <c:v>0.55603623326165208</c:v>
                </c:pt>
                <c:pt idx="3">
                  <c:v>0.55527870959506176</c:v>
                </c:pt>
                <c:pt idx="4">
                  <c:v>0.43606960921512156</c:v>
                </c:pt>
                <c:pt idx="5">
                  <c:v>0.40733109603523204</c:v>
                </c:pt>
                <c:pt idx="6">
                  <c:v>0.40111592086392184</c:v>
                </c:pt>
                <c:pt idx="7">
                  <c:v>0.46397299388945251</c:v>
                </c:pt>
                <c:pt idx="8">
                  <c:v>0.61654878539531133</c:v>
                </c:pt>
                <c:pt idx="9">
                  <c:v>0.61571626516462796</c:v>
                </c:pt>
                <c:pt idx="10">
                  <c:v>0.67493540419995801</c:v>
                </c:pt>
                <c:pt idx="11">
                  <c:v>0.68483694727904898</c:v>
                </c:pt>
                <c:pt idx="12">
                  <c:v>0.63713944685930213</c:v>
                </c:pt>
                <c:pt idx="13">
                  <c:v>0.71214486600794535</c:v>
                </c:pt>
                <c:pt idx="14">
                  <c:v>0.69474011374753497</c:v>
                </c:pt>
                <c:pt idx="15">
                  <c:v>0.65899829849749247</c:v>
                </c:pt>
                <c:pt idx="16">
                  <c:v>0.63890761036849808</c:v>
                </c:pt>
                <c:pt idx="17">
                  <c:v>0.53777777979000496</c:v>
                </c:pt>
                <c:pt idx="18">
                  <c:v>0.50330131007486778</c:v>
                </c:pt>
                <c:pt idx="19">
                  <c:v>0.51545710238716214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GDP'!$N$6:$N$25</c:f>
              <c:numCache>
                <c:formatCode>0.0</c:formatCode>
                <c:ptCount val="20"/>
                <c:pt idx="0">
                  <c:v>-0.49366701481647762</c:v>
                </c:pt>
                <c:pt idx="1">
                  <c:v>-1.647719897837687</c:v>
                </c:pt>
                <c:pt idx="2">
                  <c:v>1.2168434659648302</c:v>
                </c:pt>
                <c:pt idx="3">
                  <c:v>1.5386703658301839</c:v>
                </c:pt>
                <c:pt idx="4">
                  <c:v>0.75588298366691897</c:v>
                </c:pt>
                <c:pt idx="5">
                  <c:v>1.3859123301368372</c:v>
                </c:pt>
                <c:pt idx="6">
                  <c:v>0.66092443303492487</c:v>
                </c:pt>
                <c:pt idx="7">
                  <c:v>-2.2893722123281517</c:v>
                </c:pt>
                <c:pt idx="8">
                  <c:v>1.5250441810583399</c:v>
                </c:pt>
                <c:pt idx="9">
                  <c:v>0.89440143160916252</c:v>
                </c:pt>
                <c:pt idx="10">
                  <c:v>3.3821116930708208</c:v>
                </c:pt>
                <c:pt idx="11">
                  <c:v>7.0338410941613221</c:v>
                </c:pt>
                <c:pt idx="12">
                  <c:v>-0.7591163535862232</c:v>
                </c:pt>
                <c:pt idx="13">
                  <c:v>3.1992455328243428</c:v>
                </c:pt>
                <c:pt idx="14">
                  <c:v>-0.78191513440182359</c:v>
                </c:pt>
                <c:pt idx="15">
                  <c:v>3.8690922432393493</c:v>
                </c:pt>
                <c:pt idx="16">
                  <c:v>6.5060691384753957</c:v>
                </c:pt>
                <c:pt idx="17">
                  <c:v>1.0879609402554149</c:v>
                </c:pt>
                <c:pt idx="18">
                  <c:v>3.849444542188269</c:v>
                </c:pt>
                <c:pt idx="19">
                  <c:v>-3.750814215968417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GDP'!$O$6:$O$25</c:f>
              <c:numCache>
                <c:formatCode>0.0</c:formatCode>
                <c:ptCount val="20"/>
                <c:pt idx="0">
                  <c:v>3.8316674957703798</c:v>
                </c:pt>
                <c:pt idx="1">
                  <c:v>2.2872563859110855</c:v>
                </c:pt>
                <c:pt idx="2">
                  <c:v>1.6021210837204758</c:v>
                </c:pt>
                <c:pt idx="3">
                  <c:v>2.1542395576632152</c:v>
                </c:pt>
                <c:pt idx="4">
                  <c:v>1.5069484427853723</c:v>
                </c:pt>
                <c:pt idx="5">
                  <c:v>1.6783223752232939</c:v>
                </c:pt>
                <c:pt idx="6">
                  <c:v>2.9534247113602579</c:v>
                </c:pt>
                <c:pt idx="7">
                  <c:v>2.6114671571445291</c:v>
                </c:pt>
                <c:pt idx="8">
                  <c:v>2.5146901205032668</c:v>
                </c:pt>
                <c:pt idx="9">
                  <c:v>4.141224533441898</c:v>
                </c:pt>
                <c:pt idx="10">
                  <c:v>2.6996444315440016</c:v>
                </c:pt>
                <c:pt idx="11">
                  <c:v>3.4837076606423825</c:v>
                </c:pt>
                <c:pt idx="12">
                  <c:v>4.8331354639398985</c:v>
                </c:pt>
                <c:pt idx="13">
                  <c:v>2.4793885315512112</c:v>
                </c:pt>
                <c:pt idx="14">
                  <c:v>4.7192424546706224</c:v>
                </c:pt>
                <c:pt idx="15">
                  <c:v>2.2521321282555191</c:v>
                </c:pt>
                <c:pt idx="16">
                  <c:v>0.9736364021746543</c:v>
                </c:pt>
                <c:pt idx="17">
                  <c:v>2.1141515361015442</c:v>
                </c:pt>
                <c:pt idx="18">
                  <c:v>-0.18016618037873597</c:v>
                </c:pt>
                <c:pt idx="19">
                  <c:v>2.2221154719103202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GDP'!$J$6:$J$25</c:f>
              <c:strCache>
                <c:ptCount val="20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  <c:pt idx="17">
                  <c:v>I</c:v>
                </c:pt>
                <c:pt idx="18">
                  <c:v>II</c:v>
                </c:pt>
                <c:pt idx="19">
                  <c:v>III</c:v>
                </c:pt>
              </c:strCache>
            </c:strRef>
          </c:cat>
          <c:val>
            <c:numRef>
              <c:f>'IKP, GDP'!$P$6:$P$25</c:f>
              <c:numCache>
                <c:formatCode>0.0</c:formatCode>
                <c:ptCount val="20"/>
                <c:pt idx="0">
                  <c:v>-3.2572798738151234</c:v>
                </c:pt>
                <c:pt idx="1">
                  <c:v>-0.12797543307751874</c:v>
                </c:pt>
                <c:pt idx="2">
                  <c:v>-0.94876242748429918</c:v>
                </c:pt>
                <c:pt idx="3">
                  <c:v>-3.1801713698014407</c:v>
                </c:pt>
                <c:pt idx="4">
                  <c:v>4.8559978347903557E-2</c:v>
                </c:pt>
                <c:pt idx="5">
                  <c:v>-2.2973580117113501</c:v>
                </c:pt>
                <c:pt idx="6">
                  <c:v>-3.6934099110013814</c:v>
                </c:pt>
                <c:pt idx="7">
                  <c:v>-1.8123818425925295E-2</c:v>
                </c:pt>
                <c:pt idx="8">
                  <c:v>-3.4026252078821351</c:v>
                </c:pt>
                <c:pt idx="9">
                  <c:v>-4.0895941004097578</c:v>
                </c:pt>
                <c:pt idx="10">
                  <c:v>-4.4926476114455722</c:v>
                </c:pt>
                <c:pt idx="11">
                  <c:v>-7.978755392143233</c:v>
                </c:pt>
                <c:pt idx="12">
                  <c:v>-4.4534655866827508</c:v>
                </c:pt>
                <c:pt idx="13">
                  <c:v>-4.5071607175937256</c:v>
                </c:pt>
                <c:pt idx="14">
                  <c:v>-3.4994766232030852</c:v>
                </c:pt>
                <c:pt idx="15">
                  <c:v>-4.6375555682862419</c:v>
                </c:pt>
                <c:pt idx="16">
                  <c:v>-4.1921659362729704</c:v>
                </c:pt>
                <c:pt idx="17">
                  <c:v>-2.1238404100597075</c:v>
                </c:pt>
                <c:pt idx="18">
                  <c:v>-2.9188439475684262</c:v>
                </c:pt>
                <c:pt idx="19">
                  <c:v>-0.65751336606944277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GDP'!$I$6:$J$25</c:f>
              <c:multiLvlStrCache>
                <c:ptCount val="2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</c:lvl>
              </c:multiLvlStrCache>
            </c:multiLvlStrRef>
          </c:cat>
          <c:val>
            <c:numRef>
              <c:f>'IKP, GDP'!$K$6:$K$25</c:f>
              <c:numCache>
                <c:formatCode>0.0</c:formatCode>
                <c:ptCount val="20"/>
                <c:pt idx="0">
                  <c:v>1.7419006665108761</c:v>
                </c:pt>
                <c:pt idx="1">
                  <c:v>2.5550287548687045</c:v>
                </c:pt>
                <c:pt idx="2">
                  <c:v>3.3991070849674454</c:v>
                </c:pt>
                <c:pt idx="3">
                  <c:v>3.8861931259082549</c:v>
                </c:pt>
                <c:pt idx="4">
                  <c:v>2.7555236766276803</c:v>
                </c:pt>
                <c:pt idx="5">
                  <c:v>3.1368846080700452</c:v>
                </c:pt>
                <c:pt idx="6">
                  <c:v>1.0775447121461168</c:v>
                </c:pt>
                <c:pt idx="7">
                  <c:v>0.27840649163402009</c:v>
                </c:pt>
                <c:pt idx="8">
                  <c:v>2.0162450853863145</c:v>
                </c:pt>
                <c:pt idx="9">
                  <c:v>2.3207444831448987</c:v>
                </c:pt>
                <c:pt idx="10">
                  <c:v>4.1250443812668403</c:v>
                </c:pt>
                <c:pt idx="11">
                  <c:v>4.691172695370005</c:v>
                </c:pt>
                <c:pt idx="12">
                  <c:v>3.891707995838356</c:v>
                </c:pt>
                <c:pt idx="13">
                  <c:v>4.2894266782904866</c:v>
                </c:pt>
                <c:pt idx="14">
                  <c:v>4.5080094772500967</c:v>
                </c:pt>
                <c:pt idx="15">
                  <c:v>5.1130158070339604</c:v>
                </c:pt>
                <c:pt idx="16">
                  <c:v>5.3284283398078669</c:v>
                </c:pt>
                <c:pt idx="17">
                  <c:v>3.1319058694202484</c:v>
                </c:pt>
                <c:pt idx="18">
                  <c:v>2.4903241056216885</c:v>
                </c:pt>
                <c:pt idx="19">
                  <c:v>1.8728215958427219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solidFill>
                  <a:sysClr val="windowText" lastClr="000000"/>
                </a:solidFill>
                <a:effectLst/>
              </a:rPr>
              <a:t>Quarterly trade </a:t>
            </a:r>
            <a:r>
              <a:rPr lang="lv-LV" sz="1000">
                <a:effectLst/>
              </a:rPr>
              <a:t>balance in absolute values and % of nominal GDP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655585564356795"/>
          <c:y val="1.973954678311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'Exp-Imp'!$D$2:$Z$3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'Exp-Imp'!$D$4:$Z$4</c:f>
              <c:numCache>
                <c:formatCode>0.0</c:formatCode>
                <c:ptCount val="2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3392.8</c:v>
                </c:pt>
                <c:pt idx="20">
                  <c:v>3064.4</c:v>
                </c:pt>
                <c:pt idx="21" formatCode="General">
                  <c:v>3120.7</c:v>
                </c:pt>
                <c:pt idx="22" formatCode="General">
                  <c:v>3224.4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'Exp-Imp'!$D$2:$Z$3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'Exp-Imp'!$D$5:$Z$5</c:f>
              <c:numCache>
                <c:formatCode>0.0</c:formatCode>
                <c:ptCount val="2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-3661.1</c:v>
                </c:pt>
                <c:pt idx="21" formatCode="General">
                  <c:v>-4015.1</c:v>
                </c:pt>
                <c:pt idx="22" formatCode="General">
                  <c:v>-4011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'Exp-Imp'!$D$3:$Z$3</c:f>
              <c:strCache>
                <c:ptCount val="2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'Exp-Imp'!$D$6:$Z$6</c:f>
              <c:numCache>
                <c:formatCode>0.0</c:formatCode>
                <c:ptCount val="2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-751.39999999999964</c:v>
                </c:pt>
                <c:pt idx="20">
                  <c:v>-596.69999999999982</c:v>
                </c:pt>
                <c:pt idx="21">
                  <c:v>-894.40000000000009</c:v>
                </c:pt>
                <c:pt idx="22">
                  <c:v>-786.59999999999991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3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-8.0026743912842591</c:v>
                </c:pt>
                <c:pt idx="17">
                  <c:v>-9.0977301156511778</c:v>
                </c:pt>
                <c:pt idx="18">
                  <c:v>-14.695294211763866</c:v>
                </c:pt>
                <c:pt idx="19">
                  <c:v>-9.5601503821579108</c:v>
                </c:pt>
                <c:pt idx="20">
                  <c:v>-8.8127340536331715</c:v>
                </c:pt>
                <c:pt idx="21">
                  <c:v>-11.690520652969955</c:v>
                </c:pt>
                <c:pt idx="22">
                  <c:v>-9.757601867763281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/>
                  <a:t>%</a:t>
                </a:r>
                <a:endParaRPr lang="en-GB" sz="700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>
                <a:effectLst/>
              </a:rPr>
              <a:t>Ceturkšņa tirdzniecības bilance absolūtās vērtībās un % no nominālā IKP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kern="1200" spc="0" baseline="0" dirty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2924677960123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'Exp-Imp'!$D$2:$Z$3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'Exp-Imp'!$D$4:$Z$4</c:f>
              <c:numCache>
                <c:formatCode>0.0</c:formatCode>
                <c:ptCount val="2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3392.8</c:v>
                </c:pt>
                <c:pt idx="20">
                  <c:v>3064.4</c:v>
                </c:pt>
                <c:pt idx="21" formatCode="General">
                  <c:v>3120.7</c:v>
                </c:pt>
                <c:pt idx="22" formatCode="General">
                  <c:v>3224.4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'Exp-Imp'!$D$2:$Z$3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'Exp-Imp'!$D$5:$Z$5</c:f>
              <c:numCache>
                <c:formatCode>0.0</c:formatCode>
                <c:ptCount val="2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-3661.1</c:v>
                </c:pt>
                <c:pt idx="21" formatCode="General">
                  <c:v>-4015.1</c:v>
                </c:pt>
                <c:pt idx="22" formatCode="General">
                  <c:v>-4011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'Exp-Imp'!$D$3:$Z$3</c:f>
              <c:strCache>
                <c:ptCount val="2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</c:strCache>
            </c:strRef>
          </c:cat>
          <c:val>
            <c:numRef>
              <c:f>'Exp-Imp'!$D$6:$Z$6</c:f>
              <c:numCache>
                <c:formatCode>0.0</c:formatCode>
                <c:ptCount val="2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-751.39999999999964</c:v>
                </c:pt>
                <c:pt idx="20">
                  <c:v>-596.69999999999982</c:v>
                </c:pt>
                <c:pt idx="21">
                  <c:v>-894.40000000000009</c:v>
                </c:pt>
                <c:pt idx="22">
                  <c:v>-786.59999999999991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'Exp-Imp'!$D$2:$Z$3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'Exp-Imp'!$D$9:$Z$9</c:f>
              <c:numCache>
                <c:formatCode>0.0</c:formatCode>
                <c:ptCount val="23"/>
                <c:pt idx="0">
                  <c:v>-11.696490731084609</c:v>
                </c:pt>
                <c:pt idx="1">
                  <c:v>-10.702471962117583</c:v>
                </c:pt>
                <c:pt idx="2">
                  <c:v>-11.034694635485632</c:v>
                </c:pt>
                <c:pt idx="3">
                  <c:v>-9.4102509736809559</c:v>
                </c:pt>
                <c:pt idx="4">
                  <c:v>-10.590648361486743</c:v>
                </c:pt>
                <c:pt idx="5">
                  <c:v>-9.5556429671449514</c:v>
                </c:pt>
                <c:pt idx="6">
                  <c:v>-9.8352345371239238</c:v>
                </c:pt>
                <c:pt idx="7">
                  <c:v>-6.4267421701991099</c:v>
                </c:pt>
                <c:pt idx="8">
                  <c:v>-7.8158131838053331</c:v>
                </c:pt>
                <c:pt idx="9">
                  <c:v>-7.9624447340846931</c:v>
                </c:pt>
                <c:pt idx="10">
                  <c:v>-7.2584104927348232</c:v>
                </c:pt>
                <c:pt idx="11">
                  <c:v>-7.7253319685296375</c:v>
                </c:pt>
                <c:pt idx="12">
                  <c:v>-9.1065921702949701</c:v>
                </c:pt>
                <c:pt idx="13">
                  <c:v>-9.9772890502164309</c:v>
                </c:pt>
                <c:pt idx="14">
                  <c:v>-11.670737556476128</c:v>
                </c:pt>
                <c:pt idx="15">
                  <c:v>-7.0206243051780248</c:v>
                </c:pt>
                <c:pt idx="16">
                  <c:v>-8.0026743912842591</c:v>
                </c:pt>
                <c:pt idx="17">
                  <c:v>-9.0977301156511778</c:v>
                </c:pt>
                <c:pt idx="18">
                  <c:v>-14.695294211763866</c:v>
                </c:pt>
                <c:pt idx="19">
                  <c:v>-9.5601503821579108</c:v>
                </c:pt>
                <c:pt idx="20">
                  <c:v>-8.8127340536331715</c:v>
                </c:pt>
                <c:pt idx="21">
                  <c:v>-11.690520652969955</c:v>
                </c:pt>
                <c:pt idx="22">
                  <c:v>-9.757601867763281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600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600"/>
                  <a:t>%</a:t>
                </a:r>
                <a:endParaRPr lang="en-GB" sz="600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89654160155394258"/>
          <c:w val="0.99608956548503758"/>
          <c:h val="8.4910400023367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0</xdr:row>
      <xdr:rowOff>123601</xdr:rowOff>
    </xdr:from>
    <xdr:to>
      <xdr:col>26</xdr:col>
      <xdr:colOff>183091</xdr:colOff>
      <xdr:row>17</xdr:row>
      <xdr:rowOff>12025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363991</xdr:colOff>
      <xdr:row>11</xdr:row>
      <xdr:rowOff>117098</xdr:rowOff>
    </xdr:from>
    <xdr:to>
      <xdr:col>12</xdr:col>
      <xdr:colOff>709759</xdr:colOff>
      <xdr:row>33</xdr:row>
      <xdr:rowOff>128248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500063</xdr:colOff>
      <xdr:row>10</xdr:row>
      <xdr:rowOff>123222</xdr:rowOff>
    </xdr:from>
    <xdr:to>
      <xdr:col>22</xdr:col>
      <xdr:colOff>442913</xdr:colOff>
      <xdr:row>34</xdr:row>
      <xdr:rowOff>16669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1.csb.gov.lv/pxweb/lv/ekfin/ekfin__ikp__IKP__isterm/IK10_120c.px" TargetMode="External"/><Relationship Id="rId2" Type="http://schemas.openxmlformats.org/officeDocument/2006/relationships/hyperlink" Target="https://data1.csb.gov.lv/pxweb/lv/ekfin/ekfin__PCI__isterm/PC011c.px" TargetMode="External"/><Relationship Id="rId1" Type="http://schemas.openxmlformats.org/officeDocument/2006/relationships/hyperlink" Target="https://data1.csb.gov.lv/pxweb/lv/ekfin/ekfin__ikp__IKP__isterm/IK10_010c.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1.csb.gov.lv/pxweb/lv/ekfin/ekfin__ikp__IKP__ikgad/IKG10_100.px" TargetMode="External"/><Relationship Id="rId4" Type="http://schemas.openxmlformats.org/officeDocument/2006/relationships/hyperlink" Target="https://data1.csb.gov.lv/pxweb/lv/ekfin/ekfin__ikp__IKP__ikgad/IKG10_020.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1.csb.gov.lv/pxweb/lv/ekfin/ekfin__ikp__IKP__isterm/IK10_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sb.gov.lv/lv/statistika/statistikas-temas/areja-tirdznieciba/apkopojums/meklet-tema/376-latvijas-areja-tirdznieciba-svarigakas" TargetMode="External"/><Relationship Id="rId1" Type="http://schemas.openxmlformats.org/officeDocument/2006/relationships/hyperlink" Target="http://data.csb.gov.lv/pxweb/lv/ekfin/ekfin__ikp__IKP__isterm/IK10_07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"/>
  <sheetViews>
    <sheetView showGridLines="0" tabSelected="1" zoomScale="60" zoomScaleNormal="60" workbookViewId="0">
      <selection sqref="A1:A2"/>
    </sheetView>
  </sheetViews>
  <sheetFormatPr defaultColWidth="0" defaultRowHeight="13" zeroHeight="1" x14ac:dyDescent="0.6"/>
  <cols>
    <col min="1" max="1" width="34.1328125" style="4" customWidth="1"/>
    <col min="2" max="5" width="9.86328125" style="2" hidden="1" customWidth="1"/>
    <col min="6" max="6" width="10" style="2" hidden="1" customWidth="1"/>
    <col min="7" max="16" width="9.1328125" style="2" customWidth="1"/>
    <col min="17" max="19" width="9.7265625" style="2" customWidth="1"/>
    <col min="20" max="23" width="9.1328125" style="2" customWidth="1"/>
    <col min="24" max="24" width="14.40625" style="12" hidden="1" customWidth="1"/>
    <col min="25" max="26" width="13.26953125" style="12" hidden="1" customWidth="1"/>
    <col min="27" max="16384" width="9.1328125" style="12" hidden="1"/>
  </cols>
  <sheetData>
    <row r="1" spans="1:25" ht="14.45" customHeight="1" x14ac:dyDescent="0.6">
      <c r="A1" s="158" t="s">
        <v>0</v>
      </c>
      <c r="B1" s="160" t="s">
        <v>1</v>
      </c>
      <c r="C1" s="161"/>
      <c r="D1" s="161"/>
      <c r="E1" s="161"/>
      <c r="F1" s="156">
        <v>2016</v>
      </c>
      <c r="G1" s="160" t="s">
        <v>2</v>
      </c>
      <c r="H1" s="161"/>
      <c r="I1" s="161"/>
      <c r="J1" s="161"/>
      <c r="K1" s="156">
        <v>2017</v>
      </c>
      <c r="L1" s="153" t="s">
        <v>3</v>
      </c>
      <c r="M1" s="154"/>
      <c r="N1" s="154"/>
      <c r="O1" s="155"/>
      <c r="P1" s="156">
        <v>2018</v>
      </c>
      <c r="Q1" s="162">
        <v>2019</v>
      </c>
      <c r="R1" s="163"/>
      <c r="S1" s="135"/>
      <c r="T1" s="151" t="s">
        <v>4</v>
      </c>
      <c r="U1" s="152"/>
      <c r="V1" s="152"/>
      <c r="W1" s="152"/>
    </row>
    <row r="2" spans="1:25" ht="18.75" customHeight="1" x14ac:dyDescent="0.6">
      <c r="A2" s="159"/>
      <c r="B2" s="1" t="s">
        <v>5</v>
      </c>
      <c r="C2" s="1" t="s">
        <v>6</v>
      </c>
      <c r="D2" s="1" t="s">
        <v>7</v>
      </c>
      <c r="E2" s="1" t="s">
        <v>8</v>
      </c>
      <c r="F2" s="157"/>
      <c r="G2" s="19" t="s">
        <v>5</v>
      </c>
      <c r="H2" s="19" t="s">
        <v>6</v>
      </c>
      <c r="I2" s="19" t="s">
        <v>7</v>
      </c>
      <c r="J2" s="19" t="s">
        <v>8</v>
      </c>
      <c r="K2" s="157"/>
      <c r="L2" s="19" t="s">
        <v>5</v>
      </c>
      <c r="M2" s="19" t="s">
        <v>6</v>
      </c>
      <c r="N2" s="19" t="s">
        <v>7</v>
      </c>
      <c r="O2" s="19" t="s">
        <v>8</v>
      </c>
      <c r="P2" s="157"/>
      <c r="Q2" s="19" t="s">
        <v>5</v>
      </c>
      <c r="R2" s="19" t="s">
        <v>6</v>
      </c>
      <c r="S2" s="19" t="s">
        <v>7</v>
      </c>
      <c r="T2" s="63">
        <v>2019</v>
      </c>
      <c r="U2" s="63">
        <v>2020</v>
      </c>
      <c r="V2" s="63">
        <v>2021</v>
      </c>
      <c r="W2" s="63">
        <v>2022</v>
      </c>
    </row>
    <row r="3" spans="1:25" x14ac:dyDescent="0.6">
      <c r="A3" s="20" t="s">
        <v>9</v>
      </c>
      <c r="B3" s="20">
        <f t="shared" ref="B3:E4" si="0">F10/B10-1</f>
        <v>3.1368846080700452E-2</v>
      </c>
      <c r="C3" s="20">
        <f t="shared" si="0"/>
        <v>1.0775447121461168E-2</v>
      </c>
      <c r="D3" s="20">
        <f t="shared" si="0"/>
        <v>2.7840649163402009E-3</v>
      </c>
      <c r="E3" s="20">
        <f t="shared" si="0"/>
        <v>2.0162450853863145E-2</v>
      </c>
      <c r="F3" s="21">
        <f>H14/G14-1</f>
        <v>1.7738095769341156E-2</v>
      </c>
      <c r="G3" s="78">
        <f t="shared" ref="G3:J4" si="1">J10/F10-1</f>
        <v>2.3207444831448987E-2</v>
      </c>
      <c r="H3" s="20">
        <f t="shared" si="1"/>
        <v>4.1250443812668403E-2</v>
      </c>
      <c r="I3" s="20">
        <f t="shared" si="1"/>
        <v>4.691172695370005E-2</v>
      </c>
      <c r="J3" s="20">
        <f t="shared" si="1"/>
        <v>3.891707995838356E-2</v>
      </c>
      <c r="K3" s="21">
        <f>I14/H14-1</f>
        <v>3.7873137577999705E-2</v>
      </c>
      <c r="L3" s="20">
        <f t="shared" ref="L3:N4" si="2">N10/J10-1</f>
        <v>4.2894266782904866E-2</v>
      </c>
      <c r="M3" s="20">
        <f t="shared" si="2"/>
        <v>4.5080094772500967E-2</v>
      </c>
      <c r="N3" s="20">
        <f t="shared" si="2"/>
        <v>5.1130158070339604E-2</v>
      </c>
      <c r="O3" s="22">
        <f>Q10/M10-1</f>
        <v>5.3284283398078669E-2</v>
      </c>
      <c r="P3" s="21">
        <f>J14/I14-1</f>
        <v>4.6207769502299989E-2</v>
      </c>
      <c r="Q3" s="78">
        <f t="shared" ref="Q3:S4" si="3">R10/N10-1</f>
        <v>3.1319058694202484E-2</v>
      </c>
      <c r="R3" s="20">
        <f t="shared" si="3"/>
        <v>2.4903241056216885E-2</v>
      </c>
      <c r="S3" s="20">
        <f t="shared" si="3"/>
        <v>1.8728215958427219E-2</v>
      </c>
      <c r="T3" s="78">
        <v>3.2000000000000001E-2</v>
      </c>
      <c r="U3" s="87">
        <v>2.8000000000000001E-2</v>
      </c>
      <c r="V3" s="87">
        <v>2.8000000000000001E-2</v>
      </c>
      <c r="W3" s="87">
        <v>2.8000000000000001E-2</v>
      </c>
    </row>
    <row r="4" spans="1:25" x14ac:dyDescent="0.6">
      <c r="A4" s="24" t="s">
        <v>10</v>
      </c>
      <c r="B4" s="24">
        <f t="shared" si="0"/>
        <v>3.5231353872262616E-2</v>
      </c>
      <c r="C4" s="24">
        <f t="shared" si="0"/>
        <v>1.2756400061653794E-2</v>
      </c>
      <c r="D4" s="24">
        <f t="shared" si="0"/>
        <v>1.1545197615088432E-2</v>
      </c>
      <c r="E4" s="24">
        <f t="shared" si="0"/>
        <v>4.0162235798871349E-2</v>
      </c>
      <c r="F4" s="25">
        <f>H15/G15-1</f>
        <v>2.6475071050434451E-2</v>
      </c>
      <c r="G4" s="24">
        <f t="shared" si="1"/>
        <v>4.4871998978526229E-2</v>
      </c>
      <c r="H4" s="24">
        <f t="shared" si="1"/>
        <v>7.3437505800046488E-2</v>
      </c>
      <c r="I4" s="24">
        <f t="shared" si="1"/>
        <v>8.2539879442127706E-2</v>
      </c>
      <c r="J4" s="24">
        <f t="shared" si="1"/>
        <v>7.0121162181216778E-2</v>
      </c>
      <c r="K4" s="25">
        <f>I15/H15-1</f>
        <v>6.880787733624194E-2</v>
      </c>
      <c r="L4" s="24">
        <f t="shared" si="2"/>
        <v>8.4340579555124418E-2</v>
      </c>
      <c r="M4" s="24">
        <f t="shared" si="2"/>
        <v>8.3815221403392925E-2</v>
      </c>
      <c r="N4" s="24">
        <f t="shared" si="2"/>
        <v>9.1669405581464192E-2</v>
      </c>
      <c r="O4" s="26">
        <f>Q11/M11-1</f>
        <v>9.7768418009438918E-2</v>
      </c>
      <c r="P4" s="25">
        <f>J15/I15-1</f>
        <v>8.7812958607511371E-2</v>
      </c>
      <c r="Q4" s="88">
        <f t="shared" si="3"/>
        <v>6.9968734671075339E-2</v>
      </c>
      <c r="R4" s="24">
        <f t="shared" si="3"/>
        <v>5.6533081928452189E-2</v>
      </c>
      <c r="S4" s="24">
        <f t="shared" si="3"/>
        <v>4.3831025508155319E-2</v>
      </c>
      <c r="T4" s="89">
        <v>6.4000000000000001E-2</v>
      </c>
      <c r="U4" s="88">
        <v>5.6000000000000001E-2</v>
      </c>
      <c r="V4" s="88">
        <v>5.2999999999999999E-2</v>
      </c>
      <c r="W4" s="88">
        <v>5.2999999999999999E-2</v>
      </c>
    </row>
    <row r="5" spans="1:25" x14ac:dyDescent="0.6">
      <c r="A5" s="24" t="s">
        <v>11</v>
      </c>
      <c r="B5" s="24">
        <f>F18/B18-1</f>
        <v>-4.4487662574449471E-3</v>
      </c>
      <c r="C5" s="24">
        <f>G18/C18-1</f>
        <v>-6.9832602916876096E-3</v>
      </c>
      <c r="D5" s="24">
        <f>H18/D18-1</f>
        <v>2.2383204342633078E-3</v>
      </c>
      <c r="E5" s="24">
        <f>I18/E18-1</f>
        <v>1.4938501387424141E-2</v>
      </c>
      <c r="F5" s="28">
        <f>H21</f>
        <v>1E-3</v>
      </c>
      <c r="G5" s="24">
        <f>J18/F18-1</f>
        <v>3.1847040437585461E-2</v>
      </c>
      <c r="H5" s="24">
        <f>K18/G18-1</f>
        <v>3.0951106223501945E-2</v>
      </c>
      <c r="I5" s="24">
        <f>L18/H18-1</f>
        <v>2.8858777535013536E-2</v>
      </c>
      <c r="J5" s="26">
        <f>M18/I18-1</f>
        <v>2.5611560394731336E-2</v>
      </c>
      <c r="K5" s="28">
        <f>I21</f>
        <v>2.9000000000000001E-2</v>
      </c>
      <c r="L5" s="24">
        <f>N18/J18-1</f>
        <v>1.9916603953976209E-2</v>
      </c>
      <c r="M5" s="24">
        <f>O18/K18-1</f>
        <v>2.3523467325398562E-2</v>
      </c>
      <c r="N5" s="24">
        <f>P18/L18-1</f>
        <v>2.8878027649075433E-2</v>
      </c>
      <c r="O5" s="26">
        <f>Q18/M18-1</f>
        <v>2.9010270774976643E-2</v>
      </c>
      <c r="P5" s="28">
        <f>J21</f>
        <v>2.5000000000000001E-2</v>
      </c>
      <c r="Q5" s="89">
        <f>R18/N18-1</f>
        <v>2.9017722482354014E-2</v>
      </c>
      <c r="R5" s="24">
        <f>S18/O18-1</f>
        <v>3.2750991900243109E-2</v>
      </c>
      <c r="S5" s="24">
        <f>T18/P18-1</f>
        <v>2.8639552604240448E-2</v>
      </c>
      <c r="T5" s="89">
        <v>2.8000000000000001E-2</v>
      </c>
      <c r="U5" s="88">
        <v>2.5000000000000001E-2</v>
      </c>
      <c r="V5" s="88">
        <v>2.1000000000000001E-2</v>
      </c>
      <c r="W5" s="88">
        <v>0.02</v>
      </c>
    </row>
    <row r="6" spans="1:25" x14ac:dyDescent="0.6">
      <c r="A6" s="29" t="s">
        <v>12</v>
      </c>
      <c r="B6" s="30">
        <f>F24-1</f>
        <v>4.9999999999998934E-3</v>
      </c>
      <c r="C6" s="30">
        <f>G24-1</f>
        <v>2.9999999999998916E-3</v>
      </c>
      <c r="D6" s="30">
        <f>H24-1</f>
        <v>8.0000000000000071E-3</v>
      </c>
      <c r="E6" s="30">
        <f>I24-1</f>
        <v>1.6999999999999904E-2</v>
      </c>
      <c r="F6" s="31">
        <f>H27-1</f>
        <v>8.999999999999897E-3</v>
      </c>
      <c r="G6" s="29">
        <f>J24-1</f>
        <v>2.200000000000002E-2</v>
      </c>
      <c r="H6" s="29">
        <f>K24-1</f>
        <v>3.2999999999999918E-2</v>
      </c>
      <c r="I6" s="29">
        <f>L24-1</f>
        <v>3.499999999999992E-2</v>
      </c>
      <c r="J6" s="29">
        <f>M24-1</f>
        <v>2.8999999999999915E-2</v>
      </c>
      <c r="K6" s="31">
        <f>I27-1</f>
        <v>3.0000000000000027E-2</v>
      </c>
      <c r="L6" s="29">
        <f>N24-1</f>
        <v>3.8999999999999924E-2</v>
      </c>
      <c r="M6" s="29">
        <f>O24-1</f>
        <v>3.6000000000000032E-2</v>
      </c>
      <c r="N6" s="29">
        <f>P24-1</f>
        <v>4.0000000000000036E-2</v>
      </c>
      <c r="O6" s="30">
        <f>Q24-1</f>
        <v>4.4000000000000039E-2</v>
      </c>
      <c r="P6" s="32">
        <f>J27-1</f>
        <v>4.0000000000000036E-2</v>
      </c>
      <c r="Q6" s="90">
        <f>R24-1</f>
        <v>3.6999999999999922E-2</v>
      </c>
      <c r="R6" s="29">
        <f>S24-1</f>
        <v>3.0000000000000027E-2</v>
      </c>
      <c r="S6" s="29">
        <f>T24-1</f>
        <v>2.4000000000000021E-2</v>
      </c>
      <c r="T6" s="91">
        <v>3.1E-2</v>
      </c>
      <c r="U6" s="90">
        <v>2.7E-2</v>
      </c>
      <c r="V6" s="90">
        <v>2.4E-2</v>
      </c>
      <c r="W6" s="90">
        <v>2.4E-2</v>
      </c>
    </row>
    <row r="7" spans="1:25" x14ac:dyDescent="0.6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</row>
    <row r="8" spans="1:25" x14ac:dyDescent="0.6">
      <c r="A8" s="134" t="s">
        <v>13</v>
      </c>
      <c r="B8" s="104"/>
      <c r="C8" s="104"/>
      <c r="D8" s="105"/>
      <c r="E8" s="105"/>
      <c r="F8" s="105"/>
      <c r="G8" s="105"/>
      <c r="H8" s="105"/>
      <c r="I8" s="105"/>
      <c r="J8" s="104"/>
      <c r="K8" s="104"/>
      <c r="L8" s="104"/>
      <c r="M8" s="104"/>
      <c r="N8" s="104"/>
      <c r="O8" s="104"/>
      <c r="P8" s="103"/>
      <c r="Q8" s="103"/>
      <c r="R8" s="103"/>
      <c r="S8" s="103"/>
      <c r="T8" s="106"/>
      <c r="U8" s="103"/>
      <c r="V8" s="114"/>
      <c r="W8" s="103"/>
    </row>
    <row r="9" spans="1:25" ht="12.95" customHeight="1" x14ac:dyDescent="0.6">
      <c r="A9" s="107" t="s">
        <v>14</v>
      </c>
      <c r="B9" s="108" t="s">
        <v>15</v>
      </c>
      <c r="C9" s="108" t="s">
        <v>16</v>
      </c>
      <c r="D9" s="108" t="s">
        <v>17</v>
      </c>
      <c r="E9" s="108" t="s">
        <v>18</v>
      </c>
      <c r="F9" s="108" t="s">
        <v>19</v>
      </c>
      <c r="G9" s="108" t="s">
        <v>20</v>
      </c>
      <c r="H9" s="108" t="s">
        <v>21</v>
      </c>
      <c r="I9" s="108" t="s">
        <v>22</v>
      </c>
      <c r="J9" s="108" t="s">
        <v>23</v>
      </c>
      <c r="K9" s="108" t="s">
        <v>24</v>
      </c>
      <c r="L9" s="108" t="s">
        <v>25</v>
      </c>
      <c r="M9" s="108" t="s">
        <v>26</v>
      </c>
      <c r="N9" s="108" t="s">
        <v>27</v>
      </c>
      <c r="O9" s="108" t="s">
        <v>28</v>
      </c>
      <c r="P9" s="108" t="s">
        <v>29</v>
      </c>
      <c r="Q9" s="108" t="s">
        <v>30</v>
      </c>
      <c r="R9" s="66" t="s">
        <v>31</v>
      </c>
      <c r="S9" s="66" t="s">
        <v>32</v>
      </c>
      <c r="T9" s="66" t="s">
        <v>33</v>
      </c>
      <c r="V9" s="148"/>
      <c r="W9" s="102"/>
    </row>
    <row r="10" spans="1:25" ht="14.75" x14ac:dyDescent="0.75">
      <c r="A10" s="110" t="s">
        <v>34</v>
      </c>
      <c r="B10" s="111">
        <v>6020655</v>
      </c>
      <c r="C10" s="111">
        <v>6107960</v>
      </c>
      <c r="D10" s="111">
        <v>6168678</v>
      </c>
      <c r="E10" s="111">
        <v>6142904</v>
      </c>
      <c r="F10" s="111">
        <v>6209516</v>
      </c>
      <c r="G10" s="112">
        <v>6173776</v>
      </c>
      <c r="H10" s="112">
        <v>6185852</v>
      </c>
      <c r="I10" s="112">
        <v>6266760</v>
      </c>
      <c r="J10" s="112">
        <v>6353623</v>
      </c>
      <c r="K10" s="112">
        <v>6428447</v>
      </c>
      <c r="L10" s="112">
        <v>6476041</v>
      </c>
      <c r="M10" s="82">
        <v>6510644</v>
      </c>
      <c r="N10" s="82">
        <v>6626157</v>
      </c>
      <c r="O10" s="82">
        <v>6718242</v>
      </c>
      <c r="P10" s="113">
        <v>6807162</v>
      </c>
      <c r="Q10" s="113">
        <v>6857559</v>
      </c>
      <c r="R10" s="114">
        <v>6833682</v>
      </c>
      <c r="S10" s="114">
        <v>6885548</v>
      </c>
      <c r="T10" s="126">
        <v>6934648</v>
      </c>
      <c r="V10" s="148"/>
      <c r="W10" s="102"/>
    </row>
    <row r="11" spans="1:25" ht="14.75" x14ac:dyDescent="0.75">
      <c r="A11" s="110" t="s">
        <v>35</v>
      </c>
      <c r="B11" s="115">
        <v>6006837</v>
      </c>
      <c r="C11" s="115">
        <v>6118027</v>
      </c>
      <c r="D11" s="115">
        <v>6168279</v>
      </c>
      <c r="E11" s="115">
        <v>6140445</v>
      </c>
      <c r="F11" s="115">
        <v>6218466</v>
      </c>
      <c r="G11" s="112">
        <v>6196071</v>
      </c>
      <c r="H11" s="112">
        <v>6239493</v>
      </c>
      <c r="I11" s="112">
        <v>6387059</v>
      </c>
      <c r="J11" s="112">
        <v>6497501</v>
      </c>
      <c r="K11" s="112">
        <v>6651095</v>
      </c>
      <c r="L11" s="112">
        <v>6754500</v>
      </c>
      <c r="M11" s="82">
        <v>6834927</v>
      </c>
      <c r="N11" s="82">
        <v>7045504</v>
      </c>
      <c r="O11" s="82">
        <v>7208558</v>
      </c>
      <c r="P11" s="113">
        <v>7373681</v>
      </c>
      <c r="Q11" s="113">
        <v>7503167</v>
      </c>
      <c r="R11" s="114">
        <v>7538469</v>
      </c>
      <c r="S11" s="114">
        <v>7616080</v>
      </c>
      <c r="T11" s="126">
        <v>7696877</v>
      </c>
      <c r="V11" s="148"/>
      <c r="W11" s="102"/>
    </row>
    <row r="12" spans="1:25" ht="14.75" x14ac:dyDescent="0.75">
      <c r="A12" s="127" t="s">
        <v>36</v>
      </c>
      <c r="B12" s="128"/>
      <c r="C12" s="128"/>
      <c r="D12" s="128"/>
      <c r="E12" s="128"/>
      <c r="F12" s="128"/>
      <c r="G12" s="128"/>
      <c r="H12" s="128"/>
      <c r="I12" s="116"/>
      <c r="J12" s="116"/>
      <c r="K12" s="116"/>
      <c r="L12" s="116"/>
      <c r="M12" s="116"/>
      <c r="N12" s="116"/>
      <c r="O12" s="116"/>
      <c r="P12" s="117"/>
      <c r="Q12" s="117"/>
      <c r="R12" s="117"/>
      <c r="S12" s="117"/>
      <c r="T12" s="102"/>
      <c r="U12" s="109"/>
      <c r="V12" s="148"/>
      <c r="W12" s="102"/>
    </row>
    <row r="13" spans="1:25" x14ac:dyDescent="0.6">
      <c r="A13" s="107" t="s">
        <v>37</v>
      </c>
      <c r="B13" s="103"/>
      <c r="C13" s="103"/>
      <c r="D13" s="103"/>
      <c r="E13" s="103"/>
      <c r="F13" s="116"/>
      <c r="G13" s="108">
        <v>2015</v>
      </c>
      <c r="H13" s="108">
        <v>2016</v>
      </c>
      <c r="I13" s="108">
        <v>2017</v>
      </c>
      <c r="J13" s="108">
        <v>2018</v>
      </c>
      <c r="K13" s="116"/>
      <c r="L13" s="116"/>
      <c r="M13" s="116"/>
      <c r="N13" s="116"/>
      <c r="O13" s="116"/>
      <c r="P13" s="102"/>
      <c r="Q13" s="102"/>
      <c r="R13" s="102"/>
      <c r="S13" s="102"/>
      <c r="T13" s="102"/>
      <c r="U13" s="102"/>
      <c r="V13" s="102"/>
      <c r="W13" s="102"/>
    </row>
    <row r="14" spans="1:25" ht="14.75" x14ac:dyDescent="0.75">
      <c r="A14" s="110" t="s">
        <v>34</v>
      </c>
      <c r="B14" s="114"/>
      <c r="C14" s="114"/>
      <c r="D14" s="114"/>
      <c r="E14" s="114"/>
      <c r="F14" s="113"/>
      <c r="G14" s="112">
        <v>24425959</v>
      </c>
      <c r="H14" s="112">
        <v>24859229</v>
      </c>
      <c r="I14" s="82">
        <v>25800726</v>
      </c>
      <c r="J14" s="82">
        <v>26992920</v>
      </c>
      <c r="K14" s="82"/>
      <c r="L14" s="116"/>
      <c r="M14" s="116"/>
      <c r="N14" s="116"/>
      <c r="O14" s="116"/>
      <c r="P14" s="102"/>
      <c r="Q14" s="102"/>
      <c r="R14" s="102"/>
      <c r="S14" s="102"/>
      <c r="T14" s="102"/>
      <c r="U14" s="103"/>
      <c r="V14" s="118"/>
      <c r="W14" s="118"/>
      <c r="X14" s="18"/>
      <c r="Y14" s="18"/>
    </row>
    <row r="15" spans="1:25" x14ac:dyDescent="0.6">
      <c r="A15" s="110" t="s">
        <v>35</v>
      </c>
      <c r="B15" s="114"/>
      <c r="C15" s="114"/>
      <c r="D15" s="114"/>
      <c r="E15" s="114"/>
      <c r="F15" s="82"/>
      <c r="G15" s="112">
        <v>24425959</v>
      </c>
      <c r="H15" s="112">
        <v>25072638</v>
      </c>
      <c r="I15" s="82">
        <v>26797833</v>
      </c>
      <c r="J15" s="82">
        <v>29151030</v>
      </c>
      <c r="K15" s="82"/>
      <c r="L15" s="116"/>
      <c r="M15" s="116"/>
      <c r="N15" s="116"/>
      <c r="O15" s="116"/>
      <c r="P15" s="102"/>
      <c r="Q15" s="102"/>
      <c r="R15" s="102"/>
      <c r="S15" s="102"/>
      <c r="T15" s="102"/>
      <c r="U15" s="102"/>
      <c r="V15" s="102"/>
      <c r="W15" s="102"/>
    </row>
    <row r="16" spans="1:25" ht="14.75" x14ac:dyDescent="0.75">
      <c r="A16" s="127" t="s">
        <v>38</v>
      </c>
      <c r="B16" s="128"/>
      <c r="C16" s="128"/>
      <c r="D16" s="128"/>
      <c r="E16" s="128"/>
      <c r="F16" s="128"/>
      <c r="G16" s="128"/>
      <c r="H16" s="82"/>
      <c r="I16" s="82"/>
      <c r="J16" s="116"/>
      <c r="K16" s="116"/>
      <c r="L16" s="116"/>
      <c r="M16" s="116"/>
      <c r="N16" s="116"/>
      <c r="O16" s="116"/>
      <c r="P16" s="102"/>
      <c r="Q16" s="102"/>
      <c r="R16" s="102"/>
      <c r="S16" s="102"/>
      <c r="T16" s="102"/>
      <c r="U16" s="102"/>
      <c r="V16" s="102"/>
      <c r="W16" s="102"/>
    </row>
    <row r="17" spans="1:23" x14ac:dyDescent="0.6">
      <c r="A17" s="107" t="s">
        <v>39</v>
      </c>
      <c r="B17" s="108" t="s">
        <v>15</v>
      </c>
      <c r="C17" s="108" t="s">
        <v>16</v>
      </c>
      <c r="D17" s="108" t="s">
        <v>17</v>
      </c>
      <c r="E17" s="108" t="s">
        <v>18</v>
      </c>
      <c r="F17" s="108" t="s">
        <v>19</v>
      </c>
      <c r="G17" s="108" t="s">
        <v>20</v>
      </c>
      <c r="H17" s="108" t="s">
        <v>21</v>
      </c>
      <c r="I17" s="108" t="s">
        <v>22</v>
      </c>
      <c r="J17" s="108" t="s">
        <v>23</v>
      </c>
      <c r="K17" s="108" t="s">
        <v>24</v>
      </c>
      <c r="L17" s="108" t="s">
        <v>25</v>
      </c>
      <c r="M17" s="108" t="s">
        <v>26</v>
      </c>
      <c r="N17" s="108" t="s">
        <v>27</v>
      </c>
      <c r="O17" s="108" t="s">
        <v>28</v>
      </c>
      <c r="P17" s="108" t="s">
        <v>29</v>
      </c>
      <c r="Q17" s="108" t="s">
        <v>30</v>
      </c>
      <c r="R17" s="66" t="s">
        <v>31</v>
      </c>
      <c r="S17" s="66" t="s">
        <v>32</v>
      </c>
      <c r="T17" s="66" t="s">
        <v>33</v>
      </c>
      <c r="V17" s="102"/>
      <c r="W17" s="102"/>
    </row>
    <row r="18" spans="1:23" ht="12.95" customHeight="1" x14ac:dyDescent="0.75">
      <c r="A18" s="119" t="s">
        <v>40</v>
      </c>
      <c r="B18" s="120">
        <v>20567.5</v>
      </c>
      <c r="C18" s="120">
        <v>20878.5</v>
      </c>
      <c r="D18" s="120">
        <v>20595.8</v>
      </c>
      <c r="E18" s="120">
        <v>20577.7</v>
      </c>
      <c r="F18" s="120">
        <v>20476</v>
      </c>
      <c r="G18" s="112">
        <v>20732.7</v>
      </c>
      <c r="H18" s="112">
        <v>20641.900000000001</v>
      </c>
      <c r="I18" s="112">
        <v>20885.099999999999</v>
      </c>
      <c r="J18" s="112">
        <v>21128.1</v>
      </c>
      <c r="K18" s="112">
        <v>21374.400000000001</v>
      </c>
      <c r="L18" s="112">
        <v>21237.599999999999</v>
      </c>
      <c r="M18" s="112">
        <v>21420</v>
      </c>
      <c r="N18" s="112">
        <v>21548.9</v>
      </c>
      <c r="O18" s="82">
        <v>21877.200000000001</v>
      </c>
      <c r="P18" s="113">
        <v>21850.9</v>
      </c>
      <c r="Q18" s="113">
        <v>22041.4</v>
      </c>
      <c r="R18" s="82">
        <v>22174.2</v>
      </c>
      <c r="S18" s="113">
        <v>22593.7</v>
      </c>
      <c r="T18" s="136">
        <v>22476.7</v>
      </c>
      <c r="V18" s="116"/>
      <c r="W18" s="102"/>
    </row>
    <row r="19" spans="1:23" ht="14.75" x14ac:dyDescent="0.75">
      <c r="A19" s="127" t="s">
        <v>41</v>
      </c>
      <c r="B19" s="128"/>
      <c r="C19" s="128"/>
      <c r="D19" s="128"/>
      <c r="E19" s="128"/>
      <c r="F19" s="128"/>
      <c r="G19" s="128"/>
      <c r="H19" s="128"/>
      <c r="I19" s="116"/>
      <c r="J19" s="116"/>
      <c r="K19" s="116"/>
      <c r="L19" s="116"/>
      <c r="M19" s="116"/>
      <c r="N19" s="116"/>
      <c r="O19" s="116"/>
      <c r="P19" s="102"/>
      <c r="Q19" s="102"/>
      <c r="R19" s="102"/>
      <c r="S19" s="102"/>
      <c r="T19" s="121"/>
      <c r="U19" s="102"/>
      <c r="V19" s="102"/>
      <c r="W19" s="102"/>
    </row>
    <row r="20" spans="1:23" x14ac:dyDescent="0.6">
      <c r="A20" s="107" t="s">
        <v>42</v>
      </c>
      <c r="B20" s="103"/>
      <c r="C20" s="103"/>
      <c r="D20" s="103"/>
      <c r="E20" s="103"/>
      <c r="F20" s="116"/>
      <c r="G20" s="108">
        <v>2015</v>
      </c>
      <c r="H20" s="108">
        <v>2016</v>
      </c>
      <c r="I20" s="108">
        <v>2017</v>
      </c>
      <c r="J20" s="108">
        <v>2018</v>
      </c>
      <c r="K20" s="94">
        <v>2019</v>
      </c>
      <c r="L20" s="116"/>
      <c r="M20" s="116"/>
      <c r="N20" s="116"/>
      <c r="O20" s="116"/>
      <c r="P20" s="102"/>
      <c r="Q20" s="102"/>
      <c r="R20" s="102"/>
      <c r="S20" s="102"/>
      <c r="T20" s="102"/>
      <c r="U20" s="102"/>
      <c r="V20" s="102"/>
      <c r="W20" s="102"/>
    </row>
    <row r="21" spans="1:23" ht="26" x14ac:dyDescent="0.6">
      <c r="A21" s="110" t="s">
        <v>43</v>
      </c>
      <c r="B21" s="114"/>
      <c r="C21" s="114"/>
      <c r="D21" s="114"/>
      <c r="E21" s="114"/>
      <c r="F21" s="112"/>
      <c r="G21" s="122">
        <v>2E-3</v>
      </c>
      <c r="H21" s="122">
        <v>1E-3</v>
      </c>
      <c r="I21" s="122">
        <v>2.9000000000000001E-2</v>
      </c>
      <c r="J21" s="122">
        <v>2.5000000000000001E-2</v>
      </c>
      <c r="K21" s="122">
        <v>2.8000000000000001E-2</v>
      </c>
      <c r="L21" s="112"/>
      <c r="M21" s="82"/>
      <c r="N21" s="82"/>
      <c r="O21" s="116"/>
      <c r="P21" s="102"/>
      <c r="Q21" s="102"/>
      <c r="R21" s="102"/>
      <c r="S21" s="102"/>
      <c r="T21" s="102"/>
      <c r="U21" s="102"/>
      <c r="V21" s="102"/>
      <c r="W21" s="102"/>
    </row>
    <row r="22" spans="1:23" x14ac:dyDescent="0.6">
      <c r="A22" s="129" t="s">
        <v>44</v>
      </c>
      <c r="B22" s="128"/>
      <c r="C22" s="128"/>
      <c r="D22" s="128"/>
      <c r="E22" s="128"/>
      <c r="F22" s="128"/>
      <c r="G22" s="128"/>
      <c r="H22" s="82"/>
      <c r="I22" s="82"/>
      <c r="J22" s="82"/>
      <c r="K22" s="82"/>
      <c r="L22" s="82"/>
      <c r="M22" s="82"/>
      <c r="N22" s="82"/>
      <c r="O22" s="116"/>
      <c r="P22" s="102"/>
      <c r="Q22" s="102"/>
      <c r="R22" s="102"/>
      <c r="S22" s="102"/>
      <c r="T22" s="102"/>
      <c r="U22" s="102"/>
      <c r="V22" s="102"/>
      <c r="W22" s="102"/>
    </row>
    <row r="23" spans="1:23" x14ac:dyDescent="0.6">
      <c r="A23" s="107" t="s">
        <v>45</v>
      </c>
      <c r="B23" s="108" t="s">
        <v>15</v>
      </c>
      <c r="C23" s="108" t="s">
        <v>16</v>
      </c>
      <c r="D23" s="108" t="s">
        <v>17</v>
      </c>
      <c r="E23" s="108" t="s">
        <v>18</v>
      </c>
      <c r="F23" s="108" t="s">
        <v>19</v>
      </c>
      <c r="G23" s="108" t="s">
        <v>20</v>
      </c>
      <c r="H23" s="108" t="s">
        <v>21</v>
      </c>
      <c r="I23" s="108" t="s">
        <v>22</v>
      </c>
      <c r="J23" s="108" t="s">
        <v>23</v>
      </c>
      <c r="K23" s="108" t="s">
        <v>24</v>
      </c>
      <c r="L23" s="108" t="s">
        <v>25</v>
      </c>
      <c r="M23" s="108" t="s">
        <v>26</v>
      </c>
      <c r="N23" s="108" t="s">
        <v>27</v>
      </c>
      <c r="O23" s="108" t="s">
        <v>28</v>
      </c>
      <c r="P23" s="108" t="s">
        <v>29</v>
      </c>
      <c r="Q23" s="108" t="s">
        <v>30</v>
      </c>
      <c r="R23" s="66" t="s">
        <v>31</v>
      </c>
      <c r="S23" s="66" t="s">
        <v>32</v>
      </c>
      <c r="T23" s="66" t="s">
        <v>33</v>
      </c>
      <c r="V23" s="102"/>
      <c r="W23" s="102"/>
    </row>
    <row r="24" spans="1:23" ht="26.75" x14ac:dyDescent="0.75">
      <c r="A24" s="110" t="s">
        <v>46</v>
      </c>
      <c r="B24" s="111">
        <v>0.999</v>
      </c>
      <c r="C24" s="111">
        <v>1.008</v>
      </c>
      <c r="D24" s="111">
        <v>1.0009999999999999</v>
      </c>
      <c r="E24" s="111">
        <v>0.99199999999999999</v>
      </c>
      <c r="F24" s="111">
        <v>1.0049999999999999</v>
      </c>
      <c r="G24" s="83">
        <v>1.0029999999999999</v>
      </c>
      <c r="H24" s="83">
        <v>1.008</v>
      </c>
      <c r="I24" s="83">
        <v>1.0169999999999999</v>
      </c>
      <c r="J24" s="83">
        <v>1.022</v>
      </c>
      <c r="K24" s="83">
        <v>1.0329999999999999</v>
      </c>
      <c r="L24" s="83">
        <v>1.0349999999999999</v>
      </c>
      <c r="M24" s="84">
        <v>1.0289999999999999</v>
      </c>
      <c r="N24" s="84">
        <v>1.0389999999999999</v>
      </c>
      <c r="O24" s="84">
        <v>1.036</v>
      </c>
      <c r="P24" s="85">
        <v>1.04</v>
      </c>
      <c r="Q24" s="85">
        <v>1.044</v>
      </c>
      <c r="R24" s="86">
        <v>1.0369999999999999</v>
      </c>
      <c r="S24" s="85">
        <v>1.03</v>
      </c>
      <c r="T24" s="125">
        <v>1.024</v>
      </c>
      <c r="V24" s="102"/>
      <c r="W24" s="102"/>
    </row>
    <row r="25" spans="1:23" ht="14.75" x14ac:dyDescent="0.75">
      <c r="A25" s="127" t="s">
        <v>47</v>
      </c>
      <c r="B25" s="130"/>
      <c r="C25" s="130"/>
      <c r="D25" s="130"/>
      <c r="E25" s="130"/>
      <c r="F25" s="130"/>
      <c r="G25" s="131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1"/>
      <c r="V25" s="102"/>
      <c r="W25" s="102"/>
    </row>
    <row r="26" spans="1:23" x14ac:dyDescent="0.6">
      <c r="A26" s="107" t="s">
        <v>48</v>
      </c>
      <c r="B26" s="103"/>
      <c r="C26" s="103"/>
      <c r="D26" s="103"/>
      <c r="E26" s="103"/>
      <c r="F26" s="116"/>
      <c r="G26" s="108">
        <v>2015</v>
      </c>
      <c r="H26" s="108">
        <v>2016</v>
      </c>
      <c r="I26" s="108">
        <v>2017</v>
      </c>
      <c r="J26" s="108">
        <v>2018</v>
      </c>
      <c r="K26" s="124"/>
      <c r="L26" s="116"/>
      <c r="M26" s="116"/>
      <c r="N26" s="116"/>
      <c r="O26" s="116"/>
      <c r="P26" s="102"/>
      <c r="Q26" s="102"/>
      <c r="R26" s="102"/>
      <c r="S26" s="102"/>
      <c r="T26" s="102"/>
      <c r="U26" s="102"/>
      <c r="V26" s="102"/>
      <c r="W26" s="102"/>
    </row>
    <row r="27" spans="1:23" x14ac:dyDescent="0.6">
      <c r="A27" s="110" t="s">
        <v>49</v>
      </c>
      <c r="B27" s="114"/>
      <c r="C27" s="114"/>
      <c r="D27" s="114"/>
      <c r="E27" s="114"/>
      <c r="F27" s="82"/>
      <c r="G27" s="83">
        <v>1</v>
      </c>
      <c r="H27" s="112">
        <v>1.0089999999999999</v>
      </c>
      <c r="I27" s="114">
        <v>1.03</v>
      </c>
      <c r="J27" s="82">
        <v>1.04</v>
      </c>
      <c r="K27" s="114"/>
      <c r="L27" s="82"/>
      <c r="M27" s="116"/>
      <c r="N27" s="116"/>
      <c r="O27" s="116"/>
      <c r="P27" s="102"/>
      <c r="Q27" s="102"/>
      <c r="R27" s="102"/>
      <c r="S27" s="102"/>
      <c r="T27" s="102"/>
      <c r="U27" s="102"/>
      <c r="V27" s="102"/>
      <c r="W27" s="102"/>
    </row>
    <row r="28" spans="1:23" ht="14.75" x14ac:dyDescent="0.75">
      <c r="A28" s="132" t="s">
        <v>50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13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hidden="1" x14ac:dyDescent="0.6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idden="1" x14ac:dyDescent="0.6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</sheetData>
  <mergeCells count="9">
    <mergeCell ref="T1:W1"/>
    <mergeCell ref="L1:O1"/>
    <mergeCell ref="P1:P2"/>
    <mergeCell ref="A1:A2"/>
    <mergeCell ref="G1:J1"/>
    <mergeCell ref="B1:E1"/>
    <mergeCell ref="F1:F2"/>
    <mergeCell ref="K1:K2"/>
    <mergeCell ref="Q1:R1"/>
  </mergeCells>
  <hyperlinks>
    <hyperlink ref="A12" r:id="rId1" xr:uid="{00000000-0004-0000-0000-000000000000}"/>
    <hyperlink ref="A19" r:id="rId2" xr:uid="{00000000-0004-0000-0000-000001000000}"/>
    <hyperlink ref="A25" r:id="rId3" xr:uid="{00000000-0004-0000-0000-000002000000}"/>
    <hyperlink ref="A16" r:id="rId4" xr:uid="{00000000-0004-0000-0000-000003000000}"/>
    <hyperlink ref="A2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zoomScale="60" zoomScaleNormal="60" workbookViewId="0">
      <selection activeCell="M20" sqref="M20"/>
    </sheetView>
  </sheetViews>
  <sheetFormatPr defaultColWidth="0" defaultRowHeight="13" zeroHeight="1" x14ac:dyDescent="0.6"/>
  <cols>
    <col min="1" max="1" width="34.1328125" style="4" customWidth="1"/>
    <col min="2" max="5" width="9.86328125" style="2" hidden="1" customWidth="1"/>
    <col min="6" max="6" width="10" style="2" hidden="1" customWidth="1"/>
    <col min="7" max="7" width="10.7265625" style="2" customWidth="1"/>
    <col min="8" max="8" width="10.40625" style="2" customWidth="1"/>
    <col min="9" max="10" width="11" style="2" customWidth="1"/>
    <col min="11" max="16" width="9.1328125" style="2" customWidth="1"/>
    <col min="17" max="19" width="9" style="9" customWidth="1"/>
    <col min="20" max="20" width="9.1328125" style="12" customWidth="1"/>
    <col min="21" max="21" width="10.54296875" style="12" customWidth="1"/>
    <col min="22" max="23" width="9.1328125" style="12" customWidth="1"/>
    <col min="24" max="16384" width="9.1328125" style="2" hidden="1"/>
  </cols>
  <sheetData>
    <row r="1" spans="1:23" ht="14.45" customHeight="1" x14ac:dyDescent="0.6">
      <c r="A1" s="158" t="s">
        <v>51</v>
      </c>
      <c r="B1" s="160" t="s">
        <v>52</v>
      </c>
      <c r="C1" s="161"/>
      <c r="D1" s="161"/>
      <c r="E1" s="161"/>
      <c r="F1" s="156">
        <v>2016</v>
      </c>
      <c r="G1" s="160" t="s">
        <v>53</v>
      </c>
      <c r="H1" s="161"/>
      <c r="I1" s="161"/>
      <c r="J1" s="165"/>
      <c r="K1" s="156">
        <v>2017</v>
      </c>
      <c r="L1" s="153" t="s">
        <v>54</v>
      </c>
      <c r="M1" s="154"/>
      <c r="N1" s="154"/>
      <c r="O1" s="155"/>
      <c r="P1" s="156">
        <v>2018</v>
      </c>
      <c r="Q1" s="153">
        <v>2019</v>
      </c>
      <c r="R1" s="154"/>
      <c r="S1" s="147"/>
      <c r="T1" s="152" t="s">
        <v>55</v>
      </c>
      <c r="U1" s="152"/>
      <c r="V1" s="152"/>
      <c r="W1" s="164"/>
    </row>
    <row r="2" spans="1:23" ht="14.45" customHeight="1" x14ac:dyDescent="0.6">
      <c r="A2" s="159"/>
      <c r="B2" s="1" t="s">
        <v>5</v>
      </c>
      <c r="C2" s="1" t="s">
        <v>6</v>
      </c>
      <c r="D2" s="1" t="s">
        <v>7</v>
      </c>
      <c r="E2" s="1" t="s">
        <v>8</v>
      </c>
      <c r="F2" s="157"/>
      <c r="G2" s="1" t="s">
        <v>5</v>
      </c>
      <c r="H2" s="1" t="s">
        <v>6</v>
      </c>
      <c r="I2" s="1" t="s">
        <v>7</v>
      </c>
      <c r="J2" s="1" t="s">
        <v>8</v>
      </c>
      <c r="K2" s="157"/>
      <c r="L2" s="1" t="s">
        <v>5</v>
      </c>
      <c r="M2" s="1" t="s">
        <v>6</v>
      </c>
      <c r="N2" s="1" t="s">
        <v>7</v>
      </c>
      <c r="O2" s="1" t="s">
        <v>8</v>
      </c>
      <c r="P2" s="157"/>
      <c r="Q2" s="1" t="s">
        <v>5</v>
      </c>
      <c r="R2" s="1" t="s">
        <v>6</v>
      </c>
      <c r="S2" s="1" t="s">
        <v>7</v>
      </c>
      <c r="T2" s="63">
        <v>2019</v>
      </c>
      <c r="U2" s="63">
        <v>2020</v>
      </c>
      <c r="V2" s="63">
        <v>2021</v>
      </c>
      <c r="W2" s="63">
        <v>2022</v>
      </c>
    </row>
    <row r="3" spans="1:23" x14ac:dyDescent="0.6">
      <c r="A3" s="20" t="s">
        <v>56</v>
      </c>
      <c r="B3" s="20">
        <f>F10/B10-1</f>
        <v>3.1368846080700452E-2</v>
      </c>
      <c r="C3" s="20">
        <f t="shared" ref="C3:E4" si="0">G10/C10-1</f>
        <v>1.0775447121461168E-2</v>
      </c>
      <c r="D3" s="20">
        <f t="shared" si="0"/>
        <v>2.7840649163402009E-3</v>
      </c>
      <c r="E3" s="20">
        <f t="shared" si="0"/>
        <v>2.0162450853863145E-2</v>
      </c>
      <c r="F3" s="21">
        <f>H14/G14-1</f>
        <v>1.7738095769341156E-2</v>
      </c>
      <c r="G3" s="20">
        <f>J10/F10-1</f>
        <v>2.3207444831448987E-2</v>
      </c>
      <c r="H3" s="20">
        <f t="shared" ref="H3:J4" si="1">K10/G10-1</f>
        <v>4.1250443812668403E-2</v>
      </c>
      <c r="I3" s="20">
        <f t="shared" si="1"/>
        <v>4.691172695370005E-2</v>
      </c>
      <c r="J3" s="20">
        <f t="shared" si="1"/>
        <v>3.891707995838356E-2</v>
      </c>
      <c r="K3" s="21">
        <f>I14/H14-1</f>
        <v>3.7873137577999705E-2</v>
      </c>
      <c r="L3" s="20">
        <f t="shared" ref="L3:N4" si="2">N10/J10-1</f>
        <v>4.2894266782904866E-2</v>
      </c>
      <c r="M3" s="20">
        <f t="shared" si="2"/>
        <v>4.5080094772500967E-2</v>
      </c>
      <c r="N3" s="20">
        <f t="shared" si="2"/>
        <v>5.1130158070339604E-2</v>
      </c>
      <c r="O3" s="20">
        <f>Q10/M10-1</f>
        <v>5.3284283398078669E-2</v>
      </c>
      <c r="P3" s="34">
        <f>J14/I14-1</f>
        <v>4.6207769502299989E-2</v>
      </c>
      <c r="Q3" s="78">
        <f t="shared" ref="Q3:S4" si="3">R10/N10-1</f>
        <v>3.1319058694202484E-2</v>
      </c>
      <c r="R3" s="78">
        <f t="shared" si="3"/>
        <v>2.4903241056216885E-2</v>
      </c>
      <c r="S3" s="78">
        <f t="shared" si="3"/>
        <v>1.8728215958427219E-2</v>
      </c>
      <c r="T3" s="23">
        <v>3.2000000000000001E-2</v>
      </c>
      <c r="U3" s="23">
        <v>2.8000000000000001E-2</v>
      </c>
      <c r="V3" s="23">
        <v>2.8000000000000001E-2</v>
      </c>
      <c r="W3" s="23">
        <v>2.8000000000000001E-2</v>
      </c>
    </row>
    <row r="4" spans="1:23" x14ac:dyDescent="0.6">
      <c r="A4" s="24" t="s">
        <v>57</v>
      </c>
      <c r="B4" s="24">
        <f>F11/B11-1</f>
        <v>3.5231353872262616E-2</v>
      </c>
      <c r="C4" s="24">
        <f t="shared" si="0"/>
        <v>1.2756400061653794E-2</v>
      </c>
      <c r="D4" s="24">
        <f t="shared" si="0"/>
        <v>1.1545197615088432E-2</v>
      </c>
      <c r="E4" s="24">
        <f t="shared" si="0"/>
        <v>4.0162235798871349E-2</v>
      </c>
      <c r="F4" s="25">
        <f>H15/G15-1</f>
        <v>2.6475071050434451E-2</v>
      </c>
      <c r="G4" s="24">
        <f>J11/F11-1</f>
        <v>4.4871998978526229E-2</v>
      </c>
      <c r="H4" s="24">
        <f t="shared" si="1"/>
        <v>7.3437505800046488E-2</v>
      </c>
      <c r="I4" s="24">
        <f t="shared" si="1"/>
        <v>8.2539879442127706E-2</v>
      </c>
      <c r="J4" s="24">
        <f t="shared" si="1"/>
        <v>7.0121162181216778E-2</v>
      </c>
      <c r="K4" s="25">
        <f>I15/H15-1</f>
        <v>6.880787733624194E-2</v>
      </c>
      <c r="L4" s="24">
        <f t="shared" si="2"/>
        <v>8.4340579555124418E-2</v>
      </c>
      <c r="M4" s="24">
        <f t="shared" si="2"/>
        <v>8.3815221403392925E-2</v>
      </c>
      <c r="N4" s="24">
        <f t="shared" si="2"/>
        <v>9.1669405581464192E-2</v>
      </c>
      <c r="O4" s="24">
        <f>Q11/M11-1</f>
        <v>9.7768418009438918E-2</v>
      </c>
      <c r="P4" s="28">
        <f>J15/I15-1</f>
        <v>8.7812958607511371E-2</v>
      </c>
      <c r="Q4" s="89">
        <f t="shared" si="3"/>
        <v>6.9968734671075339E-2</v>
      </c>
      <c r="R4" s="89">
        <f t="shared" si="3"/>
        <v>5.6533081928452189E-2</v>
      </c>
      <c r="S4" s="89">
        <f t="shared" si="3"/>
        <v>4.3831025508155319E-2</v>
      </c>
      <c r="T4" s="27">
        <v>6.4000000000000001E-2</v>
      </c>
      <c r="U4" s="27">
        <v>5.6000000000000001E-2</v>
      </c>
      <c r="V4" s="27">
        <v>5.2999999999999999E-2</v>
      </c>
      <c r="W4" s="27">
        <v>5.2999999999999999E-2</v>
      </c>
    </row>
    <row r="5" spans="1:23" x14ac:dyDescent="0.6">
      <c r="A5" s="24" t="s">
        <v>58</v>
      </c>
      <c r="B5" s="24">
        <f>F18/B18-1</f>
        <v>-4.4487662574449471E-3</v>
      </c>
      <c r="C5" s="24">
        <f t="shared" ref="C5:E5" si="4">G18/C18-1</f>
        <v>-6.9832602916876096E-3</v>
      </c>
      <c r="D5" s="24">
        <f t="shared" si="4"/>
        <v>2.2383204342633078E-3</v>
      </c>
      <c r="E5" s="24">
        <f t="shared" si="4"/>
        <v>1.4938501387424141E-2</v>
      </c>
      <c r="F5" s="28">
        <f>H21</f>
        <v>1E-3</v>
      </c>
      <c r="G5" s="24">
        <f>J18/F18-1</f>
        <v>3.1847040437585461E-2</v>
      </c>
      <c r="H5" s="24">
        <f t="shared" ref="H5:J5" si="5">K18/G18-1</f>
        <v>3.0951106223501945E-2</v>
      </c>
      <c r="I5" s="24">
        <f t="shared" si="5"/>
        <v>2.8858777535013536E-2</v>
      </c>
      <c r="J5" s="24">
        <f t="shared" si="5"/>
        <v>2.5611560394731336E-2</v>
      </c>
      <c r="K5" s="28">
        <f>I21</f>
        <v>2.9000000000000001E-2</v>
      </c>
      <c r="L5" s="24">
        <f>N18/J18-1</f>
        <v>1.9916603953976209E-2</v>
      </c>
      <c r="M5" s="24">
        <f>O18/K18-1</f>
        <v>2.3523467325398562E-2</v>
      </c>
      <c r="N5" s="24">
        <f>P18/L18-1</f>
        <v>2.8878027649075433E-2</v>
      </c>
      <c r="O5" s="26">
        <f>Q18/M18-1</f>
        <v>2.9010270774976643E-2</v>
      </c>
      <c r="P5" s="28">
        <f>J21</f>
        <v>2.5000000000000001E-2</v>
      </c>
      <c r="Q5" s="89">
        <f>R18/N18-1</f>
        <v>2.9017722482354014E-2</v>
      </c>
      <c r="R5" s="89">
        <f>S18/O18-1</f>
        <v>3.2750991900243109E-2</v>
      </c>
      <c r="S5" s="89">
        <f>T18/P18-1</f>
        <v>2.8639552604240448E-2</v>
      </c>
      <c r="T5" s="27">
        <v>2.8000000000000001E-2</v>
      </c>
      <c r="U5" s="27">
        <v>2.5000000000000001E-2</v>
      </c>
      <c r="V5" s="27">
        <v>2.1000000000000001E-2</v>
      </c>
      <c r="W5" s="27">
        <v>0.02</v>
      </c>
    </row>
    <row r="6" spans="1:23" x14ac:dyDescent="0.6">
      <c r="A6" s="29" t="s">
        <v>59</v>
      </c>
      <c r="B6" s="30">
        <f>F24-1</f>
        <v>4.9999999999998934E-3</v>
      </c>
      <c r="C6" s="30">
        <f t="shared" ref="C6:E6" si="6">G24-1</f>
        <v>2.9999999999998916E-3</v>
      </c>
      <c r="D6" s="30">
        <f t="shared" si="6"/>
        <v>8.0000000000000071E-3</v>
      </c>
      <c r="E6" s="30">
        <f t="shared" si="6"/>
        <v>1.6999999999999904E-2</v>
      </c>
      <c r="F6" s="31">
        <f>H27-1</f>
        <v>8.999999999999897E-3</v>
      </c>
      <c r="G6" s="29">
        <f>J24-1</f>
        <v>2.200000000000002E-2</v>
      </c>
      <c r="H6" s="29">
        <f t="shared" ref="H6" si="7">K24-1</f>
        <v>3.2999999999999918E-2</v>
      </c>
      <c r="I6" s="29">
        <f>L24-1</f>
        <v>3.499999999999992E-2</v>
      </c>
      <c r="J6" s="29">
        <f>M24-1</f>
        <v>2.8999999999999915E-2</v>
      </c>
      <c r="K6" s="31">
        <f>I27-1</f>
        <v>3.0000000000000027E-2</v>
      </c>
      <c r="L6" s="29">
        <f>N24-1</f>
        <v>3.8999999999999924E-2</v>
      </c>
      <c r="M6" s="29">
        <f>O24-1</f>
        <v>3.6000000000000032E-2</v>
      </c>
      <c r="N6" s="29">
        <f>P24-1</f>
        <v>4.0000000000000036E-2</v>
      </c>
      <c r="O6" s="30">
        <f>Q24-1</f>
        <v>4.4000000000000039E-2</v>
      </c>
      <c r="P6" s="32">
        <f>J27-1</f>
        <v>4.0000000000000036E-2</v>
      </c>
      <c r="Q6" s="91">
        <f>R24-1</f>
        <v>3.6999999999999922E-2</v>
      </c>
      <c r="R6" s="91">
        <f>S24-1</f>
        <v>3.0000000000000027E-2</v>
      </c>
      <c r="S6" s="91">
        <f>T24-1</f>
        <v>2.4000000000000021E-2</v>
      </c>
      <c r="T6" s="33">
        <v>3.1E-2</v>
      </c>
      <c r="U6" s="33">
        <v>2.7E-2</v>
      </c>
      <c r="V6" s="33">
        <v>2.4E-2</v>
      </c>
      <c r="W6" s="33">
        <v>2.4E-2</v>
      </c>
    </row>
    <row r="7" spans="1:23" s="12" customFormat="1" x14ac:dyDescent="0.6">
      <c r="A7" s="11"/>
      <c r="Q7" s="35"/>
      <c r="R7" s="35"/>
      <c r="S7" s="35"/>
    </row>
    <row r="8" spans="1:23" s="12" customFormat="1" x14ac:dyDescent="0.6">
      <c r="A8" s="13" t="s">
        <v>60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5"/>
      <c r="M8" s="14"/>
      <c r="N8" s="14"/>
      <c r="O8" s="14"/>
      <c r="P8" s="14"/>
      <c r="Q8" s="38"/>
      <c r="R8" s="38"/>
      <c r="S8" s="38"/>
      <c r="T8" s="14"/>
      <c r="U8" s="14"/>
      <c r="V8" s="14"/>
      <c r="W8" s="14"/>
    </row>
    <row r="9" spans="1:23" ht="20.25" customHeight="1" x14ac:dyDescent="0.6">
      <c r="A9" s="39" t="s">
        <v>61</v>
      </c>
      <c r="B9" s="10" t="s">
        <v>15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20</v>
      </c>
      <c r="H9" s="10" t="s">
        <v>21</v>
      </c>
      <c r="I9" s="10" t="s">
        <v>22</v>
      </c>
      <c r="J9" s="10" t="s">
        <v>23</v>
      </c>
      <c r="K9" s="10" t="s">
        <v>24</v>
      </c>
      <c r="L9" s="10" t="s">
        <v>25</v>
      </c>
      <c r="M9" s="10" t="s">
        <v>26</v>
      </c>
      <c r="N9" s="10" t="s">
        <v>27</v>
      </c>
      <c r="O9" s="10" t="s">
        <v>28</v>
      </c>
      <c r="P9" s="10" t="s">
        <v>29</v>
      </c>
      <c r="Q9" s="10" t="s">
        <v>30</v>
      </c>
      <c r="R9" s="66" t="s">
        <v>31</v>
      </c>
      <c r="S9" s="66" t="s">
        <v>32</v>
      </c>
      <c r="T9" s="66" t="s">
        <v>33</v>
      </c>
      <c r="V9" s="17"/>
      <c r="W9" s="14"/>
    </row>
    <row r="10" spans="1:23" s="12" customFormat="1" x14ac:dyDescent="0.6">
      <c r="A10" s="96" t="s">
        <v>62</v>
      </c>
      <c r="B10" s="79">
        <v>6020655</v>
      </c>
      <c r="C10" s="79">
        <v>6107960</v>
      </c>
      <c r="D10" s="79">
        <v>6168678</v>
      </c>
      <c r="E10" s="79">
        <v>6142904</v>
      </c>
      <c r="F10" s="79">
        <v>6209516</v>
      </c>
      <c r="G10" s="79">
        <v>6173776</v>
      </c>
      <c r="H10" s="79">
        <v>6185852</v>
      </c>
      <c r="I10" s="79">
        <v>6266760</v>
      </c>
      <c r="J10" s="79">
        <v>6353623</v>
      </c>
      <c r="K10" s="79">
        <v>6428447</v>
      </c>
      <c r="L10" s="79">
        <v>6476041</v>
      </c>
      <c r="M10" s="80">
        <v>6510644</v>
      </c>
      <c r="N10" s="80">
        <v>6626157</v>
      </c>
      <c r="O10" s="80">
        <v>6718242</v>
      </c>
      <c r="P10" s="80">
        <v>6807162</v>
      </c>
      <c r="Q10" s="80">
        <v>6857559</v>
      </c>
      <c r="R10" s="81">
        <v>6833682</v>
      </c>
      <c r="S10" s="98">
        <v>6885548</v>
      </c>
      <c r="T10" s="81">
        <v>6934648</v>
      </c>
      <c r="V10" s="17"/>
      <c r="W10" s="14"/>
    </row>
    <row r="11" spans="1:23" s="12" customFormat="1" x14ac:dyDescent="0.6">
      <c r="A11" s="96" t="s">
        <v>63</v>
      </c>
      <c r="B11" s="79">
        <v>6006837</v>
      </c>
      <c r="C11" s="79">
        <v>6118027</v>
      </c>
      <c r="D11" s="79">
        <v>6168279</v>
      </c>
      <c r="E11" s="79">
        <v>6140445</v>
      </c>
      <c r="F11" s="79">
        <v>6218466</v>
      </c>
      <c r="G11" s="79">
        <v>6196071</v>
      </c>
      <c r="H11" s="79">
        <v>6239493</v>
      </c>
      <c r="I11" s="79">
        <v>6387059</v>
      </c>
      <c r="J11" s="79">
        <v>6497501</v>
      </c>
      <c r="K11" s="79">
        <v>6651095</v>
      </c>
      <c r="L11" s="79">
        <v>6754500</v>
      </c>
      <c r="M11" s="80">
        <v>6834927</v>
      </c>
      <c r="N11" s="80">
        <v>7045504</v>
      </c>
      <c r="O11" s="80">
        <v>7208558</v>
      </c>
      <c r="P11" s="80">
        <v>7373681</v>
      </c>
      <c r="Q11" s="80">
        <v>7503167</v>
      </c>
      <c r="R11" s="81">
        <v>7538469</v>
      </c>
      <c r="S11" s="98">
        <v>7616080</v>
      </c>
      <c r="T11" s="81">
        <v>7696877</v>
      </c>
      <c r="V11" s="17"/>
      <c r="W11" s="14"/>
    </row>
    <row r="12" spans="1:23" x14ac:dyDescent="0.6">
      <c r="A12" s="3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37"/>
      <c r="R12" s="37"/>
      <c r="S12" s="37"/>
      <c r="T12" s="17"/>
      <c r="U12" s="67"/>
      <c r="V12" s="17"/>
      <c r="W12" s="14"/>
    </row>
    <row r="13" spans="1:23" x14ac:dyDescent="0.6">
      <c r="A13" s="6" t="s">
        <v>64</v>
      </c>
      <c r="B13" s="3"/>
      <c r="C13" s="3"/>
      <c r="D13" s="3"/>
      <c r="E13" s="3"/>
      <c r="F13" s="5"/>
      <c r="G13" s="10">
        <v>2015</v>
      </c>
      <c r="H13" s="10">
        <v>2016</v>
      </c>
      <c r="I13" s="10">
        <v>2017</v>
      </c>
      <c r="J13" s="10">
        <v>2018</v>
      </c>
      <c r="K13" s="17"/>
      <c r="L13" s="17"/>
      <c r="M13" s="17"/>
      <c r="N13" s="17"/>
      <c r="O13" s="17"/>
      <c r="P13" s="17"/>
      <c r="Q13" s="37"/>
      <c r="R13" s="37"/>
      <c r="S13" s="37"/>
      <c r="T13" s="17"/>
      <c r="U13" s="68"/>
      <c r="V13" s="17"/>
      <c r="W13" s="14"/>
    </row>
    <row r="14" spans="1:23" s="12" customFormat="1" x14ac:dyDescent="0.6">
      <c r="A14" s="96" t="s">
        <v>65</v>
      </c>
      <c r="B14" s="97"/>
      <c r="C14" s="97"/>
      <c r="D14" s="97"/>
      <c r="E14" s="97"/>
      <c r="F14" s="80"/>
      <c r="G14" s="79">
        <v>24425959</v>
      </c>
      <c r="H14" s="79">
        <v>24859229</v>
      </c>
      <c r="I14" s="80">
        <v>25800726</v>
      </c>
      <c r="J14" s="80">
        <v>26992920</v>
      </c>
      <c r="K14" s="17"/>
      <c r="L14" s="17"/>
      <c r="M14" s="17"/>
      <c r="N14" s="17"/>
      <c r="O14" s="17"/>
      <c r="P14" s="17"/>
      <c r="Q14" s="37"/>
      <c r="R14" s="37"/>
      <c r="S14" s="37"/>
      <c r="T14" s="17"/>
      <c r="U14" s="68"/>
      <c r="V14" s="17"/>
      <c r="W14" s="14"/>
    </row>
    <row r="15" spans="1:23" s="12" customFormat="1" x14ac:dyDescent="0.6">
      <c r="A15" s="96" t="s">
        <v>63</v>
      </c>
      <c r="B15" s="97"/>
      <c r="C15" s="97"/>
      <c r="D15" s="97"/>
      <c r="E15" s="97"/>
      <c r="F15" s="80"/>
      <c r="G15" s="79">
        <v>24425959</v>
      </c>
      <c r="H15" s="79">
        <v>25072638</v>
      </c>
      <c r="I15" s="80">
        <v>26797833</v>
      </c>
      <c r="J15" s="80">
        <v>29151030</v>
      </c>
      <c r="K15" s="17"/>
      <c r="L15" s="17"/>
      <c r="M15" s="17"/>
      <c r="N15" s="17"/>
      <c r="O15" s="17"/>
      <c r="P15" s="17"/>
      <c r="Q15" s="37"/>
      <c r="R15" s="37"/>
      <c r="S15" s="37"/>
      <c r="T15" s="17"/>
      <c r="U15" s="17"/>
      <c r="V15" s="17"/>
      <c r="W15" s="14"/>
    </row>
    <row r="16" spans="1:23" s="12" customFormat="1" x14ac:dyDescent="0.6">
      <c r="A16" s="3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37"/>
      <c r="R16" s="37"/>
      <c r="S16" s="37"/>
      <c r="T16" s="17"/>
      <c r="U16" s="17"/>
      <c r="V16" s="17"/>
      <c r="W16" s="14"/>
    </row>
    <row r="17" spans="1:23" x14ac:dyDescent="0.6">
      <c r="A17" s="6" t="s">
        <v>66</v>
      </c>
      <c r="B17" s="10" t="s">
        <v>15</v>
      </c>
      <c r="C17" s="10" t="s">
        <v>16</v>
      </c>
      <c r="D17" s="10" t="s">
        <v>17</v>
      </c>
      <c r="E17" s="10" t="s">
        <v>18</v>
      </c>
      <c r="F17" s="10" t="s">
        <v>19</v>
      </c>
      <c r="G17" s="10" t="s">
        <v>20</v>
      </c>
      <c r="H17" s="10" t="s">
        <v>21</v>
      </c>
      <c r="I17" s="10" t="s">
        <v>22</v>
      </c>
      <c r="J17" s="10" t="s">
        <v>23</v>
      </c>
      <c r="K17" s="10" t="s">
        <v>24</v>
      </c>
      <c r="L17" s="10" t="s">
        <v>25</v>
      </c>
      <c r="M17" s="10" t="s">
        <v>26</v>
      </c>
      <c r="N17" s="10" t="s">
        <v>27</v>
      </c>
      <c r="O17" s="10" t="s">
        <v>28</v>
      </c>
      <c r="P17" s="10" t="s">
        <v>29</v>
      </c>
      <c r="Q17" s="10" t="s">
        <v>30</v>
      </c>
      <c r="R17" s="66" t="s">
        <v>31</v>
      </c>
      <c r="S17" s="66" t="s">
        <v>32</v>
      </c>
      <c r="T17" s="66" t="s">
        <v>33</v>
      </c>
      <c r="V17" s="17"/>
      <c r="W17" s="14"/>
    </row>
    <row r="18" spans="1:23" ht="14.75" x14ac:dyDescent="0.75">
      <c r="A18" s="36" t="s">
        <v>67</v>
      </c>
      <c r="B18" s="92">
        <v>20567.5</v>
      </c>
      <c r="C18" s="92">
        <v>20878.5</v>
      </c>
      <c r="D18" s="92">
        <v>20595.8</v>
      </c>
      <c r="E18" s="92">
        <v>20577.7</v>
      </c>
      <c r="F18" s="92">
        <v>20476</v>
      </c>
      <c r="G18" s="79">
        <v>20732.7</v>
      </c>
      <c r="H18" s="79">
        <v>20641.900000000001</v>
      </c>
      <c r="I18" s="79">
        <v>20885.099999999999</v>
      </c>
      <c r="J18" s="79">
        <v>21128.1</v>
      </c>
      <c r="K18" s="79">
        <v>21374.400000000001</v>
      </c>
      <c r="L18" s="79">
        <v>21237.599999999999</v>
      </c>
      <c r="M18" s="79">
        <v>21420</v>
      </c>
      <c r="N18" s="79">
        <v>21548.9</v>
      </c>
      <c r="O18" s="80">
        <v>21877.200000000001</v>
      </c>
      <c r="P18" s="80">
        <v>21850.9</v>
      </c>
      <c r="Q18" s="80">
        <v>22041.4</v>
      </c>
      <c r="R18" s="80">
        <v>22174.2</v>
      </c>
      <c r="S18" s="80">
        <v>22593.7</v>
      </c>
      <c r="T18" s="136">
        <v>22476.7</v>
      </c>
      <c r="U18" s="81"/>
      <c r="V18" s="80"/>
      <c r="W18" s="14"/>
    </row>
    <row r="19" spans="1:23" x14ac:dyDescent="0.6">
      <c r="A19" s="3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37"/>
      <c r="R19" s="37"/>
      <c r="S19" s="37"/>
      <c r="T19" s="17"/>
      <c r="U19" s="17"/>
      <c r="V19" s="17"/>
      <c r="W19" s="14"/>
    </row>
    <row r="20" spans="1:23" x14ac:dyDescent="0.6">
      <c r="A20" s="6" t="s">
        <v>68</v>
      </c>
      <c r="B20" s="3"/>
      <c r="C20" s="3"/>
      <c r="D20" s="3"/>
      <c r="E20" s="3"/>
      <c r="F20" s="5"/>
      <c r="G20" s="10">
        <v>2015</v>
      </c>
      <c r="H20" s="10">
        <v>2016</v>
      </c>
      <c r="I20" s="10">
        <v>2017</v>
      </c>
      <c r="J20" s="10">
        <v>2018</v>
      </c>
      <c r="K20" s="93">
        <v>2019</v>
      </c>
      <c r="L20" s="17"/>
      <c r="M20" s="17"/>
      <c r="N20" s="17"/>
      <c r="O20" s="17"/>
      <c r="P20" s="17"/>
      <c r="Q20" s="37"/>
      <c r="R20" s="37"/>
      <c r="S20" s="37"/>
      <c r="T20" s="17"/>
      <c r="U20" s="17"/>
      <c r="V20" s="17"/>
      <c r="W20" s="14"/>
    </row>
    <row r="21" spans="1:23" ht="34.5" customHeight="1" x14ac:dyDescent="0.6">
      <c r="A21" s="36" t="s">
        <v>69</v>
      </c>
      <c r="B21" s="14"/>
      <c r="C21" s="14"/>
      <c r="D21" s="14"/>
      <c r="E21" s="14"/>
      <c r="F21" s="16"/>
      <c r="G21" s="77">
        <v>2E-3</v>
      </c>
      <c r="H21" s="77">
        <v>1E-3</v>
      </c>
      <c r="I21" s="77">
        <v>2.9000000000000001E-2</v>
      </c>
      <c r="J21" s="77">
        <v>2.5000000000000001E-2</v>
      </c>
      <c r="K21" s="77">
        <v>2.8000000000000001E-2</v>
      </c>
      <c r="L21" s="16"/>
      <c r="M21" s="17"/>
      <c r="N21" s="17"/>
      <c r="O21" s="17"/>
      <c r="P21" s="17"/>
      <c r="Q21" s="37"/>
      <c r="R21" s="37"/>
      <c r="S21" s="37"/>
      <c r="T21" s="17"/>
      <c r="U21" s="17"/>
      <c r="V21" s="17"/>
      <c r="W21" s="14"/>
    </row>
    <row r="22" spans="1:23" x14ac:dyDescent="0.6">
      <c r="A22" s="3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7"/>
      <c r="R22" s="37"/>
      <c r="S22" s="37"/>
      <c r="T22" s="17"/>
      <c r="U22" s="17"/>
      <c r="V22" s="17"/>
      <c r="W22" s="14"/>
    </row>
    <row r="23" spans="1:23" x14ac:dyDescent="0.6">
      <c r="A23" s="6" t="s">
        <v>70</v>
      </c>
      <c r="B23" s="10" t="s">
        <v>15</v>
      </c>
      <c r="C23" s="10" t="s">
        <v>16</v>
      </c>
      <c r="D23" s="10" t="s">
        <v>17</v>
      </c>
      <c r="E23" s="10" t="s">
        <v>18</v>
      </c>
      <c r="F23" s="10" t="s">
        <v>19</v>
      </c>
      <c r="G23" s="10" t="s">
        <v>20</v>
      </c>
      <c r="H23" s="10" t="s">
        <v>21</v>
      </c>
      <c r="I23" s="10" t="s">
        <v>22</v>
      </c>
      <c r="J23" s="10" t="s">
        <v>23</v>
      </c>
      <c r="K23" s="10" t="s">
        <v>24</v>
      </c>
      <c r="L23" s="10" t="s">
        <v>25</v>
      </c>
      <c r="M23" s="10" t="s">
        <v>26</v>
      </c>
      <c r="N23" s="10" t="s">
        <v>27</v>
      </c>
      <c r="O23" s="10" t="s">
        <v>28</v>
      </c>
      <c r="P23" s="10" t="s">
        <v>29</v>
      </c>
      <c r="Q23" s="10" t="s">
        <v>30</v>
      </c>
      <c r="R23" s="66" t="s">
        <v>31</v>
      </c>
      <c r="S23" s="66" t="s">
        <v>32</v>
      </c>
      <c r="T23" s="66" t="s">
        <v>33</v>
      </c>
      <c r="V23" s="17"/>
      <c r="W23" s="14"/>
    </row>
    <row r="24" spans="1:23" ht="26" x14ac:dyDescent="0.75">
      <c r="A24" s="36" t="s">
        <v>71</v>
      </c>
      <c r="B24" s="92">
        <v>0.999</v>
      </c>
      <c r="C24" s="92">
        <v>1.008</v>
      </c>
      <c r="D24" s="92">
        <v>1.0009999999999999</v>
      </c>
      <c r="E24" s="92">
        <v>0.99199999999999999</v>
      </c>
      <c r="F24" s="92">
        <v>1.0049999999999999</v>
      </c>
      <c r="G24" s="79">
        <v>1.0029999999999999</v>
      </c>
      <c r="H24" s="79">
        <v>1.008</v>
      </c>
      <c r="I24" s="79">
        <v>1.0169999999999999</v>
      </c>
      <c r="J24" s="79">
        <v>1.022</v>
      </c>
      <c r="K24" s="79">
        <v>1.0329999999999999</v>
      </c>
      <c r="L24" s="79">
        <v>1.0349999999999999</v>
      </c>
      <c r="M24" s="80">
        <v>1.0289999999999999</v>
      </c>
      <c r="N24" s="80">
        <v>1.0389999999999999</v>
      </c>
      <c r="O24" s="80">
        <v>1.036</v>
      </c>
      <c r="P24" s="80">
        <v>1.04</v>
      </c>
      <c r="Q24" s="80">
        <v>1.044</v>
      </c>
      <c r="R24" s="95">
        <v>1.0369999999999999</v>
      </c>
      <c r="S24" s="80">
        <v>1.03</v>
      </c>
      <c r="T24" s="125">
        <v>1.024</v>
      </c>
      <c r="U24" s="81"/>
      <c r="V24" s="17"/>
      <c r="W24" s="14"/>
    </row>
    <row r="25" spans="1:23" x14ac:dyDescent="0.6">
      <c r="A25" s="3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37"/>
      <c r="R25" s="37"/>
      <c r="S25" s="37"/>
      <c r="T25" s="17"/>
      <c r="U25" s="17"/>
      <c r="V25" s="17"/>
      <c r="W25" s="14"/>
    </row>
    <row r="26" spans="1:23" x14ac:dyDescent="0.6">
      <c r="A26" s="6" t="s">
        <v>72</v>
      </c>
      <c r="B26" s="3"/>
      <c r="C26" s="3"/>
      <c r="D26" s="3"/>
      <c r="E26" s="3"/>
      <c r="F26" s="5"/>
      <c r="G26" s="10">
        <v>2015</v>
      </c>
      <c r="H26" s="10">
        <v>2016</v>
      </c>
      <c r="I26" s="10">
        <v>2017</v>
      </c>
      <c r="J26" s="10">
        <v>2018</v>
      </c>
      <c r="K26" s="64"/>
      <c r="L26" s="17"/>
      <c r="M26" s="17"/>
      <c r="N26" s="17"/>
      <c r="O26" s="17"/>
      <c r="P26" s="17"/>
      <c r="Q26" s="37"/>
      <c r="R26" s="37"/>
      <c r="S26" s="37"/>
      <c r="T26" s="17"/>
      <c r="U26" s="17"/>
      <c r="V26" s="17"/>
      <c r="W26" s="14"/>
    </row>
    <row r="27" spans="1:23" x14ac:dyDescent="0.6">
      <c r="A27" s="36" t="s">
        <v>73</v>
      </c>
      <c r="B27" s="14"/>
      <c r="C27" s="14"/>
      <c r="D27" s="14"/>
      <c r="E27" s="14"/>
      <c r="F27" s="17"/>
      <c r="G27" s="79">
        <v>1</v>
      </c>
      <c r="H27" s="79">
        <v>1.0089999999999999</v>
      </c>
      <c r="I27" s="81">
        <v>1.03</v>
      </c>
      <c r="J27" s="80">
        <v>1.04</v>
      </c>
      <c r="K27" s="65"/>
      <c r="L27" s="17"/>
      <c r="M27" s="17"/>
      <c r="N27" s="17"/>
      <c r="O27" s="17"/>
      <c r="P27" s="17"/>
      <c r="Q27" s="37"/>
      <c r="R27" s="37"/>
      <c r="S27" s="37"/>
      <c r="T27" s="17"/>
      <c r="U27" s="17"/>
      <c r="V27" s="17"/>
      <c r="W27" s="14"/>
    </row>
    <row r="28" spans="1:23" x14ac:dyDescent="0.6">
      <c r="A28" s="1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40"/>
      <c r="R28" s="40"/>
      <c r="S28" s="40"/>
      <c r="T28" s="14"/>
      <c r="U28" s="14"/>
      <c r="V28" s="14"/>
      <c r="W28" s="14"/>
    </row>
    <row r="29" spans="1:23" ht="14.5" hidden="1" x14ac:dyDescent="0.6">
      <c r="L29" s="7"/>
      <c r="M29" s="7"/>
      <c r="N29" s="7"/>
      <c r="O29" s="7"/>
    </row>
    <row r="30" spans="1:23" ht="14.5" hidden="1" x14ac:dyDescent="0.6">
      <c r="L30" s="8"/>
      <c r="M30" s="8"/>
      <c r="N30" s="8"/>
      <c r="O30" s="8"/>
    </row>
    <row r="31" spans="1:23" hidden="1" x14ac:dyDescent="0.6"/>
    <row r="32" spans="1:23" ht="14.5" hidden="1" x14ac:dyDescent="0.6">
      <c r="L32" s="7"/>
      <c r="M32" s="7"/>
      <c r="N32" s="7"/>
      <c r="O32" s="7"/>
    </row>
  </sheetData>
  <mergeCells count="9">
    <mergeCell ref="T1:W1"/>
    <mergeCell ref="P1:P2"/>
    <mergeCell ref="L1:O1"/>
    <mergeCell ref="A1:A2"/>
    <mergeCell ref="B1:E1"/>
    <mergeCell ref="F1:F2"/>
    <mergeCell ref="G1:J1"/>
    <mergeCell ref="K1:K2"/>
    <mergeCell ref="Q1:R1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41"/>
  <sheetViews>
    <sheetView showGridLines="0" zoomScale="60" zoomScaleNormal="60" workbookViewId="0">
      <selection activeCell="AA21" sqref="AA21"/>
    </sheetView>
  </sheetViews>
  <sheetFormatPr defaultColWidth="0" defaultRowHeight="14.25" customHeight="1" zeroHeight="1" x14ac:dyDescent="0.65"/>
  <cols>
    <col min="1" max="2" width="10.26953125" style="41" customWidth="1"/>
    <col min="3" max="3" width="13.40625" style="41" customWidth="1"/>
    <col min="4" max="4" width="12" style="41" customWidth="1"/>
    <col min="5" max="5" width="11.26953125" style="41" customWidth="1"/>
    <col min="6" max="6" width="10.7265625" style="41" customWidth="1"/>
    <col min="7" max="7" width="12" style="41" customWidth="1"/>
    <col min="8" max="8" width="3.40625" style="41" customWidth="1"/>
    <col min="9" max="10" width="8.7265625" style="41" customWidth="1"/>
    <col min="11" max="11" width="10.26953125" style="41" customWidth="1"/>
    <col min="12" max="12" width="14.26953125" style="41" customWidth="1"/>
    <col min="13" max="13" width="12.1328125" style="41" customWidth="1"/>
    <col min="14" max="14" width="10.26953125" style="41" customWidth="1"/>
    <col min="15" max="15" width="8.7265625" style="41" customWidth="1"/>
    <col min="16" max="16" width="9.26953125" style="41" customWidth="1"/>
    <col min="17" max="27" width="8.7265625" style="41" customWidth="1"/>
    <col min="28" max="16384" width="8.7265625" style="41" hidden="1"/>
  </cols>
  <sheetData>
    <row r="1" spans="1:16" ht="14.15" customHeight="1" x14ac:dyDescent="0.7">
      <c r="A1" s="167" t="s">
        <v>74</v>
      </c>
      <c r="B1" s="167"/>
      <c r="C1" s="167"/>
      <c r="D1" s="167"/>
      <c r="E1" s="167"/>
      <c r="F1" s="167"/>
      <c r="G1" s="167"/>
      <c r="J1" s="168" t="s">
        <v>75</v>
      </c>
      <c r="K1" s="168"/>
      <c r="L1" s="168"/>
      <c r="M1" s="168"/>
      <c r="N1" s="168"/>
      <c r="O1" s="168"/>
      <c r="P1" s="168"/>
    </row>
    <row r="2" spans="1:16" ht="14.65" customHeight="1" x14ac:dyDescent="0.65">
      <c r="A2" s="169" t="s">
        <v>76</v>
      </c>
      <c r="B2" s="169"/>
      <c r="C2" s="169"/>
      <c r="D2" s="169"/>
      <c r="E2" s="169"/>
      <c r="F2" s="169"/>
      <c r="G2" s="169"/>
      <c r="J2" s="168"/>
      <c r="K2" s="168"/>
      <c r="L2" s="168"/>
      <c r="M2" s="168"/>
      <c r="N2" s="168"/>
      <c r="O2" s="168"/>
      <c r="P2" s="168"/>
    </row>
    <row r="3" spans="1:16" ht="14.65" customHeight="1" x14ac:dyDescent="0.7">
      <c r="A3" s="169" t="s">
        <v>77</v>
      </c>
      <c r="B3" s="169"/>
      <c r="C3" s="169"/>
      <c r="D3" s="169"/>
      <c r="E3" s="169"/>
      <c r="F3" s="169"/>
      <c r="G3" s="169"/>
      <c r="J3" s="168"/>
      <c r="K3" s="168"/>
      <c r="L3" s="168"/>
      <c r="M3" s="168"/>
      <c r="N3" s="168"/>
      <c r="O3" s="168"/>
      <c r="P3" s="168"/>
    </row>
    <row r="4" spans="1:16" ht="21" x14ac:dyDescent="0.65">
      <c r="B4" s="42" t="s">
        <v>78</v>
      </c>
      <c r="C4" s="42" t="s">
        <v>79</v>
      </c>
      <c r="D4" s="42" t="s">
        <v>80</v>
      </c>
      <c r="E4" s="42" t="s">
        <v>81</v>
      </c>
      <c r="F4" s="42" t="s">
        <v>82</v>
      </c>
      <c r="G4" s="42" t="s">
        <v>83</v>
      </c>
      <c r="K4" s="42" t="s">
        <v>9</v>
      </c>
      <c r="L4" s="42" t="s">
        <v>79</v>
      </c>
      <c r="M4" s="42" t="s">
        <v>80</v>
      </c>
      <c r="N4" s="42" t="s">
        <v>81</v>
      </c>
      <c r="O4" s="42" t="s">
        <v>82</v>
      </c>
      <c r="P4" s="42" t="s">
        <v>83</v>
      </c>
    </row>
    <row r="5" spans="1:16" ht="31.5" x14ac:dyDescent="0.65">
      <c r="B5" s="42" t="s">
        <v>84</v>
      </c>
      <c r="C5" s="42" t="s">
        <v>85</v>
      </c>
      <c r="D5" s="42" t="s">
        <v>86</v>
      </c>
      <c r="E5" s="42" t="s">
        <v>87</v>
      </c>
      <c r="F5" s="42" t="s">
        <v>88</v>
      </c>
      <c r="G5" s="42" t="s">
        <v>89</v>
      </c>
      <c r="J5" s="43"/>
      <c r="K5" s="42" t="s">
        <v>56</v>
      </c>
      <c r="L5" s="42" t="s">
        <v>85</v>
      </c>
      <c r="M5" s="42" t="s">
        <v>86</v>
      </c>
      <c r="N5" s="42" t="s">
        <v>87</v>
      </c>
      <c r="O5" s="42" t="s">
        <v>88</v>
      </c>
      <c r="P5" s="42" t="s">
        <v>90</v>
      </c>
    </row>
    <row r="6" spans="1:16" ht="14.75" x14ac:dyDescent="0.75">
      <c r="A6" s="44" t="s">
        <v>91</v>
      </c>
      <c r="B6" s="45">
        <v>5754263</v>
      </c>
      <c r="C6" s="45">
        <v>3476765</v>
      </c>
      <c r="D6" s="45">
        <v>1048546</v>
      </c>
      <c r="E6" s="45">
        <v>1543790</v>
      </c>
      <c r="F6" s="45">
        <v>3352262</v>
      </c>
      <c r="G6" s="46">
        <v>-3608412</v>
      </c>
      <c r="H6" s="46"/>
      <c r="I6" s="47">
        <v>2014</v>
      </c>
      <c r="J6" s="44" t="s">
        <v>8</v>
      </c>
      <c r="K6" s="99">
        <f t="shared" ref="K6:K17" si="0">(B13/B9-1)*100</f>
        <v>1.7419006665108761</v>
      </c>
      <c r="L6" s="99">
        <f t="shared" ref="L6:L25" si="1">(C13-C9)/B9*100</f>
        <v>0.94197868111411798</v>
      </c>
      <c r="M6" s="99">
        <f t="shared" ref="M6:M25" si="2">(D13-D9)/B9*100</f>
        <v>0.47108294446582205</v>
      </c>
      <c r="N6" s="99">
        <f t="shared" ref="N6:N25" si="3">(E13-E9)/B9*100</f>
        <v>-0.49366701481647762</v>
      </c>
      <c r="O6" s="99">
        <f t="shared" ref="O6:O25" si="4">(F13-F9)/B9*100</f>
        <v>3.8316674957703798</v>
      </c>
      <c r="P6" s="99">
        <f t="shared" ref="P6:P25" si="5">(G13-G9)/B9*100</f>
        <v>-3.2572798738151234</v>
      </c>
    </row>
    <row r="7" spans="1:16" ht="14.75" x14ac:dyDescent="0.75">
      <c r="A7" s="44" t="s">
        <v>92</v>
      </c>
      <c r="B7" s="45">
        <v>5760296</v>
      </c>
      <c r="C7" s="45">
        <v>3553187</v>
      </c>
      <c r="D7" s="45">
        <v>1048952</v>
      </c>
      <c r="E7" s="45">
        <v>1336563</v>
      </c>
      <c r="F7" s="45">
        <v>3380429</v>
      </c>
      <c r="G7" s="46">
        <v>-3543656</v>
      </c>
      <c r="H7" s="46"/>
      <c r="I7" s="47">
        <v>2015</v>
      </c>
      <c r="J7" s="44" t="s">
        <v>5</v>
      </c>
      <c r="K7" s="99">
        <f t="shared" si="0"/>
        <v>2.5550287548687045</v>
      </c>
      <c r="L7" s="99">
        <f t="shared" si="1"/>
        <v>1.3164963791111661</v>
      </c>
      <c r="M7" s="99">
        <f t="shared" si="2"/>
        <v>0.53443753664410354</v>
      </c>
      <c r="N7" s="99">
        <f t="shared" si="3"/>
        <v>-1.647719897837687</v>
      </c>
      <c r="O7" s="99">
        <f t="shared" si="4"/>
        <v>2.2872563859110855</v>
      </c>
      <c r="P7" s="99">
        <f t="shared" si="5"/>
        <v>-0.12797543307751874</v>
      </c>
    </row>
    <row r="8" spans="1:16" ht="14.75" x14ac:dyDescent="0.75">
      <c r="A8" s="44" t="s">
        <v>93</v>
      </c>
      <c r="B8" s="45">
        <v>5831449</v>
      </c>
      <c r="C8" s="45">
        <v>3582299</v>
      </c>
      <c r="D8" s="45">
        <v>1054216</v>
      </c>
      <c r="E8" s="45">
        <v>1370489</v>
      </c>
      <c r="F8" s="45">
        <v>3405295</v>
      </c>
      <c r="G8" s="46">
        <v>-3614683</v>
      </c>
      <c r="H8" s="46"/>
      <c r="I8" s="47"/>
      <c r="J8" s="44" t="s">
        <v>6</v>
      </c>
      <c r="K8" s="99">
        <f t="shared" si="0"/>
        <v>3.3991070849674454</v>
      </c>
      <c r="L8" s="99">
        <f t="shared" si="1"/>
        <v>1.2458251998546173</v>
      </c>
      <c r="M8" s="99">
        <f t="shared" si="2"/>
        <v>0.55603623326165208</v>
      </c>
      <c r="N8" s="99">
        <f t="shared" si="3"/>
        <v>1.2168434659648302</v>
      </c>
      <c r="O8" s="99">
        <f t="shared" si="4"/>
        <v>1.6021210837204758</v>
      </c>
      <c r="P8" s="99">
        <f t="shared" si="5"/>
        <v>-0.94876242748429918</v>
      </c>
    </row>
    <row r="9" spans="1:16" ht="14.75" x14ac:dyDescent="0.75">
      <c r="A9" s="44" t="s">
        <v>94</v>
      </c>
      <c r="B9" s="45">
        <v>5875823</v>
      </c>
      <c r="C9" s="45">
        <v>3567630</v>
      </c>
      <c r="D9" s="45">
        <v>1057120</v>
      </c>
      <c r="E9" s="45">
        <v>1409022</v>
      </c>
      <c r="F9" s="45">
        <v>3441451</v>
      </c>
      <c r="G9" s="46">
        <v>-3609390</v>
      </c>
      <c r="H9" s="46"/>
      <c r="I9" s="47"/>
      <c r="J9" s="44" t="s">
        <v>7</v>
      </c>
      <c r="K9" s="99">
        <f t="shared" si="0"/>
        <v>3.8861931259082549</v>
      </c>
      <c r="L9" s="99">
        <f t="shared" si="1"/>
        <v>2.1736234529302267</v>
      </c>
      <c r="M9" s="99">
        <f t="shared" si="2"/>
        <v>0.55527870959506176</v>
      </c>
      <c r="N9" s="99">
        <f t="shared" si="3"/>
        <v>1.5386703658301839</v>
      </c>
      <c r="O9" s="99">
        <f t="shared" si="4"/>
        <v>2.1542395576632152</v>
      </c>
      <c r="P9" s="99">
        <f t="shared" si="5"/>
        <v>-3.1801713698014407</v>
      </c>
    </row>
    <row r="10" spans="1:16" ht="14.75" x14ac:dyDescent="0.75">
      <c r="A10" s="44" t="s">
        <v>95</v>
      </c>
      <c r="B10" s="45">
        <v>5870658</v>
      </c>
      <c r="C10" s="45">
        <v>3570894</v>
      </c>
      <c r="D10" s="45">
        <v>1062702</v>
      </c>
      <c r="E10" s="45">
        <v>1413255</v>
      </c>
      <c r="F10" s="45">
        <v>3540919</v>
      </c>
      <c r="G10" s="46">
        <v>-3706946</v>
      </c>
      <c r="H10" s="46"/>
      <c r="I10" s="47"/>
      <c r="J10" s="44" t="s">
        <v>8</v>
      </c>
      <c r="K10" s="99">
        <f t="shared" si="0"/>
        <v>2.7555236766276803</v>
      </c>
      <c r="L10" s="99">
        <f t="shared" si="1"/>
        <v>1.124774889456212</v>
      </c>
      <c r="M10" s="99">
        <f t="shared" si="2"/>
        <v>0.43606960921512156</v>
      </c>
      <c r="N10" s="99">
        <f t="shared" si="3"/>
        <v>0.75588298366691897</v>
      </c>
      <c r="O10" s="99">
        <f t="shared" si="4"/>
        <v>1.5069484427853723</v>
      </c>
      <c r="P10" s="99">
        <f t="shared" si="5"/>
        <v>4.8559978347903557E-2</v>
      </c>
    </row>
    <row r="11" spans="1:16" ht="14.75" x14ac:dyDescent="0.75">
      <c r="A11" s="44" t="s">
        <v>96</v>
      </c>
      <c r="B11" s="45">
        <v>5907169</v>
      </c>
      <c r="C11" s="45">
        <v>3589496</v>
      </c>
      <c r="D11" s="45">
        <v>1068863</v>
      </c>
      <c r="E11" s="45">
        <v>1301674</v>
      </c>
      <c r="F11" s="45">
        <v>3582136</v>
      </c>
      <c r="G11" s="46">
        <v>-3662792</v>
      </c>
      <c r="H11" s="46"/>
      <c r="I11" s="47">
        <v>2016</v>
      </c>
      <c r="J11" s="44" t="s">
        <v>5</v>
      </c>
      <c r="K11" s="99">
        <f t="shared" si="0"/>
        <v>3.1368846080700452</v>
      </c>
      <c r="L11" s="99">
        <f t="shared" si="1"/>
        <v>1.2067789966374092</v>
      </c>
      <c r="M11" s="99">
        <f t="shared" si="2"/>
        <v>0.40733109603523204</v>
      </c>
      <c r="N11" s="99">
        <f t="shared" si="3"/>
        <v>1.3859123301368372</v>
      </c>
      <c r="O11" s="99">
        <f t="shared" si="4"/>
        <v>1.6783223752232939</v>
      </c>
      <c r="P11" s="99">
        <f t="shared" si="5"/>
        <v>-2.2973580117113501</v>
      </c>
    </row>
    <row r="12" spans="1:16" ht="14.75" x14ac:dyDescent="0.75">
      <c r="A12" s="44" t="s">
        <v>97</v>
      </c>
      <c r="B12" s="45">
        <v>5937919</v>
      </c>
      <c r="C12" s="45">
        <v>3585211</v>
      </c>
      <c r="D12" s="45">
        <v>1074623</v>
      </c>
      <c r="E12" s="45">
        <v>1300694</v>
      </c>
      <c r="F12" s="45">
        <v>3606157</v>
      </c>
      <c r="G12" s="46">
        <v>-3633561</v>
      </c>
      <c r="H12" s="46"/>
      <c r="I12" s="47"/>
      <c r="J12" s="44" t="s">
        <v>6</v>
      </c>
      <c r="K12" s="99">
        <f t="shared" si="0"/>
        <v>1.0775447121461168</v>
      </c>
      <c r="L12" s="99">
        <f t="shared" si="1"/>
        <v>1.1830136412157251</v>
      </c>
      <c r="M12" s="99">
        <f t="shared" si="2"/>
        <v>0.40111592086392184</v>
      </c>
      <c r="N12" s="99">
        <f t="shared" si="3"/>
        <v>0.66092443303492487</v>
      </c>
      <c r="O12" s="99">
        <f t="shared" si="4"/>
        <v>2.9534247113602579</v>
      </c>
      <c r="P12" s="99">
        <f t="shared" si="5"/>
        <v>-3.6934099110013814</v>
      </c>
    </row>
    <row r="13" spans="1:16" ht="14.75" x14ac:dyDescent="0.75">
      <c r="A13" s="44" t="s">
        <v>98</v>
      </c>
      <c r="B13" s="45">
        <v>5978174</v>
      </c>
      <c r="C13" s="45">
        <v>3622979</v>
      </c>
      <c r="D13" s="45">
        <v>1084800</v>
      </c>
      <c r="E13" s="45">
        <v>1380015</v>
      </c>
      <c r="F13" s="45">
        <v>3666593</v>
      </c>
      <c r="G13" s="46">
        <v>-3800782</v>
      </c>
      <c r="H13" s="46"/>
      <c r="I13" s="47"/>
      <c r="J13" s="44" t="s">
        <v>7</v>
      </c>
      <c r="K13" s="99">
        <f t="shared" si="0"/>
        <v>0.27840649163402009</v>
      </c>
      <c r="L13" s="99">
        <f t="shared" si="1"/>
        <v>0.13104914861822906</v>
      </c>
      <c r="M13" s="99">
        <f t="shared" si="2"/>
        <v>0.46397299388945251</v>
      </c>
      <c r="N13" s="99">
        <f t="shared" si="3"/>
        <v>-2.2893722123281517</v>
      </c>
      <c r="O13" s="99">
        <f t="shared" si="4"/>
        <v>2.6114671571445291</v>
      </c>
      <c r="P13" s="99">
        <f t="shared" si="5"/>
        <v>-1.8123818425925295E-2</v>
      </c>
    </row>
    <row r="14" spans="1:16" ht="14.75" x14ac:dyDescent="0.75">
      <c r="A14" s="44" t="s">
        <v>15</v>
      </c>
      <c r="B14" s="45">
        <v>6020655</v>
      </c>
      <c r="C14" s="45">
        <v>3648181</v>
      </c>
      <c r="D14" s="45">
        <v>1094077</v>
      </c>
      <c r="E14" s="45">
        <v>1316523</v>
      </c>
      <c r="F14" s="45">
        <v>3675196</v>
      </c>
      <c r="G14" s="46">
        <v>-3714459</v>
      </c>
      <c r="H14" s="46"/>
      <c r="I14" s="47"/>
      <c r="J14" s="44" t="s">
        <v>8</v>
      </c>
      <c r="K14" s="99">
        <f t="shared" si="0"/>
        <v>2.0162450853863145</v>
      </c>
      <c r="L14" s="99">
        <f t="shared" si="1"/>
        <v>1.0542896323953621</v>
      </c>
      <c r="M14" s="99">
        <f t="shared" si="2"/>
        <v>0.61654878539531133</v>
      </c>
      <c r="N14" s="99">
        <f t="shared" si="3"/>
        <v>1.5250441810583399</v>
      </c>
      <c r="O14" s="99">
        <f t="shared" si="4"/>
        <v>2.5146901205032668</v>
      </c>
      <c r="P14" s="99">
        <f t="shared" si="5"/>
        <v>-3.4026252078821351</v>
      </c>
    </row>
    <row r="15" spans="1:16" ht="14.75" x14ac:dyDescent="0.75">
      <c r="A15" s="44" t="s">
        <v>16</v>
      </c>
      <c r="B15" s="45">
        <v>6107960</v>
      </c>
      <c r="C15" s="45">
        <v>3663089</v>
      </c>
      <c r="D15" s="45">
        <v>1101709</v>
      </c>
      <c r="E15" s="45">
        <v>1373555</v>
      </c>
      <c r="F15" s="45">
        <v>3676776</v>
      </c>
      <c r="G15" s="46">
        <v>-3718837</v>
      </c>
      <c r="H15" s="46"/>
      <c r="I15" s="47">
        <v>2017</v>
      </c>
      <c r="J15" s="44" t="s">
        <v>5</v>
      </c>
      <c r="K15" s="99">
        <f t="shared" si="0"/>
        <v>2.3207444831448987</v>
      </c>
      <c r="L15" s="99">
        <f t="shared" si="1"/>
        <v>1.1144185794834895</v>
      </c>
      <c r="M15" s="99">
        <f t="shared" si="2"/>
        <v>0.61571626516462796</v>
      </c>
      <c r="N15" s="99">
        <f t="shared" si="3"/>
        <v>0.89440143160916252</v>
      </c>
      <c r="O15" s="99">
        <f t="shared" si="4"/>
        <v>4.141224533441898</v>
      </c>
      <c r="P15" s="99">
        <f t="shared" si="5"/>
        <v>-4.0895941004097578</v>
      </c>
    </row>
    <row r="16" spans="1:16" ht="14.75" x14ac:dyDescent="0.75">
      <c r="A16" s="44" t="s">
        <v>17</v>
      </c>
      <c r="B16" s="45">
        <v>6168678</v>
      </c>
      <c r="C16" s="45">
        <v>3714279</v>
      </c>
      <c r="D16" s="45">
        <v>1107595</v>
      </c>
      <c r="E16" s="45">
        <v>1392059</v>
      </c>
      <c r="F16" s="45">
        <v>3734074</v>
      </c>
      <c r="G16" s="46">
        <v>-3822397</v>
      </c>
      <c r="H16" s="46"/>
      <c r="J16" s="44" t="s">
        <v>6</v>
      </c>
      <c r="K16" s="99">
        <f t="shared" si="0"/>
        <v>4.1250443812668403</v>
      </c>
      <c r="L16" s="99">
        <f t="shared" si="1"/>
        <v>1.2606871386328238</v>
      </c>
      <c r="M16" s="99">
        <f t="shared" si="2"/>
        <v>0.67493540419995801</v>
      </c>
      <c r="N16" s="99">
        <f t="shared" si="3"/>
        <v>3.3821116930708208</v>
      </c>
      <c r="O16" s="99">
        <f t="shared" si="4"/>
        <v>2.6996444315440016</v>
      </c>
      <c r="P16" s="99">
        <f t="shared" si="5"/>
        <v>-4.4926476114455722</v>
      </c>
    </row>
    <row r="17" spans="1:16" ht="14.75" x14ac:dyDescent="0.75">
      <c r="A17" s="44" t="s">
        <v>18</v>
      </c>
      <c r="B17" s="45">
        <v>6142904</v>
      </c>
      <c r="C17" s="45">
        <v>3690220</v>
      </c>
      <c r="D17" s="45">
        <v>1110869</v>
      </c>
      <c r="E17" s="45">
        <v>1425203</v>
      </c>
      <c r="F17" s="45">
        <v>3756681</v>
      </c>
      <c r="G17" s="46">
        <v>-3797879</v>
      </c>
      <c r="H17" s="46"/>
      <c r="J17" s="44" t="s">
        <v>7</v>
      </c>
      <c r="K17" s="99">
        <f t="shared" si="0"/>
        <v>4.691172695370005</v>
      </c>
      <c r="L17" s="99">
        <f t="shared" si="1"/>
        <v>2.2782795320676925</v>
      </c>
      <c r="M17" s="99">
        <f t="shared" si="2"/>
        <v>0.68483694727904898</v>
      </c>
      <c r="N17" s="99">
        <f t="shared" si="3"/>
        <v>7.0338410941613221</v>
      </c>
      <c r="O17" s="99">
        <f t="shared" si="4"/>
        <v>3.4837076606423825</v>
      </c>
      <c r="P17" s="99">
        <f t="shared" si="5"/>
        <v>-7.978755392143233</v>
      </c>
    </row>
    <row r="18" spans="1:16" ht="14.75" x14ac:dyDescent="0.75">
      <c r="A18" s="44" t="s">
        <v>19</v>
      </c>
      <c r="B18" s="45">
        <v>6209516</v>
      </c>
      <c r="C18" s="45">
        <v>3720837</v>
      </c>
      <c r="D18" s="45">
        <v>1118601</v>
      </c>
      <c r="E18" s="45">
        <v>1399964</v>
      </c>
      <c r="F18" s="45">
        <v>3776242</v>
      </c>
      <c r="G18" s="46">
        <v>-3852775</v>
      </c>
      <c r="H18" s="46"/>
      <c r="J18" s="44" t="s">
        <v>8</v>
      </c>
      <c r="K18" s="99">
        <f t="shared" ref="K18:K25" si="6">(B25/B21-1)*100</f>
        <v>3.891707995838356</v>
      </c>
      <c r="L18" s="99">
        <f t="shared" si="1"/>
        <v>2.5299995531981438</v>
      </c>
      <c r="M18" s="99">
        <f t="shared" si="2"/>
        <v>0.63713944685930213</v>
      </c>
      <c r="N18" s="99">
        <f t="shared" si="3"/>
        <v>-0.7591163535862232</v>
      </c>
      <c r="O18" s="99">
        <f t="shared" si="4"/>
        <v>4.8331354639398985</v>
      </c>
      <c r="P18" s="99">
        <f t="shared" si="5"/>
        <v>-4.4534655866827508</v>
      </c>
    </row>
    <row r="19" spans="1:16" ht="14.75" x14ac:dyDescent="0.75">
      <c r="A19" s="44" t="s">
        <v>20</v>
      </c>
      <c r="B19" s="45">
        <v>6173776</v>
      </c>
      <c r="C19" s="45">
        <v>3735347</v>
      </c>
      <c r="D19" s="45">
        <v>1126209</v>
      </c>
      <c r="E19" s="45">
        <v>1413924</v>
      </c>
      <c r="F19" s="45">
        <v>3857170</v>
      </c>
      <c r="G19" s="46">
        <v>-3944429</v>
      </c>
      <c r="H19" s="46"/>
      <c r="I19" s="47">
        <v>2018</v>
      </c>
      <c r="J19" s="44" t="s">
        <v>5</v>
      </c>
      <c r="K19" s="99">
        <f t="shared" si="6"/>
        <v>4.2894266782904866</v>
      </c>
      <c r="L19" s="99">
        <f t="shared" si="1"/>
        <v>2.759213129264988</v>
      </c>
      <c r="M19" s="99">
        <f t="shared" si="2"/>
        <v>0.71214486600794535</v>
      </c>
      <c r="N19" s="99">
        <f t="shared" si="3"/>
        <v>3.1992455328243428</v>
      </c>
      <c r="O19" s="99">
        <f t="shared" si="4"/>
        <v>2.4793885315512112</v>
      </c>
      <c r="P19" s="99">
        <f t="shared" si="5"/>
        <v>-4.5071607175937256</v>
      </c>
    </row>
    <row r="20" spans="1:16" ht="14.75" x14ac:dyDescent="0.75">
      <c r="A20" s="44" t="s">
        <v>21</v>
      </c>
      <c r="B20" s="45">
        <v>6185852</v>
      </c>
      <c r="C20" s="45">
        <v>3722363</v>
      </c>
      <c r="D20" s="45">
        <v>1136216</v>
      </c>
      <c r="E20" s="45">
        <v>1250835</v>
      </c>
      <c r="F20" s="45">
        <v>3895167</v>
      </c>
      <c r="G20" s="46">
        <v>-3823515</v>
      </c>
      <c r="H20" s="46"/>
      <c r="I20" s="47"/>
      <c r="J20" s="44" t="s">
        <v>6</v>
      </c>
      <c r="K20" s="99">
        <f t="shared" si="6"/>
        <v>4.5080094772500967</v>
      </c>
      <c r="L20" s="99">
        <f t="shared" si="1"/>
        <v>2.6318176069585704</v>
      </c>
      <c r="M20" s="99">
        <f t="shared" si="2"/>
        <v>0.69474011374753497</v>
      </c>
      <c r="N20" s="99">
        <f t="shared" si="3"/>
        <v>-0.78191513440182359</v>
      </c>
      <c r="O20" s="99">
        <f t="shared" si="4"/>
        <v>4.7192424546706224</v>
      </c>
      <c r="P20" s="99">
        <f t="shared" si="5"/>
        <v>-3.4994766232030852</v>
      </c>
    </row>
    <row r="21" spans="1:16" ht="14.75" x14ac:dyDescent="0.75">
      <c r="A21" s="44" t="s">
        <v>22</v>
      </c>
      <c r="B21" s="45">
        <v>6266760</v>
      </c>
      <c r="C21" s="45">
        <v>3754984</v>
      </c>
      <c r="D21" s="45">
        <v>1148743</v>
      </c>
      <c r="E21" s="45">
        <v>1518885</v>
      </c>
      <c r="F21" s="45">
        <v>3911156</v>
      </c>
      <c r="G21" s="46">
        <v>-4006899</v>
      </c>
      <c r="H21" s="46"/>
      <c r="J21" s="44" t="s">
        <v>7</v>
      </c>
      <c r="K21" s="99">
        <f t="shared" si="6"/>
        <v>5.1130158070339604</v>
      </c>
      <c r="L21" s="99">
        <f t="shared" si="1"/>
        <v>2.3769769215482115</v>
      </c>
      <c r="M21" s="99">
        <f t="shared" si="2"/>
        <v>0.65899829849749247</v>
      </c>
      <c r="N21" s="99">
        <f t="shared" si="3"/>
        <v>3.8690922432393493</v>
      </c>
      <c r="O21" s="99">
        <f t="shared" si="4"/>
        <v>2.2521321282555191</v>
      </c>
      <c r="P21" s="99">
        <f t="shared" si="5"/>
        <v>-4.6375555682862419</v>
      </c>
    </row>
    <row r="22" spans="1:16" ht="14.75" x14ac:dyDescent="0.75">
      <c r="A22" s="44" t="s">
        <v>23</v>
      </c>
      <c r="B22" s="45">
        <v>6353623</v>
      </c>
      <c r="C22" s="45">
        <v>3790037</v>
      </c>
      <c r="D22" s="45">
        <v>1156834</v>
      </c>
      <c r="E22" s="45">
        <v>1455502</v>
      </c>
      <c r="F22" s="45">
        <v>4033392</v>
      </c>
      <c r="G22" s="46">
        <v>-4106719</v>
      </c>
      <c r="H22" s="46"/>
      <c r="J22" s="44" t="s">
        <v>8</v>
      </c>
      <c r="K22" s="99">
        <f t="shared" si="6"/>
        <v>5.3284283398078669</v>
      </c>
      <c r="L22" s="99">
        <f t="shared" si="1"/>
        <v>2.1061818155008938</v>
      </c>
      <c r="M22" s="99">
        <f t="shared" si="2"/>
        <v>0.63890761036849808</v>
      </c>
      <c r="N22" s="99">
        <f t="shared" si="3"/>
        <v>6.5060691384753957</v>
      </c>
      <c r="O22" s="99">
        <f t="shared" si="4"/>
        <v>0.9736364021746543</v>
      </c>
      <c r="P22" s="99">
        <f t="shared" si="5"/>
        <v>-4.1921659362729704</v>
      </c>
    </row>
    <row r="23" spans="1:16" ht="14.75" x14ac:dyDescent="0.75">
      <c r="A23" s="44" t="s">
        <v>24</v>
      </c>
      <c r="B23" s="45">
        <v>6428447</v>
      </c>
      <c r="C23" s="45">
        <v>3813179</v>
      </c>
      <c r="D23" s="45">
        <v>1167878</v>
      </c>
      <c r="E23" s="45">
        <v>1622728</v>
      </c>
      <c r="F23" s="45">
        <v>4023840</v>
      </c>
      <c r="G23" s="46">
        <v>-4221795</v>
      </c>
      <c r="H23" s="46"/>
      <c r="I23" s="47">
        <v>2019</v>
      </c>
      <c r="J23" s="72" t="s">
        <v>5</v>
      </c>
      <c r="K23" s="99">
        <f t="shared" si="6"/>
        <v>3.1319058694202484</v>
      </c>
      <c r="L23" s="99">
        <f t="shared" si="1"/>
        <v>1.617121357070169</v>
      </c>
      <c r="M23" s="99">
        <f t="shared" si="2"/>
        <v>0.53777777979000496</v>
      </c>
      <c r="N23" s="99">
        <f t="shared" si="3"/>
        <v>1.0879609402554149</v>
      </c>
      <c r="O23" s="99">
        <f t="shared" si="4"/>
        <v>2.1141515361015442</v>
      </c>
      <c r="P23" s="99">
        <f t="shared" si="5"/>
        <v>-2.1238404100597075</v>
      </c>
    </row>
    <row r="24" spans="1:16" ht="14.75" x14ac:dyDescent="0.75">
      <c r="A24" s="44" t="s">
        <v>25</v>
      </c>
      <c r="B24" s="45">
        <v>6476041</v>
      </c>
      <c r="C24" s="45">
        <v>3863294</v>
      </c>
      <c r="D24" s="45">
        <v>1178579</v>
      </c>
      <c r="E24" s="45">
        <v>1685938</v>
      </c>
      <c r="F24" s="45">
        <v>4110664</v>
      </c>
      <c r="G24" s="46">
        <v>-4317069</v>
      </c>
      <c r="H24" s="46"/>
      <c r="J24" s="143" t="s">
        <v>6</v>
      </c>
      <c r="K24" s="144">
        <f t="shared" si="6"/>
        <v>2.4903241056216885</v>
      </c>
      <c r="L24" s="144">
        <f t="shared" si="1"/>
        <v>2.2675277252590784</v>
      </c>
      <c r="M24" s="144">
        <f t="shared" si="2"/>
        <v>0.50330131007486778</v>
      </c>
      <c r="N24" s="144">
        <f t="shared" si="3"/>
        <v>3.849444542188269</v>
      </c>
      <c r="O24" s="144">
        <f t="shared" si="4"/>
        <v>-0.18016618037873597</v>
      </c>
      <c r="P24" s="144">
        <f t="shared" si="5"/>
        <v>-2.9188439475684262</v>
      </c>
    </row>
    <row r="25" spans="1:16" ht="14.75" x14ac:dyDescent="0.75">
      <c r="A25" s="44" t="s">
        <v>26</v>
      </c>
      <c r="B25" s="45">
        <v>6510644</v>
      </c>
      <c r="C25" s="45">
        <v>3913533</v>
      </c>
      <c r="D25" s="45">
        <v>1188671</v>
      </c>
      <c r="E25" s="45">
        <v>1471313</v>
      </c>
      <c r="F25" s="45">
        <v>4214037</v>
      </c>
      <c r="G25" s="46">
        <v>-4285987</v>
      </c>
      <c r="H25" s="46"/>
      <c r="J25" s="44" t="s">
        <v>7</v>
      </c>
      <c r="K25" s="142">
        <f t="shared" si="6"/>
        <v>1.8728215958427219</v>
      </c>
      <c r="L25" s="142">
        <f t="shared" si="1"/>
        <v>2.5164525245616307</v>
      </c>
      <c r="M25" s="142">
        <f t="shared" si="2"/>
        <v>0.51545710238716214</v>
      </c>
      <c r="N25" s="142">
        <f t="shared" si="3"/>
        <v>-3.750814215968417</v>
      </c>
      <c r="O25" s="142">
        <f t="shared" si="4"/>
        <v>2.2221154719103202</v>
      </c>
      <c r="P25" s="142">
        <f t="shared" si="5"/>
        <v>-0.65751336606944277</v>
      </c>
    </row>
    <row r="26" spans="1:16" ht="14.75" x14ac:dyDescent="0.75">
      <c r="A26" s="44" t="s">
        <v>27</v>
      </c>
      <c r="B26" s="45">
        <v>6626157</v>
      </c>
      <c r="C26" s="45">
        <v>3965347</v>
      </c>
      <c r="D26" s="45">
        <v>1202081</v>
      </c>
      <c r="E26" s="45">
        <v>1658770</v>
      </c>
      <c r="F26" s="45">
        <v>4190923</v>
      </c>
      <c r="G26" s="46">
        <v>-4393087</v>
      </c>
      <c r="K26" s="145"/>
      <c r="L26" s="145"/>
      <c r="M26" s="145"/>
      <c r="N26" s="145"/>
      <c r="O26" s="145"/>
      <c r="P26" s="145"/>
    </row>
    <row r="27" spans="1:16" ht="14.75" x14ac:dyDescent="0.75">
      <c r="A27" s="44" t="s">
        <v>28</v>
      </c>
      <c r="B27" s="45">
        <v>6718242</v>
      </c>
      <c r="C27" s="45">
        <v>3982364</v>
      </c>
      <c r="D27" s="45">
        <v>1212539</v>
      </c>
      <c r="E27" s="45">
        <v>1572463</v>
      </c>
      <c r="F27" s="45">
        <v>4327214</v>
      </c>
      <c r="G27" s="46">
        <v>-4446757</v>
      </c>
    </row>
    <row r="28" spans="1:16" ht="14.75" x14ac:dyDescent="0.75">
      <c r="A28" s="44" t="s">
        <v>29</v>
      </c>
      <c r="B28" s="45">
        <v>6807162</v>
      </c>
      <c r="C28" s="45">
        <v>4017228</v>
      </c>
      <c r="D28" s="45">
        <v>1221256</v>
      </c>
      <c r="E28" s="45">
        <v>1936502</v>
      </c>
      <c r="F28" s="45">
        <v>4256513</v>
      </c>
      <c r="G28" s="46">
        <v>-4617399</v>
      </c>
    </row>
    <row r="29" spans="1:16" ht="14.75" x14ac:dyDescent="0.75">
      <c r="A29" s="44" t="s">
        <v>30</v>
      </c>
      <c r="B29" s="45">
        <v>6857559</v>
      </c>
      <c r="C29" s="45">
        <v>4050659</v>
      </c>
      <c r="D29" s="45">
        <v>1230268</v>
      </c>
      <c r="E29" s="45">
        <v>1894900</v>
      </c>
      <c r="F29" s="45">
        <v>4277427</v>
      </c>
      <c r="G29" s="46">
        <v>-4558924</v>
      </c>
    </row>
    <row r="30" spans="1:16" ht="14.75" x14ac:dyDescent="0.75">
      <c r="A30" s="69" t="s">
        <v>31</v>
      </c>
      <c r="B30" s="70">
        <v>6833682</v>
      </c>
      <c r="C30" s="70">
        <v>4072500</v>
      </c>
      <c r="D30" s="70">
        <v>1237715</v>
      </c>
      <c r="E30" s="70">
        <v>1730860</v>
      </c>
      <c r="F30" s="70">
        <v>4331010</v>
      </c>
      <c r="G30" s="71">
        <v>-4533816</v>
      </c>
      <c r="H30" s="48"/>
    </row>
    <row r="31" spans="1:16" ht="14.75" x14ac:dyDescent="0.75">
      <c r="A31" s="69" t="s">
        <v>32</v>
      </c>
      <c r="B31" s="45">
        <v>6885548</v>
      </c>
      <c r="C31" s="45">
        <v>4134702</v>
      </c>
      <c r="D31" s="45">
        <v>1246352</v>
      </c>
      <c r="E31" s="45">
        <v>1831078</v>
      </c>
      <c r="F31" s="45">
        <v>4315110</v>
      </c>
      <c r="G31" s="46">
        <v>-4642852</v>
      </c>
    </row>
    <row r="32" spans="1:16" ht="14.75" x14ac:dyDescent="0.75">
      <c r="A32" s="139" t="s">
        <v>33</v>
      </c>
      <c r="B32" s="140">
        <v>6934648</v>
      </c>
      <c r="C32" s="140">
        <v>4188527</v>
      </c>
      <c r="D32" s="140">
        <v>1256344</v>
      </c>
      <c r="E32" s="140">
        <v>1681178</v>
      </c>
      <c r="F32" s="140">
        <v>4407776</v>
      </c>
      <c r="G32" s="141">
        <v>-4662157</v>
      </c>
    </row>
    <row r="33" spans="1:7" ht="14.75" x14ac:dyDescent="0.75">
      <c r="A33" s="44"/>
      <c r="B33" s="45"/>
      <c r="C33" s="45"/>
      <c r="D33" s="45"/>
      <c r="E33" s="45"/>
      <c r="F33" s="45"/>
      <c r="G33" s="46"/>
    </row>
    <row r="34" spans="1:7" x14ac:dyDescent="0.65">
      <c r="A34" s="44"/>
    </row>
    <row r="35" spans="1:7" x14ac:dyDescent="0.65">
      <c r="A35" s="44"/>
    </row>
    <row r="36" spans="1:7" x14ac:dyDescent="0.65">
      <c r="A36" s="166" t="s">
        <v>99</v>
      </c>
      <c r="B36" s="166"/>
      <c r="C36" s="166"/>
    </row>
    <row r="37" spans="1:7" ht="14.75" x14ac:dyDescent="0.75">
      <c r="A37" s="138" t="s">
        <v>100</v>
      </c>
    </row>
    <row r="38" spans="1:7" x14ac:dyDescent="0.65">
      <c r="A38" s="166" t="s">
        <v>101</v>
      </c>
      <c r="B38" s="166"/>
      <c r="C38" s="166"/>
    </row>
    <row r="39" spans="1:7" x14ac:dyDescent="0.65">
      <c r="A39" s="46"/>
      <c r="B39" s="137">
        <v>43815</v>
      </c>
      <c r="C39" s="49"/>
    </row>
    <row r="40" spans="1:7" x14ac:dyDescent="0.65"/>
    <row r="41" spans="1:7" x14ac:dyDescent="0.65"/>
  </sheetData>
  <mergeCells count="6">
    <mergeCell ref="A38:C38"/>
    <mergeCell ref="A1:G1"/>
    <mergeCell ref="J1:P3"/>
    <mergeCell ref="A2:G2"/>
    <mergeCell ref="A3:G3"/>
    <mergeCell ref="A36:C36"/>
  </mergeCells>
  <hyperlinks>
    <hyperlink ref="A37" r:id="rId1" xr:uid="{00000000-0004-0000-0200-000000000000}"/>
  </hyperlinks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Z50"/>
  <sheetViews>
    <sheetView showGridLines="0" zoomScale="60" zoomScaleNormal="60" workbookViewId="0">
      <selection activeCell="C30" sqref="C30"/>
    </sheetView>
  </sheetViews>
  <sheetFormatPr defaultColWidth="0" defaultRowHeight="0" customHeight="1" zeroHeight="1" x14ac:dyDescent="0.6"/>
  <cols>
    <col min="1" max="1" width="7.86328125" style="46" customWidth="1"/>
    <col min="2" max="2" width="26.40625" style="46" customWidth="1"/>
    <col min="3" max="3" width="26.7265625" style="46" customWidth="1"/>
    <col min="4" max="18" width="11.1328125" style="46" bestFit="1" customWidth="1"/>
    <col min="19" max="19" width="12.86328125" style="46" customWidth="1"/>
    <col min="20" max="20" width="12" style="46" customWidth="1"/>
    <col min="21" max="21" width="11.40625" style="46" customWidth="1"/>
    <col min="22" max="22" width="15.1328125" style="46" customWidth="1"/>
    <col min="23" max="25" width="11.1328125" style="46" customWidth="1"/>
    <col min="26" max="26" width="13.7265625" style="46" customWidth="1"/>
    <col min="27" max="16384" width="9.1328125" style="46" hidden="1"/>
  </cols>
  <sheetData>
    <row r="1" spans="1:26" ht="15.5" x14ac:dyDescent="0.7">
      <c r="A1" s="170" t="s">
        <v>102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ht="13" x14ac:dyDescent="0.6">
      <c r="D2" s="50">
        <v>2014</v>
      </c>
      <c r="E2" s="50"/>
      <c r="F2" s="50"/>
      <c r="G2" s="50"/>
      <c r="H2" s="50">
        <v>2015</v>
      </c>
      <c r="I2" s="50"/>
      <c r="J2" s="50"/>
      <c r="K2" s="50"/>
      <c r="L2" s="50">
        <v>2016</v>
      </c>
      <c r="M2" s="50"/>
      <c r="N2" s="50"/>
      <c r="O2" s="50"/>
      <c r="P2" s="50">
        <v>2017</v>
      </c>
      <c r="Q2" s="50"/>
      <c r="R2" s="50"/>
      <c r="T2" s="50">
        <v>2018</v>
      </c>
      <c r="X2" s="49">
        <v>2019</v>
      </c>
      <c r="Y2" s="49"/>
    </row>
    <row r="3" spans="1:26" ht="13" x14ac:dyDescent="0.6">
      <c r="D3" s="50" t="s">
        <v>5</v>
      </c>
      <c r="E3" s="50" t="s">
        <v>6</v>
      </c>
      <c r="F3" s="50" t="s">
        <v>7</v>
      </c>
      <c r="G3" s="50" t="s">
        <v>8</v>
      </c>
      <c r="H3" s="50" t="s">
        <v>5</v>
      </c>
      <c r="I3" s="50" t="s">
        <v>6</v>
      </c>
      <c r="J3" s="50" t="s">
        <v>7</v>
      </c>
      <c r="K3" s="50" t="s">
        <v>8</v>
      </c>
      <c r="L3" s="50" t="s">
        <v>5</v>
      </c>
      <c r="M3" s="50" t="s">
        <v>6</v>
      </c>
      <c r="N3" s="50" t="s">
        <v>7</v>
      </c>
      <c r="O3" s="50" t="s">
        <v>8</v>
      </c>
      <c r="P3" s="50" t="s">
        <v>5</v>
      </c>
      <c r="Q3" s="50" t="s">
        <v>6</v>
      </c>
      <c r="R3" s="50" t="s">
        <v>7</v>
      </c>
      <c r="S3" s="50" t="s">
        <v>8</v>
      </c>
      <c r="T3" s="50" t="s">
        <v>5</v>
      </c>
      <c r="U3" s="50" t="s">
        <v>6</v>
      </c>
      <c r="V3" s="50" t="s">
        <v>7</v>
      </c>
      <c r="W3" s="50" t="s">
        <v>8</v>
      </c>
      <c r="X3" s="44" t="s">
        <v>5</v>
      </c>
      <c r="Y3" s="50" t="s">
        <v>6</v>
      </c>
      <c r="Z3" s="50" t="s">
        <v>7</v>
      </c>
    </row>
    <row r="4" spans="1:26" ht="14.75" x14ac:dyDescent="0.75">
      <c r="A4" s="51"/>
      <c r="B4" s="52" t="s">
        <v>82</v>
      </c>
      <c r="C4" s="52" t="s">
        <v>103</v>
      </c>
      <c r="D4" s="73">
        <v>2450.6999999999998</v>
      </c>
      <c r="E4" s="73">
        <v>2493.4</v>
      </c>
      <c r="F4" s="73">
        <v>2625.5</v>
      </c>
      <c r="G4" s="73">
        <v>2816.7</v>
      </c>
      <c r="H4" s="73">
        <v>2476.5</v>
      </c>
      <c r="I4" s="73">
        <v>2555.1999999999998</v>
      </c>
      <c r="J4" s="73">
        <v>2663.4</v>
      </c>
      <c r="K4" s="73">
        <v>2809.5</v>
      </c>
      <c r="L4" s="73">
        <v>2391.5</v>
      </c>
      <c r="M4" s="73">
        <v>2569.5</v>
      </c>
      <c r="N4" s="73">
        <v>2678.2</v>
      </c>
      <c r="O4" s="73">
        <v>2850.8</v>
      </c>
      <c r="P4" s="73">
        <v>2719.6</v>
      </c>
      <c r="Q4" s="73">
        <v>2783.8</v>
      </c>
      <c r="R4" s="73">
        <v>2956.9</v>
      </c>
      <c r="S4" s="73">
        <v>3187</v>
      </c>
      <c r="T4" s="73">
        <v>2969.9</v>
      </c>
      <c r="U4" s="73">
        <v>3193.3</v>
      </c>
      <c r="V4" s="73">
        <v>3189.7</v>
      </c>
      <c r="W4" s="74">
        <v>3392.8</v>
      </c>
      <c r="X4" s="73">
        <v>3064.4</v>
      </c>
      <c r="Y4" s="46">
        <v>3120.7</v>
      </c>
      <c r="Z4" s="46">
        <v>3224.4</v>
      </c>
    </row>
    <row r="5" spans="1:26" ht="14.75" x14ac:dyDescent="0.75">
      <c r="B5" s="52" t="s">
        <v>83</v>
      </c>
      <c r="C5" s="52" t="s">
        <v>104</v>
      </c>
      <c r="D5" s="73">
        <v>-3068.8</v>
      </c>
      <c r="E5" s="73">
        <v>-3120.5</v>
      </c>
      <c r="F5" s="73">
        <v>-3306.5</v>
      </c>
      <c r="G5" s="73">
        <v>-3413.2</v>
      </c>
      <c r="H5" s="73">
        <v>-3050.1</v>
      </c>
      <c r="I5" s="73">
        <v>-3139.2</v>
      </c>
      <c r="J5" s="73">
        <v>-3295.5</v>
      </c>
      <c r="K5" s="73">
        <v>-3225.4</v>
      </c>
      <c r="L5" s="73">
        <v>-2828.1</v>
      </c>
      <c r="M5" s="73">
        <v>-3068</v>
      </c>
      <c r="N5" s="73">
        <v>-3149.9</v>
      </c>
      <c r="O5" s="73">
        <v>-3370.5</v>
      </c>
      <c r="P5" s="73">
        <v>-3257.4</v>
      </c>
      <c r="Q5" s="73">
        <v>-3452</v>
      </c>
      <c r="R5" s="73">
        <v>-3777.4</v>
      </c>
      <c r="S5" s="73">
        <v>-3690</v>
      </c>
      <c r="T5" s="73">
        <v>-3477.4</v>
      </c>
      <c r="U5" s="73">
        <v>-3857.4</v>
      </c>
      <c r="V5" s="73">
        <v>-4313.8999999999996</v>
      </c>
      <c r="W5" s="74">
        <v>-4144.2</v>
      </c>
      <c r="X5" s="73">
        <v>-3661.1</v>
      </c>
      <c r="Y5" s="46">
        <v>-4015.1</v>
      </c>
      <c r="Z5" s="46">
        <v>-4011</v>
      </c>
    </row>
    <row r="6" spans="1:26" ht="13" x14ac:dyDescent="0.6">
      <c r="B6" s="52" t="s">
        <v>105</v>
      </c>
      <c r="C6" s="52" t="s">
        <v>106</v>
      </c>
      <c r="D6" s="74">
        <f>D4+D5</f>
        <v>-618.10000000000036</v>
      </c>
      <c r="E6" s="74">
        <f t="shared" ref="E6:V6" si="0">E4+E5</f>
        <v>-627.09999999999991</v>
      </c>
      <c r="F6" s="74">
        <f t="shared" si="0"/>
        <v>-681</v>
      </c>
      <c r="G6" s="74">
        <f t="shared" si="0"/>
        <v>-596.5</v>
      </c>
      <c r="H6" s="74">
        <f t="shared" si="0"/>
        <v>-573.59999999999991</v>
      </c>
      <c r="I6" s="74">
        <f t="shared" si="0"/>
        <v>-584</v>
      </c>
      <c r="J6" s="74">
        <f t="shared" si="0"/>
        <v>-632.09999999999991</v>
      </c>
      <c r="K6" s="74">
        <f t="shared" si="0"/>
        <v>-415.90000000000009</v>
      </c>
      <c r="L6" s="74">
        <f t="shared" si="0"/>
        <v>-436.59999999999991</v>
      </c>
      <c r="M6" s="74">
        <f t="shared" si="0"/>
        <v>-498.5</v>
      </c>
      <c r="N6" s="74">
        <f t="shared" si="0"/>
        <v>-471.70000000000027</v>
      </c>
      <c r="O6" s="74">
        <f t="shared" si="0"/>
        <v>-519.69999999999982</v>
      </c>
      <c r="P6" s="74">
        <f t="shared" si="0"/>
        <v>-537.80000000000018</v>
      </c>
      <c r="Q6" s="74">
        <f t="shared" si="0"/>
        <v>-668.19999999999982</v>
      </c>
      <c r="R6" s="74">
        <f t="shared" si="0"/>
        <v>-820.5</v>
      </c>
      <c r="S6" s="74">
        <f t="shared" si="0"/>
        <v>-503</v>
      </c>
      <c r="T6" s="74">
        <f t="shared" si="0"/>
        <v>-507.5</v>
      </c>
      <c r="U6" s="74">
        <f t="shared" si="0"/>
        <v>-664.09999999999991</v>
      </c>
      <c r="V6" s="74">
        <f t="shared" si="0"/>
        <v>-1124.1999999999998</v>
      </c>
      <c r="W6" s="74">
        <f>W4+W5</f>
        <v>-751.39999999999964</v>
      </c>
      <c r="X6" s="74">
        <f>X4+X5</f>
        <v>-596.69999999999982</v>
      </c>
      <c r="Y6" s="74">
        <f>Y4+Y5</f>
        <v>-894.40000000000009</v>
      </c>
      <c r="Z6" s="74">
        <f>Z4+Z5</f>
        <v>-786.59999999999991</v>
      </c>
    </row>
    <row r="7" spans="1:26" ht="13" x14ac:dyDescent="0.6">
      <c r="C7" s="53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6" ht="26" x14ac:dyDescent="0.75">
      <c r="B8" s="54" t="s">
        <v>107</v>
      </c>
      <c r="C8" s="55" t="s">
        <v>108</v>
      </c>
      <c r="D8" s="146">
        <v>5284491</v>
      </c>
      <c r="E8" s="146">
        <v>5859394</v>
      </c>
      <c r="F8" s="146">
        <v>6171444</v>
      </c>
      <c r="G8" s="146">
        <v>6338832</v>
      </c>
      <c r="H8" s="146">
        <v>5416099</v>
      </c>
      <c r="I8" s="146">
        <v>6111572</v>
      </c>
      <c r="J8" s="146">
        <v>6426893</v>
      </c>
      <c r="K8" s="146">
        <v>6471397</v>
      </c>
      <c r="L8" s="146">
        <v>5586111</v>
      </c>
      <c r="M8" s="146">
        <v>6260640</v>
      </c>
      <c r="N8" s="146">
        <v>6498668</v>
      </c>
      <c r="O8" s="146">
        <v>6727219</v>
      </c>
      <c r="P8" s="146">
        <v>5905612</v>
      </c>
      <c r="Q8" s="146">
        <v>6697210</v>
      </c>
      <c r="R8" s="146">
        <v>7030404</v>
      </c>
      <c r="S8" s="146">
        <v>7164605</v>
      </c>
      <c r="T8" s="146">
        <v>6341630</v>
      </c>
      <c r="U8" s="146">
        <v>7299623</v>
      </c>
      <c r="V8" s="146">
        <v>7650068</v>
      </c>
      <c r="W8" s="146">
        <v>7859709</v>
      </c>
      <c r="X8" s="146">
        <v>6770884</v>
      </c>
      <c r="Y8" s="146">
        <v>7650643</v>
      </c>
      <c r="Z8" s="146">
        <v>8061407</v>
      </c>
    </row>
    <row r="9" spans="1:26" s="56" customFormat="1" ht="13" x14ac:dyDescent="0.6">
      <c r="B9" s="52" t="s">
        <v>109</v>
      </c>
      <c r="C9" s="57" t="s">
        <v>110</v>
      </c>
      <c r="D9" s="58">
        <f>(D6/(D8/1000)*100)</f>
        <v>-11.696490731084609</v>
      </c>
      <c r="E9" s="58">
        <f t="shared" ref="E9:V9" si="1">(E6/(E8/1000)*100)</f>
        <v>-10.702471962117583</v>
      </c>
      <c r="F9" s="58">
        <f t="shared" si="1"/>
        <v>-11.034694635485632</v>
      </c>
      <c r="G9" s="58">
        <f t="shared" si="1"/>
        <v>-9.4102509736809559</v>
      </c>
      <c r="H9" s="58">
        <f t="shared" si="1"/>
        <v>-10.590648361486743</v>
      </c>
      <c r="I9" s="58">
        <f t="shared" si="1"/>
        <v>-9.5556429671449514</v>
      </c>
      <c r="J9" s="58">
        <f t="shared" si="1"/>
        <v>-9.8352345371239238</v>
      </c>
      <c r="K9" s="58">
        <f t="shared" si="1"/>
        <v>-6.4267421701991099</v>
      </c>
      <c r="L9" s="58">
        <f t="shared" si="1"/>
        <v>-7.8158131838053331</v>
      </c>
      <c r="M9" s="58">
        <f t="shared" si="1"/>
        <v>-7.9624447340846931</v>
      </c>
      <c r="N9" s="58">
        <f t="shared" si="1"/>
        <v>-7.2584104927348232</v>
      </c>
      <c r="O9" s="58">
        <f t="shared" si="1"/>
        <v>-7.7253319685296375</v>
      </c>
      <c r="P9" s="58">
        <f t="shared" si="1"/>
        <v>-9.1065921702949701</v>
      </c>
      <c r="Q9" s="58">
        <f t="shared" si="1"/>
        <v>-9.9772890502164309</v>
      </c>
      <c r="R9" s="58">
        <f t="shared" si="1"/>
        <v>-11.670737556476128</v>
      </c>
      <c r="S9" s="58">
        <f t="shared" si="1"/>
        <v>-7.0206243051780248</v>
      </c>
      <c r="T9" s="58">
        <f t="shared" si="1"/>
        <v>-8.0026743912842591</v>
      </c>
      <c r="U9" s="58">
        <f t="shared" si="1"/>
        <v>-9.0977301156511778</v>
      </c>
      <c r="V9" s="58">
        <f t="shared" si="1"/>
        <v>-14.695294211763866</v>
      </c>
      <c r="W9" s="58">
        <f>(W6/(W8/1000)*100)</f>
        <v>-9.5601503821579108</v>
      </c>
      <c r="X9" s="58">
        <f>(X6/(X8/1000)*100)</f>
        <v>-8.8127340536331715</v>
      </c>
      <c r="Y9" s="58">
        <f>(Y6/(Y8/1000)*100)</f>
        <v>-11.690520652969955</v>
      </c>
      <c r="Z9" s="58">
        <f>(Z6/(Z8/1000)*100)</f>
        <v>-9.757601867763281</v>
      </c>
    </row>
    <row r="10" spans="1:26" ht="13" x14ac:dyDescent="0.6">
      <c r="C10" s="59"/>
    </row>
    <row r="11" spans="1:26" ht="13" x14ac:dyDescent="0.6"/>
    <row r="12" spans="1:26" ht="13" x14ac:dyDescent="0.6">
      <c r="A12" s="166" t="s">
        <v>99</v>
      </c>
      <c r="B12" s="166"/>
    </row>
    <row r="13" spans="1:26" ht="14.75" x14ac:dyDescent="0.75">
      <c r="A13" s="150" t="s">
        <v>111</v>
      </c>
      <c r="B13"/>
    </row>
    <row r="14" spans="1:26" ht="13" x14ac:dyDescent="0.6">
      <c r="A14" s="166" t="s">
        <v>101</v>
      </c>
      <c r="B14" s="166"/>
      <c r="C14" s="60"/>
    </row>
    <row r="15" spans="1:26" ht="14.75" x14ac:dyDescent="0.6">
      <c r="A15" s="61"/>
      <c r="B15" s="100">
        <v>43815</v>
      </c>
      <c r="C15" s="62"/>
    </row>
    <row r="16" spans="1:26" ht="14.75" x14ac:dyDescent="0.75">
      <c r="B16" s="76"/>
      <c r="C16" s="60"/>
    </row>
    <row r="17" spans="1:25" ht="13" x14ac:dyDescent="0.6"/>
    <row r="18" spans="1:25" ht="13" x14ac:dyDescent="0.6"/>
    <row r="19" spans="1:25" ht="13" x14ac:dyDescent="0.6">
      <c r="A19" s="166" t="s">
        <v>99</v>
      </c>
      <c r="B19" s="166"/>
    </row>
    <row r="20" spans="1:25" ht="14.75" x14ac:dyDescent="0.75">
      <c r="A20" s="149" t="s">
        <v>112</v>
      </c>
      <c r="B20"/>
    </row>
    <row r="21" spans="1:25" ht="13" x14ac:dyDescent="0.6">
      <c r="A21" s="166" t="s">
        <v>101</v>
      </c>
      <c r="B21" s="166"/>
    </row>
    <row r="22" spans="1:25" ht="14.75" x14ac:dyDescent="0.75">
      <c r="A22" s="61"/>
      <c r="B22" s="101">
        <v>43815</v>
      </c>
    </row>
    <row r="23" spans="1:25" ht="13" x14ac:dyDescent="0.6"/>
    <row r="24" spans="1:25" ht="13" x14ac:dyDescent="0.6"/>
    <row r="25" spans="1:25" ht="13" x14ac:dyDescent="0.6"/>
    <row r="26" spans="1:25" ht="13" x14ac:dyDescent="0.6"/>
    <row r="27" spans="1:25" ht="13" x14ac:dyDescent="0.6"/>
    <row r="28" spans="1:25" ht="14.75" x14ac:dyDescent="0.75"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V28" s="75"/>
      <c r="W28" s="75"/>
      <c r="X28" s="75"/>
      <c r="Y28" s="75"/>
    </row>
    <row r="29" spans="1:25" ht="14.25" x14ac:dyDescent="0.65"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5" ht="14.25" x14ac:dyDescent="0.65"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25" ht="14.25" x14ac:dyDescent="0.65"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25" ht="14.25" x14ac:dyDescent="0.65"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5:18" ht="14.25" x14ac:dyDescent="0.65"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5:18" ht="14.25" x14ac:dyDescent="0.65"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5:18" ht="14.25" x14ac:dyDescent="0.65"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5:18" ht="14.25" hidden="1" x14ac:dyDescent="0.65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5:18" ht="14.25" hidden="1" x14ac:dyDescent="0.65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5:18" ht="14.25" hidden="1" x14ac:dyDescent="0.65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5:18" ht="0" hidden="1" customHeight="1" x14ac:dyDescent="0.6"/>
    <row r="40" spans="5:18" ht="0" hidden="1" customHeight="1" x14ac:dyDescent="0.6"/>
    <row r="41" spans="5:18" ht="0" hidden="1" customHeight="1" x14ac:dyDescent="0.6"/>
    <row r="42" spans="5:18" ht="0" hidden="1" customHeight="1" x14ac:dyDescent="0.6"/>
    <row r="43" spans="5:18" ht="0" hidden="1" customHeight="1" x14ac:dyDescent="0.6"/>
    <row r="44" spans="5:18" ht="0" hidden="1" customHeight="1" x14ac:dyDescent="0.6"/>
    <row r="45" spans="5:18" ht="0" hidden="1" customHeight="1" x14ac:dyDescent="0.6"/>
    <row r="46" spans="5:18" ht="0" hidden="1" customHeight="1" x14ac:dyDescent="0.6"/>
    <row r="47" spans="5:18" ht="0" hidden="1" customHeight="1" x14ac:dyDescent="0.6"/>
    <row r="48" spans="5:18" ht="0" hidden="1" customHeight="1" x14ac:dyDescent="0.6"/>
    <row r="49" ht="0" hidden="1" customHeight="1" x14ac:dyDescent="0.6"/>
    <row r="50" ht="0" hidden="1" customHeight="1" x14ac:dyDescent="0.6"/>
  </sheetData>
  <mergeCells count="5">
    <mergeCell ref="A21:B21"/>
    <mergeCell ref="A1:Z1"/>
    <mergeCell ref="A12:B12"/>
    <mergeCell ref="A14:B14"/>
    <mergeCell ref="A19:B19"/>
  </mergeCells>
  <hyperlinks>
    <hyperlink ref="A20" r:id="rId1" display="http://data.csb.gov.lv/pxweb/lv/ekfin/ekfin__ikp__IKP__isterm/IK10_070c.px" xr:uid="{00000000-0004-0000-0300-000000000000}"/>
    <hyperlink ref="A13" r:id="rId2" xr:uid="{00000000-0004-0000-0300-000001000000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9" ma:contentTypeDescription="Izveidot jaunu dokumentu." ma:contentTypeScope="" ma:versionID="de94b4ba14b55cdd597962d7e40f2db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adf7b3762b444f7eb0bb169c15154a7b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EA6A7B-8F3D-4F2E-9963-07EA0F7BE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</cp:lastModifiedBy>
  <cp:revision/>
  <dcterms:created xsi:type="dcterms:W3CDTF">2017-12-21T13:23:30Z</dcterms:created>
  <dcterms:modified xsi:type="dcterms:W3CDTF">2019-12-30T12:41:44Z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