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viktorija.zaremba\Desktop\mod_MACRO_COVID_karantina\"/>
    </mc:Choice>
  </mc:AlternateContent>
  <bookViews>
    <workbookView xWindow="-90" yWindow="-90" windowWidth="19380" windowHeight="10380" tabRatio="804"/>
  </bookViews>
  <sheets>
    <sheet name="20190515_LV" sheetId="1" r:id="rId1"/>
    <sheet name="20190515_EN" sheetId="17" r:id="rId2"/>
    <sheet name="IKP, GDP" sheetId="18" r:id="rId3"/>
    <sheet name="Exp-Imp" sheetId="19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9" i="19" l="1"/>
  <c r="AA6" i="19"/>
  <c r="T7" i="1" l="1"/>
  <c r="S7" i="1"/>
  <c r="R7" i="1"/>
  <c r="Q7" i="1"/>
  <c r="P26" i="18" l="1"/>
  <c r="O26" i="18"/>
  <c r="N26" i="18"/>
  <c r="M26" i="18"/>
  <c r="L26" i="18"/>
  <c r="K26" i="18"/>
  <c r="K6" i="18"/>
  <c r="U6" i="1"/>
  <c r="U5" i="1"/>
  <c r="U4" i="1"/>
  <c r="U3" i="1"/>
  <c r="T6" i="1"/>
  <c r="T5" i="1"/>
  <c r="T4" i="1"/>
  <c r="T3" i="1"/>
  <c r="U6" i="17"/>
  <c r="U5" i="17"/>
  <c r="U4" i="17"/>
  <c r="U3" i="17"/>
  <c r="P3" i="17"/>
  <c r="T6" i="17"/>
  <c r="T5" i="17"/>
  <c r="T4" i="17"/>
  <c r="T3" i="17"/>
  <c r="Z6" i="19" l="1"/>
  <c r="Z9" i="19" s="1"/>
  <c r="Y6" i="19" l="1"/>
  <c r="Y9" i="19" s="1"/>
  <c r="P25" i="18" l="1"/>
  <c r="O25" i="18"/>
  <c r="N25" i="18"/>
  <c r="M25" i="18"/>
  <c r="L25" i="18"/>
  <c r="K25" i="18"/>
  <c r="S6" i="17" l="1"/>
  <c r="S5" i="17"/>
  <c r="S4" i="17"/>
  <c r="S3" i="17"/>
  <c r="S6" i="1"/>
  <c r="S5" i="1"/>
  <c r="S4" i="1"/>
  <c r="S3" i="1"/>
  <c r="K23" i="18" l="1"/>
  <c r="K24" i="18"/>
  <c r="P23" i="18"/>
  <c r="P24" i="18"/>
  <c r="O23" i="18"/>
  <c r="O24" i="18"/>
  <c r="N23" i="18"/>
  <c r="N24" i="18"/>
  <c r="M23" i="18"/>
  <c r="M24" i="18"/>
  <c r="L23" i="18"/>
  <c r="L24" i="18"/>
  <c r="R6" i="17" l="1"/>
  <c r="Q6" i="17"/>
  <c r="R5" i="17"/>
  <c r="Q5" i="17"/>
  <c r="R4" i="17"/>
  <c r="Q4" i="17"/>
  <c r="R3" i="17"/>
  <c r="Q3" i="17"/>
  <c r="Q3" i="1" l="1"/>
  <c r="R3" i="1" l="1"/>
  <c r="R4" i="1"/>
  <c r="Q4" i="1"/>
  <c r="O4" i="1"/>
  <c r="R5" i="1"/>
  <c r="Q5" i="1"/>
  <c r="R6" i="1"/>
  <c r="Q6" i="1"/>
  <c r="X6" i="19" l="1"/>
  <c r="X9" i="19" s="1"/>
  <c r="W6" i="19"/>
  <c r="W9" i="19" s="1"/>
  <c r="V6" i="19"/>
  <c r="V9" i="19" s="1"/>
  <c r="U6" i="19"/>
  <c r="U9" i="19" s="1"/>
  <c r="T6" i="19"/>
  <c r="T9" i="19" s="1"/>
  <c r="S6" i="19"/>
  <c r="S9" i="19" s="1"/>
  <c r="R6" i="19"/>
  <c r="R9" i="19" s="1"/>
  <c r="Q6" i="19"/>
  <c r="Q9" i="19" s="1"/>
  <c r="P6" i="19"/>
  <c r="P9" i="19" s="1"/>
  <c r="O6" i="19"/>
  <c r="O9" i="19" s="1"/>
  <c r="N6" i="19"/>
  <c r="N9" i="19" s="1"/>
  <c r="M6" i="19"/>
  <c r="M9" i="19" s="1"/>
  <c r="L6" i="19"/>
  <c r="L9" i="19" s="1"/>
  <c r="K6" i="19"/>
  <c r="K9" i="19" s="1"/>
  <c r="J6" i="19"/>
  <c r="J9" i="19" s="1"/>
  <c r="I6" i="19"/>
  <c r="I9" i="19" s="1"/>
  <c r="H6" i="19"/>
  <c r="H9" i="19" s="1"/>
  <c r="G6" i="19"/>
  <c r="G9" i="19" s="1"/>
  <c r="F6" i="19"/>
  <c r="F9" i="19" s="1"/>
  <c r="E6" i="19"/>
  <c r="E9" i="19" s="1"/>
  <c r="D6" i="19"/>
  <c r="D9" i="19" s="1"/>
  <c r="P22" i="18" l="1"/>
  <c r="O22" i="18"/>
  <c r="N22" i="18"/>
  <c r="M22" i="18"/>
  <c r="L22" i="18"/>
  <c r="K22" i="18"/>
  <c r="P21" i="18"/>
  <c r="O21" i="18"/>
  <c r="N21" i="18"/>
  <c r="M21" i="18"/>
  <c r="L21" i="18"/>
  <c r="K21" i="18"/>
  <c r="P20" i="18"/>
  <c r="O20" i="18"/>
  <c r="N20" i="18"/>
  <c r="M20" i="18"/>
  <c r="L20" i="18"/>
  <c r="K20" i="18"/>
  <c r="P19" i="18"/>
  <c r="O19" i="18"/>
  <c r="N19" i="18"/>
  <c r="M19" i="18"/>
  <c r="L19" i="18"/>
  <c r="K19" i="18"/>
  <c r="P18" i="18"/>
  <c r="O18" i="18"/>
  <c r="N18" i="18"/>
  <c r="M18" i="18"/>
  <c r="L18" i="18"/>
  <c r="K18" i="18"/>
  <c r="P17" i="18"/>
  <c r="O17" i="18"/>
  <c r="N17" i="18"/>
  <c r="M17" i="18"/>
  <c r="L17" i="18"/>
  <c r="K17" i="18"/>
  <c r="P16" i="18"/>
  <c r="O16" i="18"/>
  <c r="N16" i="18"/>
  <c r="M16" i="18"/>
  <c r="L16" i="18"/>
  <c r="K16" i="18"/>
  <c r="P15" i="18"/>
  <c r="O15" i="18"/>
  <c r="N15" i="18"/>
  <c r="M15" i="18"/>
  <c r="L15" i="18"/>
  <c r="K15" i="18"/>
  <c r="P14" i="18"/>
  <c r="O14" i="18"/>
  <c r="N14" i="18"/>
  <c r="M14" i="18"/>
  <c r="L14" i="18"/>
  <c r="K14" i="18"/>
  <c r="P13" i="18"/>
  <c r="O13" i="18"/>
  <c r="N13" i="18"/>
  <c r="M13" i="18"/>
  <c r="L13" i="18"/>
  <c r="K13" i="18"/>
  <c r="P12" i="18"/>
  <c r="O12" i="18"/>
  <c r="N12" i="18"/>
  <c r="M12" i="18"/>
  <c r="L12" i="18"/>
  <c r="K12" i="18"/>
  <c r="P11" i="18"/>
  <c r="O11" i="18"/>
  <c r="N11" i="18"/>
  <c r="M11" i="18"/>
  <c r="L11" i="18"/>
  <c r="K11" i="18"/>
  <c r="P10" i="18"/>
  <c r="O10" i="18"/>
  <c r="N10" i="18"/>
  <c r="M10" i="18"/>
  <c r="L10" i="18"/>
  <c r="K10" i="18"/>
  <c r="P9" i="18"/>
  <c r="O9" i="18"/>
  <c r="N9" i="18"/>
  <c r="M9" i="18"/>
  <c r="L9" i="18"/>
  <c r="K9" i="18"/>
  <c r="P8" i="18"/>
  <c r="O8" i="18"/>
  <c r="N8" i="18"/>
  <c r="M8" i="18"/>
  <c r="L8" i="18"/>
  <c r="K8" i="18"/>
  <c r="P7" i="18"/>
  <c r="O7" i="18"/>
  <c r="N7" i="18"/>
  <c r="M7" i="18"/>
  <c r="L7" i="18"/>
  <c r="K7" i="18"/>
  <c r="P6" i="18"/>
  <c r="O6" i="18"/>
  <c r="N6" i="18"/>
  <c r="M6" i="18"/>
  <c r="L6" i="18"/>
  <c r="O5" i="1" l="1"/>
  <c r="P4" i="1"/>
  <c r="P3" i="1"/>
  <c r="P4" i="17"/>
  <c r="O6" i="1"/>
  <c r="O6" i="17"/>
  <c r="O5" i="17"/>
  <c r="O4" i="17"/>
  <c r="O3" i="17"/>
  <c r="P6" i="17"/>
  <c r="P5" i="17"/>
  <c r="P5" i="1"/>
  <c r="P6" i="1"/>
  <c r="O3" i="1"/>
  <c r="N3" i="17" l="1"/>
  <c r="N4" i="17"/>
  <c r="N5" i="17"/>
  <c r="N6" i="17"/>
  <c r="M6" i="17"/>
  <c r="N6" i="1"/>
  <c r="M6" i="1"/>
  <c r="F3" i="1"/>
  <c r="K3" i="1"/>
  <c r="N5" i="1"/>
  <c r="N4" i="1"/>
  <c r="N3" i="1"/>
  <c r="M5" i="1"/>
  <c r="M3" i="1"/>
  <c r="E4" i="1"/>
  <c r="E3" i="1"/>
  <c r="L4" i="1" l="1"/>
  <c r="E6" i="1" l="1"/>
  <c r="L6" i="1"/>
  <c r="L6" i="17"/>
  <c r="B5" i="17" l="1"/>
  <c r="I3" i="1" l="1"/>
  <c r="M5" i="17"/>
  <c r="L5" i="17"/>
  <c r="M4" i="17"/>
  <c r="L4" i="17"/>
  <c r="M3" i="17"/>
  <c r="L3" i="17"/>
  <c r="L3" i="1"/>
  <c r="L5" i="1"/>
  <c r="M4" i="1"/>
  <c r="K6" i="1" l="1"/>
  <c r="B3" i="17" l="1"/>
  <c r="C3" i="17"/>
  <c r="D3" i="17"/>
  <c r="E3" i="17"/>
  <c r="F3" i="17"/>
  <c r="G3" i="17"/>
  <c r="H3" i="17"/>
  <c r="I3" i="17"/>
  <c r="J3" i="17"/>
  <c r="K3" i="17"/>
  <c r="B4" i="17"/>
  <c r="C4" i="17"/>
  <c r="D4" i="17"/>
  <c r="E4" i="17"/>
  <c r="F4" i="17"/>
  <c r="G4" i="17"/>
  <c r="H4" i="17"/>
  <c r="I4" i="17"/>
  <c r="J4" i="17"/>
  <c r="K4" i="17"/>
  <c r="C5" i="17"/>
  <c r="D5" i="17"/>
  <c r="E5" i="17"/>
  <c r="F5" i="17"/>
  <c r="G5" i="17"/>
  <c r="H5" i="17"/>
  <c r="I5" i="17"/>
  <c r="J5" i="17"/>
  <c r="K5" i="17"/>
  <c r="B6" i="17"/>
  <c r="C6" i="17"/>
  <c r="D6" i="17"/>
  <c r="E6" i="17"/>
  <c r="F6" i="17"/>
  <c r="G6" i="17"/>
  <c r="H6" i="17"/>
  <c r="I6" i="17"/>
  <c r="J6" i="17"/>
  <c r="K6" i="17"/>
  <c r="J6" i="1"/>
  <c r="K5" i="1"/>
  <c r="J5" i="1"/>
  <c r="K4" i="1"/>
  <c r="J4" i="1"/>
  <c r="J3" i="1"/>
  <c r="I4" i="1" l="1"/>
  <c r="G4" i="1"/>
  <c r="G6" i="1" l="1"/>
  <c r="G5" i="1"/>
  <c r="G3" i="1"/>
  <c r="B4" i="1" l="1"/>
  <c r="F6" i="1" l="1"/>
  <c r="H6" i="1"/>
  <c r="I6" i="1"/>
  <c r="F5" i="1"/>
  <c r="F4" i="1"/>
  <c r="I5" i="1" l="1"/>
  <c r="H4" i="1"/>
  <c r="C4" i="1" l="1"/>
  <c r="D4" i="1"/>
  <c r="C6" i="1"/>
  <c r="D6" i="1"/>
  <c r="B6" i="1"/>
  <c r="H5" i="1"/>
  <c r="C5" i="1"/>
  <c r="D5" i="1"/>
  <c r="E5" i="1"/>
  <c r="B5" i="1"/>
  <c r="H3" i="1"/>
  <c r="C3" i="1"/>
  <c r="D3" i="1"/>
  <c r="B3" i="1"/>
</calcChain>
</file>

<file path=xl/sharedStrings.xml><?xml version="1.0" encoding="utf-8"?>
<sst xmlns="http://schemas.openxmlformats.org/spreadsheetml/2006/main" count="328" uniqueCount="115">
  <si>
    <t>Makroekonomiskie rādītāji 
(sezonāli izlīdzināti)</t>
  </si>
  <si>
    <t>2016 faktiskie dati</t>
  </si>
  <si>
    <t>2017 faktiskie dati</t>
  </si>
  <si>
    <t>2018 faktiskie dati</t>
  </si>
  <si>
    <t>Prognoze (25.06.2019)</t>
  </si>
  <si>
    <t>I</t>
  </si>
  <si>
    <t>II</t>
  </si>
  <si>
    <t>III</t>
  </si>
  <si>
    <t>IV</t>
  </si>
  <si>
    <t>Reālā IKP izaugsme</t>
  </si>
  <si>
    <t>Nominālā IKP izaugsme</t>
  </si>
  <si>
    <t>Inflācija (patēriņa cenas)</t>
  </si>
  <si>
    <t>IKP deflators</t>
  </si>
  <si>
    <t>Datu avots: Centrālās statistikas birojs</t>
  </si>
  <si>
    <t>Ceturkšņa IKP sezonāli izlīdzināti dati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</si>
  <si>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</si>
  <si>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</si>
  <si>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</si>
  <si>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</si>
  <si>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</si>
  <si>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</si>
  <si>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</si>
  <si>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</si>
  <si>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</si>
  <si>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</si>
  <si>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</si>
  <si>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</si>
  <si>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</si>
  <si>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</si>
  <si>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</si>
  <si>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</si>
  <si>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</si>
  <si>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</si>
  <si>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</si>
  <si>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r>
      <rPr>
        <b/>
        <sz val="10"/>
        <rFont val="Arial"/>
        <family val="2"/>
        <charset val="186"/>
      </rPr>
      <t>2015</t>
    </r>
    <r>
      <rPr>
        <sz val="10"/>
        <rFont val="Arial"/>
        <family val="2"/>
        <charset val="186"/>
      </rPr>
      <t>.g. salīdzināmajās cenās</t>
    </r>
  </si>
  <si>
    <t>Faktiskajās cenās</t>
  </si>
  <si>
    <t>https://data1.csb.gov.lv/pxweb/lv/ekfin/ekfin__ikp__IKP__isterm/IK10_010c.px</t>
  </si>
  <si>
    <t>Ikgadējie IKP dati</t>
  </si>
  <si>
    <t>https://data1.csb.gov.lv/pxweb/lv/ekfin/ekfin__ikp__IKP__ikgad/IKG10_020.px</t>
  </si>
  <si>
    <t>Ceturkšņa inflācija</t>
  </si>
  <si>
    <t>Patēriņa cenu indekss (1990.gads = 100)</t>
  </si>
  <si>
    <t>https://data1.csb.gov.lv/pxweb/lv/ekfin/ekfin__PCI__isterm/PC011c.px</t>
  </si>
  <si>
    <t>Gada inflācija</t>
  </si>
  <si>
    <t>Patēriņa cenu indekss
Pārmaiņas pret iepriekšējo gadu, %</t>
  </si>
  <si>
    <t>https://fdp.gov.lv/27062019_makroekonomikas_prognozu_apstiprinasana</t>
  </si>
  <si>
    <t>Ceturkšņa IKP deflators</t>
  </si>
  <si>
    <t>Atbilstošā iepriekšējā gada perioda cenas=1</t>
  </si>
  <si>
    <t>https://data1.csb.gov.lv/pxweb/lv/ekfin/ekfin__ikp__IKP__isterm/IK10_120c.px</t>
  </si>
  <si>
    <t>Gada IKP deflators</t>
  </si>
  <si>
    <t>Iepriekšējā gada cenas = 1</t>
  </si>
  <si>
    <t>https://data1.csb.gov.lv/pxweb/lv/ekfin/ekfin__ikp__IKP__ikgad/IKG10_100.px</t>
  </si>
  <si>
    <t>Macroeconomic indicator 
(seasonally adjusted)</t>
  </si>
  <si>
    <t>2016 actual data</t>
  </si>
  <si>
    <t>2017 actual data</t>
  </si>
  <si>
    <t>2018 actual data</t>
  </si>
  <si>
    <t>Forecast (25.06.2019)</t>
  </si>
  <si>
    <t>Real GDP growth</t>
  </si>
  <si>
    <t>Nominal GDP growth</t>
  </si>
  <si>
    <t>Inflation (PCI)</t>
  </si>
  <si>
    <t>GDP deflator</t>
  </si>
  <si>
    <t>Source: Central Statistical Bureau</t>
  </si>
  <si>
    <t>Quarterly GDP seasonally adjusted data</t>
  </si>
  <si>
    <r>
      <t>In</t>
    </r>
    <r>
      <rPr>
        <b/>
        <sz val="10"/>
        <color theme="1"/>
        <rFont val="Arial"/>
        <family val="2"/>
        <charset val="186"/>
      </rPr>
      <t xml:space="preserve"> 2015</t>
    </r>
    <r>
      <rPr>
        <sz val="10"/>
        <color theme="1"/>
        <rFont val="Arial"/>
        <family val="2"/>
        <charset val="186"/>
      </rPr>
      <t xml:space="preserve"> prices</t>
    </r>
  </si>
  <si>
    <t>Nominal prices</t>
  </si>
  <si>
    <t>Yearly GDP data</t>
  </si>
  <si>
    <r>
      <t xml:space="preserve">In </t>
    </r>
    <r>
      <rPr>
        <b/>
        <sz val="10"/>
        <color theme="1"/>
        <rFont val="Arial"/>
        <family val="2"/>
        <charset val="186"/>
      </rPr>
      <t>2015</t>
    </r>
    <r>
      <rPr>
        <sz val="10"/>
        <color theme="1"/>
        <rFont val="Arial"/>
        <family val="2"/>
        <charset val="186"/>
      </rPr>
      <t xml:space="preserve"> prices</t>
    </r>
  </si>
  <si>
    <t>Quarterly inflation</t>
  </si>
  <si>
    <t>Consumer price index (1990 = 100)</t>
  </si>
  <si>
    <t>Yearly inflation</t>
  </si>
  <si>
    <t>Consumer prices index
Percentage changes over previous year</t>
  </si>
  <si>
    <t>Quarterly GDP deflator</t>
  </si>
  <si>
    <t>Prices of corresponding period of the previous year = 1</t>
  </si>
  <si>
    <t>Yearly GDP deflator</t>
  </si>
  <si>
    <t>Prices of the previous year = 1</t>
  </si>
  <si>
    <t>IKP pa ceturkšņiem (tūkst. euro) / Quarterly GDP (thousand euros)</t>
  </si>
  <si>
    <t>Ieguldījums IKP izaugsmē, izmaiņas pret iepriekšējo gadu / Contribution to GDP growth, increase over the corresponding period of the previous year</t>
  </si>
  <si>
    <t>Sezonāli izlīdzināti / Seasonally adjusted</t>
  </si>
  <si>
    <r>
      <rPr>
        <b/>
        <sz val="11"/>
        <color rgb="FF000000"/>
        <rFont val="Arial"/>
        <family val="2"/>
        <charset val="186"/>
      </rPr>
      <t>2015</t>
    </r>
    <r>
      <rPr>
        <sz val="11"/>
        <color rgb="FF000000"/>
        <rFont val="Arial"/>
        <family val="2"/>
        <charset val="186"/>
      </rPr>
      <t>. g. salīdzināmajās cenās /</t>
    </r>
    <r>
      <rPr>
        <b/>
        <sz val="11"/>
        <color rgb="FF000000"/>
        <rFont val="Arial"/>
        <family val="2"/>
        <charset val="186"/>
      </rPr>
      <t xml:space="preserve"> 2015</t>
    </r>
    <r>
      <rPr>
        <sz val="11"/>
        <color rgb="FF000000"/>
        <rFont val="Arial"/>
        <family val="2"/>
        <charset val="186"/>
      </rPr>
      <t xml:space="preserve"> prices</t>
    </r>
  </si>
  <si>
    <t>IKP</t>
  </si>
  <si>
    <t>Mājsaimniecību patēriņš</t>
  </si>
  <si>
    <t>Valdības patēriņš</t>
  </si>
  <si>
    <t>Investīcijas</t>
  </si>
  <si>
    <t>Eksports</t>
  </si>
  <si>
    <t>Imports</t>
  </si>
  <si>
    <t>GDP</t>
  </si>
  <si>
    <t>Household consumption</t>
  </si>
  <si>
    <t>Government consumption</t>
  </si>
  <si>
    <t>Gross capital formation</t>
  </si>
  <si>
    <t>Export of goods and services</t>
  </si>
  <si>
    <t>Import of goods and services (less)</t>
  </si>
  <si>
    <t>Import of goods and services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</si>
  <si>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</si>
  <si>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</si>
  <si>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</si>
  <si>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</si>
  <si>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</si>
  <si>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</si>
  <si>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</si>
  <si>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</si>
  <si>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Datu avots / Source</t>
  </si>
  <si>
    <t>https://data1.csb.gov.lv/pxweb/lv/ekfin/ekfin__ikp__IKP__isterm/IK10_070c.px</t>
  </si>
  <si>
    <t>Pēdējo reizi atjaunināts / Last update</t>
  </si>
  <si>
    <t xml:space="preserve">Latvijas ārējā tirdzniecība pa ceturkšņiem faktiskajās cenās (miljonos eiro) / Foreign trade of Latvia quarterly data at current prices (millions EUR)
(millions euro)
</t>
  </si>
  <si>
    <t>Export</t>
  </si>
  <si>
    <t>Import</t>
  </si>
  <si>
    <t>Tirdzniecības bilance</t>
  </si>
  <si>
    <t>Trade balance</t>
  </si>
  <si>
    <t>IKP (nominālais), sezonāli neizlīdzināti dati</t>
  </si>
  <si>
    <t>GDP (nominal), seasonally non-adjusted data</t>
  </si>
  <si>
    <t>Tirdzniecības bilance, % no nominālā IKP (sezonali neizlīdzināti dati)</t>
  </si>
  <si>
    <t>Trade balance, % of nominal GDP (seasonally non-adjusted data)</t>
  </si>
  <si>
    <t>data.csb.gov.lv/pxweb/lv/ekfin/ekfin__ikp__IKP__isterm/IK10_010c.px</t>
  </si>
  <si>
    <t>2019Q4</t>
  </si>
  <si>
    <t>2019 actual data</t>
  </si>
  <si>
    <t>https://data1.csb.gov.lv/pxweb/lv/atirdz/atirdz__atirdz__isterm/AT020c.px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</si>
</sst>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.0%"/>
    <numFmt numFmtId="165" formatCode="0.0"/>
    <numFmt numFmtId="166" formatCode="0.000"/>
    <numFmt numFmtId="167" formatCode="#,##0.0"/>
  </numFmts>
  <fonts count="42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0"/>
      <color rgb="FFFFFFFF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9"/>
      <color rgb="FF000000"/>
      <name val="Arial"/>
      <family val="2"/>
      <charset val="186"/>
    </font>
    <font>
      <i/>
      <sz val="9"/>
      <color theme="1"/>
      <name val="Arial"/>
      <family val="2"/>
      <charset val="186"/>
    </font>
    <font>
      <sz val="11"/>
      <color theme="1"/>
      <name val="Times New Roman"/>
      <family val="1"/>
      <charset val="186"/>
    </font>
    <font>
      <sz val="8"/>
      <color theme="1"/>
      <name val="Arial"/>
      <family val="2"/>
      <charset val="186"/>
    </font>
    <font>
      <b/>
      <sz val="11"/>
      <color rgb="FF000000"/>
      <name val="Arial"/>
      <family val="2"/>
      <charset val="186"/>
    </font>
    <font>
      <sz val="11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u/>
      <sz val="11"/>
      <color theme="10"/>
      <name val="Calibri"/>
      <family val="2"/>
    </font>
    <font>
      <b/>
      <sz val="12"/>
      <color theme="0"/>
      <name val="Arial"/>
      <family val="2"/>
      <charset val="186"/>
    </font>
    <font>
      <sz val="10"/>
      <color theme="8" tint="-0.249977111117893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b/>
      <sz val="10"/>
      <color theme="0"/>
      <name val="Arial"/>
      <family val="2"/>
      <charset val="186"/>
    </font>
    <font>
      <sz val="9"/>
      <color rgb="FF000000"/>
      <name val="Verdana"/>
      <family val="2"/>
      <charset val="186"/>
    </font>
    <font>
      <sz val="6"/>
      <color theme="1"/>
      <name val="Arial"/>
      <family val="2"/>
      <charset val="186"/>
    </font>
    <font>
      <u/>
      <sz val="11"/>
      <color theme="10"/>
      <name val="Calibri"/>
      <family val="2"/>
      <charset val="186"/>
      <scheme val="minor"/>
    </font>
    <font>
      <sz val="9"/>
      <name val="Verdana"/>
      <family val="2"/>
      <charset val="186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9"/>
      <name val="Arial"/>
      <family val="2"/>
      <charset val="186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u/>
      <sz val="11"/>
      <color theme="0"/>
      <name val="Calibri"/>
      <family val="2"/>
      <charset val="186"/>
      <scheme val="minor"/>
    </font>
    <font>
      <sz val="10"/>
      <color theme="0"/>
      <name val="Arial"/>
      <family val="2"/>
      <charset val="186"/>
    </font>
    <font>
      <sz val="10"/>
      <color rgb="FFFF0000"/>
      <name val="Arial"/>
      <family val="2"/>
      <charset val="186"/>
    </font>
    <font>
      <u/>
      <sz val="11"/>
      <color theme="8"/>
      <name val="Calibri"/>
      <family val="2"/>
    </font>
    <font>
      <sz val="8"/>
      <name val="Calibri"/>
      <family val="2"/>
      <charset val="186"/>
      <scheme val="minor"/>
    </font>
    <font>
      <b/>
      <sz val="10"/>
      <color rgb="FF000000"/>
      <name val="Arial"/>
      <family val="2"/>
    </font>
    <font>
      <i/>
      <sz val="9"/>
      <name val="Arial"/>
      <family val="2"/>
      <charset val="186"/>
    </font>
  </fonts>
  <fills count="1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Border="0" applyAlignment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8" fillId="10" borderId="0" applyNumberFormat="0" applyBorder="0" applyAlignment="0" applyProtection="0"/>
    <xf numFmtId="0" fontId="29" fillId="11" borderId="0" applyNumberFormat="0" applyBorder="0" applyAlignment="0" applyProtection="0"/>
  </cellStyleXfs>
  <cellXfs count="177">
    <xf numFmtId="0" fontId="0" fillId="0" borderId="0" xfId="0"/>
    <xf numFmtId="0" fontId="3" fillId="2" borderId="1" xfId="0" applyFont="1" applyFill="1" applyBorder="1" applyAlignment="1">
      <alignment horizontal="center" wrapText="1" readingOrder="1"/>
    </xf>
    <xf numFmtId="0" fontId="4" fillId="0" borderId="0" xfId="0" applyFont="1"/>
    <xf numFmtId="0" fontId="4" fillId="0" borderId="0" xfId="0" applyFont="1" applyBorder="1"/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10" fillId="6" borderId="0" xfId="2" applyFont="1" applyFill="1" applyBorder="1" applyAlignment="1" applyProtection="1">
      <alignment horizontal="right" vertical="center" wrapText="1"/>
    </xf>
    <xf numFmtId="165" fontId="12" fillId="0" borderId="0" xfId="0" applyNumberFormat="1" applyFont="1" applyAlignment="1">
      <alignment horizontal="right" vertical="center" indent="1"/>
    </xf>
    <xf numFmtId="164" fontId="12" fillId="0" borderId="0" xfId="1" applyNumberFormat="1" applyFont="1" applyAlignment="1">
      <alignment horizontal="right" vertical="center" indent="1"/>
    </xf>
    <xf numFmtId="0" fontId="4" fillId="0" borderId="0" xfId="0" applyFont="1" applyAlignment="1">
      <alignment vertical="center"/>
    </xf>
    <xf numFmtId="0" fontId="8" fillId="6" borderId="0" xfId="2" applyFont="1" applyFill="1" applyBorder="1" applyAlignment="1" applyProtection="1">
      <alignment horizontal="right"/>
    </xf>
    <xf numFmtId="0" fontId="4" fillId="7" borderId="0" xfId="0" applyFont="1" applyFill="1" applyAlignment="1">
      <alignment horizontal="right"/>
    </xf>
    <xf numFmtId="0" fontId="4" fillId="7" borderId="0" xfId="0" applyFont="1" applyFill="1"/>
    <xf numFmtId="0" fontId="11" fillId="7" borderId="0" xfId="0" applyFont="1" applyFill="1" applyBorder="1" applyAlignment="1">
      <alignment horizontal="left"/>
    </xf>
    <xf numFmtId="0" fontId="4" fillId="7" borderId="0" xfId="0" applyFont="1" applyFill="1" applyBorder="1"/>
    <xf numFmtId="164" fontId="4" fillId="7" borderId="0" xfId="1" applyNumberFormat="1" applyFont="1" applyFill="1" applyBorder="1"/>
    <xf numFmtId="0" fontId="9" fillId="7" borderId="0" xfId="2" applyFont="1" applyFill="1" applyBorder="1" applyAlignment="1" applyProtection="1">
      <alignment horizontal="right"/>
    </xf>
    <xf numFmtId="0" fontId="4" fillId="7" borderId="0" xfId="0" applyFont="1" applyFill="1" applyBorder="1" applyAlignment="1">
      <alignment horizontal="right"/>
    </xf>
    <xf numFmtId="0" fontId="0" fillId="7" borderId="0" xfId="0" applyFill="1" applyProtection="1"/>
    <xf numFmtId="0" fontId="3" fillId="2" borderId="1" xfId="0" applyFont="1" applyFill="1" applyBorder="1" applyAlignment="1">
      <alignment horizontal="center" vertical="center" wrapText="1" readingOrder="1"/>
    </xf>
    <xf numFmtId="164" fontId="4" fillId="7" borderId="12" xfId="1" applyNumberFormat="1" applyFont="1" applyFill="1" applyBorder="1" applyAlignment="1" applyProtection="1">
      <alignment horizontal="right"/>
    </xf>
    <xf numFmtId="164" fontId="5" fillId="7" borderId="12" xfId="1" applyNumberFormat="1" applyFont="1" applyFill="1" applyBorder="1" applyAlignment="1" applyProtection="1">
      <alignment horizontal="right"/>
    </xf>
    <xf numFmtId="164" fontId="7" fillId="7" borderId="12" xfId="1" applyNumberFormat="1" applyFont="1" applyFill="1" applyBorder="1" applyAlignment="1" applyProtection="1">
      <alignment horizontal="right"/>
    </xf>
    <xf numFmtId="164" fontId="7" fillId="3" borderId="12" xfId="1" applyNumberFormat="1" applyFont="1" applyFill="1" applyBorder="1" applyAlignment="1" applyProtection="1">
      <alignment horizontal="right"/>
    </xf>
    <xf numFmtId="164" fontId="4" fillId="7" borderId="13" xfId="1" applyNumberFormat="1" applyFont="1" applyFill="1" applyBorder="1" applyAlignment="1" applyProtection="1">
      <alignment horizontal="right"/>
    </xf>
    <xf numFmtId="164" fontId="5" fillId="7" borderId="13" xfId="1" applyNumberFormat="1" applyFont="1" applyFill="1" applyBorder="1" applyAlignment="1" applyProtection="1">
      <alignment horizontal="right"/>
    </xf>
    <xf numFmtId="164" fontId="7" fillId="7" borderId="13" xfId="1" applyNumberFormat="1" applyFont="1" applyFill="1" applyBorder="1" applyAlignment="1" applyProtection="1">
      <alignment horizontal="right"/>
    </xf>
    <xf numFmtId="164" fontId="7" fillId="3" borderId="13" xfId="1" applyNumberFormat="1" applyFont="1" applyFill="1" applyBorder="1" applyAlignment="1" applyProtection="1">
      <alignment horizontal="right"/>
    </xf>
    <xf numFmtId="164" fontId="6" fillId="7" borderId="13" xfId="1" applyNumberFormat="1" applyFont="1" applyFill="1" applyBorder="1" applyAlignment="1" applyProtection="1">
      <alignment horizontal="right"/>
    </xf>
    <xf numFmtId="164" fontId="4" fillId="7" borderId="2" xfId="1" applyNumberFormat="1" applyFont="1" applyFill="1" applyBorder="1" applyAlignment="1" applyProtection="1">
      <alignment horizontal="right"/>
    </xf>
    <xf numFmtId="164" fontId="7" fillId="7" borderId="2" xfId="1" applyNumberFormat="1" applyFont="1" applyFill="1" applyBorder="1" applyAlignment="1" applyProtection="1">
      <alignment horizontal="right"/>
    </xf>
    <xf numFmtId="164" fontId="5" fillId="7" borderId="2" xfId="1" applyNumberFormat="1" applyFont="1" applyFill="1" applyBorder="1" applyAlignment="1" applyProtection="1">
      <alignment horizontal="right"/>
    </xf>
    <xf numFmtId="164" fontId="6" fillId="7" borderId="2" xfId="1" applyNumberFormat="1" applyFont="1" applyFill="1" applyBorder="1" applyAlignment="1" applyProtection="1">
      <alignment horizontal="right"/>
    </xf>
    <xf numFmtId="164" fontId="7" fillId="3" borderId="2" xfId="1" applyNumberFormat="1" applyFont="1" applyFill="1" applyBorder="1" applyAlignment="1" applyProtection="1">
      <alignment horizontal="right"/>
    </xf>
    <xf numFmtId="164" fontId="6" fillId="7" borderId="12" xfId="1" applyNumberFormat="1" applyFont="1" applyFill="1" applyBorder="1" applyAlignment="1" applyProtection="1">
      <alignment horizontal="right"/>
    </xf>
    <xf numFmtId="0" fontId="4" fillId="7" borderId="0" xfId="0" applyFont="1" applyFill="1" applyAlignment="1">
      <alignment vertical="center"/>
    </xf>
    <xf numFmtId="0" fontId="4" fillId="7" borderId="0" xfId="0" applyFont="1" applyFill="1" applyBorder="1" applyAlignment="1">
      <alignment horizontal="right" vertical="center" wrapText="1"/>
    </xf>
    <xf numFmtId="0" fontId="4" fillId="7" borderId="0" xfId="0" applyFont="1" applyFill="1" applyBorder="1" applyAlignment="1">
      <alignment horizontal="right" vertical="center"/>
    </xf>
    <xf numFmtId="0" fontId="13" fillId="7" borderId="0" xfId="0" applyFont="1" applyFill="1" applyBorder="1" applyAlignment="1">
      <alignment horizontal="center" vertical="center"/>
    </xf>
    <xf numFmtId="0" fontId="10" fillId="5" borderId="0" xfId="2" applyFont="1" applyFill="1" applyBorder="1" applyAlignment="1" applyProtection="1">
      <alignment horizontal="center" vertical="center" wrapText="1"/>
    </xf>
    <xf numFmtId="0" fontId="4" fillId="7" borderId="0" xfId="0" applyFont="1" applyFill="1" applyBorder="1" applyAlignment="1">
      <alignment vertical="center"/>
    </xf>
    <xf numFmtId="0" fontId="15" fillId="0" borderId="0" xfId="2" applyFont="1" applyFill="1" applyProtection="1"/>
    <xf numFmtId="0" fontId="16" fillId="0" borderId="0" xfId="2" applyFont="1" applyFill="1" applyAlignment="1" applyProtection="1">
      <alignment horizontal="center" vertical="center" wrapText="1"/>
    </xf>
    <xf numFmtId="0" fontId="17" fillId="0" borderId="0" xfId="2" applyFont="1" applyFill="1" applyProtection="1"/>
    <xf numFmtId="0" fontId="8" fillId="0" borderId="0" xfId="2" applyFont="1" applyFill="1" applyAlignment="1" applyProtection="1">
      <alignment horizontal="center"/>
    </xf>
    <xf numFmtId="0" fontId="0" fillId="0" borderId="0" xfId="0" applyFill="1" applyProtection="1"/>
    <xf numFmtId="0" fontId="9" fillId="0" borderId="0" xfId="2" applyFont="1" applyFill="1" applyProtection="1"/>
    <xf numFmtId="0" fontId="14" fillId="0" borderId="0" xfId="2" applyFont="1" applyFill="1" applyProtection="1"/>
    <xf numFmtId="0" fontId="8" fillId="0" borderId="0" xfId="2" applyFont="1" applyFill="1" applyAlignment="1" applyProtection="1">
      <alignment horizontal="center" vertical="center"/>
    </xf>
    <xf numFmtId="0" fontId="6" fillId="0" borderId="0" xfId="2" applyFont="1" applyFill="1" applyAlignment="1" applyProtection="1">
      <alignment horizontal="center" vertical="center"/>
    </xf>
    <xf numFmtId="0" fontId="8" fillId="0" borderId="0" xfId="2" applyFont="1" applyFill="1" applyProtection="1"/>
    <xf numFmtId="0" fontId="8" fillId="0" borderId="0" xfId="2" applyFont="1" applyFill="1" applyAlignment="1" applyProtection="1">
      <alignment horizontal="right" vertical="center"/>
    </xf>
    <xf numFmtId="0" fontId="9" fillId="0" borderId="0" xfId="2" applyFont="1" applyFill="1" applyAlignment="1" applyProtection="1">
      <alignment horizontal="right" vertical="center"/>
    </xf>
    <xf numFmtId="0" fontId="8" fillId="0" borderId="0" xfId="2" applyFont="1" applyFill="1" applyAlignment="1" applyProtection="1">
      <alignment horizontal="right" vertical="center" wrapText="1"/>
    </xf>
    <xf numFmtId="165" fontId="8" fillId="0" borderId="0" xfId="2" applyNumberFormat="1" applyFont="1" applyFill="1" applyAlignment="1" applyProtection="1">
      <alignment horizontal="right" vertical="center" wrapText="1"/>
    </xf>
    <xf numFmtId="165" fontId="9" fillId="0" borderId="0" xfId="2" applyNumberFormat="1" applyFont="1" applyFill="1" applyProtection="1"/>
    <xf numFmtId="165" fontId="8" fillId="0" borderId="0" xfId="2" applyNumberFormat="1" applyFont="1" applyFill="1" applyAlignment="1" applyProtection="1">
      <alignment horizontal="right" vertical="center"/>
    </xf>
    <xf numFmtId="165" fontId="21" fillId="0" borderId="0" xfId="2" applyNumberFormat="1" applyFont="1" applyFill="1" applyProtection="1"/>
    <xf numFmtId="0" fontId="9" fillId="0" borderId="0" xfId="2" applyFont="1" applyFill="1" applyAlignment="1" applyProtection="1">
      <alignment horizontal="right"/>
    </xf>
    <xf numFmtId="0" fontId="18" fillId="0" borderId="0" xfId="2" applyFont="1" applyFill="1" applyAlignment="1" applyProtection="1"/>
    <xf numFmtId="0" fontId="18" fillId="0" borderId="0" xfId="2" applyFont="1" applyFill="1" applyProtection="1"/>
    <xf numFmtId="0" fontId="18" fillId="0" borderId="0" xfId="2" applyFont="1" applyFill="1" applyAlignment="1" applyProtection="1">
      <alignment horizontal="center" vertical="center"/>
    </xf>
    <xf numFmtId="0" fontId="23" fillId="4" borderId="1" xfId="0" applyFont="1" applyFill="1" applyBorder="1" applyAlignment="1">
      <alignment horizontal="center" vertical="center" wrapText="1" readingOrder="1"/>
    </xf>
    <xf numFmtId="0" fontId="6" fillId="6" borderId="0" xfId="0" applyFont="1" applyFill="1" applyAlignment="1">
      <alignment horizontal="right"/>
    </xf>
    <xf numFmtId="0" fontId="25" fillId="0" borderId="0" xfId="0" applyFont="1" applyBorder="1" applyAlignment="1">
      <alignment horizontal="center" vertical="center"/>
    </xf>
    <xf numFmtId="165" fontId="25" fillId="0" borderId="0" xfId="0" applyNumberFormat="1" applyFont="1" applyBorder="1" applyAlignment="1">
      <alignment horizontal="center" vertical="center" wrapText="1"/>
    </xf>
    <xf numFmtId="0" fontId="8" fillId="0" borderId="0" xfId="0" applyFont="1" applyFill="1" applyAlignment="1" applyProtection="1">
      <alignment horizontal="center"/>
    </xf>
    <xf numFmtId="3" fontId="0" fillId="0" borderId="0" xfId="0" applyNumberFormat="1" applyFill="1" applyProtection="1"/>
    <xf numFmtId="0" fontId="22" fillId="0" borderId="0" xfId="0" applyFont="1" applyAlignment="1">
      <alignment horizontal="center"/>
    </xf>
    <xf numFmtId="165" fontId="0" fillId="0" borderId="0" xfId="0" applyNumberFormat="1" applyFill="1" applyProtection="1"/>
    <xf numFmtId="165" fontId="9" fillId="0" borderId="0" xfId="0" applyNumberFormat="1" applyFont="1" applyFill="1" applyProtection="1"/>
    <xf numFmtId="3" fontId="0" fillId="0" borderId="0" xfId="0" applyNumberFormat="1"/>
    <xf numFmtId="0" fontId="2" fillId="0" borderId="0" xfId="2"/>
    <xf numFmtId="164" fontId="4" fillId="0" borderId="12" xfId="1" applyNumberFormat="1" applyFont="1" applyFill="1" applyBorder="1" applyAlignment="1" applyProtection="1">
      <alignment horizontal="right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/>
    <xf numFmtId="0" fontId="7" fillId="0" borderId="0" xfId="0" applyFont="1" applyFill="1" applyBorder="1" applyAlignment="1">
      <alignment horizontal="right"/>
    </xf>
    <xf numFmtId="164" fontId="7" fillId="0" borderId="12" xfId="1" applyNumberFormat="1" applyFont="1" applyFill="1" applyBorder="1" applyAlignment="1" applyProtection="1">
      <alignment horizontal="right"/>
    </xf>
    <xf numFmtId="164" fontId="7" fillId="0" borderId="13" xfId="1" applyNumberFormat="1" applyFont="1" applyFill="1" applyBorder="1" applyAlignment="1" applyProtection="1">
      <alignment horizontal="right"/>
    </xf>
    <xf numFmtId="164" fontId="4" fillId="0" borderId="13" xfId="1" applyNumberFormat="1" applyFont="1" applyFill="1" applyBorder="1" applyAlignment="1" applyProtection="1">
      <alignment horizontal="right"/>
    </xf>
    <xf numFmtId="164" fontId="7" fillId="0" borderId="2" xfId="1" applyNumberFormat="1" applyFont="1" applyFill="1" applyBorder="1" applyAlignment="1" applyProtection="1">
      <alignment horizontal="right"/>
    </xf>
    <xf numFmtId="164" fontId="4" fillId="0" borderId="2" xfId="1" applyNumberFormat="1" applyFont="1" applyFill="1" applyBorder="1" applyAlignment="1" applyProtection="1">
      <alignment horizontal="right"/>
    </xf>
    <xf numFmtId="0" fontId="4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/>
    <xf numFmtId="165" fontId="15" fillId="0" borderId="0" xfId="2" applyNumberFormat="1" applyFont="1" applyFill="1" applyProtection="1"/>
    <xf numFmtId="14" fontId="2" fillId="0" borderId="0" xfId="2" applyNumberFormat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0" fontId="7" fillId="7" borderId="0" xfId="0" applyFont="1" applyFill="1" applyAlignment="1">
      <alignment horizontal="right"/>
    </xf>
    <xf numFmtId="0" fontId="7" fillId="7" borderId="0" xfId="0" applyFont="1" applyFill="1"/>
    <xf numFmtId="0" fontId="7" fillId="7" borderId="0" xfId="0" applyFont="1" applyFill="1" applyBorder="1"/>
    <xf numFmtId="164" fontId="7" fillId="7" borderId="0" xfId="1" applyNumberFormat="1" applyFont="1" applyFill="1" applyBorder="1"/>
    <xf numFmtId="0" fontId="30" fillId="7" borderId="0" xfId="0" applyFont="1" applyFill="1" applyAlignment="1">
      <alignment horizontal="center" vertical="center"/>
    </xf>
    <xf numFmtId="0" fontId="31" fillId="6" borderId="0" xfId="2" applyFont="1" applyFill="1" applyBorder="1" applyAlignment="1" applyProtection="1">
      <alignment horizontal="right" vertical="center" wrapText="1"/>
    </xf>
    <xf numFmtId="0" fontId="6" fillId="6" borderId="0" xfId="2" applyFont="1" applyFill="1" applyBorder="1" applyAlignment="1" applyProtection="1">
      <alignment horizontal="right"/>
    </xf>
    <xf numFmtId="0" fontId="32" fillId="0" borderId="0" xfId="0" applyFont="1"/>
    <xf numFmtId="0" fontId="7" fillId="0" borderId="0" xfId="0" applyFont="1" applyFill="1" applyBorder="1" applyAlignment="1">
      <alignment horizontal="right" wrapText="1"/>
    </xf>
    <xf numFmtId="0" fontId="7" fillId="0" borderId="0" xfId="2" applyFont="1" applyFill="1" applyBorder="1" applyAlignment="1" applyProtection="1">
      <alignment horizontal="right"/>
    </xf>
    <xf numFmtId="0" fontId="7" fillId="0" borderId="0" xfId="0" applyFont="1" applyFill="1" applyAlignment="1">
      <alignment horizontal="right"/>
    </xf>
    <xf numFmtId="0" fontId="7" fillId="0" borderId="0" xfId="0" applyFont="1" applyFill="1"/>
    <xf numFmtId="0" fontId="7" fillId="7" borderId="0" xfId="0" applyFont="1" applyFill="1" applyBorder="1" applyAlignment="1">
      <alignment horizontal="right"/>
    </xf>
    <xf numFmtId="3" fontId="27" fillId="0" borderId="0" xfId="0" applyNumberFormat="1" applyFont="1"/>
    <xf numFmtId="0" fontId="32" fillId="7" borderId="0" xfId="0" applyFont="1" applyFill="1" applyAlignment="1" applyProtection="1">
      <alignment horizontal="right"/>
    </xf>
    <xf numFmtId="0" fontId="7" fillId="7" borderId="0" xfId="0" applyFont="1" applyFill="1" applyBorder="1" applyAlignment="1">
      <alignment horizontal="right" wrapText="1"/>
    </xf>
    <xf numFmtId="0" fontId="7" fillId="0" borderId="0" xfId="0" applyFont="1"/>
    <xf numFmtId="166" fontId="33" fillId="0" borderId="0" xfId="0" applyNumberFormat="1" applyFont="1" applyFill="1" applyProtection="1"/>
    <xf numFmtId="0" fontId="35" fillId="7" borderId="0" xfId="6" applyFont="1" applyFill="1" applyBorder="1" applyAlignment="1">
      <alignment horizontal="right"/>
    </xf>
    <xf numFmtId="0" fontId="36" fillId="7" borderId="0" xfId="0" applyFont="1" applyFill="1" applyBorder="1" applyAlignment="1">
      <alignment horizontal="right"/>
    </xf>
    <xf numFmtId="0" fontId="23" fillId="7" borderId="0" xfId="0" applyFont="1" applyFill="1" applyBorder="1" applyAlignment="1">
      <alignment horizontal="right"/>
    </xf>
    <xf numFmtId="166" fontId="34" fillId="7" borderId="0" xfId="0" applyNumberFormat="1" applyFont="1" applyFill="1" applyProtection="1"/>
    <xf numFmtId="0" fontId="36" fillId="7" borderId="0" xfId="0" applyFont="1" applyFill="1" applyAlignment="1">
      <alignment horizontal="right"/>
    </xf>
    <xf numFmtId="0" fontId="3" fillId="2" borderId="0" xfId="0" applyFont="1" applyFill="1" applyBorder="1" applyAlignment="1">
      <alignment horizontal="center" vertical="center" wrapText="1" readingOrder="1"/>
    </xf>
    <xf numFmtId="14" fontId="10" fillId="3" borderId="0" xfId="2" applyNumberFormat="1" applyFont="1" applyFill="1" applyAlignment="1" applyProtection="1">
      <alignment horizontal="center" vertical="center"/>
    </xf>
    <xf numFmtId="0" fontId="26" fillId="0" borderId="0" xfId="6"/>
    <xf numFmtId="0" fontId="8" fillId="7" borderId="0" xfId="2" applyFont="1" applyFill="1" applyAlignment="1" applyProtection="1">
      <alignment horizontal="center"/>
    </xf>
    <xf numFmtId="165" fontId="15" fillId="7" borderId="0" xfId="2" applyNumberFormat="1" applyFont="1" applyFill="1" applyProtection="1"/>
    <xf numFmtId="1" fontId="0" fillId="0" borderId="0" xfId="0" applyNumberFormat="1" applyFill="1" applyProtection="1"/>
    <xf numFmtId="164" fontId="37" fillId="0" borderId="0" xfId="0" applyNumberFormat="1" applyFont="1" applyFill="1" applyAlignment="1">
      <alignment horizontal="right"/>
    </xf>
    <xf numFmtId="0" fontId="38" fillId="0" borderId="0" xfId="5" applyFont="1" applyFill="1" applyProtection="1"/>
    <xf numFmtId="0" fontId="8" fillId="7" borderId="0" xfId="0" applyFont="1" applyFill="1" applyAlignment="1" applyProtection="1">
      <alignment horizontal="center"/>
    </xf>
    <xf numFmtId="0" fontId="0" fillId="12" borderId="0" xfId="0" applyFill="1" applyProtection="1"/>
    <xf numFmtId="0" fontId="9" fillId="12" borderId="0" xfId="2" applyFont="1" applyFill="1" applyProtection="1"/>
    <xf numFmtId="0" fontId="15" fillId="12" borderId="0" xfId="2" applyFont="1" applyFill="1" applyProtection="1"/>
    <xf numFmtId="0" fontId="40" fillId="0" borderId="0" xfId="2" applyFont="1" applyFill="1" applyAlignment="1" applyProtection="1">
      <alignment horizontal="center"/>
    </xf>
    <xf numFmtId="0" fontId="41" fillId="7" borderId="0" xfId="0" applyFont="1" applyFill="1" applyBorder="1" applyAlignment="1">
      <alignment horizontal="left"/>
    </xf>
    <xf numFmtId="0" fontId="32" fillId="12" borderId="0" xfId="8" applyFont="1" applyFill="1" applyBorder="1" applyAlignment="1" applyProtection="1">
      <alignment horizontal="right"/>
    </xf>
    <xf numFmtId="0" fontId="7" fillId="12" borderId="0" xfId="2" applyFont="1" applyFill="1" applyBorder="1" applyAlignment="1" applyProtection="1">
      <alignment horizontal="right"/>
    </xf>
    <xf numFmtId="0" fontId="7" fillId="12" borderId="0" xfId="0" applyFont="1" applyFill="1" applyBorder="1" applyAlignment="1">
      <alignment horizontal="right"/>
    </xf>
    <xf numFmtId="0" fontId="7" fillId="12" borderId="0" xfId="0" applyFont="1" applyFill="1" applyAlignment="1">
      <alignment horizontal="right"/>
    </xf>
    <xf numFmtId="0" fontId="7" fillId="12" borderId="0" xfId="0" applyFont="1" applyFill="1"/>
    <xf numFmtId="3" fontId="0" fillId="12" borderId="0" xfId="0" applyNumberFormat="1" applyFill="1"/>
    <xf numFmtId="0" fontId="32" fillId="12" borderId="0" xfId="7" applyFont="1" applyFill="1" applyBorder="1" applyAlignment="1" applyProtection="1">
      <alignment horizontal="right"/>
    </xf>
    <xf numFmtId="0" fontId="9" fillId="12" borderId="0" xfId="2" applyFont="1" applyFill="1" applyBorder="1" applyAlignment="1" applyProtection="1">
      <alignment horizontal="right"/>
    </xf>
    <xf numFmtId="0" fontId="4" fillId="12" borderId="0" xfId="0" applyFont="1" applyFill="1" applyBorder="1" applyAlignment="1">
      <alignment horizontal="right"/>
    </xf>
    <xf numFmtId="0" fontId="4" fillId="12" borderId="0" xfId="0" applyFont="1" applyFill="1"/>
    <xf numFmtId="1" fontId="4" fillId="12" borderId="0" xfId="0" applyNumberFormat="1" applyFont="1" applyFill="1"/>
    <xf numFmtId="167" fontId="32" fillId="12" borderId="0" xfId="0" applyNumberFormat="1" applyFont="1" applyFill="1"/>
    <xf numFmtId="164" fontId="7" fillId="12" borderId="0" xfId="1" applyNumberFormat="1" applyFont="1" applyFill="1" applyBorder="1" applyAlignment="1" applyProtection="1">
      <alignment horizontal="right"/>
    </xf>
    <xf numFmtId="166" fontId="0" fillId="12" borderId="0" xfId="0" applyNumberFormat="1" applyFill="1"/>
    <xf numFmtId="0" fontId="9" fillId="12" borderId="0" xfId="0" applyFont="1" applyFill="1" applyAlignment="1">
      <alignment horizontal="right"/>
    </xf>
    <xf numFmtId="0" fontId="0" fillId="12" borderId="0" xfId="0" applyFill="1"/>
    <xf numFmtId="166" fontId="7" fillId="12" borderId="0" xfId="2" applyNumberFormat="1" applyFont="1" applyFill="1" applyBorder="1" applyAlignment="1" applyProtection="1">
      <alignment horizontal="right"/>
    </xf>
    <xf numFmtId="0" fontId="24" fillId="12" borderId="0" xfId="0" applyFont="1" applyFill="1"/>
    <xf numFmtId="0" fontId="6" fillId="0" borderId="0" xfId="2" applyFont="1" applyFill="1" applyBorder="1" applyAlignment="1" applyProtection="1">
      <alignment horizontal="right"/>
    </xf>
    <xf numFmtId="0" fontId="8" fillId="0" borderId="0" xfId="2" applyFont="1" applyFill="1" applyBorder="1" applyAlignment="1" applyProtection="1">
      <alignment horizontal="right"/>
    </xf>
    <xf numFmtId="164" fontId="9" fillId="12" borderId="0" xfId="1" applyNumberFormat="1" applyFont="1" applyFill="1" applyBorder="1" applyAlignment="1" applyProtection="1">
      <alignment horizontal="right"/>
    </xf>
    <xf numFmtId="2" fontId="9" fillId="0" borderId="0" xfId="2" applyNumberFormat="1" applyFont="1" applyFill="1" applyProtection="1"/>
    <xf numFmtId="2" fontId="15" fillId="0" borderId="0" xfId="2" applyNumberFormat="1" applyFont="1" applyFill="1" applyProtection="1"/>
    <xf numFmtId="2" fontId="15" fillId="0" borderId="0" xfId="2" applyNumberFormat="1" applyFont="1" applyFill="1" applyAlignment="1" applyProtection="1"/>
    <xf numFmtId="2" fontId="15" fillId="7" borderId="0" xfId="2" applyNumberFormat="1" applyFont="1" applyFill="1" applyProtection="1"/>
    <xf numFmtId="2" fontId="15" fillId="12" borderId="0" xfId="2" applyNumberFormat="1" applyFont="1" applyFill="1" applyProtection="1"/>
    <xf numFmtId="165" fontId="15" fillId="12" borderId="0" xfId="2" applyNumberFormat="1" applyFont="1" applyFill="1" applyProtection="1"/>
    <xf numFmtId="164" fontId="7" fillId="7" borderId="0" xfId="0" applyNumberFormat="1" applyFont="1" applyFill="1"/>
    <xf numFmtId="0" fontId="26" fillId="0" borderId="0" xfId="6" applyFill="1" applyProtection="1"/>
    <xf numFmtId="0" fontId="3" fillId="4" borderId="9" xfId="0" applyFont="1" applyFill="1" applyBorder="1" applyAlignment="1">
      <alignment horizontal="center" wrapText="1" readingOrder="1"/>
    </xf>
    <xf numFmtId="0" fontId="3" fillId="4" borderId="8" xfId="0" applyFont="1" applyFill="1" applyBorder="1" applyAlignment="1">
      <alignment horizontal="center" wrapText="1" readingOrder="1"/>
    </xf>
    <xf numFmtId="0" fontId="3" fillId="2" borderId="9" xfId="0" applyFont="1" applyFill="1" applyBorder="1" applyAlignment="1">
      <alignment horizontal="center" wrapText="1" readingOrder="1"/>
    </xf>
    <xf numFmtId="0" fontId="3" fillId="2" borderId="8" xfId="0" applyFont="1" applyFill="1" applyBorder="1" applyAlignment="1">
      <alignment horizontal="center" wrapText="1" readingOrder="1"/>
    </xf>
    <xf numFmtId="0" fontId="3" fillId="2" borderId="10" xfId="0" applyFont="1" applyFill="1" applyBorder="1" applyAlignment="1">
      <alignment horizontal="center" wrapText="1" readingOrder="1"/>
    </xf>
    <xf numFmtId="0" fontId="3" fillId="2" borderId="6" xfId="0" applyFont="1" applyFill="1" applyBorder="1" applyAlignment="1">
      <alignment horizontal="center" vertical="center" wrapText="1" readingOrder="1"/>
    </xf>
    <xf numFmtId="0" fontId="3" fillId="2" borderId="2" xfId="0" applyFont="1" applyFill="1" applyBorder="1" applyAlignment="1">
      <alignment horizontal="center" vertical="center" wrapText="1" readingOrder="1"/>
    </xf>
    <xf numFmtId="0" fontId="3" fillId="2" borderId="3" xfId="0" applyFont="1" applyFill="1" applyBorder="1" applyAlignment="1">
      <alignment horizontal="left" vertical="center" wrapText="1" readingOrder="1"/>
    </xf>
    <xf numFmtId="0" fontId="3" fillId="2" borderId="7" xfId="0" applyFont="1" applyFill="1" applyBorder="1" applyAlignment="1">
      <alignment horizontal="left" vertical="center" wrapText="1" readingOrder="1"/>
    </xf>
    <xf numFmtId="0" fontId="3" fillId="2" borderId="4" xfId="0" applyFont="1" applyFill="1" applyBorder="1" applyAlignment="1">
      <alignment horizontal="center" wrapText="1" readingOrder="1"/>
    </xf>
    <xf numFmtId="0" fontId="3" fillId="2" borderId="5" xfId="0" applyFont="1" applyFill="1" applyBorder="1" applyAlignment="1">
      <alignment horizontal="center" wrapText="1" readingOrder="1"/>
    </xf>
    <xf numFmtId="0" fontId="3" fillId="2" borderId="14" xfId="0" applyFont="1" applyFill="1" applyBorder="1" applyAlignment="1">
      <alignment horizontal="center" vertical="center" wrapText="1" readingOrder="1"/>
    </xf>
    <xf numFmtId="0" fontId="3" fillId="2" borderId="15" xfId="0" applyFont="1" applyFill="1" applyBorder="1" applyAlignment="1">
      <alignment horizontal="center" vertical="center" wrapText="1" readingOrder="1"/>
    </xf>
    <xf numFmtId="0" fontId="3" fillId="4" borderId="10" xfId="0" applyFont="1" applyFill="1" applyBorder="1" applyAlignment="1">
      <alignment horizontal="center" wrapText="1" readingOrder="1"/>
    </xf>
    <xf numFmtId="0" fontId="3" fillId="2" borderId="11" xfId="0" applyFont="1" applyFill="1" applyBorder="1" applyAlignment="1">
      <alignment horizontal="center" wrapText="1" readingOrder="1"/>
    </xf>
    <xf numFmtId="0" fontId="18" fillId="8" borderId="0" xfId="2" applyFont="1" applyFill="1" applyAlignment="1" applyProtection="1">
      <alignment horizontal="left"/>
    </xf>
    <xf numFmtId="0" fontId="14" fillId="8" borderId="0" xfId="2" applyFont="1" applyFill="1" applyAlignment="1" applyProtection="1">
      <alignment horizontal="left"/>
    </xf>
    <xf numFmtId="0" fontId="14" fillId="8" borderId="0" xfId="2" applyFont="1" applyFill="1" applyAlignment="1" applyProtection="1">
      <alignment horizontal="center" vertical="center" wrapText="1"/>
    </xf>
    <xf numFmtId="0" fontId="15" fillId="3" borderId="0" xfId="2" applyFont="1" applyFill="1" applyAlignment="1" applyProtection="1">
      <alignment horizontal="left"/>
    </xf>
    <xf numFmtId="0" fontId="20" fillId="9" borderId="0" xfId="2" applyFont="1" applyFill="1" applyAlignment="1" applyProtection="1">
      <alignment horizontal="center" wrapText="1"/>
    </xf>
    <xf numFmtId="0" fontId="20" fillId="9" borderId="0" xfId="2" applyFont="1" applyFill="1" applyAlignment="1" applyProtection="1">
      <alignment horizontal="center"/>
    </xf>
    <xf numFmtId="0" fontId="35" fillId="7" borderId="0" xfId="6" applyFont="1" applyFill="1"/>
    <xf numFmtId="0" fontId="36" fillId="0" borderId="0" xfId="0" applyFont="1" applyAlignment="1">
      <alignment horizontal="right"/>
    </xf>
    <xf numFmtId="0" fontId="36" fillId="0" borderId="0" xfId="0" applyFont="1"/>
  </cellXfs>
  <cellStyles count="9">
    <cellStyle name="Bad" xfId="8" builtinId="27"/>
    <cellStyle name="Comma 2" xfId="4"/>
    <cellStyle name="Good" xfId="7" builtinId="26"/>
    <cellStyle name="Hyperlink" xfId="6" builtinId="8"/>
    <cellStyle name="Hyperlink 2" xfId="5"/>
    <cellStyle name="Normal" xfId="0" builtinId="0"/>
    <cellStyle name="Normal 2" xfId="2"/>
    <cellStyle name="Percent" xfId="1" builtinId="5"/>
    <cellStyle name="Percent 2" xfId="3"/>
  </cellStyles>
  <dxfs count="0"/>
  <tableStyles count="0" defaultTableStyle="TableStyleMedium2" defaultPivotStyle="PivotStyleLight16"/>
  <colors>
    <mruColors>
      <color rgb="FFFFFF99"/>
      <color rgb="FF93B7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000" b="0">
                <a:solidFill>
                  <a:sysClr val="windowText" lastClr="000000"/>
                </a:solidFill>
              </a:rPr>
              <a:t>Contribution to real GDP </a:t>
            </a:r>
            <a:r>
              <a:rPr lang="lv-LV"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growth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lv-LV"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(</a:t>
            </a:r>
            <a:r>
              <a:rPr lang="en-GB"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increase over the corresponding period </a:t>
            </a:r>
            <a:r>
              <a:rPr lang="lv-LV"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of the </a:t>
            </a:r>
            <a:r>
              <a:rPr lang="en-US"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previous</a:t>
            </a:r>
            <a:r>
              <a:rPr lang="lv-LV"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</a:t>
            </a:r>
            <a:r>
              <a:rPr lang="en-GB"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year</a:t>
            </a:r>
            <a:r>
              <a:rPr lang="lv-LV"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)</a:t>
            </a:r>
            <a:endParaRPr lang="en-GB" sz="10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5.3091340047763613E-2"/>
          <c:y val="0.17996772626011359"/>
          <c:w val="0.91732517251957424"/>
          <c:h val="0.60882821997866132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'IKP, GDP'!$L$5</c:f>
              <c:strCache>
                <c:ptCount val="1"/>
                <c:pt idx="0">
                  <c:v>Household consumption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GDP'!$J$6:$J$26</c:f>
              <c:strCache>
                <c:ptCount val="21"/>
                <c:pt idx="0">
                  <c:v>IV</c:v>
                </c:pt>
                <c:pt idx="1">
                  <c:v>I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  <c:pt idx="17">
                  <c:v>I</c:v>
                </c:pt>
                <c:pt idx="18">
                  <c:v>II</c:v>
                </c:pt>
                <c:pt idx="19">
                  <c:v>III</c:v>
                </c:pt>
                <c:pt idx="20">
                  <c:v>IV</c:v>
                </c:pt>
              </c:strCache>
            </c:strRef>
          </c:cat>
          <c:val>
            <c:numRef>
              <c:f>'IKP, GDP'!$L$6:$L$26</c:f>
              <c:numCache>
                <c:formatCode>0.0</c:formatCode>
                <c:ptCount val="21"/>
                <c:pt idx="0">
                  <c:v>0.94198915242930092</c:v>
                </c:pt>
                <c:pt idx="1">
                  <c:v>1.3163636214996011</c:v>
                </c:pt>
                <c:pt idx="2">
                  <c:v>1.245688398817989</c:v>
                </c:pt>
                <c:pt idx="3">
                  <c:v>2.1738837521006857</c:v>
                </c:pt>
                <c:pt idx="4">
                  <c:v>1.1248138009365782</c:v>
                </c:pt>
                <c:pt idx="5">
                  <c:v>1.2065344623193366</c:v>
                </c:pt>
                <c:pt idx="6">
                  <c:v>1.1828925267141597</c:v>
                </c:pt>
                <c:pt idx="7">
                  <c:v>0.13109351775388889</c:v>
                </c:pt>
                <c:pt idx="8">
                  <c:v>1.0591456304483242</c:v>
                </c:pt>
                <c:pt idx="9">
                  <c:v>1.105189085273953</c:v>
                </c:pt>
                <c:pt idx="10">
                  <c:v>1.2327299803669618</c:v>
                </c:pt>
                <c:pt idx="11">
                  <c:v>2.3309595792226889</c:v>
                </c:pt>
                <c:pt idx="12">
                  <c:v>2.566637417010019</c:v>
                </c:pt>
                <c:pt idx="13">
                  <c:v>2.8296782968144218</c:v>
                </c:pt>
                <c:pt idx="14">
                  <c:v>2.726768971307556</c:v>
                </c:pt>
                <c:pt idx="15">
                  <c:v>2.2328181864827887</c:v>
                </c:pt>
                <c:pt idx="16">
                  <c:v>2.2593659889219255</c:v>
                </c:pt>
                <c:pt idx="17">
                  <c:v>1.5271147019218998</c:v>
                </c:pt>
                <c:pt idx="18">
                  <c:v>1.9405125199420465</c:v>
                </c:pt>
                <c:pt idx="19">
                  <c:v>2.0668494285055385</c:v>
                </c:pt>
                <c:pt idx="20">
                  <c:v>1.231164350317429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BF-4E31-9DC8-C93F5B4520A1}"/>
            </c:ext>
          </c:extLst>
        </c:ser>
        <c:ser>
          <c:idx val="2"/>
          <c:order val="2"/>
          <c:tx>
            <c:strRef>
              <c:f>'IKP, GDP'!$M$5</c:f>
              <c:strCache>
                <c:ptCount val="1"/>
                <c:pt idx="0">
                  <c:v>Government consumption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'IKP, GDP'!$J$6:$J$26</c:f>
              <c:strCache>
                <c:ptCount val="21"/>
                <c:pt idx="0">
                  <c:v>IV</c:v>
                </c:pt>
                <c:pt idx="1">
                  <c:v>I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  <c:pt idx="17">
                  <c:v>I</c:v>
                </c:pt>
                <c:pt idx="18">
                  <c:v>II</c:v>
                </c:pt>
                <c:pt idx="19">
                  <c:v>III</c:v>
                </c:pt>
                <c:pt idx="20">
                  <c:v>IV</c:v>
                </c:pt>
              </c:strCache>
            </c:strRef>
          </c:cat>
          <c:val>
            <c:numRef>
              <c:f>'IKP, GDP'!$M$6:$M$26</c:f>
              <c:numCache>
                <c:formatCode>0.0</c:formatCode>
                <c:ptCount val="21"/>
                <c:pt idx="0">
                  <c:v>0.47100308544801961</c:v>
                </c:pt>
                <c:pt idx="1">
                  <c:v>0.53438684661687275</c:v>
                </c:pt>
                <c:pt idx="2">
                  <c:v>0.55600147463615657</c:v>
                </c:pt>
                <c:pt idx="3">
                  <c:v>0.55526492813455708</c:v>
                </c:pt>
                <c:pt idx="4">
                  <c:v>0.43612190738096851</c:v>
                </c:pt>
                <c:pt idx="5">
                  <c:v>0.40718752994209106</c:v>
                </c:pt>
                <c:pt idx="6">
                  <c:v>0.40102546490421503</c:v>
                </c:pt>
                <c:pt idx="7">
                  <c:v>0.46412131752471442</c:v>
                </c:pt>
                <c:pt idx="8">
                  <c:v>0.61652295187288364</c:v>
                </c:pt>
                <c:pt idx="9">
                  <c:v>0.61542284809633541</c:v>
                </c:pt>
                <c:pt idx="10">
                  <c:v>0.67490289979699625</c:v>
                </c:pt>
                <c:pt idx="11">
                  <c:v>0.68506831517800404</c:v>
                </c:pt>
                <c:pt idx="12">
                  <c:v>0.63742116041587615</c:v>
                </c:pt>
                <c:pt idx="13">
                  <c:v>0.71145352417822227</c:v>
                </c:pt>
                <c:pt idx="14">
                  <c:v>0.69425857181493722</c:v>
                </c:pt>
                <c:pt idx="15">
                  <c:v>0.66101136438803976</c:v>
                </c:pt>
                <c:pt idx="16">
                  <c:v>0.64490966101288594</c:v>
                </c:pt>
                <c:pt idx="17">
                  <c:v>0.53730354673366709</c:v>
                </c:pt>
                <c:pt idx="18">
                  <c:v>0.49710457183099016</c:v>
                </c:pt>
                <c:pt idx="19">
                  <c:v>0.49815183663262097</c:v>
                </c:pt>
                <c:pt idx="20">
                  <c:v>0.48469405257158338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BF-4E31-9DC8-C93F5B4520A1}"/>
            </c:ext>
          </c:extLst>
        </c:ser>
        <c:ser>
          <c:idx val="3"/>
          <c:order val="3"/>
          <c:tx>
            <c:strRef>
              <c:f>'IKP, GDP'!$N$5</c:f>
              <c:strCache>
                <c:ptCount val="1"/>
                <c:pt idx="0">
                  <c:v>Gross capital formation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GDP'!$J$6:$J$26</c:f>
              <c:strCache>
                <c:ptCount val="21"/>
                <c:pt idx="0">
                  <c:v>IV</c:v>
                </c:pt>
                <c:pt idx="1">
                  <c:v>I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  <c:pt idx="17">
                  <c:v>I</c:v>
                </c:pt>
                <c:pt idx="18">
                  <c:v>II</c:v>
                </c:pt>
                <c:pt idx="19">
                  <c:v>III</c:v>
                </c:pt>
                <c:pt idx="20">
                  <c:v>IV</c:v>
                </c:pt>
              </c:strCache>
            </c:strRef>
          </c:cat>
          <c:val>
            <c:numRef>
              <c:f>'IKP, GDP'!$N$6:$N$26</c:f>
              <c:numCache>
                <c:formatCode>0.0</c:formatCode>
                <c:ptCount val="21"/>
                <c:pt idx="0">
                  <c:v>-0.52216059646322222</c:v>
                </c:pt>
                <c:pt idx="1">
                  <c:v>-1.630070637302641</c:v>
                </c:pt>
                <c:pt idx="2">
                  <c:v>1.2391378456432389</c:v>
                </c:pt>
                <c:pt idx="3">
                  <c:v>1.530784966885878</c:v>
                </c:pt>
                <c:pt idx="4">
                  <c:v>0.71354910260624327</c:v>
                </c:pt>
                <c:pt idx="5">
                  <c:v>1.4095055148246252</c:v>
                </c:pt>
                <c:pt idx="6">
                  <c:v>0.69885619837091795</c:v>
                </c:pt>
                <c:pt idx="7">
                  <c:v>-2.304505676908716</c:v>
                </c:pt>
                <c:pt idx="8">
                  <c:v>1.4606580955534867</c:v>
                </c:pt>
                <c:pt idx="9">
                  <c:v>0.93021623817553101</c:v>
                </c:pt>
                <c:pt idx="10">
                  <c:v>3.4479541454121194</c:v>
                </c:pt>
                <c:pt idx="11">
                  <c:v>7.0092299361818062</c:v>
                </c:pt>
                <c:pt idx="12">
                  <c:v>-0.85905235901380816</c:v>
                </c:pt>
                <c:pt idx="13">
                  <c:v>2.5726692890748999</c:v>
                </c:pt>
                <c:pt idx="14">
                  <c:v>-1.4622354597231271</c:v>
                </c:pt>
                <c:pt idx="15">
                  <c:v>3.7277980856789421</c:v>
                </c:pt>
                <c:pt idx="16">
                  <c:v>6.4251848855771732</c:v>
                </c:pt>
                <c:pt idx="17">
                  <c:v>1.3201623136973999</c:v>
                </c:pt>
                <c:pt idx="18">
                  <c:v>4.233619860857968</c:v>
                </c:pt>
                <c:pt idx="19">
                  <c:v>-3.1578615213389587</c:v>
                </c:pt>
                <c:pt idx="20">
                  <c:v>-1.2110636482817987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BF-4E31-9DC8-C93F5B4520A1}"/>
            </c:ext>
          </c:extLst>
        </c:ser>
        <c:ser>
          <c:idx val="4"/>
          <c:order val="4"/>
          <c:tx>
            <c:strRef>
              <c:f>'IKP, GDP'!$O$5</c:f>
              <c:strCache>
                <c:ptCount val="1"/>
                <c:pt idx="0">
                  <c:v>Export of goods and services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GDP'!$J$6:$J$26</c:f>
              <c:strCache>
                <c:ptCount val="21"/>
                <c:pt idx="0">
                  <c:v>IV</c:v>
                </c:pt>
                <c:pt idx="1">
                  <c:v>I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  <c:pt idx="17">
                  <c:v>I</c:v>
                </c:pt>
                <c:pt idx="18">
                  <c:v>II</c:v>
                </c:pt>
                <c:pt idx="19">
                  <c:v>III</c:v>
                </c:pt>
                <c:pt idx="20">
                  <c:v>IV</c:v>
                </c:pt>
              </c:strCache>
            </c:strRef>
          </c:cat>
          <c:val>
            <c:numRef>
              <c:f>'IKP, GDP'!$O$6:$O$26</c:f>
              <c:numCache>
                <c:formatCode>0.0</c:formatCode>
                <c:ptCount val="21"/>
                <c:pt idx="0">
                  <c:v>3.8283721666380188</c:v>
                </c:pt>
                <c:pt idx="1">
                  <c:v>2.2887378517090129</c:v>
                </c:pt>
                <c:pt idx="2">
                  <c:v>1.6040561296081957</c:v>
                </c:pt>
                <c:pt idx="3">
                  <c:v>2.151853707026675</c:v>
                </c:pt>
                <c:pt idx="4">
                  <c:v>1.508126684782654</c:v>
                </c:pt>
                <c:pt idx="5">
                  <c:v>1.6797461192974275</c:v>
                </c:pt>
                <c:pt idx="6">
                  <c:v>2.9497749081290241</c:v>
                </c:pt>
                <c:pt idx="7">
                  <c:v>2.6124822107636776</c:v>
                </c:pt>
                <c:pt idx="8">
                  <c:v>2.5180941923723541</c:v>
                </c:pt>
                <c:pt idx="9">
                  <c:v>4.1333411878774768</c:v>
                </c:pt>
                <c:pt idx="10">
                  <c:v>2.7037419718917608</c:v>
                </c:pt>
                <c:pt idx="11">
                  <c:v>3.4860722884707229</c:v>
                </c:pt>
                <c:pt idx="12">
                  <c:v>4.8274703921055613</c:v>
                </c:pt>
                <c:pt idx="13">
                  <c:v>2.4816577159633701</c:v>
                </c:pt>
                <c:pt idx="14">
                  <c:v>4.6974275262637057</c:v>
                </c:pt>
                <c:pt idx="15">
                  <c:v>2.2439767136066648</c:v>
                </c:pt>
                <c:pt idx="16">
                  <c:v>1.1333788619125569</c:v>
                </c:pt>
                <c:pt idx="17">
                  <c:v>2.0934461238999407</c:v>
                </c:pt>
                <c:pt idx="18">
                  <c:v>-0.34612066452057599</c:v>
                </c:pt>
                <c:pt idx="19">
                  <c:v>1.818083159389124</c:v>
                </c:pt>
                <c:pt idx="20">
                  <c:v>1.2249020400971782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BF-4E31-9DC8-C93F5B4520A1}"/>
            </c:ext>
          </c:extLst>
        </c:ser>
        <c:ser>
          <c:idx val="5"/>
          <c:order val="5"/>
          <c:tx>
            <c:strRef>
              <c:f>'IKP, GDP'!$P$5</c:f>
              <c:strCache>
                <c:ptCount val="1"/>
                <c:pt idx="0">
                  <c:v>Import of goods and services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GDP'!$J$6:$J$26</c:f>
              <c:strCache>
                <c:ptCount val="21"/>
                <c:pt idx="0">
                  <c:v>IV</c:v>
                </c:pt>
                <c:pt idx="1">
                  <c:v>I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  <c:pt idx="17">
                  <c:v>I</c:v>
                </c:pt>
                <c:pt idx="18">
                  <c:v>II</c:v>
                </c:pt>
                <c:pt idx="19">
                  <c:v>III</c:v>
                </c:pt>
                <c:pt idx="20">
                  <c:v>IV</c:v>
                </c:pt>
              </c:strCache>
            </c:strRef>
          </c:cat>
          <c:val>
            <c:numRef>
              <c:f>'IKP, GDP'!$P$6:$P$26</c:f>
              <c:numCache>
                <c:formatCode>0.0</c:formatCode>
                <c:ptCount val="21"/>
                <c:pt idx="0">
                  <c:v>-3.2704217346242412</c:v>
                </c:pt>
                <c:pt idx="1">
                  <c:v>-0.13667945066612711</c:v>
                </c:pt>
                <c:pt idx="2">
                  <c:v>-0.93767698765279961</c:v>
                </c:pt>
                <c:pt idx="3">
                  <c:v>-3.1626083438627295</c:v>
                </c:pt>
                <c:pt idx="4">
                  <c:v>2.6345965178161453E-2</c:v>
                </c:pt>
                <c:pt idx="5">
                  <c:v>-2.3072244111257296</c:v>
                </c:pt>
                <c:pt idx="6">
                  <c:v>-3.6797172097676829</c:v>
                </c:pt>
                <c:pt idx="7">
                  <c:v>8.415279618338694E-3</c:v>
                </c:pt>
                <c:pt idx="8">
                  <c:v>-3.4335901541282956</c:v>
                </c:pt>
                <c:pt idx="9">
                  <c:v>-4.1008768117761507</c:v>
                </c:pt>
                <c:pt idx="10">
                  <c:v>-4.481308605736813</c:v>
                </c:pt>
                <c:pt idx="11">
                  <c:v>-7.9416525837723979</c:v>
                </c:pt>
                <c:pt idx="12">
                  <c:v>-4.4904102683375315</c:v>
                </c:pt>
                <c:pt idx="13">
                  <c:v>-4.5217669738864252</c:v>
                </c:pt>
                <c:pt idx="14">
                  <c:v>-3.4892869712518788</c:v>
                </c:pt>
                <c:pt idx="15">
                  <c:v>-4.5939130698189974</c:v>
                </c:pt>
                <c:pt idx="16">
                  <c:v>-4.235264322907863</c:v>
                </c:pt>
                <c:pt idx="17">
                  <c:v>-2.1505322585141364</c:v>
                </c:pt>
                <c:pt idx="18">
                  <c:v>-2.9187082188892859</c:v>
                </c:pt>
                <c:pt idx="19">
                  <c:v>-0.78818992053516812</c:v>
                </c:pt>
                <c:pt idx="20">
                  <c:v>-0.27157114064696231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EBF-4E31-9DC8-C93F5B452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61769416"/>
        <c:axId val="161770984"/>
      </c:barChart>
      <c:lineChart>
        <c:grouping val="standard"/>
        <c:varyColors val="0"/>
        <c:ser>
          <c:idx val="0"/>
          <c:order val="0"/>
          <c:tx>
            <c:strRef>
              <c:f>'IKP, GDP'!$K$5</c:f>
              <c:strCache>
                <c:ptCount val="1"/>
                <c:pt idx="0">
                  <c:v>Real GDP growth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numFmt formatCode="#,##0.0" sourceLinked="0"/>
            <c:spPr>
              <a:solidFill>
                <a:srgbClr val="FFFFFF">
                  <a:alpha val="60000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'IKP, GDP'!$I$6:$J$26</c:f>
              <c:multiLvlStrCache>
                <c:ptCount val="21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</c:lvl>
              </c:multiLvlStrCache>
            </c:multiLvlStrRef>
          </c:cat>
          <c:val>
            <c:numRef>
              <c:f>'IKP, GDP'!$K$6:$K$26</c:f>
              <c:numCache>
                <c:formatCode>0.0</c:formatCode>
                <c:ptCount val="21"/>
                <c:pt idx="0">
                  <c:v>1.7388618389814869</c:v>
                </c:pt>
                <c:pt idx="1">
                  <c:v>2.5656393481488848</c:v>
                </c:pt>
                <c:pt idx="2">
                  <c:v>3.401226629166576</c:v>
                </c:pt>
                <c:pt idx="3">
                  <c:v>3.8739025820627493</c:v>
                </c:pt>
                <c:pt idx="4">
                  <c:v>2.7413353138808105</c:v>
                </c:pt>
                <c:pt idx="5">
                  <c:v>3.1704035226595151</c:v>
                </c:pt>
                <c:pt idx="6">
                  <c:v>1.063017047920245</c:v>
                </c:pt>
                <c:pt idx="7">
                  <c:v>0.25424197382573066</c:v>
                </c:pt>
                <c:pt idx="8">
                  <c:v>1.9933976183102997</c:v>
                </c:pt>
                <c:pt idx="9">
                  <c:v>2.3429718891015527</c:v>
                </c:pt>
                <c:pt idx="10">
                  <c:v>4.1482547879523324</c:v>
                </c:pt>
                <c:pt idx="11">
                  <c:v>4.6474764084228459</c:v>
                </c:pt>
                <c:pt idx="12">
                  <c:v>3.8759439958202302</c:v>
                </c:pt>
                <c:pt idx="13">
                  <c:v>3.8062244555818969</c:v>
                </c:pt>
                <c:pt idx="14">
                  <c:v>4.0163884837060015</c:v>
                </c:pt>
                <c:pt idx="15">
                  <c:v>4.813930787458176</c:v>
                </c:pt>
                <c:pt idx="16">
                  <c:v>5.2747020715913306</c:v>
                </c:pt>
                <c:pt idx="17">
                  <c:v>3.3022238140082871</c:v>
                </c:pt>
                <c:pt idx="18">
                  <c:v>2.6777589550442293</c:v>
                </c:pt>
                <c:pt idx="19">
                  <c:v>1.846718337779496</c:v>
                </c:pt>
                <c:pt idx="20">
                  <c:v>0.95422134449318907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EBF-4E31-9DC8-C93F5B452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769416"/>
        <c:axId val="161770984"/>
      </c:lineChart>
      <c:catAx>
        <c:axId val="161769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61770984"/>
        <c:crosses val="autoZero"/>
        <c:auto val="1"/>
        <c:lblAlgn val="ctr"/>
        <c:lblOffset val="100"/>
        <c:noMultiLvlLbl val="0"/>
      </c:catAx>
      <c:valAx>
        <c:axId val="161770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61769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384762637435005E-2"/>
          <c:y val="0.89353628162440768"/>
          <c:w val="0.95131291028446385"/>
          <c:h val="8.5032573549274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8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000" b="0">
                <a:solidFill>
                  <a:sysClr val="windowText" lastClr="000000"/>
                </a:solidFill>
              </a:rPr>
              <a:t>Ieguldījums reālā IKP izaugsmē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800">
                <a:solidFill>
                  <a:sysClr val="windowText" lastClr="000000"/>
                </a:solidFill>
              </a:defRPr>
            </a:pPr>
            <a:r>
              <a:rPr lang="lv-LV"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(salīdzinājumā ar iepriekšējā gada attiecīgo periodu</a:t>
            </a:r>
            <a:r>
              <a:rPr lang="lv-LV" sz="8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)</a:t>
            </a:r>
            <a:endParaRPr lang="en-GB" sz="8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8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'IKP, GDP'!$L$4</c:f>
              <c:strCache>
                <c:ptCount val="1"/>
                <c:pt idx="0">
                  <c:v>Mājsaimniecību patēriņš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GDP'!$J$6:$J$26</c:f>
              <c:strCache>
                <c:ptCount val="21"/>
                <c:pt idx="0">
                  <c:v>IV</c:v>
                </c:pt>
                <c:pt idx="1">
                  <c:v>I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  <c:pt idx="17">
                  <c:v>I</c:v>
                </c:pt>
                <c:pt idx="18">
                  <c:v>II</c:v>
                </c:pt>
                <c:pt idx="19">
                  <c:v>III</c:v>
                </c:pt>
                <c:pt idx="20">
                  <c:v>IV</c:v>
                </c:pt>
              </c:strCache>
            </c:strRef>
          </c:cat>
          <c:val>
            <c:numRef>
              <c:f>'IKP, GDP'!$L$6:$L$26</c:f>
              <c:numCache>
                <c:formatCode>0.0</c:formatCode>
                <c:ptCount val="21"/>
                <c:pt idx="0">
                  <c:v>0.94198915242930092</c:v>
                </c:pt>
                <c:pt idx="1">
                  <c:v>1.3163636214996011</c:v>
                </c:pt>
                <c:pt idx="2">
                  <c:v>1.245688398817989</c:v>
                </c:pt>
                <c:pt idx="3">
                  <c:v>2.1738837521006857</c:v>
                </c:pt>
                <c:pt idx="4">
                  <c:v>1.1248138009365782</c:v>
                </c:pt>
                <c:pt idx="5">
                  <c:v>1.2065344623193366</c:v>
                </c:pt>
                <c:pt idx="6">
                  <c:v>1.1828925267141597</c:v>
                </c:pt>
                <c:pt idx="7">
                  <c:v>0.13109351775388889</c:v>
                </c:pt>
                <c:pt idx="8">
                  <c:v>1.0591456304483242</c:v>
                </c:pt>
                <c:pt idx="9">
                  <c:v>1.105189085273953</c:v>
                </c:pt>
                <c:pt idx="10">
                  <c:v>1.2327299803669618</c:v>
                </c:pt>
                <c:pt idx="11">
                  <c:v>2.3309595792226889</c:v>
                </c:pt>
                <c:pt idx="12">
                  <c:v>2.566637417010019</c:v>
                </c:pt>
                <c:pt idx="13">
                  <c:v>2.8296782968144218</c:v>
                </c:pt>
                <c:pt idx="14">
                  <c:v>2.726768971307556</c:v>
                </c:pt>
                <c:pt idx="15">
                  <c:v>2.2328181864827887</c:v>
                </c:pt>
                <c:pt idx="16">
                  <c:v>2.2593659889219255</c:v>
                </c:pt>
                <c:pt idx="17">
                  <c:v>1.5271147019218998</c:v>
                </c:pt>
                <c:pt idx="18">
                  <c:v>1.9405125199420465</c:v>
                </c:pt>
                <c:pt idx="19">
                  <c:v>2.0668494285055385</c:v>
                </c:pt>
                <c:pt idx="20">
                  <c:v>1.231164350317429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1E-479E-8BA7-C2ADD1D74494}"/>
            </c:ext>
          </c:extLst>
        </c:ser>
        <c:ser>
          <c:idx val="2"/>
          <c:order val="2"/>
          <c:tx>
            <c:strRef>
              <c:f>'IKP, GDP'!$M$4</c:f>
              <c:strCache>
                <c:ptCount val="1"/>
                <c:pt idx="0">
                  <c:v>Valdības patēriņš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GDP'!$J$6:$J$26</c:f>
              <c:strCache>
                <c:ptCount val="21"/>
                <c:pt idx="0">
                  <c:v>IV</c:v>
                </c:pt>
                <c:pt idx="1">
                  <c:v>I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  <c:pt idx="17">
                  <c:v>I</c:v>
                </c:pt>
                <c:pt idx="18">
                  <c:v>II</c:v>
                </c:pt>
                <c:pt idx="19">
                  <c:v>III</c:v>
                </c:pt>
                <c:pt idx="20">
                  <c:v>IV</c:v>
                </c:pt>
              </c:strCache>
            </c:strRef>
          </c:cat>
          <c:val>
            <c:numRef>
              <c:f>'IKP, GDP'!$M$6:$M$26</c:f>
              <c:numCache>
                <c:formatCode>0.0</c:formatCode>
                <c:ptCount val="21"/>
                <c:pt idx="0">
                  <c:v>0.47100308544801961</c:v>
                </c:pt>
                <c:pt idx="1">
                  <c:v>0.53438684661687275</c:v>
                </c:pt>
                <c:pt idx="2">
                  <c:v>0.55600147463615657</c:v>
                </c:pt>
                <c:pt idx="3">
                  <c:v>0.55526492813455708</c:v>
                </c:pt>
                <c:pt idx="4">
                  <c:v>0.43612190738096851</c:v>
                </c:pt>
                <c:pt idx="5">
                  <c:v>0.40718752994209106</c:v>
                </c:pt>
                <c:pt idx="6">
                  <c:v>0.40102546490421503</c:v>
                </c:pt>
                <c:pt idx="7">
                  <c:v>0.46412131752471442</c:v>
                </c:pt>
                <c:pt idx="8">
                  <c:v>0.61652295187288364</c:v>
                </c:pt>
                <c:pt idx="9">
                  <c:v>0.61542284809633541</c:v>
                </c:pt>
                <c:pt idx="10">
                  <c:v>0.67490289979699625</c:v>
                </c:pt>
                <c:pt idx="11">
                  <c:v>0.68506831517800404</c:v>
                </c:pt>
                <c:pt idx="12">
                  <c:v>0.63742116041587615</c:v>
                </c:pt>
                <c:pt idx="13">
                  <c:v>0.71145352417822227</c:v>
                </c:pt>
                <c:pt idx="14">
                  <c:v>0.69425857181493722</c:v>
                </c:pt>
                <c:pt idx="15">
                  <c:v>0.66101136438803976</c:v>
                </c:pt>
                <c:pt idx="16">
                  <c:v>0.64490966101288594</c:v>
                </c:pt>
                <c:pt idx="17">
                  <c:v>0.53730354673366709</c:v>
                </c:pt>
                <c:pt idx="18">
                  <c:v>0.49710457183099016</c:v>
                </c:pt>
                <c:pt idx="19">
                  <c:v>0.49815183663262097</c:v>
                </c:pt>
                <c:pt idx="20">
                  <c:v>0.48469405257158338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1E-479E-8BA7-C2ADD1D74494}"/>
            </c:ext>
          </c:extLst>
        </c:ser>
        <c:ser>
          <c:idx val="3"/>
          <c:order val="3"/>
          <c:tx>
            <c:strRef>
              <c:f>'IKP, GDP'!$N$4</c:f>
              <c:strCache>
                <c:ptCount val="1"/>
                <c:pt idx="0">
                  <c:v>Investīcijas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GDP'!$J$6:$J$26</c:f>
              <c:strCache>
                <c:ptCount val="21"/>
                <c:pt idx="0">
                  <c:v>IV</c:v>
                </c:pt>
                <c:pt idx="1">
                  <c:v>I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  <c:pt idx="17">
                  <c:v>I</c:v>
                </c:pt>
                <c:pt idx="18">
                  <c:v>II</c:v>
                </c:pt>
                <c:pt idx="19">
                  <c:v>III</c:v>
                </c:pt>
                <c:pt idx="20">
                  <c:v>IV</c:v>
                </c:pt>
              </c:strCache>
            </c:strRef>
          </c:cat>
          <c:val>
            <c:numRef>
              <c:f>'IKP, GDP'!$N$6:$N$26</c:f>
              <c:numCache>
                <c:formatCode>0.0</c:formatCode>
                <c:ptCount val="21"/>
                <c:pt idx="0">
                  <c:v>-0.52216059646322222</c:v>
                </c:pt>
                <c:pt idx="1">
                  <c:v>-1.630070637302641</c:v>
                </c:pt>
                <c:pt idx="2">
                  <c:v>1.2391378456432389</c:v>
                </c:pt>
                <c:pt idx="3">
                  <c:v>1.530784966885878</c:v>
                </c:pt>
                <c:pt idx="4">
                  <c:v>0.71354910260624327</c:v>
                </c:pt>
                <c:pt idx="5">
                  <c:v>1.4095055148246252</c:v>
                </c:pt>
                <c:pt idx="6">
                  <c:v>0.69885619837091795</c:v>
                </c:pt>
                <c:pt idx="7">
                  <c:v>-2.304505676908716</c:v>
                </c:pt>
                <c:pt idx="8">
                  <c:v>1.4606580955534867</c:v>
                </c:pt>
                <c:pt idx="9">
                  <c:v>0.93021623817553101</c:v>
                </c:pt>
                <c:pt idx="10">
                  <c:v>3.4479541454121194</c:v>
                </c:pt>
                <c:pt idx="11">
                  <c:v>7.0092299361818062</c:v>
                </c:pt>
                <c:pt idx="12">
                  <c:v>-0.85905235901380816</c:v>
                </c:pt>
                <c:pt idx="13">
                  <c:v>2.5726692890748999</c:v>
                </c:pt>
                <c:pt idx="14">
                  <c:v>-1.4622354597231271</c:v>
                </c:pt>
                <c:pt idx="15">
                  <c:v>3.7277980856789421</c:v>
                </c:pt>
                <c:pt idx="16">
                  <c:v>6.4251848855771732</c:v>
                </c:pt>
                <c:pt idx="17">
                  <c:v>1.3201623136973999</c:v>
                </c:pt>
                <c:pt idx="18">
                  <c:v>4.233619860857968</c:v>
                </c:pt>
                <c:pt idx="19">
                  <c:v>-3.1578615213389587</c:v>
                </c:pt>
                <c:pt idx="20">
                  <c:v>-1.2110636482817987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1E-479E-8BA7-C2ADD1D74494}"/>
            </c:ext>
          </c:extLst>
        </c:ser>
        <c:ser>
          <c:idx val="4"/>
          <c:order val="4"/>
          <c:tx>
            <c:strRef>
              <c:f>'IKP, GDP'!$O$4</c:f>
              <c:strCache>
                <c:ptCount val="1"/>
                <c:pt idx="0">
                  <c:v>Eksports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GDP'!$J$6:$J$26</c:f>
              <c:strCache>
                <c:ptCount val="21"/>
                <c:pt idx="0">
                  <c:v>IV</c:v>
                </c:pt>
                <c:pt idx="1">
                  <c:v>I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  <c:pt idx="17">
                  <c:v>I</c:v>
                </c:pt>
                <c:pt idx="18">
                  <c:v>II</c:v>
                </c:pt>
                <c:pt idx="19">
                  <c:v>III</c:v>
                </c:pt>
                <c:pt idx="20">
                  <c:v>IV</c:v>
                </c:pt>
              </c:strCache>
            </c:strRef>
          </c:cat>
          <c:val>
            <c:numRef>
              <c:f>'IKP, GDP'!$O$6:$O$26</c:f>
              <c:numCache>
                <c:formatCode>0.0</c:formatCode>
                <c:ptCount val="21"/>
                <c:pt idx="0">
                  <c:v>3.8283721666380188</c:v>
                </c:pt>
                <c:pt idx="1">
                  <c:v>2.2887378517090129</c:v>
                </c:pt>
                <c:pt idx="2">
                  <c:v>1.6040561296081957</c:v>
                </c:pt>
                <c:pt idx="3">
                  <c:v>2.151853707026675</c:v>
                </c:pt>
                <c:pt idx="4">
                  <c:v>1.508126684782654</c:v>
                </c:pt>
                <c:pt idx="5">
                  <c:v>1.6797461192974275</c:v>
                </c:pt>
                <c:pt idx="6">
                  <c:v>2.9497749081290241</c:v>
                </c:pt>
                <c:pt idx="7">
                  <c:v>2.6124822107636776</c:v>
                </c:pt>
                <c:pt idx="8">
                  <c:v>2.5180941923723541</c:v>
                </c:pt>
                <c:pt idx="9">
                  <c:v>4.1333411878774768</c:v>
                </c:pt>
                <c:pt idx="10">
                  <c:v>2.7037419718917608</c:v>
                </c:pt>
                <c:pt idx="11">
                  <c:v>3.4860722884707229</c:v>
                </c:pt>
                <c:pt idx="12">
                  <c:v>4.8274703921055613</c:v>
                </c:pt>
                <c:pt idx="13">
                  <c:v>2.4816577159633701</c:v>
                </c:pt>
                <c:pt idx="14">
                  <c:v>4.6974275262637057</c:v>
                </c:pt>
                <c:pt idx="15">
                  <c:v>2.2439767136066648</c:v>
                </c:pt>
                <c:pt idx="16">
                  <c:v>1.1333788619125569</c:v>
                </c:pt>
                <c:pt idx="17">
                  <c:v>2.0934461238999407</c:v>
                </c:pt>
                <c:pt idx="18">
                  <c:v>-0.34612066452057599</c:v>
                </c:pt>
                <c:pt idx="19">
                  <c:v>1.818083159389124</c:v>
                </c:pt>
                <c:pt idx="20">
                  <c:v>1.2249020400971782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1E-479E-8BA7-C2ADD1D74494}"/>
            </c:ext>
          </c:extLst>
        </c:ser>
        <c:ser>
          <c:idx val="5"/>
          <c:order val="5"/>
          <c:tx>
            <c:strRef>
              <c:f>'IKP, GDP'!$P$4</c:f>
              <c:strCache>
                <c:ptCount val="1"/>
                <c:pt idx="0">
                  <c:v>Imports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GDP'!$J$6:$J$26</c:f>
              <c:strCache>
                <c:ptCount val="21"/>
                <c:pt idx="0">
                  <c:v>IV</c:v>
                </c:pt>
                <c:pt idx="1">
                  <c:v>I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  <c:pt idx="17">
                  <c:v>I</c:v>
                </c:pt>
                <c:pt idx="18">
                  <c:v>II</c:v>
                </c:pt>
                <c:pt idx="19">
                  <c:v>III</c:v>
                </c:pt>
                <c:pt idx="20">
                  <c:v>IV</c:v>
                </c:pt>
              </c:strCache>
            </c:strRef>
          </c:cat>
          <c:val>
            <c:numRef>
              <c:f>'IKP, GDP'!$P$6:$P$26</c:f>
              <c:numCache>
                <c:formatCode>0.0</c:formatCode>
                <c:ptCount val="21"/>
                <c:pt idx="0">
                  <c:v>-3.2704217346242412</c:v>
                </c:pt>
                <c:pt idx="1">
                  <c:v>-0.13667945066612711</c:v>
                </c:pt>
                <c:pt idx="2">
                  <c:v>-0.93767698765279961</c:v>
                </c:pt>
                <c:pt idx="3">
                  <c:v>-3.1626083438627295</c:v>
                </c:pt>
                <c:pt idx="4">
                  <c:v>2.6345965178161453E-2</c:v>
                </c:pt>
                <c:pt idx="5">
                  <c:v>-2.3072244111257296</c:v>
                </c:pt>
                <c:pt idx="6">
                  <c:v>-3.6797172097676829</c:v>
                </c:pt>
                <c:pt idx="7">
                  <c:v>8.415279618338694E-3</c:v>
                </c:pt>
                <c:pt idx="8">
                  <c:v>-3.4335901541282956</c:v>
                </c:pt>
                <c:pt idx="9">
                  <c:v>-4.1008768117761507</c:v>
                </c:pt>
                <c:pt idx="10">
                  <c:v>-4.481308605736813</c:v>
                </c:pt>
                <c:pt idx="11">
                  <c:v>-7.9416525837723979</c:v>
                </c:pt>
                <c:pt idx="12">
                  <c:v>-4.4904102683375315</c:v>
                </c:pt>
                <c:pt idx="13">
                  <c:v>-4.5217669738864252</c:v>
                </c:pt>
                <c:pt idx="14">
                  <c:v>-3.4892869712518788</c:v>
                </c:pt>
                <c:pt idx="15">
                  <c:v>-4.5939130698189974</c:v>
                </c:pt>
                <c:pt idx="16">
                  <c:v>-4.235264322907863</c:v>
                </c:pt>
                <c:pt idx="17">
                  <c:v>-2.1505322585141364</c:v>
                </c:pt>
                <c:pt idx="18">
                  <c:v>-2.9187082188892859</c:v>
                </c:pt>
                <c:pt idx="19">
                  <c:v>-0.78818992053516812</c:v>
                </c:pt>
                <c:pt idx="20">
                  <c:v>-0.27157114064696231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1E-479E-8BA7-C2ADD1D74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52317536"/>
        <c:axId val="152321456"/>
      </c:barChart>
      <c:lineChart>
        <c:grouping val="standard"/>
        <c:varyColors val="0"/>
        <c:ser>
          <c:idx val="0"/>
          <c:order val="0"/>
          <c:tx>
            <c:strRef>
              <c:f>'IKP, GDP'!$K$4</c:f>
              <c:strCache>
                <c:ptCount val="1"/>
                <c:pt idx="0">
                  <c:v>Reālā IKP izaugsme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numFmt formatCode="#,##0.0" sourceLinked="0"/>
            <c:spPr>
              <a:solidFill>
                <a:srgbClr val="FFFFFF">
                  <a:alpha val="60000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'IKP, GDP'!$I$6:$J$26</c:f>
              <c:multiLvlStrCache>
                <c:ptCount val="21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</c:lvl>
              </c:multiLvlStrCache>
            </c:multiLvlStrRef>
          </c:cat>
          <c:val>
            <c:numRef>
              <c:f>'IKP, GDP'!$K$6:$K$26</c:f>
              <c:numCache>
                <c:formatCode>0.0</c:formatCode>
                <c:ptCount val="21"/>
                <c:pt idx="0">
                  <c:v>1.7388618389814869</c:v>
                </c:pt>
                <c:pt idx="1">
                  <c:v>2.5656393481488848</c:v>
                </c:pt>
                <c:pt idx="2">
                  <c:v>3.401226629166576</c:v>
                </c:pt>
                <c:pt idx="3">
                  <c:v>3.8739025820627493</c:v>
                </c:pt>
                <c:pt idx="4">
                  <c:v>2.7413353138808105</c:v>
                </c:pt>
                <c:pt idx="5">
                  <c:v>3.1704035226595151</c:v>
                </c:pt>
                <c:pt idx="6">
                  <c:v>1.063017047920245</c:v>
                </c:pt>
                <c:pt idx="7">
                  <c:v>0.25424197382573066</c:v>
                </c:pt>
                <c:pt idx="8">
                  <c:v>1.9933976183102997</c:v>
                </c:pt>
                <c:pt idx="9">
                  <c:v>2.3429718891015527</c:v>
                </c:pt>
                <c:pt idx="10">
                  <c:v>4.1482547879523324</c:v>
                </c:pt>
                <c:pt idx="11">
                  <c:v>4.6474764084228459</c:v>
                </c:pt>
                <c:pt idx="12">
                  <c:v>3.8759439958202302</c:v>
                </c:pt>
                <c:pt idx="13">
                  <c:v>3.8062244555818969</c:v>
                </c:pt>
                <c:pt idx="14">
                  <c:v>4.0163884837060015</c:v>
                </c:pt>
                <c:pt idx="15">
                  <c:v>4.813930787458176</c:v>
                </c:pt>
                <c:pt idx="16">
                  <c:v>5.2747020715913306</c:v>
                </c:pt>
                <c:pt idx="17">
                  <c:v>3.3022238140082871</c:v>
                </c:pt>
                <c:pt idx="18">
                  <c:v>2.6777589550442293</c:v>
                </c:pt>
                <c:pt idx="19">
                  <c:v>1.846718337779496</c:v>
                </c:pt>
                <c:pt idx="20">
                  <c:v>0.95422134449318907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91E-479E-8BA7-C2ADD1D74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17536"/>
        <c:axId val="152321456"/>
      </c:lineChart>
      <c:catAx>
        <c:axId val="152317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21456"/>
        <c:crosses val="autoZero"/>
        <c:auto val="1"/>
        <c:lblAlgn val="ctr"/>
        <c:lblOffset val="100"/>
        <c:noMultiLvlLbl val="0"/>
      </c:catAx>
      <c:valAx>
        <c:axId val="152321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17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000">
                <a:solidFill>
                  <a:sysClr val="windowText" lastClr="000000"/>
                </a:solidFill>
                <a:effectLst/>
              </a:rPr>
              <a:t>Quarterly trade </a:t>
            </a:r>
            <a:r>
              <a:rPr lang="lv-LV" sz="1000">
                <a:effectLst/>
              </a:rPr>
              <a:t>balance in absolute values and % of nominal GDP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>
                <a:solidFill>
                  <a:sysClr val="windowText" lastClr="000000"/>
                </a:solidFill>
              </a:defRPr>
            </a:pPr>
            <a:endParaRPr lang="en-US" sz="1000" b="0" i="0" u="none" strike="noStrike" kern="1200" spc="0" baseline="0" dirty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8655585564356795"/>
          <c:y val="1.9739546783114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8.125241723506782E-2"/>
          <c:y val="0.1359240328122896"/>
          <c:w val="0.85738410978137003"/>
          <c:h val="0.6970008036640803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'Exp-Imp'!$C$4</c:f>
              <c:strCache>
                <c:ptCount val="1"/>
                <c:pt idx="0">
                  <c:v>Export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'Exp-Imp'!$D$2:$AA$3</c:f>
              <c:multiLvlStrCache>
                <c:ptCount val="24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</c:lvl>
              </c:multiLvlStrCache>
            </c:multiLvlStrRef>
          </c:cat>
          <c:val>
            <c:numRef>
              <c:f>'Exp-Imp'!$D$4:$AA$4</c:f>
              <c:numCache>
                <c:formatCode>0.0</c:formatCode>
                <c:ptCount val="24"/>
                <c:pt idx="0">
                  <c:v>2450.6999999999998</c:v>
                </c:pt>
                <c:pt idx="1">
                  <c:v>2493.4</c:v>
                </c:pt>
                <c:pt idx="2">
                  <c:v>2625.5</c:v>
                </c:pt>
                <c:pt idx="3">
                  <c:v>2816.7</c:v>
                </c:pt>
                <c:pt idx="4">
                  <c:v>2476.5</c:v>
                </c:pt>
                <c:pt idx="5">
                  <c:v>2555.1999999999998</c:v>
                </c:pt>
                <c:pt idx="6">
                  <c:v>2663.4</c:v>
                </c:pt>
                <c:pt idx="7">
                  <c:v>2809.5</c:v>
                </c:pt>
                <c:pt idx="8">
                  <c:v>2391.5</c:v>
                </c:pt>
                <c:pt idx="9">
                  <c:v>2569.5</c:v>
                </c:pt>
                <c:pt idx="10">
                  <c:v>2678.2</c:v>
                </c:pt>
                <c:pt idx="11">
                  <c:v>2850.8</c:v>
                </c:pt>
                <c:pt idx="12">
                  <c:v>2719.6</c:v>
                </c:pt>
                <c:pt idx="13">
                  <c:v>2783.8</c:v>
                </c:pt>
                <c:pt idx="14">
                  <c:v>2956.9</c:v>
                </c:pt>
                <c:pt idx="15">
                  <c:v>3187</c:v>
                </c:pt>
                <c:pt idx="16">
                  <c:v>2969.9</c:v>
                </c:pt>
                <c:pt idx="17">
                  <c:v>3193.3</c:v>
                </c:pt>
                <c:pt idx="18">
                  <c:v>3189.7</c:v>
                </c:pt>
                <c:pt idx="19">
                  <c:v>3420.5</c:v>
                </c:pt>
                <c:pt idx="20">
                  <c:v>3123.6</c:v>
                </c:pt>
                <c:pt idx="21" formatCode="General">
                  <c:v>3158.2</c:v>
                </c:pt>
                <c:pt idx="22" formatCode="General">
                  <c:v>3298.5</c:v>
                </c:pt>
                <c:pt idx="23" formatCode="General">
                  <c:v>3370.8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7E-4A02-90E4-37F93388E52F}"/>
            </c:ext>
          </c:extLst>
        </c:ser>
        <c:ser>
          <c:idx val="1"/>
          <c:order val="1"/>
          <c:tx>
            <c:strRef>
              <c:f>'Exp-Imp'!$C$5</c:f>
              <c:strCache>
                <c:ptCount val="1"/>
                <c:pt idx="0">
                  <c:v>Import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'Exp-Imp'!$D$2:$AA$3</c:f>
              <c:multiLvlStrCache>
                <c:ptCount val="24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</c:lvl>
              </c:multiLvlStrCache>
            </c:multiLvlStrRef>
          </c:cat>
          <c:val>
            <c:numRef>
              <c:f>'Exp-Imp'!$D$5:$AA$5</c:f>
              <c:numCache>
                <c:formatCode>0.0</c:formatCode>
                <c:ptCount val="24"/>
                <c:pt idx="0">
                  <c:v>-3068.8</c:v>
                </c:pt>
                <c:pt idx="1">
                  <c:v>-3120.5</c:v>
                </c:pt>
                <c:pt idx="2">
                  <c:v>-3306.5</c:v>
                </c:pt>
                <c:pt idx="3">
                  <c:v>-3413.2</c:v>
                </c:pt>
                <c:pt idx="4">
                  <c:v>-3050.1</c:v>
                </c:pt>
                <c:pt idx="5">
                  <c:v>-3139.2</c:v>
                </c:pt>
                <c:pt idx="6">
                  <c:v>-3295.5</c:v>
                </c:pt>
                <c:pt idx="7">
                  <c:v>-3225.4</c:v>
                </c:pt>
                <c:pt idx="8">
                  <c:v>-2828.1</c:v>
                </c:pt>
                <c:pt idx="9">
                  <c:v>-3068</c:v>
                </c:pt>
                <c:pt idx="10">
                  <c:v>-3149.9</c:v>
                </c:pt>
                <c:pt idx="11">
                  <c:v>-3370.5</c:v>
                </c:pt>
                <c:pt idx="12">
                  <c:v>-3257.4</c:v>
                </c:pt>
                <c:pt idx="13">
                  <c:v>-3452</c:v>
                </c:pt>
                <c:pt idx="14">
                  <c:v>-3777.4</c:v>
                </c:pt>
                <c:pt idx="15">
                  <c:v>-3690</c:v>
                </c:pt>
                <c:pt idx="16">
                  <c:v>-3477.4</c:v>
                </c:pt>
                <c:pt idx="17">
                  <c:v>-3857.4</c:v>
                </c:pt>
                <c:pt idx="18">
                  <c:v>-4313.8999999999996</c:v>
                </c:pt>
                <c:pt idx="19">
                  <c:v>-4144.2</c:v>
                </c:pt>
                <c:pt idx="20">
                  <c:v>-3730.2</c:v>
                </c:pt>
                <c:pt idx="21" formatCode="General">
                  <c:v>-4044.8</c:v>
                </c:pt>
                <c:pt idx="22" formatCode="General">
                  <c:v>-4087.5</c:v>
                </c:pt>
                <c:pt idx="23" formatCode="General">
                  <c:v>-4040.6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7E-4A02-90E4-37F93388E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52322632"/>
        <c:axId val="152319104"/>
      </c:barChart>
      <c:lineChart>
        <c:grouping val="standard"/>
        <c:varyColors val="0"/>
        <c:ser>
          <c:idx val="2"/>
          <c:order val="2"/>
          <c:tx>
            <c:strRef>
              <c:f>'Exp-Imp'!$C$6</c:f>
              <c:strCache>
                <c:ptCount val="1"/>
                <c:pt idx="0">
                  <c:v>Trade balance</c:v>
                </c:pt>
              </c:strCache>
            </c:strRef>
          </c:tx>
          <c:spPr>
            <a:ln w="127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'Exp-Imp'!$D$3:$AA$3</c:f>
              <c:strCache>
                <c:ptCount val="24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'Exp-Imp'!$D$6:$AA$6</c:f>
              <c:numCache>
                <c:formatCode>0.0</c:formatCode>
                <c:ptCount val="24"/>
                <c:pt idx="0">
                  <c:v>-618.10000000000036</c:v>
                </c:pt>
                <c:pt idx="1">
                  <c:v>-627.09999999999991</c:v>
                </c:pt>
                <c:pt idx="2">
                  <c:v>-681</c:v>
                </c:pt>
                <c:pt idx="3">
                  <c:v>-596.5</c:v>
                </c:pt>
                <c:pt idx="4">
                  <c:v>-573.59999999999991</c:v>
                </c:pt>
                <c:pt idx="5">
                  <c:v>-584</c:v>
                </c:pt>
                <c:pt idx="6">
                  <c:v>-632.09999999999991</c:v>
                </c:pt>
                <c:pt idx="7">
                  <c:v>-415.90000000000009</c:v>
                </c:pt>
                <c:pt idx="8">
                  <c:v>-436.59999999999991</c:v>
                </c:pt>
                <c:pt idx="9">
                  <c:v>-498.5</c:v>
                </c:pt>
                <c:pt idx="10">
                  <c:v>-471.70000000000027</c:v>
                </c:pt>
                <c:pt idx="11">
                  <c:v>-519.69999999999982</c:v>
                </c:pt>
                <c:pt idx="12">
                  <c:v>-537.80000000000018</c:v>
                </c:pt>
                <c:pt idx="13">
                  <c:v>-668.19999999999982</c:v>
                </c:pt>
                <c:pt idx="14">
                  <c:v>-820.5</c:v>
                </c:pt>
                <c:pt idx="15">
                  <c:v>-503</c:v>
                </c:pt>
                <c:pt idx="16">
                  <c:v>-507.5</c:v>
                </c:pt>
                <c:pt idx="17">
                  <c:v>-664.09999999999991</c:v>
                </c:pt>
                <c:pt idx="18">
                  <c:v>-1124.1999999999998</c:v>
                </c:pt>
                <c:pt idx="19">
                  <c:v>-723.69999999999982</c:v>
                </c:pt>
                <c:pt idx="20">
                  <c:v>-606.59999999999991</c:v>
                </c:pt>
                <c:pt idx="21">
                  <c:v>-886.60000000000036</c:v>
                </c:pt>
                <c:pt idx="22">
                  <c:v>-789</c:v>
                </c:pt>
                <c:pt idx="23">
                  <c:v>-669.79999999999973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7E-4A02-90E4-37F93388E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22632"/>
        <c:axId val="152319104"/>
      </c:lineChart>
      <c:lineChart>
        <c:grouping val="standard"/>
        <c:varyColors val="0"/>
        <c:ser>
          <c:idx val="3"/>
          <c:order val="3"/>
          <c:tx>
            <c:strRef>
              <c:f>'Exp-Imp'!$C$9</c:f>
              <c:strCache>
                <c:ptCount val="1"/>
                <c:pt idx="0">
                  <c:v>Trade balance, % of nominal GDP (seasonally non-adjusted data)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rgbClr val="FFFFFF">
                  <a:alpha val="69804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'Exp-Imp'!$D$9:$XFD$9</c:f>
              <c:numCache>
                <c:formatCode>0.0</c:formatCode>
                <c:ptCount val="24"/>
                <c:pt idx="0">
                  <c:v>-11.696490731084609</c:v>
                </c:pt>
                <c:pt idx="1">
                  <c:v>-10.702471962117583</c:v>
                </c:pt>
                <c:pt idx="2">
                  <c:v>-11.034694635485632</c:v>
                </c:pt>
                <c:pt idx="3">
                  <c:v>-9.4102509736809559</c:v>
                </c:pt>
                <c:pt idx="4">
                  <c:v>-10.590648361486743</c:v>
                </c:pt>
                <c:pt idx="5">
                  <c:v>-9.5556429671449514</c:v>
                </c:pt>
                <c:pt idx="6">
                  <c:v>-9.8352345371239238</c:v>
                </c:pt>
                <c:pt idx="7">
                  <c:v>-6.4267421701991099</c:v>
                </c:pt>
                <c:pt idx="8">
                  <c:v>-7.8158131838053331</c:v>
                </c:pt>
                <c:pt idx="9">
                  <c:v>-7.9624447340846931</c:v>
                </c:pt>
                <c:pt idx="10">
                  <c:v>-7.2584104927348232</c:v>
                </c:pt>
                <c:pt idx="11">
                  <c:v>-7.7253319685296375</c:v>
                </c:pt>
                <c:pt idx="12">
                  <c:v>-9.1065921702949701</c:v>
                </c:pt>
                <c:pt idx="13">
                  <c:v>-9.9772890502164309</c:v>
                </c:pt>
                <c:pt idx="14">
                  <c:v>-11.670737556476128</c:v>
                </c:pt>
                <c:pt idx="15">
                  <c:v>-7.0206243051780248</c:v>
                </c:pt>
                <c:pt idx="16">
                  <c:v>-8.0482214540686012</c:v>
                </c:pt>
                <c:pt idx="17">
                  <c:v>-9.1284282292622407</c:v>
                </c:pt>
                <c:pt idx="18">
                  <c:v>-14.712903381167061</c:v>
                </c:pt>
                <c:pt idx="19">
                  <c:v>-9.2375575065717204</c:v>
                </c:pt>
                <c:pt idx="20">
                  <c:v>-8.9716474642450397</c:v>
                </c:pt>
                <c:pt idx="21">
                  <c:v>-11.589009237744882</c:v>
                </c:pt>
                <c:pt idx="22">
                  <c:v>-9.8085871009993575</c:v>
                </c:pt>
                <c:pt idx="23">
                  <c:v>-8.3511388307632579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7E-4A02-90E4-37F93388E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24200"/>
        <c:axId val="152323416"/>
      </c:lineChart>
      <c:catAx>
        <c:axId val="152322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19104"/>
        <c:crosses val="autoZero"/>
        <c:auto val="1"/>
        <c:lblAlgn val="ctr"/>
        <c:lblOffset val="100"/>
        <c:noMultiLvlLbl val="0"/>
      </c:catAx>
      <c:valAx>
        <c:axId val="152319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2263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2394283645196925E-3"/>
                <c:y val="6.7423897923284334E-2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r>
                    <a:rPr lang="lv-LV" sz="700"/>
                    <a:t>Thsd. EUR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</c:dispUnitsLbl>
        </c:dispUnits>
      </c:valAx>
      <c:valAx>
        <c:axId val="152323416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lv-LV" sz="700"/>
                  <a:t>%</a:t>
                </a:r>
                <a:endParaRPr lang="en-GB" sz="700"/>
              </a:p>
            </c:rich>
          </c:tx>
          <c:layout>
            <c:manualLayout>
              <c:xMode val="edge"/>
              <c:yMode val="edge"/>
              <c:x val="0.96081280677762027"/>
              <c:y val="3.342978075106122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v-LV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24200"/>
        <c:crosses val="max"/>
        <c:crossBetween val="between"/>
      </c:valAx>
      <c:catAx>
        <c:axId val="152324200"/>
        <c:scaling>
          <c:orientation val="minMax"/>
        </c:scaling>
        <c:delete val="1"/>
        <c:axPos val="b"/>
        <c:majorTickMark val="out"/>
        <c:minorTickMark val="none"/>
        <c:tickLblPos val="nextTo"/>
        <c:crossAx val="1523234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7940370996191386"/>
          <c:w val="1"/>
          <c:h val="0.100977759744063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000">
                <a:effectLst/>
              </a:rPr>
              <a:t>Ceturkšņa tirdzniecības bilance absolūtās vērtībās un % no nominālā IKP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>
                <a:solidFill>
                  <a:sysClr val="windowText" lastClr="000000"/>
                </a:solidFill>
              </a:defRPr>
            </a:pPr>
            <a:endParaRPr lang="en-US" sz="1000" b="0" i="0" u="none" strike="noStrike" kern="1200" spc="0" baseline="0" dirty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72924677960123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7.7346657650299411E-2"/>
          <c:y val="0.13452539541619846"/>
          <c:w val="0.85738410978137003"/>
          <c:h val="0.6970008036640803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'Exp-Imp'!$B$4</c:f>
              <c:strCache>
                <c:ptCount val="1"/>
                <c:pt idx="0">
                  <c:v>Eksports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'Exp-Imp'!$D$2:$AA$3</c:f>
              <c:multiLvlStrCache>
                <c:ptCount val="24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</c:lvl>
              </c:multiLvlStrCache>
            </c:multiLvlStrRef>
          </c:cat>
          <c:val>
            <c:numRef>
              <c:f>'Exp-Imp'!$D$4:$AA$4</c:f>
              <c:numCache>
                <c:formatCode>0.0</c:formatCode>
                <c:ptCount val="24"/>
                <c:pt idx="0">
                  <c:v>2450.6999999999998</c:v>
                </c:pt>
                <c:pt idx="1">
                  <c:v>2493.4</c:v>
                </c:pt>
                <c:pt idx="2">
                  <c:v>2625.5</c:v>
                </c:pt>
                <c:pt idx="3">
                  <c:v>2816.7</c:v>
                </c:pt>
                <c:pt idx="4">
                  <c:v>2476.5</c:v>
                </c:pt>
                <c:pt idx="5">
                  <c:v>2555.1999999999998</c:v>
                </c:pt>
                <c:pt idx="6">
                  <c:v>2663.4</c:v>
                </c:pt>
                <c:pt idx="7">
                  <c:v>2809.5</c:v>
                </c:pt>
                <c:pt idx="8">
                  <c:v>2391.5</c:v>
                </c:pt>
                <c:pt idx="9">
                  <c:v>2569.5</c:v>
                </c:pt>
                <c:pt idx="10">
                  <c:v>2678.2</c:v>
                </c:pt>
                <c:pt idx="11">
                  <c:v>2850.8</c:v>
                </c:pt>
                <c:pt idx="12">
                  <c:v>2719.6</c:v>
                </c:pt>
                <c:pt idx="13">
                  <c:v>2783.8</c:v>
                </c:pt>
                <c:pt idx="14">
                  <c:v>2956.9</c:v>
                </c:pt>
                <c:pt idx="15">
                  <c:v>3187</c:v>
                </c:pt>
                <c:pt idx="16">
                  <c:v>2969.9</c:v>
                </c:pt>
                <c:pt idx="17">
                  <c:v>3193.3</c:v>
                </c:pt>
                <c:pt idx="18">
                  <c:v>3189.7</c:v>
                </c:pt>
                <c:pt idx="19">
                  <c:v>3420.5</c:v>
                </c:pt>
                <c:pt idx="20">
                  <c:v>3123.6</c:v>
                </c:pt>
                <c:pt idx="21" formatCode="General">
                  <c:v>3158.2</c:v>
                </c:pt>
                <c:pt idx="22" formatCode="General">
                  <c:v>3298.5</c:v>
                </c:pt>
                <c:pt idx="23" formatCode="General">
                  <c:v>3370.8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BE-49BC-B7A6-20A2375AD8DD}"/>
            </c:ext>
          </c:extLst>
        </c:ser>
        <c:ser>
          <c:idx val="1"/>
          <c:order val="1"/>
          <c:tx>
            <c:strRef>
              <c:f>'Exp-Imp'!$B$5</c:f>
              <c:strCache>
                <c:ptCount val="1"/>
                <c:pt idx="0">
                  <c:v>Imports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'Exp-Imp'!$D$2:$AA$3</c:f>
              <c:multiLvlStrCache>
                <c:ptCount val="24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</c:lvl>
              </c:multiLvlStrCache>
            </c:multiLvlStrRef>
          </c:cat>
          <c:val>
            <c:numRef>
              <c:f>'Exp-Imp'!$D$5:$AA$5</c:f>
              <c:numCache>
                <c:formatCode>0.0</c:formatCode>
                <c:ptCount val="24"/>
                <c:pt idx="0">
                  <c:v>-3068.8</c:v>
                </c:pt>
                <c:pt idx="1">
                  <c:v>-3120.5</c:v>
                </c:pt>
                <c:pt idx="2">
                  <c:v>-3306.5</c:v>
                </c:pt>
                <c:pt idx="3">
                  <c:v>-3413.2</c:v>
                </c:pt>
                <c:pt idx="4">
                  <c:v>-3050.1</c:v>
                </c:pt>
                <c:pt idx="5">
                  <c:v>-3139.2</c:v>
                </c:pt>
                <c:pt idx="6">
                  <c:v>-3295.5</c:v>
                </c:pt>
                <c:pt idx="7">
                  <c:v>-3225.4</c:v>
                </c:pt>
                <c:pt idx="8">
                  <c:v>-2828.1</c:v>
                </c:pt>
                <c:pt idx="9">
                  <c:v>-3068</c:v>
                </c:pt>
                <c:pt idx="10">
                  <c:v>-3149.9</c:v>
                </c:pt>
                <c:pt idx="11">
                  <c:v>-3370.5</c:v>
                </c:pt>
                <c:pt idx="12">
                  <c:v>-3257.4</c:v>
                </c:pt>
                <c:pt idx="13">
                  <c:v>-3452</c:v>
                </c:pt>
                <c:pt idx="14">
                  <c:v>-3777.4</c:v>
                </c:pt>
                <c:pt idx="15">
                  <c:v>-3690</c:v>
                </c:pt>
                <c:pt idx="16">
                  <c:v>-3477.4</c:v>
                </c:pt>
                <c:pt idx="17">
                  <c:v>-3857.4</c:v>
                </c:pt>
                <c:pt idx="18">
                  <c:v>-4313.8999999999996</c:v>
                </c:pt>
                <c:pt idx="19">
                  <c:v>-4144.2</c:v>
                </c:pt>
                <c:pt idx="20">
                  <c:v>-3730.2</c:v>
                </c:pt>
                <c:pt idx="21" formatCode="General">
                  <c:v>-4044.8</c:v>
                </c:pt>
                <c:pt idx="22" formatCode="General">
                  <c:v>-4087.5</c:v>
                </c:pt>
                <c:pt idx="23" formatCode="General">
                  <c:v>-4040.6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BE-49BC-B7A6-20A2375AD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52317144"/>
        <c:axId val="152319496"/>
      </c:barChart>
      <c:lineChart>
        <c:grouping val="standard"/>
        <c:varyColors val="0"/>
        <c:ser>
          <c:idx val="2"/>
          <c:order val="2"/>
          <c:tx>
            <c:strRef>
              <c:f>'Exp-Imp'!$B$6</c:f>
              <c:strCache>
                <c:ptCount val="1"/>
                <c:pt idx="0">
                  <c:v>Tirdzniecības bilance</c:v>
                </c:pt>
              </c:strCache>
            </c:strRef>
          </c:tx>
          <c:spPr>
            <a:ln w="127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'Exp-Imp'!$D$3:$AA$3</c:f>
              <c:strCache>
                <c:ptCount val="24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</c:strCache>
            </c:strRef>
          </c:cat>
          <c:val>
            <c:numRef>
              <c:f>'Exp-Imp'!$D$6:$AA$6</c:f>
              <c:numCache>
                <c:formatCode>0.0</c:formatCode>
                <c:ptCount val="24"/>
                <c:pt idx="0">
                  <c:v>-618.10000000000036</c:v>
                </c:pt>
                <c:pt idx="1">
                  <c:v>-627.09999999999991</c:v>
                </c:pt>
                <c:pt idx="2">
                  <c:v>-681</c:v>
                </c:pt>
                <c:pt idx="3">
                  <c:v>-596.5</c:v>
                </c:pt>
                <c:pt idx="4">
                  <c:v>-573.59999999999991</c:v>
                </c:pt>
                <c:pt idx="5">
                  <c:v>-584</c:v>
                </c:pt>
                <c:pt idx="6">
                  <c:v>-632.09999999999991</c:v>
                </c:pt>
                <c:pt idx="7">
                  <c:v>-415.90000000000009</c:v>
                </c:pt>
                <c:pt idx="8">
                  <c:v>-436.59999999999991</c:v>
                </c:pt>
                <c:pt idx="9">
                  <c:v>-498.5</c:v>
                </c:pt>
                <c:pt idx="10">
                  <c:v>-471.70000000000027</c:v>
                </c:pt>
                <c:pt idx="11">
                  <c:v>-519.69999999999982</c:v>
                </c:pt>
                <c:pt idx="12">
                  <c:v>-537.80000000000018</c:v>
                </c:pt>
                <c:pt idx="13">
                  <c:v>-668.19999999999982</c:v>
                </c:pt>
                <c:pt idx="14">
                  <c:v>-820.5</c:v>
                </c:pt>
                <c:pt idx="15">
                  <c:v>-503</c:v>
                </c:pt>
                <c:pt idx="16">
                  <c:v>-507.5</c:v>
                </c:pt>
                <c:pt idx="17">
                  <c:v>-664.09999999999991</c:v>
                </c:pt>
                <c:pt idx="18">
                  <c:v>-1124.1999999999998</c:v>
                </c:pt>
                <c:pt idx="19">
                  <c:v>-723.69999999999982</c:v>
                </c:pt>
                <c:pt idx="20">
                  <c:v>-606.59999999999991</c:v>
                </c:pt>
                <c:pt idx="21">
                  <c:v>-886.60000000000036</c:v>
                </c:pt>
                <c:pt idx="22">
                  <c:v>-789</c:v>
                </c:pt>
                <c:pt idx="23">
                  <c:v>-669.79999999999973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BE-49BC-B7A6-20A2375AD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17144"/>
        <c:axId val="152319496"/>
      </c:lineChart>
      <c:lineChart>
        <c:grouping val="standard"/>
        <c:varyColors val="0"/>
        <c:ser>
          <c:idx val="3"/>
          <c:order val="3"/>
          <c:tx>
            <c:strRef>
              <c:f>'Exp-Imp'!$B$9</c:f>
              <c:strCache>
                <c:ptCount val="1"/>
                <c:pt idx="0">
                  <c:v>Tirdzniecības bilance, % no nominālā IKP (sezonali neizlīdzināti dati)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rgbClr val="FFFFFF">
                  <a:alpha val="69804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'Exp-Imp'!$D$2:$AA$3</c:f>
              <c:multiLvlStrCache>
                <c:ptCount val="24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</c:lvl>
              </c:multiLvlStrCache>
            </c:multiLvlStrRef>
          </c:cat>
          <c:val>
            <c:numRef>
              <c:f>'Exp-Imp'!$D$9:$AA$9</c:f>
              <c:numCache>
                <c:formatCode>0.0</c:formatCode>
                <c:ptCount val="24"/>
                <c:pt idx="0">
                  <c:v>-11.696490731084609</c:v>
                </c:pt>
                <c:pt idx="1">
                  <c:v>-10.702471962117583</c:v>
                </c:pt>
                <c:pt idx="2">
                  <c:v>-11.034694635485632</c:v>
                </c:pt>
                <c:pt idx="3">
                  <c:v>-9.4102509736809559</c:v>
                </c:pt>
                <c:pt idx="4">
                  <c:v>-10.590648361486743</c:v>
                </c:pt>
                <c:pt idx="5">
                  <c:v>-9.5556429671449514</c:v>
                </c:pt>
                <c:pt idx="6">
                  <c:v>-9.8352345371239238</c:v>
                </c:pt>
                <c:pt idx="7">
                  <c:v>-6.4267421701991099</c:v>
                </c:pt>
                <c:pt idx="8">
                  <c:v>-7.8158131838053331</c:v>
                </c:pt>
                <c:pt idx="9">
                  <c:v>-7.9624447340846931</c:v>
                </c:pt>
                <c:pt idx="10">
                  <c:v>-7.2584104927348232</c:v>
                </c:pt>
                <c:pt idx="11">
                  <c:v>-7.7253319685296375</c:v>
                </c:pt>
                <c:pt idx="12">
                  <c:v>-9.1065921702949701</c:v>
                </c:pt>
                <c:pt idx="13">
                  <c:v>-9.9772890502164309</c:v>
                </c:pt>
                <c:pt idx="14">
                  <c:v>-11.670737556476128</c:v>
                </c:pt>
                <c:pt idx="15">
                  <c:v>-7.0206243051780248</c:v>
                </c:pt>
                <c:pt idx="16">
                  <c:v>-8.0482214540686012</c:v>
                </c:pt>
                <c:pt idx="17">
                  <c:v>-9.1284282292622407</c:v>
                </c:pt>
                <c:pt idx="18">
                  <c:v>-14.712903381167061</c:v>
                </c:pt>
                <c:pt idx="19">
                  <c:v>-9.2375575065717204</c:v>
                </c:pt>
                <c:pt idx="20">
                  <c:v>-8.9716474642450397</c:v>
                </c:pt>
                <c:pt idx="21">
                  <c:v>-11.589009237744882</c:v>
                </c:pt>
                <c:pt idx="22">
                  <c:v>-9.8085871009993575</c:v>
                </c:pt>
                <c:pt idx="23">
                  <c:v>-8.3511388307632579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BE-49BC-B7A6-20A2375AD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710904"/>
        <c:axId val="152319888"/>
      </c:lineChart>
      <c:catAx>
        <c:axId val="152317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19496"/>
        <c:crosses val="autoZero"/>
        <c:auto val="1"/>
        <c:lblAlgn val="ctr"/>
        <c:lblOffset val="100"/>
        <c:noMultiLvlLbl val="0"/>
      </c:catAx>
      <c:valAx>
        <c:axId val="152319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1714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5.9150208791186277E-3"/>
                <c:y val="7.5895984648570225E-2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6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r>
                    <a:rPr lang="lv-LV" sz="600"/>
                    <a:t>Tūkst. EUR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</c:dispUnitsLbl>
        </c:dispUnits>
      </c:valAx>
      <c:valAx>
        <c:axId val="152319888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lv-LV" sz="600"/>
                  <a:t>%</a:t>
                </a:r>
                <a:endParaRPr lang="en-GB" sz="600"/>
              </a:p>
            </c:rich>
          </c:tx>
          <c:layout>
            <c:manualLayout>
              <c:xMode val="edge"/>
              <c:yMode val="edge"/>
              <c:x val="0.96081284700372593"/>
              <c:y val="4.62176613436931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v-LV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61710904"/>
        <c:crosses val="max"/>
        <c:crossBetween val="between"/>
      </c:valAx>
      <c:catAx>
        <c:axId val="161710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319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9104345149624043E-3"/>
          <c:y val="0.89654160155394258"/>
          <c:w val="0.99608956548503758"/>
          <c:h val="8.49104000233675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88675</xdr:colOff>
      <xdr:row>0</xdr:row>
      <xdr:rowOff>123601</xdr:rowOff>
    </xdr:from>
    <xdr:to>
      <xdr:col>26</xdr:col>
      <xdr:colOff>183091</xdr:colOff>
      <xdr:row>17</xdr:row>
      <xdr:rowOff>12025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08F01AB-0E3C-4F7D-9B52-618781459E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75670</xdr:colOff>
      <xdr:row>18</xdr:row>
      <xdr:rowOff>7938</xdr:rowOff>
    </xdr:from>
    <xdr:to>
      <xdr:col>26</xdr:col>
      <xdr:colOff>177553</xdr:colOff>
      <xdr:row>36</xdr:row>
      <xdr:rowOff>168276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7DDAFD1-7FF9-4A54-9BEF-57EA99713A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363991</xdr:colOff>
      <xdr:row>11</xdr:row>
      <xdr:rowOff>117098</xdr:rowOff>
    </xdr:from>
    <xdr:to>
      <xdr:col>12</xdr:col>
      <xdr:colOff>709759</xdr:colOff>
      <xdr:row>33</xdr:row>
      <xdr:rowOff>128248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135D650-4CA1-42E1-8F86-22BA9957C6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500063</xdr:colOff>
      <xdr:row>10</xdr:row>
      <xdr:rowOff>123222</xdr:rowOff>
    </xdr:from>
    <xdr:to>
      <xdr:col>22</xdr:col>
      <xdr:colOff>442913</xdr:colOff>
      <xdr:row>34</xdr:row>
      <xdr:rowOff>16669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0A4FA5C-A8D4-469B-AB3C-A8F34696DE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1.csb.gov.lv/pxweb/lv/ekfin/ekfin__ikp__IKP__isterm/IK10_120c.p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ata1.csb.gov.lv/pxweb/lv/ekfin/ekfin__PCI__isterm/PC011c.px" TargetMode="External"/><Relationship Id="rId1" Type="http://schemas.openxmlformats.org/officeDocument/2006/relationships/hyperlink" Target="https://data1.csb.gov.lv/pxweb/lv/ekfin/ekfin__ikp__IKP__isterm/IK10_010c.px" TargetMode="External"/><Relationship Id="rId6" Type="http://schemas.openxmlformats.org/officeDocument/2006/relationships/hyperlink" Target="https://fdp.gov.lv/27062019_makroekonomikas_prognozu_apstiprinasana" TargetMode="External"/><Relationship Id="rId5" Type="http://schemas.openxmlformats.org/officeDocument/2006/relationships/hyperlink" Target="https://data1.csb.gov.lv/pxweb/lv/ekfin/ekfin__ikp__IKP__ikgad/IKG10_100.px" TargetMode="External"/><Relationship Id="rId4" Type="http://schemas.openxmlformats.org/officeDocument/2006/relationships/hyperlink" Target="https://data1.csb.gov.lv/pxweb/lv/ekfin/ekfin__ikp__IKP__ikgad/IKG10_020.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data1.csb.gov.lv/pxweb/lv/ekfin/ekfin__ikp__IKP__isterm/IK10_070c.p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data1.csb.gov.lv/pxweb/lv/atirdz/atirdz__atirdz__isterm/AT020c.px" TargetMode="External"/><Relationship Id="rId1" Type="http://schemas.openxmlformats.org/officeDocument/2006/relationships/hyperlink" Target="http://data.csb.gov.lv/pxweb/lv/ekfin/ekfin__ikp__IKP__isterm/IK10_070c.px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0"/>
  <sheetViews>
    <sheetView showGridLines="0" tabSelected="1" zoomScale="60" zoomScaleNormal="60" workbookViewId="0">
      <selection activeCell="X17" sqref="X17"/>
    </sheetView>
  </sheetViews>
  <sheetFormatPr defaultColWidth="0" defaultRowHeight="12.75" zeroHeight="1" x14ac:dyDescent="0.2"/>
  <cols>
    <col min="1" max="1" width="34.140625" style="175" customWidth="1"/>
    <col min="2" max="5" width="9.85546875" style="176" customWidth="1"/>
    <col min="6" max="6" width="10" style="176" customWidth="1"/>
    <col min="7" max="16" width="9.140625" style="2" customWidth="1"/>
    <col min="17" max="21" width="9.7109375" style="2" customWidth="1"/>
    <col min="22" max="25" width="9.140625" style="2" customWidth="1"/>
    <col min="26" max="26" width="14.42578125" style="12" hidden="1" customWidth="1"/>
    <col min="27" max="28" width="13.28515625" style="12" hidden="1" customWidth="1"/>
    <col min="29" max="16384" width="9.140625" style="12" hidden="1"/>
  </cols>
  <sheetData>
    <row r="1" spans="1:27" ht="14.45" customHeight="1" x14ac:dyDescent="0.2">
      <c r="A1" s="160" t="s">
        <v>0</v>
      </c>
      <c r="B1" s="162" t="s">
        <v>1</v>
      </c>
      <c r="C1" s="163"/>
      <c r="D1" s="163"/>
      <c r="E1" s="163"/>
      <c r="F1" s="158">
        <v>2016</v>
      </c>
      <c r="G1" s="162" t="s">
        <v>2</v>
      </c>
      <c r="H1" s="163"/>
      <c r="I1" s="163"/>
      <c r="J1" s="163"/>
      <c r="K1" s="158">
        <v>2017</v>
      </c>
      <c r="L1" s="155" t="s">
        <v>3</v>
      </c>
      <c r="M1" s="156"/>
      <c r="N1" s="156"/>
      <c r="O1" s="157"/>
      <c r="P1" s="158">
        <v>2018</v>
      </c>
      <c r="Q1" s="164">
        <v>2019</v>
      </c>
      <c r="R1" s="165"/>
      <c r="S1" s="110"/>
      <c r="T1" s="110"/>
      <c r="U1" s="158">
        <v>2019</v>
      </c>
      <c r="V1" s="153" t="s">
        <v>4</v>
      </c>
      <c r="W1" s="154"/>
      <c r="X1" s="154"/>
      <c r="Y1" s="154"/>
    </row>
    <row r="2" spans="1:27" ht="18.75" customHeight="1" x14ac:dyDescent="0.2">
      <c r="A2" s="161"/>
      <c r="B2" s="1" t="s">
        <v>5</v>
      </c>
      <c r="C2" s="1" t="s">
        <v>6</v>
      </c>
      <c r="D2" s="1" t="s">
        <v>7</v>
      </c>
      <c r="E2" s="1" t="s">
        <v>8</v>
      </c>
      <c r="F2" s="159"/>
      <c r="G2" s="19" t="s">
        <v>5</v>
      </c>
      <c r="H2" s="19" t="s">
        <v>6</v>
      </c>
      <c r="I2" s="19" t="s">
        <v>7</v>
      </c>
      <c r="J2" s="19" t="s">
        <v>8</v>
      </c>
      <c r="K2" s="159"/>
      <c r="L2" s="19" t="s">
        <v>5</v>
      </c>
      <c r="M2" s="19" t="s">
        <v>6</v>
      </c>
      <c r="N2" s="19" t="s">
        <v>7</v>
      </c>
      <c r="O2" s="19" t="s">
        <v>8</v>
      </c>
      <c r="P2" s="159"/>
      <c r="Q2" s="19" t="s">
        <v>5</v>
      </c>
      <c r="R2" s="19" t="s">
        <v>6</v>
      </c>
      <c r="S2" s="19" t="s">
        <v>7</v>
      </c>
      <c r="T2" s="19" t="s">
        <v>8</v>
      </c>
      <c r="U2" s="159"/>
      <c r="V2" s="62">
        <v>2019</v>
      </c>
      <c r="W2" s="62">
        <v>2020</v>
      </c>
      <c r="X2" s="62">
        <v>2021</v>
      </c>
      <c r="Y2" s="62">
        <v>2022</v>
      </c>
    </row>
    <row r="3" spans="1:27" x14ac:dyDescent="0.2">
      <c r="A3" s="20" t="s">
        <v>9</v>
      </c>
      <c r="B3" s="20">
        <f t="shared" ref="B3:E4" si="0">F10/B10-1</f>
        <v>3.1704035226595151E-2</v>
      </c>
      <c r="C3" s="20">
        <f t="shared" si="0"/>
        <v>1.063017047920245E-2</v>
      </c>
      <c r="D3" s="20">
        <f t="shared" si="0"/>
        <v>2.5424197382573066E-3</v>
      </c>
      <c r="E3" s="20">
        <f t="shared" si="0"/>
        <v>1.9933976183102997E-2</v>
      </c>
      <c r="F3" s="21">
        <f>H14/G14-1</f>
        <v>1.7738095769341156E-2</v>
      </c>
      <c r="G3" s="73">
        <f t="shared" ref="G3:J4" si="1">J10/F10-1</f>
        <v>2.3429718891015527E-2</v>
      </c>
      <c r="H3" s="20">
        <f t="shared" si="1"/>
        <v>4.1482547879523324E-2</v>
      </c>
      <c r="I3" s="20">
        <f t="shared" si="1"/>
        <v>4.6474764084228459E-2</v>
      </c>
      <c r="J3" s="20">
        <f t="shared" si="1"/>
        <v>3.8759439958202302E-2</v>
      </c>
      <c r="K3" s="21">
        <f>I14/H14-1</f>
        <v>3.7873137577999705E-2</v>
      </c>
      <c r="L3" s="20">
        <f t="shared" ref="L3:N4" si="2">N10/J10-1</f>
        <v>3.8062244555818969E-2</v>
      </c>
      <c r="M3" s="20">
        <f t="shared" si="2"/>
        <v>4.0163884837060015E-2</v>
      </c>
      <c r="N3" s="20">
        <f t="shared" si="2"/>
        <v>4.813930787458176E-2</v>
      </c>
      <c r="O3" s="22">
        <f>Q10/M10-1</f>
        <v>5.2747020715913306E-2</v>
      </c>
      <c r="P3" s="21">
        <f>J14/I14-1</f>
        <v>4.2848251634469481E-2</v>
      </c>
      <c r="Q3" s="73">
        <f t="shared" ref="Q3:R4" si="3">R10/N10-1</f>
        <v>3.3022238140082871E-2</v>
      </c>
      <c r="R3" s="20">
        <f t="shared" si="3"/>
        <v>2.6777589550442293E-2</v>
      </c>
      <c r="S3" s="20">
        <f>T10/P10-1</f>
        <v>1.846718337779496E-2</v>
      </c>
      <c r="T3" s="20">
        <f>U10/Q10-1</f>
        <v>9.5422134449318907E-3</v>
      </c>
      <c r="U3" s="21">
        <f>K14/J14-1</f>
        <v>2.1974417683450653E-2</v>
      </c>
      <c r="V3" s="73">
        <v>3.2000000000000001E-2</v>
      </c>
      <c r="W3" s="77">
        <v>2.8000000000000001E-2</v>
      </c>
      <c r="X3" s="77">
        <v>2.8000000000000001E-2</v>
      </c>
      <c r="Y3" s="77">
        <v>2.8000000000000001E-2</v>
      </c>
    </row>
    <row r="4" spans="1:27" x14ac:dyDescent="0.2">
      <c r="A4" s="24" t="s">
        <v>10</v>
      </c>
      <c r="B4" s="24">
        <f t="shared" si="0"/>
        <v>3.5420047019219858E-2</v>
      </c>
      <c r="C4" s="24">
        <f t="shared" si="0"/>
        <v>1.2520512737958844E-2</v>
      </c>
      <c r="D4" s="24">
        <f t="shared" si="0"/>
        <v>1.1364716022344457E-2</v>
      </c>
      <c r="E4" s="24">
        <f t="shared" si="0"/>
        <v>4.0096332690431336E-2</v>
      </c>
      <c r="F4" s="25">
        <f>H15/G15-1</f>
        <v>2.6475071050434451E-2</v>
      </c>
      <c r="G4" s="24">
        <f t="shared" si="1"/>
        <v>4.5208374627906833E-2</v>
      </c>
      <c r="H4" s="24">
        <f t="shared" si="1"/>
        <v>7.3323316173742104E-2</v>
      </c>
      <c r="I4" s="24">
        <f t="shared" si="1"/>
        <v>8.1842853705327956E-2</v>
      </c>
      <c r="J4" s="24">
        <f t="shared" si="1"/>
        <v>7.0409673763511593E-2</v>
      </c>
      <c r="K4" s="25">
        <f>I15/H15-1</f>
        <v>6.880787733624194E-2</v>
      </c>
      <c r="L4" s="24">
        <f t="shared" si="2"/>
        <v>7.9152575636303402E-2</v>
      </c>
      <c r="M4" s="24">
        <f t="shared" si="2"/>
        <v>7.9786195751525568E-2</v>
      </c>
      <c r="N4" s="24">
        <f t="shared" si="2"/>
        <v>8.9521892171678275E-2</v>
      </c>
      <c r="O4" s="26">
        <f>Q11/M11-1</f>
        <v>9.568080380651911E-2</v>
      </c>
      <c r="P4" s="25">
        <f>J15/I15-1</f>
        <v>8.4268642169685881E-2</v>
      </c>
      <c r="Q4" s="78">
        <f t="shared" si="3"/>
        <v>7.4595619066404995E-2</v>
      </c>
      <c r="R4" s="24">
        <f t="shared" si="3"/>
        <v>5.9625917612406321E-2</v>
      </c>
      <c r="S4" s="24">
        <f>T11/P11-1</f>
        <v>4.133411075354676E-2</v>
      </c>
      <c r="T4" s="24">
        <f>U11/Q11-1</f>
        <v>2.3425538811690627E-2</v>
      </c>
      <c r="U4" s="25">
        <f>K15/J15-1</f>
        <v>4.8872334677287466E-2</v>
      </c>
      <c r="V4" s="79">
        <v>6.4000000000000001E-2</v>
      </c>
      <c r="W4" s="78">
        <v>5.6000000000000001E-2</v>
      </c>
      <c r="X4" s="78">
        <v>5.2999999999999999E-2</v>
      </c>
      <c r="Y4" s="78">
        <v>5.2999999999999999E-2</v>
      </c>
    </row>
    <row r="5" spans="1:27" x14ac:dyDescent="0.2">
      <c r="A5" s="24" t="s">
        <v>11</v>
      </c>
      <c r="B5" s="24">
        <f>F18/B18-1</f>
        <v>-4.4487662574449471E-3</v>
      </c>
      <c r="C5" s="24">
        <f>G18/C18-1</f>
        <v>-6.9832602916876096E-3</v>
      </c>
      <c r="D5" s="24">
        <f>H18/D18-1</f>
        <v>2.2383204342633078E-3</v>
      </c>
      <c r="E5" s="24">
        <f>I18/E18-1</f>
        <v>1.4938501387424141E-2</v>
      </c>
      <c r="F5" s="28">
        <f>H21</f>
        <v>2E-3</v>
      </c>
      <c r="G5" s="24">
        <f>J18/F18-1</f>
        <v>3.1847040437585461E-2</v>
      </c>
      <c r="H5" s="24">
        <f>K18/G18-1</f>
        <v>3.0951106223501945E-2</v>
      </c>
      <c r="I5" s="24">
        <f>L18/H18-1</f>
        <v>2.8858777535013536E-2</v>
      </c>
      <c r="J5" s="26">
        <f>M18/I18-1</f>
        <v>2.5611560394731336E-2</v>
      </c>
      <c r="K5" s="28">
        <f>I21</f>
        <v>2.9000000000000001E-2</v>
      </c>
      <c r="L5" s="24">
        <f>N18/J18-1</f>
        <v>1.9916603953976209E-2</v>
      </c>
      <c r="M5" s="24">
        <f>O18/K18-1</f>
        <v>2.3523467325398562E-2</v>
      </c>
      <c r="N5" s="24">
        <f>P18/L18-1</f>
        <v>2.8878027649075433E-2</v>
      </c>
      <c r="O5" s="26">
        <f>Q18/M18-1</f>
        <v>2.9010270774976643E-2</v>
      </c>
      <c r="P5" s="28">
        <f>J21</f>
        <v>2.5999999999999999E-2</v>
      </c>
      <c r="Q5" s="79">
        <f>R18/N18-1</f>
        <v>2.9017722482354014E-2</v>
      </c>
      <c r="R5" s="24">
        <f>S18/O18-1</f>
        <v>3.2750991900243109E-2</v>
      </c>
      <c r="S5" s="24">
        <f>T18/P18-1</f>
        <v>2.8639552604240448E-2</v>
      </c>
      <c r="T5" s="24">
        <f>U18/Q18-1</f>
        <v>2.2112932935294483E-2</v>
      </c>
      <c r="U5" s="28">
        <f>K21</f>
        <v>2.8000000000000001E-2</v>
      </c>
      <c r="V5" s="79">
        <v>2.8000000000000001E-2</v>
      </c>
      <c r="W5" s="78">
        <v>2.5000000000000001E-2</v>
      </c>
      <c r="X5" s="78">
        <v>2.1000000000000001E-2</v>
      </c>
      <c r="Y5" s="78">
        <v>0.02</v>
      </c>
    </row>
    <row r="6" spans="1:27" x14ac:dyDescent="0.2">
      <c r="A6" s="30" t="s">
        <v>12</v>
      </c>
      <c r="B6" s="30">
        <f>F24-1</f>
        <v>4.9999999999998934E-3</v>
      </c>
      <c r="C6" s="30">
        <f>G24-1</f>
        <v>2.9999999999998916E-3</v>
      </c>
      <c r="D6" s="30">
        <f>H24-1</f>
        <v>8.0000000000000071E-3</v>
      </c>
      <c r="E6" s="30">
        <f>I24-1</f>
        <v>1.6999999999999904E-2</v>
      </c>
      <c r="F6" s="31">
        <f>H27-1</f>
        <v>8.999999999999897E-3</v>
      </c>
      <c r="G6" s="29">
        <f>J24-1</f>
        <v>2.200000000000002E-2</v>
      </c>
      <c r="H6" s="29">
        <f>K24-1</f>
        <v>3.2999999999999918E-2</v>
      </c>
      <c r="I6" s="29">
        <f>L24-1</f>
        <v>3.499999999999992E-2</v>
      </c>
      <c r="J6" s="29">
        <f>M24-1</f>
        <v>2.8999999999999915E-2</v>
      </c>
      <c r="K6" s="31">
        <f>I27-1</f>
        <v>3.0000000000000027E-2</v>
      </c>
      <c r="L6" s="29">
        <f>N24-1</f>
        <v>3.8000000000000034E-2</v>
      </c>
      <c r="M6" s="29">
        <f>O24-1</f>
        <v>3.8000000000000034E-2</v>
      </c>
      <c r="N6" s="29">
        <f>P24-1</f>
        <v>4.0999999999999925E-2</v>
      </c>
      <c r="O6" s="30">
        <f>Q24-1</f>
        <v>4.0999999999999925E-2</v>
      </c>
      <c r="P6" s="32">
        <f>J27-1</f>
        <v>4.0000000000000036E-2</v>
      </c>
      <c r="Q6" s="80">
        <f>R24-1</f>
        <v>4.0000000000000036E-2</v>
      </c>
      <c r="R6" s="29">
        <f>S24-1</f>
        <v>3.0999999999999917E-2</v>
      </c>
      <c r="S6" s="29">
        <f>T24-1</f>
        <v>2.2999999999999909E-2</v>
      </c>
      <c r="T6" s="29">
        <f>U24-1</f>
        <v>1.4000000000000012E-2</v>
      </c>
      <c r="U6" s="32">
        <f>K27-1</f>
        <v>2.6000000000000023E-2</v>
      </c>
      <c r="V6" s="81">
        <v>3.1E-2</v>
      </c>
      <c r="W6" s="80">
        <v>2.7E-2</v>
      </c>
      <c r="X6" s="80">
        <v>2.4E-2</v>
      </c>
      <c r="Y6" s="80">
        <v>2.4E-2</v>
      </c>
    </row>
    <row r="7" spans="1:27" x14ac:dyDescent="0.2">
      <c r="A7" s="87"/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151">
        <f>F3</f>
        <v>1.7738095769341156E-2</v>
      </c>
      <c r="R7" s="151">
        <f>K3</f>
        <v>3.7873137577999705E-2</v>
      </c>
      <c r="S7" s="151">
        <f>P3</f>
        <v>4.2848251634469481E-2</v>
      </c>
      <c r="T7" s="151">
        <f>AVERAGE(R7:S7)</f>
        <v>4.0360694606234593E-2</v>
      </c>
      <c r="U7" s="88"/>
      <c r="V7" s="88"/>
      <c r="W7" s="88"/>
      <c r="X7" s="88"/>
      <c r="Y7" s="88"/>
    </row>
    <row r="8" spans="1:27" x14ac:dyDescent="0.2">
      <c r="A8" s="123" t="s">
        <v>13</v>
      </c>
      <c r="B8" s="89"/>
      <c r="C8" s="89"/>
      <c r="D8" s="90"/>
      <c r="E8" s="90"/>
      <c r="F8" s="90"/>
      <c r="G8" s="90"/>
      <c r="H8" s="90"/>
      <c r="I8" s="90"/>
      <c r="J8" s="89"/>
      <c r="K8" s="89"/>
      <c r="L8" s="89"/>
      <c r="M8" s="89"/>
      <c r="N8" s="89"/>
      <c r="O8" s="89"/>
      <c r="P8" s="88"/>
      <c r="Q8" s="88"/>
      <c r="R8" s="88"/>
      <c r="S8" s="88"/>
      <c r="T8" s="91"/>
      <c r="U8" s="88"/>
      <c r="W8" s="88"/>
      <c r="X8" s="98"/>
      <c r="Y8" s="88"/>
    </row>
    <row r="9" spans="1:27" ht="12.95" customHeight="1" x14ac:dyDescent="0.2">
      <c r="A9" s="92" t="s">
        <v>14</v>
      </c>
      <c r="B9" s="93" t="s">
        <v>15</v>
      </c>
      <c r="C9" s="93" t="s">
        <v>16</v>
      </c>
      <c r="D9" s="93" t="s">
        <v>17</v>
      </c>
      <c r="E9" s="93" t="s">
        <v>18</v>
      </c>
      <c r="F9" s="93" t="s">
        <v>19</v>
      </c>
      <c r="G9" s="93" t="s">
        <v>20</v>
      </c>
      <c r="H9" s="93" t="s">
        <v>21</v>
      </c>
      <c r="I9" s="93" t="s">
        <v>22</v>
      </c>
      <c r="J9" s="93" t="s">
        <v>23</v>
      </c>
      <c r="K9" s="93" t="s">
        <v>24</v>
      </c>
      <c r="L9" s="93" t="s">
        <v>25</v>
      </c>
      <c r="M9" s="93" t="s">
        <v>26</v>
      </c>
      <c r="N9" s="93" t="s">
        <v>27</v>
      </c>
      <c r="O9" s="93" t="s">
        <v>28</v>
      </c>
      <c r="P9" s="93" t="s">
        <v>29</v>
      </c>
      <c r="Q9" s="93" t="s">
        <v>30</v>
      </c>
      <c r="R9" s="63" t="s">
        <v>31</v>
      </c>
      <c r="S9" s="63" t="s">
        <v>32</v>
      </c>
      <c r="T9" s="63" t="s">
        <v>33</v>
      </c>
      <c r="U9" s="63" t="s">
        <v>112</v>
      </c>
      <c r="X9" s="116"/>
      <c r="Y9" s="87"/>
    </row>
    <row r="10" spans="1:27" ht="15" x14ac:dyDescent="0.25">
      <c r="A10" s="95" t="s">
        <v>34</v>
      </c>
      <c r="B10" s="130">
        <v>6022041</v>
      </c>
      <c r="C10" s="130">
        <v>6108839</v>
      </c>
      <c r="D10" s="130">
        <v>6167353</v>
      </c>
      <c r="E10" s="130">
        <v>6142026</v>
      </c>
      <c r="F10" s="130">
        <v>6212964</v>
      </c>
      <c r="G10" s="125">
        <v>6173777</v>
      </c>
      <c r="H10" s="125">
        <v>6183033</v>
      </c>
      <c r="I10" s="125">
        <v>6264461</v>
      </c>
      <c r="J10" s="125">
        <v>6358532</v>
      </c>
      <c r="K10" s="125">
        <v>6429881</v>
      </c>
      <c r="L10" s="125">
        <v>6470388</v>
      </c>
      <c r="M10" s="126">
        <v>6507268</v>
      </c>
      <c r="N10" s="126">
        <v>6600552</v>
      </c>
      <c r="O10" s="126">
        <v>6688130</v>
      </c>
      <c r="P10" s="127">
        <v>6781868</v>
      </c>
      <c r="Q10" s="127">
        <v>6850507</v>
      </c>
      <c r="R10" s="128">
        <v>6818517</v>
      </c>
      <c r="S10" s="128">
        <v>6867222</v>
      </c>
      <c r="T10" s="129">
        <v>6907110</v>
      </c>
      <c r="U10" s="128">
        <v>6915876</v>
      </c>
      <c r="X10" s="116"/>
      <c r="Y10" s="87"/>
    </row>
    <row r="11" spans="1:27" ht="15" x14ac:dyDescent="0.25">
      <c r="A11" s="95" t="s">
        <v>35</v>
      </c>
      <c r="B11" s="124">
        <v>6007756</v>
      </c>
      <c r="C11" s="124">
        <v>6118759</v>
      </c>
      <c r="D11" s="124">
        <v>6167774</v>
      </c>
      <c r="E11" s="124">
        <v>6140387</v>
      </c>
      <c r="F11" s="124">
        <v>6220551</v>
      </c>
      <c r="G11" s="125">
        <v>6195369</v>
      </c>
      <c r="H11" s="125">
        <v>6237869</v>
      </c>
      <c r="I11" s="125">
        <v>6386594</v>
      </c>
      <c r="J11" s="125">
        <v>6501772</v>
      </c>
      <c r="K11" s="125">
        <v>6649634</v>
      </c>
      <c r="L11" s="125">
        <v>6748394</v>
      </c>
      <c r="M11" s="126">
        <v>6836272</v>
      </c>
      <c r="N11" s="126">
        <v>7016404</v>
      </c>
      <c r="O11" s="126">
        <v>7180183</v>
      </c>
      <c r="P11" s="127">
        <v>7352523</v>
      </c>
      <c r="Q11" s="127">
        <v>7490372</v>
      </c>
      <c r="R11" s="128">
        <v>7539797</v>
      </c>
      <c r="S11" s="128">
        <v>7608308</v>
      </c>
      <c r="T11" s="129">
        <v>7656433</v>
      </c>
      <c r="U11" s="128">
        <v>7665838</v>
      </c>
      <c r="X11" s="116"/>
      <c r="Y11" s="87"/>
    </row>
    <row r="12" spans="1:27" ht="15" x14ac:dyDescent="0.25">
      <c r="A12" s="105" t="s">
        <v>36</v>
      </c>
      <c r="B12" s="106"/>
      <c r="C12" s="106"/>
      <c r="D12" s="106"/>
      <c r="E12" s="106"/>
      <c r="F12" s="106"/>
      <c r="G12" s="106"/>
      <c r="H12" s="106"/>
      <c r="I12" s="99"/>
      <c r="J12" s="99"/>
      <c r="K12" s="99"/>
      <c r="L12" s="99"/>
      <c r="M12" s="99"/>
      <c r="N12" s="99"/>
      <c r="O12" s="99"/>
      <c r="P12" s="100"/>
      <c r="Q12" s="100"/>
      <c r="R12" s="100"/>
      <c r="S12" s="100"/>
      <c r="T12" s="100"/>
      <c r="U12" s="100"/>
      <c r="V12" s="87"/>
      <c r="W12" s="94"/>
      <c r="X12" s="116"/>
      <c r="Y12" s="87"/>
    </row>
    <row r="13" spans="1:27" x14ac:dyDescent="0.2">
      <c r="A13" s="92" t="s">
        <v>37</v>
      </c>
      <c r="B13" s="88"/>
      <c r="C13" s="88"/>
      <c r="D13" s="88"/>
      <c r="E13" s="88"/>
      <c r="F13" s="99"/>
      <c r="G13" s="93">
        <v>2015</v>
      </c>
      <c r="H13" s="93">
        <v>2016</v>
      </c>
      <c r="I13" s="93">
        <v>2017</v>
      </c>
      <c r="J13" s="93">
        <v>2018</v>
      </c>
      <c r="K13" s="93">
        <v>2019</v>
      </c>
      <c r="L13" s="99"/>
      <c r="M13" s="99"/>
      <c r="N13" s="99"/>
      <c r="O13" s="99"/>
      <c r="P13" s="87"/>
      <c r="Q13" s="87"/>
      <c r="R13" s="87"/>
      <c r="S13" s="87"/>
      <c r="T13" s="87"/>
      <c r="U13" s="87"/>
      <c r="V13" s="87"/>
      <c r="W13" s="87"/>
      <c r="X13" s="87"/>
      <c r="Y13" s="87"/>
    </row>
    <row r="14" spans="1:27" ht="15" x14ac:dyDescent="0.25">
      <c r="A14" s="95" t="s">
        <v>34</v>
      </c>
      <c r="B14" s="98"/>
      <c r="C14" s="98"/>
      <c r="D14" s="98"/>
      <c r="E14" s="98"/>
      <c r="F14" s="97"/>
      <c r="G14" s="125">
        <v>24425959</v>
      </c>
      <c r="H14" s="125">
        <v>24859229</v>
      </c>
      <c r="I14" s="126">
        <v>25800726</v>
      </c>
      <c r="J14" s="126">
        <v>26906242</v>
      </c>
      <c r="K14" s="126">
        <v>27497491</v>
      </c>
      <c r="L14" s="99"/>
      <c r="M14" s="99"/>
      <c r="N14" s="99"/>
      <c r="O14" s="99"/>
      <c r="P14" s="87"/>
      <c r="Q14" s="87"/>
      <c r="R14" s="87"/>
      <c r="S14" s="87"/>
      <c r="T14" s="87"/>
      <c r="U14" s="87"/>
      <c r="V14" s="87"/>
      <c r="W14" s="88"/>
      <c r="X14" s="101"/>
      <c r="Y14" s="101"/>
      <c r="Z14" s="18"/>
      <c r="AA14" s="18"/>
    </row>
    <row r="15" spans="1:27" x14ac:dyDescent="0.2">
      <c r="A15" s="95" t="s">
        <v>35</v>
      </c>
      <c r="B15" s="98"/>
      <c r="C15" s="98"/>
      <c r="D15" s="98"/>
      <c r="E15" s="98"/>
      <c r="F15" s="76"/>
      <c r="G15" s="125">
        <v>24425959</v>
      </c>
      <c r="H15" s="125">
        <v>25072638</v>
      </c>
      <c r="I15" s="126">
        <v>26797833</v>
      </c>
      <c r="J15" s="126">
        <v>29056050</v>
      </c>
      <c r="K15" s="126">
        <v>30476087</v>
      </c>
      <c r="L15" s="99"/>
      <c r="M15" s="99"/>
      <c r="N15" s="99"/>
      <c r="O15" s="99"/>
      <c r="P15" s="87"/>
      <c r="Q15" s="87"/>
      <c r="R15" s="87"/>
      <c r="S15" s="87"/>
      <c r="T15" s="87"/>
      <c r="U15" s="87"/>
      <c r="V15" s="87"/>
      <c r="W15" s="87"/>
      <c r="X15" s="87"/>
      <c r="Y15" s="87"/>
    </row>
    <row r="16" spans="1:27" ht="15" x14ac:dyDescent="0.25">
      <c r="A16" s="105" t="s">
        <v>38</v>
      </c>
      <c r="B16" s="106"/>
      <c r="C16" s="106"/>
      <c r="D16" s="106"/>
      <c r="E16" s="106"/>
      <c r="F16" s="106"/>
      <c r="G16" s="106"/>
      <c r="H16" s="76"/>
      <c r="I16" s="76"/>
      <c r="J16" s="99"/>
      <c r="K16" s="99"/>
      <c r="L16" s="99"/>
      <c r="M16" s="99"/>
      <c r="N16" s="99"/>
      <c r="O16" s="99"/>
      <c r="P16" s="87"/>
      <c r="Q16" s="87"/>
      <c r="R16" s="87"/>
      <c r="S16" s="87"/>
      <c r="T16" s="87"/>
      <c r="U16" s="87"/>
      <c r="V16" s="87"/>
      <c r="W16" s="87"/>
      <c r="X16" s="87"/>
      <c r="Y16" s="87"/>
    </row>
    <row r="17" spans="1:25" x14ac:dyDescent="0.2">
      <c r="A17" s="92" t="s">
        <v>39</v>
      </c>
      <c r="B17" s="93" t="s">
        <v>15</v>
      </c>
      <c r="C17" s="93" t="s">
        <v>16</v>
      </c>
      <c r="D17" s="93" t="s">
        <v>17</v>
      </c>
      <c r="E17" s="93" t="s">
        <v>18</v>
      </c>
      <c r="F17" s="93" t="s">
        <v>19</v>
      </c>
      <c r="G17" s="93" t="s">
        <v>20</v>
      </c>
      <c r="H17" s="93" t="s">
        <v>21</v>
      </c>
      <c r="I17" s="93" t="s">
        <v>22</v>
      </c>
      <c r="J17" s="93" t="s">
        <v>23</v>
      </c>
      <c r="K17" s="93" t="s">
        <v>24</v>
      </c>
      <c r="L17" s="93" t="s">
        <v>25</v>
      </c>
      <c r="M17" s="93" t="s">
        <v>26</v>
      </c>
      <c r="N17" s="93" t="s">
        <v>27</v>
      </c>
      <c r="O17" s="93" t="s">
        <v>28</v>
      </c>
      <c r="P17" s="93" t="s">
        <v>29</v>
      </c>
      <c r="Q17" s="93" t="s">
        <v>30</v>
      </c>
      <c r="R17" s="63" t="s">
        <v>31</v>
      </c>
      <c r="S17" s="63" t="s">
        <v>32</v>
      </c>
      <c r="T17" s="63" t="s">
        <v>33</v>
      </c>
      <c r="U17" s="63" t="s">
        <v>112</v>
      </c>
      <c r="X17" s="87"/>
      <c r="Y17" s="87"/>
    </row>
    <row r="18" spans="1:25" ht="12.95" customHeight="1" x14ac:dyDescent="0.25">
      <c r="A18" s="102" t="s">
        <v>40</v>
      </c>
      <c r="B18" s="130">
        <v>20567.5</v>
      </c>
      <c r="C18" s="130">
        <v>20878.5</v>
      </c>
      <c r="D18" s="130">
        <v>20595.8</v>
      </c>
      <c r="E18" s="130">
        <v>20577.7</v>
      </c>
      <c r="F18" s="130">
        <v>20476</v>
      </c>
      <c r="G18" s="125">
        <v>20732.7</v>
      </c>
      <c r="H18" s="125">
        <v>20641.900000000001</v>
      </c>
      <c r="I18" s="125">
        <v>20885.099999999999</v>
      </c>
      <c r="J18" s="125">
        <v>21128.1</v>
      </c>
      <c r="K18" s="125">
        <v>21374.400000000001</v>
      </c>
      <c r="L18" s="125">
        <v>21237.599999999999</v>
      </c>
      <c r="M18" s="125">
        <v>21420</v>
      </c>
      <c r="N18" s="125">
        <v>21548.9</v>
      </c>
      <c r="O18" s="126">
        <v>21877.200000000001</v>
      </c>
      <c r="P18" s="127">
        <v>21850.9</v>
      </c>
      <c r="Q18" s="127">
        <v>22041.4</v>
      </c>
      <c r="R18" s="126">
        <v>22174.2</v>
      </c>
      <c r="S18" s="127">
        <v>22593.7</v>
      </c>
      <c r="T18" s="135">
        <v>22476.7</v>
      </c>
      <c r="U18" s="127">
        <v>22528.799999999999</v>
      </c>
      <c r="X18" s="99"/>
      <c r="Y18" s="87"/>
    </row>
    <row r="19" spans="1:25" ht="15" x14ac:dyDescent="0.25">
      <c r="A19" s="105" t="s">
        <v>41</v>
      </c>
      <c r="B19" s="106"/>
      <c r="C19" s="106"/>
      <c r="D19" s="106"/>
      <c r="E19" s="106"/>
      <c r="F19" s="106"/>
      <c r="G19" s="106"/>
      <c r="H19" s="106"/>
      <c r="I19" s="99"/>
      <c r="J19" s="99"/>
      <c r="K19" s="99"/>
      <c r="L19" s="76"/>
      <c r="M19" s="99"/>
      <c r="N19" s="99"/>
      <c r="O19" s="99"/>
      <c r="P19" s="87"/>
      <c r="Q19" s="87"/>
      <c r="R19" s="87"/>
      <c r="S19" s="87"/>
      <c r="T19" s="87"/>
      <c r="U19" s="87"/>
      <c r="V19" s="103"/>
      <c r="W19" s="87"/>
      <c r="X19" s="87"/>
      <c r="Y19" s="87"/>
    </row>
    <row r="20" spans="1:25" x14ac:dyDescent="0.2">
      <c r="A20" s="92" t="s">
        <v>42</v>
      </c>
      <c r="B20" s="88"/>
      <c r="C20" s="88"/>
      <c r="D20" s="88"/>
      <c r="E20" s="88"/>
      <c r="F20" s="99"/>
      <c r="G20" s="93">
        <v>2015</v>
      </c>
      <c r="H20" s="93">
        <v>2016</v>
      </c>
      <c r="I20" s="93">
        <v>2017</v>
      </c>
      <c r="J20" s="93">
        <v>2018</v>
      </c>
      <c r="K20" s="93">
        <v>2019</v>
      </c>
      <c r="L20" s="142"/>
      <c r="M20" s="99"/>
      <c r="N20" s="99"/>
      <c r="O20" s="99"/>
      <c r="P20" s="87"/>
      <c r="Q20" s="87"/>
      <c r="R20" s="87"/>
      <c r="S20" s="87"/>
      <c r="T20" s="87"/>
      <c r="U20" s="87"/>
      <c r="V20" s="87"/>
      <c r="W20" s="87"/>
      <c r="X20" s="87"/>
      <c r="Y20" s="87"/>
    </row>
    <row r="21" spans="1:25" ht="24.6" customHeight="1" x14ac:dyDescent="0.2">
      <c r="A21" s="95" t="s">
        <v>43</v>
      </c>
      <c r="B21" s="98"/>
      <c r="C21" s="98"/>
      <c r="D21" s="98"/>
      <c r="E21" s="98"/>
      <c r="F21" s="96"/>
      <c r="G21" s="136">
        <v>2E-3</v>
      </c>
      <c r="H21" s="136">
        <v>2E-3</v>
      </c>
      <c r="I21" s="136">
        <v>2.9000000000000001E-2</v>
      </c>
      <c r="J21" s="136">
        <v>2.5999999999999999E-2</v>
      </c>
      <c r="K21" s="136">
        <v>2.8000000000000001E-2</v>
      </c>
      <c r="L21" s="96"/>
      <c r="M21" s="76"/>
      <c r="N21" s="76"/>
      <c r="O21" s="99"/>
      <c r="P21" s="87"/>
      <c r="Q21" s="87"/>
      <c r="R21" s="87"/>
      <c r="S21" s="87"/>
      <c r="T21" s="87"/>
      <c r="U21" s="87"/>
      <c r="V21" s="87"/>
      <c r="W21" s="87"/>
      <c r="X21" s="87"/>
      <c r="Y21" s="87"/>
    </row>
    <row r="22" spans="1:25" ht="15" x14ac:dyDescent="0.25">
      <c r="A22" s="105" t="s">
        <v>44</v>
      </c>
      <c r="B22" s="106"/>
      <c r="C22" s="106"/>
      <c r="D22" s="106"/>
      <c r="E22" s="106"/>
      <c r="F22" s="106"/>
      <c r="G22" s="106"/>
      <c r="H22" s="76"/>
      <c r="I22" s="76"/>
      <c r="J22" s="76"/>
      <c r="K22" s="76"/>
      <c r="L22" s="76"/>
      <c r="M22" s="76"/>
      <c r="N22" s="76"/>
      <c r="O22" s="99"/>
      <c r="P22" s="87"/>
      <c r="Q22" s="87"/>
      <c r="R22" s="87"/>
      <c r="S22" s="87"/>
      <c r="T22" s="87"/>
      <c r="U22" s="87"/>
      <c r="V22" s="87"/>
      <c r="W22" s="87"/>
      <c r="X22" s="87"/>
      <c r="Y22" s="87"/>
    </row>
    <row r="23" spans="1:25" x14ac:dyDescent="0.2">
      <c r="A23" s="92" t="s">
        <v>45</v>
      </c>
      <c r="B23" s="93" t="s">
        <v>15</v>
      </c>
      <c r="C23" s="93" t="s">
        <v>16</v>
      </c>
      <c r="D23" s="93" t="s">
        <v>17</v>
      </c>
      <c r="E23" s="93" t="s">
        <v>18</v>
      </c>
      <c r="F23" s="93" t="s">
        <v>19</v>
      </c>
      <c r="G23" s="93" t="s">
        <v>20</v>
      </c>
      <c r="H23" s="93" t="s">
        <v>21</v>
      </c>
      <c r="I23" s="93" t="s">
        <v>22</v>
      </c>
      <c r="J23" s="93" t="s">
        <v>23</v>
      </c>
      <c r="K23" s="93" t="s">
        <v>24</v>
      </c>
      <c r="L23" s="93" t="s">
        <v>25</v>
      </c>
      <c r="M23" s="93" t="s">
        <v>26</v>
      </c>
      <c r="N23" s="93" t="s">
        <v>27</v>
      </c>
      <c r="O23" s="93" t="s">
        <v>28</v>
      </c>
      <c r="P23" s="93" t="s">
        <v>29</v>
      </c>
      <c r="Q23" s="93" t="s">
        <v>30</v>
      </c>
      <c r="R23" s="63" t="s">
        <v>31</v>
      </c>
      <c r="S23" s="63" t="s">
        <v>32</v>
      </c>
      <c r="T23" s="63" t="s">
        <v>33</v>
      </c>
      <c r="U23" s="63" t="s">
        <v>112</v>
      </c>
      <c r="X23" s="87"/>
      <c r="Y23" s="87"/>
    </row>
    <row r="24" spans="1:25" ht="26.25" x14ac:dyDescent="0.25">
      <c r="A24" s="95" t="s">
        <v>46</v>
      </c>
      <c r="B24" s="137">
        <v>0.999</v>
      </c>
      <c r="C24" s="137">
        <v>1.008</v>
      </c>
      <c r="D24" s="137">
        <v>1.0009999999999999</v>
      </c>
      <c r="E24" s="137">
        <v>0.99199999999999999</v>
      </c>
      <c r="F24" s="137">
        <v>1.0049999999999999</v>
      </c>
      <c r="G24" s="137">
        <v>1.0029999999999999</v>
      </c>
      <c r="H24" s="137">
        <v>1.008</v>
      </c>
      <c r="I24" s="137">
        <v>1.0169999999999999</v>
      </c>
      <c r="J24" s="137">
        <v>1.022</v>
      </c>
      <c r="K24" s="137">
        <v>1.0329999999999999</v>
      </c>
      <c r="L24" s="137">
        <v>1.0349999999999999</v>
      </c>
      <c r="M24" s="137">
        <v>1.0289999999999999</v>
      </c>
      <c r="N24" s="137">
        <v>1.038</v>
      </c>
      <c r="O24" s="137">
        <v>1.038</v>
      </c>
      <c r="P24" s="137">
        <v>1.0409999999999999</v>
      </c>
      <c r="Q24" s="137">
        <v>1.0409999999999999</v>
      </c>
      <c r="R24" s="137">
        <v>1.04</v>
      </c>
      <c r="S24" s="137">
        <v>1.0309999999999999</v>
      </c>
      <c r="T24" s="137">
        <v>1.0229999999999999</v>
      </c>
      <c r="U24" s="137">
        <v>1.014</v>
      </c>
      <c r="X24" s="87"/>
      <c r="Y24" s="87"/>
    </row>
    <row r="25" spans="1:25" ht="15" x14ac:dyDescent="0.25">
      <c r="A25" s="105" t="s">
        <v>47</v>
      </c>
      <c r="B25" s="107"/>
      <c r="C25" s="107"/>
      <c r="D25" s="107"/>
      <c r="E25" s="107"/>
      <c r="F25" s="107"/>
      <c r="G25" s="108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3"/>
      <c r="X25" s="87"/>
      <c r="Y25" s="87"/>
    </row>
    <row r="26" spans="1:25" x14ac:dyDescent="0.2">
      <c r="A26" s="92" t="s">
        <v>48</v>
      </c>
      <c r="B26" s="88"/>
      <c r="C26" s="88"/>
      <c r="D26" s="88"/>
      <c r="E26" s="88"/>
      <c r="F26" s="99"/>
      <c r="G26" s="93">
        <v>2015</v>
      </c>
      <c r="H26" s="93">
        <v>2016</v>
      </c>
      <c r="I26" s="93">
        <v>2017</v>
      </c>
      <c r="J26" s="93">
        <v>2018</v>
      </c>
      <c r="K26" s="93">
        <v>2019</v>
      </c>
      <c r="L26" s="99"/>
      <c r="M26" s="99"/>
      <c r="N26" s="99"/>
      <c r="O26" s="99"/>
      <c r="P26" s="87"/>
      <c r="Q26" s="87"/>
      <c r="R26" s="87"/>
      <c r="S26" s="87"/>
      <c r="T26" s="87"/>
      <c r="U26" s="87"/>
      <c r="V26" s="87"/>
      <c r="W26" s="87"/>
      <c r="X26" s="87"/>
      <c r="Y26" s="87"/>
    </row>
    <row r="27" spans="1:25" x14ac:dyDescent="0.2">
      <c r="A27" s="95" t="s">
        <v>49</v>
      </c>
      <c r="B27" s="98"/>
      <c r="C27" s="98"/>
      <c r="D27" s="98"/>
      <c r="E27" s="98"/>
      <c r="F27" s="76"/>
      <c r="G27" s="140">
        <v>1</v>
      </c>
      <c r="H27" s="125">
        <v>1.0089999999999999</v>
      </c>
      <c r="I27" s="128">
        <v>1.03</v>
      </c>
      <c r="J27" s="126">
        <v>1.04</v>
      </c>
      <c r="K27" s="128">
        <v>1.026</v>
      </c>
      <c r="L27" s="76"/>
      <c r="M27" s="99"/>
      <c r="N27" s="99"/>
      <c r="O27" s="99"/>
      <c r="P27" s="87"/>
      <c r="Q27" s="87"/>
      <c r="R27" s="87"/>
      <c r="S27" s="87"/>
      <c r="T27" s="87"/>
      <c r="U27" s="87"/>
      <c r="V27" s="87"/>
      <c r="W27" s="87"/>
      <c r="X27" s="87"/>
      <c r="Y27" s="87"/>
    </row>
    <row r="28" spans="1:25" ht="15" x14ac:dyDescent="0.25">
      <c r="A28" s="174" t="s">
        <v>50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9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</row>
    <row r="29" spans="1:25" hidden="1" x14ac:dyDescent="0.2">
      <c r="B29" s="175"/>
      <c r="C29" s="175"/>
      <c r="D29" s="175"/>
      <c r="E29" s="175"/>
      <c r="F29" s="175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spans="1:25" hidden="1" x14ac:dyDescent="0.2">
      <c r="B30" s="175"/>
      <c r="C30" s="175"/>
      <c r="D30" s="175"/>
      <c r="E30" s="175"/>
      <c r="F30" s="175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</row>
  </sheetData>
  <mergeCells count="10">
    <mergeCell ref="V1:Y1"/>
    <mergeCell ref="L1:O1"/>
    <mergeCell ref="P1:P2"/>
    <mergeCell ref="A1:A2"/>
    <mergeCell ref="G1:J1"/>
    <mergeCell ref="B1:E1"/>
    <mergeCell ref="F1:F2"/>
    <mergeCell ref="K1:K2"/>
    <mergeCell ref="Q1:R1"/>
    <mergeCell ref="U1:U2"/>
  </mergeCells>
  <phoneticPr fontId="39" type="noConversion"/>
  <hyperlinks>
    <hyperlink ref="A12" r:id="rId1"/>
    <hyperlink ref="A19" r:id="rId2"/>
    <hyperlink ref="A25" r:id="rId3"/>
    <hyperlink ref="A16" r:id="rId4"/>
    <hyperlink ref="A28" r:id="rId5"/>
    <hyperlink ref="A22" r:id="rId6"/>
  </hyperlinks>
  <pageMargins left="0.70866141732283472" right="0.70866141732283472" top="0.74803149606299213" bottom="0.74803149606299213" header="0.31496062992125984" footer="0.31496062992125984"/>
  <pageSetup paperSize="9" scale="73" orientation="landscape" horizontalDpi="300" verticalDpi="30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8"/>
  <sheetViews>
    <sheetView showGridLines="0" zoomScale="60" zoomScaleNormal="60" workbookViewId="0">
      <selection activeCell="X19" sqref="X19"/>
    </sheetView>
  </sheetViews>
  <sheetFormatPr defaultColWidth="0" defaultRowHeight="12.75" zeroHeight="1" x14ac:dyDescent="0.2"/>
  <cols>
    <col min="1" max="1" width="34.140625" style="4" customWidth="1"/>
    <col min="2" max="5" width="9.85546875" style="2" customWidth="1"/>
    <col min="6" max="6" width="10" style="2" customWidth="1"/>
    <col min="7" max="7" width="10.7109375" style="2" customWidth="1"/>
    <col min="8" max="8" width="10.42578125" style="2" customWidth="1"/>
    <col min="9" max="10" width="11" style="2" customWidth="1"/>
    <col min="11" max="16" width="9.140625" style="2" customWidth="1"/>
    <col min="17" max="19" width="9" style="9" customWidth="1"/>
    <col min="20" max="20" width="10.85546875" style="9" customWidth="1"/>
    <col min="21" max="21" width="9" style="9" customWidth="1"/>
    <col min="22" max="22" width="9.140625" style="12" customWidth="1"/>
    <col min="23" max="23" width="10.5703125" style="12" customWidth="1"/>
    <col min="24" max="25" width="9.140625" style="12" customWidth="1"/>
    <col min="26" max="16384" width="9.140625" style="2" hidden="1"/>
  </cols>
  <sheetData>
    <row r="1" spans="1:25" ht="14.45" customHeight="1" x14ac:dyDescent="0.2">
      <c r="A1" s="160" t="s">
        <v>51</v>
      </c>
      <c r="B1" s="162" t="s">
        <v>52</v>
      </c>
      <c r="C1" s="163"/>
      <c r="D1" s="163"/>
      <c r="E1" s="163"/>
      <c r="F1" s="158">
        <v>2016</v>
      </c>
      <c r="G1" s="162" t="s">
        <v>53</v>
      </c>
      <c r="H1" s="163"/>
      <c r="I1" s="163"/>
      <c r="J1" s="167"/>
      <c r="K1" s="158">
        <v>2017</v>
      </c>
      <c r="L1" s="155" t="s">
        <v>54</v>
      </c>
      <c r="M1" s="156"/>
      <c r="N1" s="156"/>
      <c r="O1" s="157"/>
      <c r="P1" s="158">
        <v>2018</v>
      </c>
      <c r="Q1" s="155" t="s">
        <v>113</v>
      </c>
      <c r="R1" s="156"/>
      <c r="S1" s="156"/>
      <c r="T1" s="157"/>
      <c r="U1" s="158">
        <v>2019</v>
      </c>
      <c r="V1" s="154" t="s">
        <v>55</v>
      </c>
      <c r="W1" s="154"/>
      <c r="X1" s="154"/>
      <c r="Y1" s="166"/>
    </row>
    <row r="2" spans="1:25" ht="14.45" customHeight="1" x14ac:dyDescent="0.2">
      <c r="A2" s="161"/>
      <c r="B2" s="1" t="s">
        <v>5</v>
      </c>
      <c r="C2" s="1" t="s">
        <v>6</v>
      </c>
      <c r="D2" s="1" t="s">
        <v>7</v>
      </c>
      <c r="E2" s="1" t="s">
        <v>8</v>
      </c>
      <c r="F2" s="159"/>
      <c r="G2" s="1" t="s">
        <v>5</v>
      </c>
      <c r="H2" s="1" t="s">
        <v>6</v>
      </c>
      <c r="I2" s="1" t="s">
        <v>7</v>
      </c>
      <c r="J2" s="1" t="s">
        <v>8</v>
      </c>
      <c r="K2" s="159"/>
      <c r="L2" s="1" t="s">
        <v>5</v>
      </c>
      <c r="M2" s="1" t="s">
        <v>6</v>
      </c>
      <c r="N2" s="1" t="s">
        <v>7</v>
      </c>
      <c r="O2" s="1" t="s">
        <v>8</v>
      </c>
      <c r="P2" s="159"/>
      <c r="Q2" s="1" t="s">
        <v>5</v>
      </c>
      <c r="R2" s="1" t="s">
        <v>6</v>
      </c>
      <c r="S2" s="1" t="s">
        <v>7</v>
      </c>
      <c r="T2" s="1" t="s">
        <v>8</v>
      </c>
      <c r="U2" s="159"/>
      <c r="V2" s="62">
        <v>2019</v>
      </c>
      <c r="W2" s="62">
        <v>2020</v>
      </c>
      <c r="X2" s="62">
        <v>2021</v>
      </c>
      <c r="Y2" s="62">
        <v>2022</v>
      </c>
    </row>
    <row r="3" spans="1:25" x14ac:dyDescent="0.2">
      <c r="A3" s="20" t="s">
        <v>56</v>
      </c>
      <c r="B3" s="20">
        <f>F10/B10-1</f>
        <v>3.1704035226595151E-2</v>
      </c>
      <c r="C3" s="20">
        <f t="shared" ref="C3:E4" si="0">G10/C10-1</f>
        <v>1.063017047920245E-2</v>
      </c>
      <c r="D3" s="20">
        <f t="shared" si="0"/>
        <v>2.5424197382573066E-3</v>
      </c>
      <c r="E3" s="20">
        <f t="shared" si="0"/>
        <v>1.9933976183102997E-2</v>
      </c>
      <c r="F3" s="21">
        <f>H14/G14-1</f>
        <v>1.7738095769341156E-2</v>
      </c>
      <c r="G3" s="20">
        <f>J10/F10-1</f>
        <v>2.3429718891015527E-2</v>
      </c>
      <c r="H3" s="20">
        <f t="shared" ref="H3:J4" si="1">K10/G10-1</f>
        <v>4.1482547879523324E-2</v>
      </c>
      <c r="I3" s="20">
        <f t="shared" si="1"/>
        <v>4.6474764084228459E-2</v>
      </c>
      <c r="J3" s="20">
        <f t="shared" si="1"/>
        <v>3.8759439958202302E-2</v>
      </c>
      <c r="K3" s="21">
        <f>I14/H14-1</f>
        <v>3.7873137577999705E-2</v>
      </c>
      <c r="L3" s="20">
        <f t="shared" ref="L3:N4" si="2">N10/J10-1</f>
        <v>3.8062244555818969E-2</v>
      </c>
      <c r="M3" s="20">
        <f t="shared" si="2"/>
        <v>4.0163884837060015E-2</v>
      </c>
      <c r="N3" s="20">
        <f t="shared" si="2"/>
        <v>4.813930787458176E-2</v>
      </c>
      <c r="O3" s="20">
        <f>Q10/M10-1</f>
        <v>5.2747020715913306E-2</v>
      </c>
      <c r="P3" s="34">
        <f>J14/I14-1</f>
        <v>4.2848251634469481E-2</v>
      </c>
      <c r="Q3" s="73">
        <f t="shared" ref="Q3:R4" si="3">R10/N10-1</f>
        <v>3.3022238140082871E-2</v>
      </c>
      <c r="R3" s="73">
        <f t="shared" si="3"/>
        <v>2.6777589550442293E-2</v>
      </c>
      <c r="S3" s="73">
        <f>T10/P10-1</f>
        <v>1.846718337779496E-2</v>
      </c>
      <c r="T3" s="73">
        <f>U10/Q10-1</f>
        <v>9.5422134449318907E-3</v>
      </c>
      <c r="U3" s="34">
        <f>K14/J14-1</f>
        <v>2.1974417683450653E-2</v>
      </c>
      <c r="V3" s="23">
        <v>3.2000000000000001E-2</v>
      </c>
      <c r="W3" s="23">
        <v>2.8000000000000001E-2</v>
      </c>
      <c r="X3" s="23">
        <v>2.8000000000000001E-2</v>
      </c>
      <c r="Y3" s="23">
        <v>2.8000000000000001E-2</v>
      </c>
    </row>
    <row r="4" spans="1:25" x14ac:dyDescent="0.2">
      <c r="A4" s="24" t="s">
        <v>57</v>
      </c>
      <c r="B4" s="24">
        <f>F11/B11-1</f>
        <v>3.5420047019219858E-2</v>
      </c>
      <c r="C4" s="24">
        <f t="shared" si="0"/>
        <v>1.2520512737958844E-2</v>
      </c>
      <c r="D4" s="24">
        <f t="shared" si="0"/>
        <v>1.1364716022344457E-2</v>
      </c>
      <c r="E4" s="24">
        <f t="shared" si="0"/>
        <v>4.0096332690431336E-2</v>
      </c>
      <c r="F4" s="25">
        <f>H15/G15-1</f>
        <v>2.6475071050434451E-2</v>
      </c>
      <c r="G4" s="24">
        <f>J11/F11-1</f>
        <v>4.5208374627906833E-2</v>
      </c>
      <c r="H4" s="24">
        <f t="shared" si="1"/>
        <v>7.3323316173742104E-2</v>
      </c>
      <c r="I4" s="24">
        <f t="shared" si="1"/>
        <v>8.1842853705327956E-2</v>
      </c>
      <c r="J4" s="24">
        <f t="shared" si="1"/>
        <v>7.0409673763511593E-2</v>
      </c>
      <c r="K4" s="25">
        <f>I15/H15-1</f>
        <v>6.880787733624194E-2</v>
      </c>
      <c r="L4" s="24">
        <f t="shared" si="2"/>
        <v>7.9152575636303402E-2</v>
      </c>
      <c r="M4" s="24">
        <f t="shared" si="2"/>
        <v>7.9786195751525568E-2</v>
      </c>
      <c r="N4" s="24">
        <f t="shared" si="2"/>
        <v>8.9521892171678275E-2</v>
      </c>
      <c r="O4" s="24">
        <f>Q11/M11-1</f>
        <v>9.568080380651911E-2</v>
      </c>
      <c r="P4" s="28">
        <f>J15/I15-1</f>
        <v>8.4268642169685881E-2</v>
      </c>
      <c r="Q4" s="79">
        <f t="shared" si="3"/>
        <v>7.4595619066404995E-2</v>
      </c>
      <c r="R4" s="79">
        <f t="shared" si="3"/>
        <v>5.9625917612406321E-2</v>
      </c>
      <c r="S4" s="79">
        <f>T11/P11-1</f>
        <v>4.133411075354676E-2</v>
      </c>
      <c r="T4" s="79">
        <f>U11/Q11-1</f>
        <v>2.3425538811690627E-2</v>
      </c>
      <c r="U4" s="28">
        <f>K15/J15-1</f>
        <v>4.8872334677287466E-2</v>
      </c>
      <c r="V4" s="27">
        <v>6.4000000000000001E-2</v>
      </c>
      <c r="W4" s="27">
        <v>5.6000000000000001E-2</v>
      </c>
      <c r="X4" s="27">
        <v>5.2999999999999999E-2</v>
      </c>
      <c r="Y4" s="27">
        <v>5.2999999999999999E-2</v>
      </c>
    </row>
    <row r="5" spans="1:25" x14ac:dyDescent="0.2">
      <c r="A5" s="24" t="s">
        <v>58</v>
      </c>
      <c r="B5" s="24">
        <f>F18/B18-1</f>
        <v>-4.4487662574449471E-3</v>
      </c>
      <c r="C5" s="24">
        <f t="shared" ref="C5:E5" si="4">G18/C18-1</f>
        <v>-6.9832602916876096E-3</v>
      </c>
      <c r="D5" s="24">
        <f t="shared" si="4"/>
        <v>2.2383204342633078E-3</v>
      </c>
      <c r="E5" s="24">
        <f t="shared" si="4"/>
        <v>1.4938501387424141E-2</v>
      </c>
      <c r="F5" s="28">
        <f>H21</f>
        <v>2E-3</v>
      </c>
      <c r="G5" s="24">
        <f>J18/F18-1</f>
        <v>3.1847040437585461E-2</v>
      </c>
      <c r="H5" s="24">
        <f t="shared" ref="H5:J5" si="5">K18/G18-1</f>
        <v>3.0951106223501945E-2</v>
      </c>
      <c r="I5" s="24">
        <f t="shared" si="5"/>
        <v>2.8858777535013536E-2</v>
      </c>
      <c r="J5" s="24">
        <f t="shared" si="5"/>
        <v>2.5611560394731336E-2</v>
      </c>
      <c r="K5" s="28">
        <f>I21</f>
        <v>2.9000000000000001E-2</v>
      </c>
      <c r="L5" s="24">
        <f>N18/J18-1</f>
        <v>1.9916603953976209E-2</v>
      </c>
      <c r="M5" s="24">
        <f>O18/K18-1</f>
        <v>2.3523467325398562E-2</v>
      </c>
      <c r="N5" s="24">
        <f>P18/L18-1</f>
        <v>2.8878027649075433E-2</v>
      </c>
      <c r="O5" s="26">
        <f>Q18/M18-1</f>
        <v>2.9010270774976643E-2</v>
      </c>
      <c r="P5" s="28">
        <f>J21</f>
        <v>2.5999999999999999E-2</v>
      </c>
      <c r="Q5" s="79">
        <f>R18/N18-1</f>
        <v>2.9017722482354014E-2</v>
      </c>
      <c r="R5" s="79">
        <f>S18/O18-1</f>
        <v>3.2750991900243109E-2</v>
      </c>
      <c r="S5" s="79">
        <f>T18/P18-1</f>
        <v>2.8639552604240448E-2</v>
      </c>
      <c r="T5" s="79">
        <f>U18/Q18-1</f>
        <v>2.2112932935294483E-2</v>
      </c>
      <c r="U5" s="28">
        <f>K21</f>
        <v>2.8000000000000001E-2</v>
      </c>
      <c r="V5" s="27">
        <v>2.8000000000000001E-2</v>
      </c>
      <c r="W5" s="27">
        <v>2.5000000000000001E-2</v>
      </c>
      <c r="X5" s="27">
        <v>2.1000000000000001E-2</v>
      </c>
      <c r="Y5" s="27">
        <v>0.02</v>
      </c>
    </row>
    <row r="6" spans="1:25" x14ac:dyDescent="0.2">
      <c r="A6" s="29" t="s">
        <v>59</v>
      </c>
      <c r="B6" s="30">
        <f>F24-1</f>
        <v>4.9999999999998934E-3</v>
      </c>
      <c r="C6" s="30">
        <f t="shared" ref="C6:E6" si="6">G24-1</f>
        <v>2.9999999999998916E-3</v>
      </c>
      <c r="D6" s="30">
        <f t="shared" si="6"/>
        <v>8.0000000000000071E-3</v>
      </c>
      <c r="E6" s="30">
        <f t="shared" si="6"/>
        <v>1.6999999999999904E-2</v>
      </c>
      <c r="F6" s="31">
        <f>H27-1</f>
        <v>8.999999999999897E-3</v>
      </c>
      <c r="G6" s="29">
        <f>J24-1</f>
        <v>2.200000000000002E-2</v>
      </c>
      <c r="H6" s="29">
        <f t="shared" ref="H6" si="7">K24-1</f>
        <v>3.2999999999999918E-2</v>
      </c>
      <c r="I6" s="29">
        <f>L24-1</f>
        <v>3.499999999999992E-2</v>
      </c>
      <c r="J6" s="29">
        <f>M24-1</f>
        <v>2.8999999999999915E-2</v>
      </c>
      <c r="K6" s="31">
        <f>I27-1</f>
        <v>3.0000000000000027E-2</v>
      </c>
      <c r="L6" s="29">
        <f>N24-1</f>
        <v>3.8000000000000034E-2</v>
      </c>
      <c r="M6" s="29">
        <f>O24-1</f>
        <v>3.8000000000000034E-2</v>
      </c>
      <c r="N6" s="29">
        <f>P24-1</f>
        <v>4.0999999999999925E-2</v>
      </c>
      <c r="O6" s="30">
        <f>Q24-1</f>
        <v>4.0999999999999925E-2</v>
      </c>
      <c r="P6" s="32">
        <f>J27-1</f>
        <v>4.0000000000000036E-2</v>
      </c>
      <c r="Q6" s="81">
        <f>R24-1</f>
        <v>4.0000000000000036E-2</v>
      </c>
      <c r="R6" s="81">
        <f>S24-1</f>
        <v>3.0999999999999917E-2</v>
      </c>
      <c r="S6" s="81">
        <f>T24-1</f>
        <v>2.2999999999999909E-2</v>
      </c>
      <c r="T6" s="81">
        <f>U24-1</f>
        <v>1.4000000000000012E-2</v>
      </c>
      <c r="U6" s="32">
        <f>K27-1</f>
        <v>2.6000000000000023E-2</v>
      </c>
      <c r="V6" s="33">
        <v>3.1E-2</v>
      </c>
      <c r="W6" s="33">
        <v>2.7E-2</v>
      </c>
      <c r="X6" s="33">
        <v>2.4E-2</v>
      </c>
      <c r="Y6" s="33">
        <v>2.4E-2</v>
      </c>
    </row>
    <row r="7" spans="1:25" s="12" customFormat="1" x14ac:dyDescent="0.2">
      <c r="A7" s="11"/>
      <c r="Q7" s="35"/>
      <c r="R7" s="35"/>
      <c r="S7" s="35"/>
      <c r="T7" s="35"/>
      <c r="U7" s="35"/>
    </row>
    <row r="8" spans="1:25" s="12" customFormat="1" x14ac:dyDescent="0.2">
      <c r="A8" s="13" t="s">
        <v>60</v>
      </c>
      <c r="B8" s="14"/>
      <c r="C8" s="14"/>
      <c r="D8" s="15"/>
      <c r="E8" s="15"/>
      <c r="F8" s="15"/>
      <c r="G8" s="15"/>
      <c r="H8" s="15"/>
      <c r="I8" s="15"/>
      <c r="J8" s="14"/>
      <c r="K8" s="14"/>
      <c r="L8" s="15"/>
      <c r="M8" s="14"/>
      <c r="N8" s="14"/>
      <c r="O8" s="14"/>
      <c r="P8" s="14"/>
      <c r="Q8" s="38"/>
      <c r="R8" s="38"/>
      <c r="S8" s="38"/>
      <c r="T8" s="38"/>
      <c r="U8" s="38"/>
      <c r="V8" s="14"/>
      <c r="W8" s="14"/>
      <c r="X8" s="14"/>
      <c r="Y8" s="14"/>
    </row>
    <row r="9" spans="1:25" ht="20.25" customHeight="1" x14ac:dyDescent="0.2">
      <c r="A9" s="39" t="s">
        <v>61</v>
      </c>
      <c r="B9" s="10" t="s">
        <v>15</v>
      </c>
      <c r="C9" s="10" t="s">
        <v>16</v>
      </c>
      <c r="D9" s="10" t="s">
        <v>17</v>
      </c>
      <c r="E9" s="10" t="s">
        <v>18</v>
      </c>
      <c r="F9" s="10" t="s">
        <v>19</v>
      </c>
      <c r="G9" s="10" t="s">
        <v>20</v>
      </c>
      <c r="H9" s="10" t="s">
        <v>21</v>
      </c>
      <c r="I9" s="10" t="s">
        <v>22</v>
      </c>
      <c r="J9" s="10" t="s">
        <v>23</v>
      </c>
      <c r="K9" s="10" t="s">
        <v>24</v>
      </c>
      <c r="L9" s="10" t="s">
        <v>25</v>
      </c>
      <c r="M9" s="10" t="s">
        <v>26</v>
      </c>
      <c r="N9" s="10" t="s">
        <v>27</v>
      </c>
      <c r="O9" s="10" t="s">
        <v>28</v>
      </c>
      <c r="P9" s="10" t="s">
        <v>29</v>
      </c>
      <c r="Q9" s="10" t="s">
        <v>30</v>
      </c>
      <c r="R9" s="63" t="s">
        <v>31</v>
      </c>
      <c r="S9" s="63" t="s">
        <v>32</v>
      </c>
      <c r="T9" s="63" t="s">
        <v>33</v>
      </c>
      <c r="U9" s="63" t="s">
        <v>112</v>
      </c>
      <c r="X9" s="17"/>
      <c r="Y9" s="14"/>
    </row>
    <row r="10" spans="1:25" s="12" customFormat="1" x14ac:dyDescent="0.2">
      <c r="A10" s="82" t="s">
        <v>62</v>
      </c>
      <c r="B10" s="131">
        <v>6022041</v>
      </c>
      <c r="C10" s="131">
        <v>6108839</v>
      </c>
      <c r="D10" s="131">
        <v>6167353</v>
      </c>
      <c r="E10" s="131">
        <v>6142026</v>
      </c>
      <c r="F10" s="131">
        <v>6212964</v>
      </c>
      <c r="G10" s="131">
        <v>6173777</v>
      </c>
      <c r="H10" s="131">
        <v>6183033</v>
      </c>
      <c r="I10" s="131">
        <v>6264461</v>
      </c>
      <c r="J10" s="131">
        <v>6358532</v>
      </c>
      <c r="K10" s="131">
        <v>6429881</v>
      </c>
      <c r="L10" s="131">
        <v>6470388</v>
      </c>
      <c r="M10" s="132">
        <v>6507268</v>
      </c>
      <c r="N10" s="132">
        <v>6600552</v>
      </c>
      <c r="O10" s="132">
        <v>6688130</v>
      </c>
      <c r="P10" s="132">
        <v>6781868</v>
      </c>
      <c r="Q10" s="132">
        <v>6850507</v>
      </c>
      <c r="R10" s="133">
        <v>6818517</v>
      </c>
      <c r="S10" s="134">
        <v>6867222</v>
      </c>
      <c r="T10" s="133">
        <v>6907110</v>
      </c>
      <c r="U10" s="134">
        <v>6915876</v>
      </c>
      <c r="X10" s="17"/>
      <c r="Y10" s="14"/>
    </row>
    <row r="11" spans="1:25" s="12" customFormat="1" x14ac:dyDescent="0.2">
      <c r="A11" s="82" t="s">
        <v>63</v>
      </c>
      <c r="B11" s="131">
        <v>6007756</v>
      </c>
      <c r="C11" s="131">
        <v>6118759</v>
      </c>
      <c r="D11" s="131">
        <v>6167774</v>
      </c>
      <c r="E11" s="131">
        <v>6140387</v>
      </c>
      <c r="F11" s="131">
        <v>6220551</v>
      </c>
      <c r="G11" s="131">
        <v>6195369</v>
      </c>
      <c r="H11" s="131">
        <v>6237869</v>
      </c>
      <c r="I11" s="131">
        <v>6386594</v>
      </c>
      <c r="J11" s="131">
        <v>6501772</v>
      </c>
      <c r="K11" s="131">
        <v>6649634</v>
      </c>
      <c r="L11" s="131">
        <v>6748394</v>
      </c>
      <c r="M11" s="132">
        <v>6836272</v>
      </c>
      <c r="N11" s="132">
        <v>7016404</v>
      </c>
      <c r="O11" s="132">
        <v>7180183</v>
      </c>
      <c r="P11" s="132">
        <v>7352523</v>
      </c>
      <c r="Q11" s="132">
        <v>7490372</v>
      </c>
      <c r="R11" s="133">
        <v>7539797</v>
      </c>
      <c r="S11" s="134">
        <v>7608308</v>
      </c>
      <c r="T11" s="133">
        <v>7656433</v>
      </c>
      <c r="U11" s="134">
        <v>7665838</v>
      </c>
      <c r="X11" s="17"/>
      <c r="Y11" s="14"/>
    </row>
    <row r="12" spans="1:25" x14ac:dyDescent="0.2">
      <c r="A12" s="3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37"/>
      <c r="R12" s="37"/>
      <c r="S12" s="37"/>
      <c r="T12" s="37"/>
      <c r="U12" s="37"/>
      <c r="V12" s="17"/>
      <c r="W12" s="64"/>
      <c r="X12" s="17"/>
      <c r="Y12" s="14"/>
    </row>
    <row r="13" spans="1:25" x14ac:dyDescent="0.2">
      <c r="A13" s="6" t="s">
        <v>64</v>
      </c>
      <c r="B13" s="3"/>
      <c r="C13" s="3"/>
      <c r="D13" s="3"/>
      <c r="E13" s="3"/>
      <c r="F13" s="5"/>
      <c r="G13" s="10">
        <v>2015</v>
      </c>
      <c r="H13" s="10">
        <v>2016</v>
      </c>
      <c r="I13" s="10">
        <v>2017</v>
      </c>
      <c r="J13" s="10">
        <v>2018</v>
      </c>
      <c r="K13" s="10">
        <v>2019</v>
      </c>
      <c r="L13" s="17"/>
      <c r="M13" s="17"/>
      <c r="N13" s="17"/>
      <c r="O13" s="17"/>
      <c r="P13" s="17"/>
      <c r="Q13" s="37"/>
      <c r="R13" s="37"/>
      <c r="S13" s="37"/>
      <c r="T13" s="37"/>
      <c r="U13" s="37"/>
      <c r="V13" s="17"/>
      <c r="W13" s="65"/>
      <c r="X13" s="17"/>
      <c r="Y13" s="14"/>
    </row>
    <row r="14" spans="1:25" s="12" customFormat="1" x14ac:dyDescent="0.2">
      <c r="A14" s="82" t="s">
        <v>65</v>
      </c>
      <c r="B14" s="83"/>
      <c r="C14" s="83"/>
      <c r="D14" s="83"/>
      <c r="E14" s="83"/>
      <c r="F14" s="74"/>
      <c r="G14" s="131">
        <v>24425959</v>
      </c>
      <c r="H14" s="131">
        <v>24859229</v>
      </c>
      <c r="I14" s="132">
        <v>25800726</v>
      </c>
      <c r="J14" s="132">
        <v>26906242</v>
      </c>
      <c r="K14" s="132">
        <v>27497491</v>
      </c>
      <c r="L14" s="17"/>
      <c r="M14" s="17"/>
      <c r="N14" s="17"/>
      <c r="O14" s="17"/>
      <c r="P14" s="17"/>
      <c r="Q14" s="37"/>
      <c r="R14" s="37"/>
      <c r="S14" s="37"/>
      <c r="T14" s="37"/>
      <c r="U14" s="37"/>
      <c r="V14" s="17"/>
      <c r="W14" s="65"/>
      <c r="X14" s="17"/>
      <c r="Y14" s="14"/>
    </row>
    <row r="15" spans="1:25" s="12" customFormat="1" x14ac:dyDescent="0.2">
      <c r="A15" s="82" t="s">
        <v>63</v>
      </c>
      <c r="B15" s="83"/>
      <c r="C15" s="83"/>
      <c r="D15" s="83"/>
      <c r="E15" s="83"/>
      <c r="F15" s="74"/>
      <c r="G15" s="131">
        <v>24425959</v>
      </c>
      <c r="H15" s="131">
        <v>25072638</v>
      </c>
      <c r="I15" s="132">
        <v>26797833</v>
      </c>
      <c r="J15" s="132">
        <v>29056050</v>
      </c>
      <c r="K15" s="132">
        <v>30476087</v>
      </c>
      <c r="L15" s="17"/>
      <c r="M15" s="17"/>
      <c r="N15" s="17"/>
      <c r="O15" s="17"/>
      <c r="P15" s="17"/>
      <c r="Q15" s="37"/>
      <c r="R15" s="37"/>
      <c r="S15" s="37"/>
      <c r="T15" s="37"/>
      <c r="U15" s="37"/>
      <c r="V15" s="17"/>
      <c r="W15" s="17"/>
      <c r="X15" s="17"/>
      <c r="Y15" s="14"/>
    </row>
    <row r="16" spans="1:25" s="12" customFormat="1" x14ac:dyDescent="0.2">
      <c r="A16" s="3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37"/>
      <c r="R16" s="37"/>
      <c r="S16" s="37"/>
      <c r="T16" s="37"/>
      <c r="U16" s="37"/>
      <c r="V16" s="17"/>
      <c r="W16" s="17"/>
      <c r="X16" s="17"/>
      <c r="Y16" s="14"/>
    </row>
    <row r="17" spans="1:25" x14ac:dyDescent="0.2">
      <c r="A17" s="6" t="s">
        <v>66</v>
      </c>
      <c r="B17" s="10" t="s">
        <v>15</v>
      </c>
      <c r="C17" s="10" t="s">
        <v>16</v>
      </c>
      <c r="D17" s="10" t="s">
        <v>17</v>
      </c>
      <c r="E17" s="10" t="s">
        <v>18</v>
      </c>
      <c r="F17" s="10" t="s">
        <v>19</v>
      </c>
      <c r="G17" s="10" t="s">
        <v>20</v>
      </c>
      <c r="H17" s="10" t="s">
        <v>21</v>
      </c>
      <c r="I17" s="10" t="s">
        <v>22</v>
      </c>
      <c r="J17" s="10" t="s">
        <v>23</v>
      </c>
      <c r="K17" s="10" t="s">
        <v>24</v>
      </c>
      <c r="L17" s="10" t="s">
        <v>25</v>
      </c>
      <c r="M17" s="10" t="s">
        <v>26</v>
      </c>
      <c r="N17" s="10" t="s">
        <v>27</v>
      </c>
      <c r="O17" s="10" t="s">
        <v>28</v>
      </c>
      <c r="P17" s="10" t="s">
        <v>29</v>
      </c>
      <c r="Q17" s="10" t="s">
        <v>30</v>
      </c>
      <c r="R17" s="63" t="s">
        <v>31</v>
      </c>
      <c r="S17" s="63" t="s">
        <v>32</v>
      </c>
      <c r="T17" s="63" t="s">
        <v>33</v>
      </c>
      <c r="U17" s="63" t="s">
        <v>112</v>
      </c>
      <c r="X17" s="17"/>
      <c r="Y17" s="14"/>
    </row>
    <row r="18" spans="1:25" ht="15" x14ac:dyDescent="0.25">
      <c r="A18" s="36" t="s">
        <v>67</v>
      </c>
      <c r="B18" s="130">
        <v>20567.5</v>
      </c>
      <c r="C18" s="130">
        <v>20878.5</v>
      </c>
      <c r="D18" s="130">
        <v>20595.8</v>
      </c>
      <c r="E18" s="130">
        <v>20577.7</v>
      </c>
      <c r="F18" s="130">
        <v>20476</v>
      </c>
      <c r="G18" s="125">
        <v>20732.7</v>
      </c>
      <c r="H18" s="125">
        <v>20641.900000000001</v>
      </c>
      <c r="I18" s="125">
        <v>20885.099999999999</v>
      </c>
      <c r="J18" s="125">
        <v>21128.1</v>
      </c>
      <c r="K18" s="125">
        <v>21374.400000000001</v>
      </c>
      <c r="L18" s="125">
        <v>21237.599999999999</v>
      </c>
      <c r="M18" s="125">
        <v>21420</v>
      </c>
      <c r="N18" s="125">
        <v>21548.9</v>
      </c>
      <c r="O18" s="126">
        <v>21877.200000000001</v>
      </c>
      <c r="P18" s="127">
        <v>21850.9</v>
      </c>
      <c r="Q18" s="127">
        <v>22041.4</v>
      </c>
      <c r="R18" s="126">
        <v>22174.2</v>
      </c>
      <c r="S18" s="127">
        <v>22593.7</v>
      </c>
      <c r="T18" s="135">
        <v>22476.7</v>
      </c>
      <c r="U18" s="127">
        <v>22528.799999999999</v>
      </c>
      <c r="W18" s="75"/>
      <c r="X18" s="74"/>
      <c r="Y18" s="14"/>
    </row>
    <row r="19" spans="1:25" x14ac:dyDescent="0.2">
      <c r="A19" s="3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74"/>
      <c r="M19" s="17"/>
      <c r="N19" s="17"/>
      <c r="O19" s="17"/>
      <c r="P19" s="17"/>
      <c r="Q19" s="37"/>
      <c r="R19" s="37"/>
      <c r="S19" s="37"/>
      <c r="T19" s="37"/>
      <c r="U19" s="37"/>
      <c r="V19" s="17"/>
      <c r="W19" s="17"/>
      <c r="X19" s="17"/>
      <c r="Y19" s="14"/>
    </row>
    <row r="20" spans="1:25" x14ac:dyDescent="0.2">
      <c r="A20" s="6" t="s">
        <v>68</v>
      </c>
      <c r="B20" s="3"/>
      <c r="C20" s="3"/>
      <c r="D20" s="3"/>
      <c r="E20" s="3"/>
      <c r="F20" s="5"/>
      <c r="G20" s="10">
        <v>2015</v>
      </c>
      <c r="H20" s="10">
        <v>2016</v>
      </c>
      <c r="I20" s="10">
        <v>2017</v>
      </c>
      <c r="J20" s="10">
        <v>2018</v>
      </c>
      <c r="K20" s="10">
        <v>2019</v>
      </c>
      <c r="L20" s="143"/>
      <c r="M20" s="17"/>
      <c r="N20" s="17"/>
      <c r="O20" s="17"/>
      <c r="P20" s="17"/>
      <c r="Q20" s="37"/>
      <c r="R20" s="37"/>
      <c r="S20" s="37"/>
      <c r="T20" s="37"/>
      <c r="U20" s="37"/>
      <c r="V20" s="17"/>
      <c r="W20" s="17"/>
      <c r="X20" s="17"/>
      <c r="Y20" s="14"/>
    </row>
    <row r="21" spans="1:25" ht="34.5" customHeight="1" x14ac:dyDescent="0.2">
      <c r="A21" s="36" t="s">
        <v>69</v>
      </c>
      <c r="B21" s="14"/>
      <c r="C21" s="14"/>
      <c r="D21" s="14"/>
      <c r="E21" s="14"/>
      <c r="F21" s="16"/>
      <c r="G21" s="144">
        <v>2E-3</v>
      </c>
      <c r="H21" s="144">
        <v>2E-3</v>
      </c>
      <c r="I21" s="144">
        <v>2.9000000000000001E-2</v>
      </c>
      <c r="J21" s="144">
        <v>2.5999999999999999E-2</v>
      </c>
      <c r="K21" s="144">
        <v>2.8000000000000001E-2</v>
      </c>
      <c r="L21" s="16"/>
      <c r="M21" s="17"/>
      <c r="N21" s="17"/>
      <c r="O21" s="17"/>
      <c r="P21" s="17"/>
      <c r="Q21" s="37"/>
      <c r="R21" s="37"/>
      <c r="S21" s="37"/>
      <c r="T21" s="37"/>
      <c r="U21" s="37"/>
      <c r="V21" s="17"/>
      <c r="W21" s="17"/>
      <c r="X21" s="17"/>
      <c r="Y21" s="14"/>
    </row>
    <row r="22" spans="1:25" x14ac:dyDescent="0.2">
      <c r="A22" s="3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37"/>
      <c r="R22" s="37"/>
      <c r="S22" s="37"/>
      <c r="T22" s="37"/>
      <c r="U22" s="37"/>
      <c r="V22" s="17"/>
      <c r="W22" s="17"/>
      <c r="X22" s="17"/>
      <c r="Y22" s="14"/>
    </row>
    <row r="23" spans="1:25" x14ac:dyDescent="0.2">
      <c r="A23" s="6" t="s">
        <v>70</v>
      </c>
      <c r="B23" s="10" t="s">
        <v>15</v>
      </c>
      <c r="C23" s="10" t="s">
        <v>16</v>
      </c>
      <c r="D23" s="10" t="s">
        <v>17</v>
      </c>
      <c r="E23" s="10" t="s">
        <v>18</v>
      </c>
      <c r="F23" s="10" t="s">
        <v>19</v>
      </c>
      <c r="G23" s="10" t="s">
        <v>20</v>
      </c>
      <c r="H23" s="10" t="s">
        <v>21</v>
      </c>
      <c r="I23" s="10" t="s">
        <v>22</v>
      </c>
      <c r="J23" s="10" t="s">
        <v>23</v>
      </c>
      <c r="K23" s="10" t="s">
        <v>24</v>
      </c>
      <c r="L23" s="10" t="s">
        <v>25</v>
      </c>
      <c r="M23" s="10" t="s">
        <v>26</v>
      </c>
      <c r="N23" s="10" t="s">
        <v>27</v>
      </c>
      <c r="O23" s="10" t="s">
        <v>28</v>
      </c>
      <c r="P23" s="10" t="s">
        <v>29</v>
      </c>
      <c r="Q23" s="10" t="s">
        <v>30</v>
      </c>
      <c r="R23" s="63" t="s">
        <v>31</v>
      </c>
      <c r="S23" s="63" t="s">
        <v>32</v>
      </c>
      <c r="T23" s="63" t="s">
        <v>33</v>
      </c>
      <c r="U23" s="63" t="s">
        <v>112</v>
      </c>
      <c r="X23" s="17"/>
      <c r="Y23" s="14"/>
    </row>
    <row r="24" spans="1:25" ht="25.5" x14ac:dyDescent="0.25">
      <c r="A24" s="36" t="s">
        <v>71</v>
      </c>
      <c r="B24" s="131">
        <v>0.999</v>
      </c>
      <c r="C24" s="131">
        <v>1.008</v>
      </c>
      <c r="D24" s="131">
        <v>1.0009999999999999</v>
      </c>
      <c r="E24" s="131">
        <v>0.99199999999999999</v>
      </c>
      <c r="F24" s="131">
        <v>1.0049999999999999</v>
      </c>
      <c r="G24" s="131">
        <v>1.0029999999999999</v>
      </c>
      <c r="H24" s="131">
        <v>1.008</v>
      </c>
      <c r="I24" s="131">
        <v>1.0169999999999999</v>
      </c>
      <c r="J24" s="131">
        <v>1.022</v>
      </c>
      <c r="K24" s="131">
        <v>1.0329999999999999</v>
      </c>
      <c r="L24" s="131">
        <v>1.0349999999999999</v>
      </c>
      <c r="M24" s="132">
        <v>1.0289999999999999</v>
      </c>
      <c r="N24" s="132">
        <v>1.038</v>
      </c>
      <c r="O24" s="132">
        <v>1.038</v>
      </c>
      <c r="P24" s="132">
        <v>1.0409999999999999</v>
      </c>
      <c r="Q24" s="132">
        <v>1.0409999999999999</v>
      </c>
      <c r="R24" s="138">
        <v>1.04</v>
      </c>
      <c r="S24" s="132">
        <v>1.0309999999999999</v>
      </c>
      <c r="T24" s="139">
        <v>1.0229999999999999</v>
      </c>
      <c r="U24" s="132">
        <v>1.014</v>
      </c>
      <c r="W24" s="75"/>
      <c r="X24" s="17"/>
      <c r="Y24" s="14"/>
    </row>
    <row r="25" spans="1:25" x14ac:dyDescent="0.2">
      <c r="A25" s="3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37"/>
      <c r="R25" s="37"/>
      <c r="S25" s="37"/>
      <c r="T25" s="37"/>
      <c r="U25" s="37"/>
      <c r="V25" s="17"/>
      <c r="W25" s="17"/>
      <c r="X25" s="17"/>
      <c r="Y25" s="14"/>
    </row>
    <row r="26" spans="1:25" x14ac:dyDescent="0.2">
      <c r="A26" s="6" t="s">
        <v>72</v>
      </c>
      <c r="B26" s="3"/>
      <c r="C26" s="3"/>
      <c r="D26" s="3"/>
      <c r="E26" s="3"/>
      <c r="F26" s="5"/>
      <c r="G26" s="10">
        <v>2015</v>
      </c>
      <c r="H26" s="10">
        <v>2016</v>
      </c>
      <c r="I26" s="10">
        <v>2017</v>
      </c>
      <c r="J26" s="10">
        <v>2018</v>
      </c>
      <c r="K26" s="10">
        <v>2019</v>
      </c>
      <c r="L26" s="17"/>
      <c r="M26" s="17"/>
      <c r="N26" s="17"/>
      <c r="O26" s="17"/>
      <c r="P26" s="17"/>
      <c r="Q26" s="37"/>
      <c r="R26" s="37"/>
      <c r="S26" s="37"/>
      <c r="T26" s="37"/>
      <c r="U26" s="37"/>
      <c r="V26" s="17"/>
      <c r="W26" s="17"/>
      <c r="X26" s="17"/>
      <c r="Y26" s="14"/>
    </row>
    <row r="27" spans="1:25" x14ac:dyDescent="0.2">
      <c r="A27" s="36" t="s">
        <v>73</v>
      </c>
      <c r="B27" s="14"/>
      <c r="C27" s="14"/>
      <c r="D27" s="14"/>
      <c r="E27" s="14"/>
      <c r="F27" s="17"/>
      <c r="G27" s="131">
        <v>1</v>
      </c>
      <c r="H27" s="131">
        <v>1.0089999999999999</v>
      </c>
      <c r="I27" s="133">
        <v>1.03</v>
      </c>
      <c r="J27" s="132">
        <v>1.04</v>
      </c>
      <c r="K27" s="141">
        <v>1.026</v>
      </c>
      <c r="L27" s="17"/>
      <c r="M27" s="17"/>
      <c r="N27" s="17"/>
      <c r="O27" s="17"/>
      <c r="P27" s="17"/>
      <c r="Q27" s="37"/>
      <c r="R27" s="37"/>
      <c r="S27" s="37"/>
      <c r="T27" s="37"/>
      <c r="U27" s="37"/>
      <c r="V27" s="17"/>
      <c r="W27" s="17"/>
      <c r="X27" s="17"/>
      <c r="Y27" s="14"/>
    </row>
    <row r="28" spans="1:25" x14ac:dyDescent="0.2">
      <c r="A28" s="17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40"/>
      <c r="R28" s="40"/>
      <c r="S28" s="40"/>
      <c r="T28" s="40"/>
      <c r="U28" s="40"/>
      <c r="V28" s="14"/>
      <c r="W28" s="14"/>
      <c r="X28" s="14"/>
      <c r="Y28" s="14"/>
    </row>
    <row r="29" spans="1:25" ht="15" hidden="1" x14ac:dyDescent="0.2">
      <c r="L29" s="7"/>
      <c r="M29" s="7"/>
      <c r="N29" s="7"/>
      <c r="O29" s="7"/>
    </row>
    <row r="30" spans="1:25" ht="15" hidden="1" x14ac:dyDescent="0.2">
      <c r="L30" s="8"/>
      <c r="M30" s="8"/>
      <c r="N30" s="8"/>
      <c r="O30" s="8"/>
    </row>
    <row r="31" spans="1:25" hidden="1" x14ac:dyDescent="0.2"/>
    <row r="32" spans="1:25" ht="15" hidden="1" x14ac:dyDescent="0.2">
      <c r="L32" s="7"/>
      <c r="M32" s="7"/>
      <c r="N32" s="7"/>
      <c r="O32" s="7"/>
    </row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</sheetData>
  <mergeCells count="10">
    <mergeCell ref="V1:Y1"/>
    <mergeCell ref="P1:P2"/>
    <mergeCell ref="L1:O1"/>
    <mergeCell ref="A1:A2"/>
    <mergeCell ref="B1:E1"/>
    <mergeCell ref="F1:F2"/>
    <mergeCell ref="G1:J1"/>
    <mergeCell ref="K1:K2"/>
    <mergeCell ref="U1:U2"/>
    <mergeCell ref="Q1:T1"/>
  </mergeCells>
  <phoneticPr fontId="39" type="noConversion"/>
  <pageMargins left="0.70866141732283472" right="0.70866141732283472" top="0.74803149606299213" bottom="0.74803149606299213" header="0.31496062992125984" footer="0.31496062992125984"/>
  <pageSetup paperSize="9" scale="78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AA47"/>
  <sheetViews>
    <sheetView showGridLines="0" zoomScale="70" zoomScaleNormal="70" workbookViewId="0">
      <selection activeCell="H38" sqref="H38"/>
    </sheetView>
  </sheetViews>
  <sheetFormatPr defaultColWidth="0" defaultRowHeight="14.25" customHeight="1" zeroHeight="1" x14ac:dyDescent="0.2"/>
  <cols>
    <col min="1" max="2" width="10.28515625" style="41" customWidth="1"/>
    <col min="3" max="3" width="13.42578125" style="41" customWidth="1"/>
    <col min="4" max="4" width="12" style="41" customWidth="1"/>
    <col min="5" max="5" width="11.28515625" style="41" customWidth="1"/>
    <col min="6" max="6" width="10.7109375" style="41" customWidth="1"/>
    <col min="7" max="7" width="12" style="41" customWidth="1"/>
    <col min="8" max="8" width="25.42578125" style="41" customWidth="1"/>
    <col min="9" max="10" width="8.7109375" style="41" customWidth="1"/>
    <col min="11" max="11" width="10.28515625" style="41" customWidth="1"/>
    <col min="12" max="12" width="14.28515625" style="41" customWidth="1"/>
    <col min="13" max="13" width="12.140625" style="41" customWidth="1"/>
    <col min="14" max="14" width="10.28515625" style="41" customWidth="1"/>
    <col min="15" max="15" width="8.7109375" style="41" customWidth="1"/>
    <col min="16" max="16" width="9.28515625" style="41" customWidth="1"/>
    <col min="17" max="27" width="8.7109375" style="41" customWidth="1"/>
    <col min="28" max="16384" width="8.7109375" style="41" hidden="1"/>
  </cols>
  <sheetData>
    <row r="1" spans="1:16" ht="14.1" customHeight="1" x14ac:dyDescent="0.25">
      <c r="A1" s="169" t="s">
        <v>74</v>
      </c>
      <c r="B1" s="169"/>
      <c r="C1" s="169"/>
      <c r="D1" s="169"/>
      <c r="E1" s="169"/>
      <c r="F1" s="169"/>
      <c r="G1" s="169"/>
      <c r="J1" s="170" t="s">
        <v>75</v>
      </c>
      <c r="K1" s="170"/>
      <c r="L1" s="170"/>
      <c r="M1" s="170"/>
      <c r="N1" s="170"/>
      <c r="O1" s="170"/>
      <c r="P1" s="170"/>
    </row>
    <row r="2" spans="1:16" ht="14.65" customHeight="1" x14ac:dyDescent="0.2">
      <c r="A2" s="171" t="s">
        <v>76</v>
      </c>
      <c r="B2" s="171"/>
      <c r="C2" s="171"/>
      <c r="D2" s="171"/>
      <c r="E2" s="171"/>
      <c r="F2" s="171"/>
      <c r="G2" s="171"/>
      <c r="J2" s="170"/>
      <c r="K2" s="170"/>
      <c r="L2" s="170"/>
      <c r="M2" s="170"/>
      <c r="N2" s="170"/>
      <c r="O2" s="170"/>
      <c r="P2" s="170"/>
    </row>
    <row r="3" spans="1:16" ht="14.65" customHeight="1" x14ac:dyDescent="0.25">
      <c r="A3" s="171" t="s">
        <v>77</v>
      </c>
      <c r="B3" s="171"/>
      <c r="C3" s="171"/>
      <c r="D3" s="171"/>
      <c r="E3" s="171"/>
      <c r="F3" s="171"/>
      <c r="G3" s="171"/>
      <c r="J3" s="170"/>
      <c r="K3" s="170"/>
      <c r="L3" s="170"/>
      <c r="M3" s="170"/>
      <c r="N3" s="170"/>
      <c r="O3" s="170"/>
      <c r="P3" s="170"/>
    </row>
    <row r="4" spans="1:16" ht="22.5" x14ac:dyDescent="0.2">
      <c r="B4" s="42" t="s">
        <v>78</v>
      </c>
      <c r="C4" s="42" t="s">
        <v>79</v>
      </c>
      <c r="D4" s="42" t="s">
        <v>80</v>
      </c>
      <c r="E4" s="42" t="s">
        <v>81</v>
      </c>
      <c r="F4" s="42" t="s">
        <v>82</v>
      </c>
      <c r="G4" s="42" t="s">
        <v>83</v>
      </c>
      <c r="K4" s="42" t="s">
        <v>9</v>
      </c>
      <c r="L4" s="42" t="s">
        <v>79</v>
      </c>
      <c r="M4" s="42" t="s">
        <v>80</v>
      </c>
      <c r="N4" s="42" t="s">
        <v>81</v>
      </c>
      <c r="O4" s="42" t="s">
        <v>82</v>
      </c>
      <c r="P4" s="42" t="s">
        <v>83</v>
      </c>
    </row>
    <row r="5" spans="1:16" ht="45" x14ac:dyDescent="0.2">
      <c r="B5" s="42" t="s">
        <v>84</v>
      </c>
      <c r="C5" s="42" t="s">
        <v>85</v>
      </c>
      <c r="D5" s="42" t="s">
        <v>86</v>
      </c>
      <c r="E5" s="42" t="s">
        <v>87</v>
      </c>
      <c r="F5" s="42" t="s">
        <v>88</v>
      </c>
      <c r="G5" s="42" t="s">
        <v>89</v>
      </c>
      <c r="J5" s="43"/>
      <c r="K5" s="42" t="s">
        <v>56</v>
      </c>
      <c r="L5" s="42" t="s">
        <v>85</v>
      </c>
      <c r="M5" s="42" t="s">
        <v>86</v>
      </c>
      <c r="N5" s="42" t="s">
        <v>87</v>
      </c>
      <c r="O5" s="42" t="s">
        <v>88</v>
      </c>
      <c r="P5" s="42" t="s">
        <v>90</v>
      </c>
    </row>
    <row r="6" spans="1:16" ht="15" x14ac:dyDescent="0.25">
      <c r="A6" s="44" t="s">
        <v>91</v>
      </c>
      <c r="B6" s="45">
        <v>5755066</v>
      </c>
      <c r="C6" s="45">
        <v>3476858</v>
      </c>
      <c r="D6" s="45">
        <v>1048536</v>
      </c>
      <c r="E6" s="45">
        <v>1543801</v>
      </c>
      <c r="F6" s="45">
        <v>3352352</v>
      </c>
      <c r="G6" s="46">
        <v>-3609008</v>
      </c>
      <c r="H6" s="145">
        <v>3609008</v>
      </c>
      <c r="I6" s="47">
        <v>2014</v>
      </c>
      <c r="J6" s="44" t="s">
        <v>8</v>
      </c>
      <c r="K6" s="84">
        <f t="shared" ref="K6:K17" si="0">(B13/B9-1)*100</f>
        <v>1.7388618389814869</v>
      </c>
      <c r="L6" s="84">
        <f t="shared" ref="L6:L26" si="1">(C13-C9)/B9*100</f>
        <v>0.94198915242930092</v>
      </c>
      <c r="M6" s="84">
        <f t="shared" ref="M6:M26" si="2">(D13-D9)/B9*100</f>
        <v>0.47100308544801961</v>
      </c>
      <c r="N6" s="84">
        <f t="shared" ref="N6:N26" si="3">(E13-E9)/B9*100</f>
        <v>-0.52216059646322222</v>
      </c>
      <c r="O6" s="84">
        <f t="shared" ref="O6:O26" si="4">(F13-F9)/B9*100</f>
        <v>3.8283721666380188</v>
      </c>
      <c r="P6" s="84">
        <f t="shared" ref="P6:P26" si="5">(G13-G9)/B9*100</f>
        <v>-3.2704217346242412</v>
      </c>
    </row>
    <row r="7" spans="1:16" ht="15" x14ac:dyDescent="0.25">
      <c r="A7" s="44" t="s">
        <v>92</v>
      </c>
      <c r="B7" s="45">
        <v>5760264</v>
      </c>
      <c r="C7" s="45">
        <v>3553282</v>
      </c>
      <c r="D7" s="45">
        <v>1048945</v>
      </c>
      <c r="E7" s="45">
        <v>1337955</v>
      </c>
      <c r="F7" s="45">
        <v>3380365</v>
      </c>
      <c r="G7" s="46">
        <v>-3543878</v>
      </c>
      <c r="H7" s="145">
        <v>3543878</v>
      </c>
      <c r="I7" s="47">
        <v>2015</v>
      </c>
      <c r="J7" s="44" t="s">
        <v>5</v>
      </c>
      <c r="K7" s="84">
        <f t="shared" si="0"/>
        <v>2.5656393481488848</v>
      </c>
      <c r="L7" s="84">
        <f t="shared" si="1"/>
        <v>1.3163636214996011</v>
      </c>
      <c r="M7" s="84">
        <f t="shared" si="2"/>
        <v>0.53438684661687275</v>
      </c>
      <c r="N7" s="84">
        <f t="shared" si="3"/>
        <v>-1.630070637302641</v>
      </c>
      <c r="O7" s="84">
        <f t="shared" si="4"/>
        <v>2.2887378517090129</v>
      </c>
      <c r="P7" s="84">
        <f t="shared" si="5"/>
        <v>-0.13667945066612711</v>
      </c>
    </row>
    <row r="8" spans="1:16" ht="15" x14ac:dyDescent="0.25">
      <c r="A8" s="44" t="s">
        <v>93</v>
      </c>
      <c r="B8" s="45">
        <v>5831168</v>
      </c>
      <c r="C8" s="45">
        <v>3582394</v>
      </c>
      <c r="D8" s="45">
        <v>1054204</v>
      </c>
      <c r="E8" s="45">
        <v>1370274</v>
      </c>
      <c r="F8" s="45">
        <v>3405248</v>
      </c>
      <c r="G8" s="46">
        <v>-3611373</v>
      </c>
      <c r="H8" s="145">
        <v>3611373</v>
      </c>
      <c r="I8" s="47"/>
      <c r="J8" s="44" t="s">
        <v>6</v>
      </c>
      <c r="K8" s="84">
        <f t="shared" si="0"/>
        <v>3.401226629166576</v>
      </c>
      <c r="L8" s="84">
        <f t="shared" si="1"/>
        <v>1.245688398817989</v>
      </c>
      <c r="M8" s="84">
        <f t="shared" si="2"/>
        <v>0.55600147463615657</v>
      </c>
      <c r="N8" s="84">
        <f t="shared" si="3"/>
        <v>1.2391378456432389</v>
      </c>
      <c r="O8" s="84">
        <f t="shared" si="4"/>
        <v>1.6040561296081957</v>
      </c>
      <c r="P8" s="84">
        <f t="shared" si="5"/>
        <v>-0.93767698765279961</v>
      </c>
    </row>
    <row r="9" spans="1:16" ht="15" x14ac:dyDescent="0.25">
      <c r="A9" s="44" t="s">
        <v>94</v>
      </c>
      <c r="B9" s="45">
        <v>5875970</v>
      </c>
      <c r="C9" s="45">
        <v>3567725</v>
      </c>
      <c r="D9" s="45">
        <v>1057113</v>
      </c>
      <c r="E9" s="45">
        <v>1407044</v>
      </c>
      <c r="F9" s="45">
        <v>3441496</v>
      </c>
      <c r="G9" s="46">
        <v>-3612036</v>
      </c>
      <c r="H9" s="145">
        <v>3612036</v>
      </c>
      <c r="I9" s="47"/>
      <c r="J9" s="44" t="s">
        <v>7</v>
      </c>
      <c r="K9" s="84">
        <f t="shared" si="0"/>
        <v>3.8739025820627493</v>
      </c>
      <c r="L9" s="84">
        <f t="shared" si="1"/>
        <v>2.1738837521006857</v>
      </c>
      <c r="M9" s="84">
        <f t="shared" si="2"/>
        <v>0.55526492813455708</v>
      </c>
      <c r="N9" s="84">
        <f t="shared" si="3"/>
        <v>1.530784966885878</v>
      </c>
      <c r="O9" s="84">
        <f t="shared" si="4"/>
        <v>2.151853707026675</v>
      </c>
      <c r="P9" s="84">
        <f t="shared" si="5"/>
        <v>-3.1626083438627295</v>
      </c>
    </row>
    <row r="10" spans="1:16" ht="15" x14ac:dyDescent="0.25">
      <c r="A10" s="44" t="s">
        <v>95</v>
      </c>
      <c r="B10" s="45">
        <v>5871402</v>
      </c>
      <c r="C10" s="45">
        <v>3570989</v>
      </c>
      <c r="D10" s="45">
        <v>1062692</v>
      </c>
      <c r="E10" s="45">
        <v>1413866</v>
      </c>
      <c r="F10" s="45">
        <v>3540750</v>
      </c>
      <c r="G10" s="46">
        <v>-3707747</v>
      </c>
      <c r="H10" s="145">
        <v>3707747</v>
      </c>
      <c r="I10" s="47"/>
      <c r="J10" s="44" t="s">
        <v>8</v>
      </c>
      <c r="K10" s="84">
        <f t="shared" si="0"/>
        <v>2.7413353138808105</v>
      </c>
      <c r="L10" s="84">
        <f t="shared" si="1"/>
        <v>1.1248138009365782</v>
      </c>
      <c r="M10" s="84">
        <f t="shared" si="2"/>
        <v>0.43612190738096851</v>
      </c>
      <c r="N10" s="84">
        <f t="shared" si="3"/>
        <v>0.71354910260624327</v>
      </c>
      <c r="O10" s="84">
        <f t="shared" si="4"/>
        <v>1.508126684782654</v>
      </c>
      <c r="P10" s="84">
        <f t="shared" si="5"/>
        <v>2.6345965178161453E-2</v>
      </c>
    </row>
    <row r="11" spans="1:16" ht="15" x14ac:dyDescent="0.25">
      <c r="A11" s="44" t="s">
        <v>96</v>
      </c>
      <c r="B11" s="45">
        <v>5907898</v>
      </c>
      <c r="C11" s="45">
        <v>3589592</v>
      </c>
      <c r="D11" s="45">
        <v>1068852</v>
      </c>
      <c r="E11" s="45">
        <v>1303956</v>
      </c>
      <c r="F11" s="45">
        <v>3582054</v>
      </c>
      <c r="G11" s="46">
        <v>-3662607</v>
      </c>
      <c r="H11" s="145">
        <v>3662607</v>
      </c>
      <c r="I11" s="47">
        <v>2016</v>
      </c>
      <c r="J11" s="44" t="s">
        <v>5</v>
      </c>
      <c r="K11" s="84">
        <f t="shared" si="0"/>
        <v>3.1704035226595151</v>
      </c>
      <c r="L11" s="84">
        <f t="shared" si="1"/>
        <v>1.2065344623193366</v>
      </c>
      <c r="M11" s="84">
        <f t="shared" si="2"/>
        <v>0.40718752994209106</v>
      </c>
      <c r="N11" s="84">
        <f t="shared" si="3"/>
        <v>1.4095055148246252</v>
      </c>
      <c r="O11" s="84">
        <f t="shared" si="4"/>
        <v>1.6797461192974275</v>
      </c>
      <c r="P11" s="84">
        <f t="shared" si="5"/>
        <v>-2.3072244111257296</v>
      </c>
    </row>
    <row r="12" spans="1:16" ht="15" x14ac:dyDescent="0.25">
      <c r="A12" s="44" t="s">
        <v>97</v>
      </c>
      <c r="B12" s="45">
        <v>5937346</v>
      </c>
      <c r="C12" s="45">
        <v>3585307</v>
      </c>
      <c r="D12" s="45">
        <v>1074615</v>
      </c>
      <c r="E12" s="45">
        <v>1300243</v>
      </c>
      <c r="F12" s="45">
        <v>3606180</v>
      </c>
      <c r="G12" s="46">
        <v>-3629672</v>
      </c>
      <c r="H12" s="145">
        <v>3629672</v>
      </c>
      <c r="I12" s="47"/>
      <c r="J12" s="44" t="s">
        <v>6</v>
      </c>
      <c r="K12" s="84">
        <f t="shared" si="0"/>
        <v>1.063017047920245</v>
      </c>
      <c r="L12" s="84">
        <f t="shared" si="1"/>
        <v>1.1828925267141597</v>
      </c>
      <c r="M12" s="84">
        <f t="shared" si="2"/>
        <v>0.40102546490421503</v>
      </c>
      <c r="N12" s="84">
        <f t="shared" si="3"/>
        <v>0.69885619837091795</v>
      </c>
      <c r="O12" s="84">
        <f t="shared" si="4"/>
        <v>2.9497749081290241</v>
      </c>
      <c r="P12" s="84">
        <f t="shared" si="5"/>
        <v>-3.6797172097676829</v>
      </c>
    </row>
    <row r="13" spans="1:16" ht="15" x14ac:dyDescent="0.25">
      <c r="A13" s="44" t="s">
        <v>98</v>
      </c>
      <c r="B13" s="45">
        <v>5978145</v>
      </c>
      <c r="C13" s="45">
        <v>3623076</v>
      </c>
      <c r="D13" s="45">
        <v>1084789</v>
      </c>
      <c r="E13" s="45">
        <v>1376362</v>
      </c>
      <c r="F13" s="45">
        <v>3666450</v>
      </c>
      <c r="G13" s="46">
        <v>-3804205</v>
      </c>
      <c r="H13" s="145">
        <v>3804205</v>
      </c>
      <c r="I13" s="47"/>
      <c r="J13" s="44" t="s">
        <v>7</v>
      </c>
      <c r="K13" s="84">
        <f t="shared" si="0"/>
        <v>0.25424197382573066</v>
      </c>
      <c r="L13" s="84">
        <f t="shared" si="1"/>
        <v>0.13109351775388889</v>
      </c>
      <c r="M13" s="84">
        <f t="shared" si="2"/>
        <v>0.46412131752471442</v>
      </c>
      <c r="N13" s="84">
        <f t="shared" si="3"/>
        <v>-2.304505676908716</v>
      </c>
      <c r="O13" s="84">
        <f t="shared" si="4"/>
        <v>2.6124822107636776</v>
      </c>
      <c r="P13" s="84">
        <f t="shared" si="5"/>
        <v>8.415279618338694E-3</v>
      </c>
    </row>
    <row r="14" spans="1:16" ht="15" x14ac:dyDescent="0.25">
      <c r="A14" s="44" t="s">
        <v>15</v>
      </c>
      <c r="B14" s="45">
        <v>6022041</v>
      </c>
      <c r="C14" s="45">
        <v>3648278</v>
      </c>
      <c r="D14" s="45">
        <v>1094068</v>
      </c>
      <c r="E14" s="45">
        <v>1318158</v>
      </c>
      <c r="F14" s="45">
        <v>3675131</v>
      </c>
      <c r="G14" s="46">
        <v>-3715772</v>
      </c>
      <c r="H14" s="145">
        <v>3715772</v>
      </c>
      <c r="I14" s="47"/>
      <c r="J14" s="44" t="s">
        <v>8</v>
      </c>
      <c r="K14" s="84">
        <f t="shared" si="0"/>
        <v>1.9933976183102997</v>
      </c>
      <c r="L14" s="84">
        <f t="shared" si="1"/>
        <v>1.0591456304483242</v>
      </c>
      <c r="M14" s="84">
        <f t="shared" si="2"/>
        <v>0.61652295187288364</v>
      </c>
      <c r="N14" s="84">
        <f t="shared" si="3"/>
        <v>1.4606580955534867</v>
      </c>
      <c r="O14" s="84">
        <f t="shared" si="4"/>
        <v>2.5180941923723541</v>
      </c>
      <c r="P14" s="84">
        <f t="shared" si="5"/>
        <v>-3.4335901541282956</v>
      </c>
    </row>
    <row r="15" spans="1:16" ht="15" x14ac:dyDescent="0.25">
      <c r="A15" s="44" t="s">
        <v>16</v>
      </c>
      <c r="B15" s="45">
        <v>6108839</v>
      </c>
      <c r="C15" s="45">
        <v>3663186</v>
      </c>
      <c r="D15" s="45">
        <v>1101700</v>
      </c>
      <c r="E15" s="45">
        <v>1377163</v>
      </c>
      <c r="F15" s="45">
        <v>3676820</v>
      </c>
      <c r="G15" s="46">
        <v>-3718004</v>
      </c>
      <c r="H15" s="145">
        <v>3718004</v>
      </c>
      <c r="I15" s="47">
        <v>2017</v>
      </c>
      <c r="J15" s="44" t="s">
        <v>5</v>
      </c>
      <c r="K15" s="84">
        <f t="shared" si="0"/>
        <v>2.3429718891015527</v>
      </c>
      <c r="L15" s="84">
        <f t="shared" si="1"/>
        <v>1.105189085273953</v>
      </c>
      <c r="M15" s="84">
        <f t="shared" si="2"/>
        <v>0.61542284809633541</v>
      </c>
      <c r="N15" s="84">
        <f t="shared" si="3"/>
        <v>0.93021623817553101</v>
      </c>
      <c r="O15" s="84">
        <f t="shared" si="4"/>
        <v>4.1333411878774768</v>
      </c>
      <c r="P15" s="84">
        <f t="shared" si="5"/>
        <v>-4.1008768117761507</v>
      </c>
    </row>
    <row r="16" spans="1:16" ht="15" x14ac:dyDescent="0.25">
      <c r="A16" s="44" t="s">
        <v>17</v>
      </c>
      <c r="B16" s="45">
        <v>6167353</v>
      </c>
      <c r="C16" s="45">
        <v>3714378</v>
      </c>
      <c r="D16" s="45">
        <v>1107583</v>
      </c>
      <c r="E16" s="45">
        <v>1391131</v>
      </c>
      <c r="F16" s="45">
        <v>3733943</v>
      </c>
      <c r="G16" s="46">
        <v>-3817447</v>
      </c>
      <c r="H16" s="145">
        <v>3817447</v>
      </c>
      <c r="J16" s="44" t="s">
        <v>6</v>
      </c>
      <c r="K16" s="84">
        <f t="shared" si="0"/>
        <v>4.1482547879523324</v>
      </c>
      <c r="L16" s="84">
        <f t="shared" si="1"/>
        <v>1.2327299803669618</v>
      </c>
      <c r="M16" s="84">
        <f t="shared" si="2"/>
        <v>0.67490289979699625</v>
      </c>
      <c r="N16" s="84">
        <f t="shared" si="3"/>
        <v>3.4479541454121194</v>
      </c>
      <c r="O16" s="84">
        <f t="shared" si="4"/>
        <v>2.7037419718917608</v>
      </c>
      <c r="P16" s="84">
        <f t="shared" si="5"/>
        <v>-4.481308605736813</v>
      </c>
    </row>
    <row r="17" spans="1:16" ht="15" x14ac:dyDescent="0.25">
      <c r="A17" s="44" t="s">
        <v>18</v>
      </c>
      <c r="B17" s="45">
        <v>6142026</v>
      </c>
      <c r="C17" s="45">
        <v>3690319</v>
      </c>
      <c r="D17" s="45">
        <v>1110861</v>
      </c>
      <c r="E17" s="45">
        <v>1419019</v>
      </c>
      <c r="F17" s="45">
        <v>3756608</v>
      </c>
      <c r="G17" s="46">
        <v>-3802630</v>
      </c>
      <c r="H17" s="145">
        <v>3802630</v>
      </c>
      <c r="J17" s="44" t="s">
        <v>7</v>
      </c>
      <c r="K17" s="84">
        <f t="shared" si="0"/>
        <v>4.6474764084228459</v>
      </c>
      <c r="L17" s="84">
        <f t="shared" si="1"/>
        <v>2.3309595792226889</v>
      </c>
      <c r="M17" s="84">
        <f t="shared" si="2"/>
        <v>0.68506831517800404</v>
      </c>
      <c r="N17" s="84">
        <f t="shared" si="3"/>
        <v>7.0092299361818062</v>
      </c>
      <c r="O17" s="84">
        <f t="shared" si="4"/>
        <v>3.4860722884707229</v>
      </c>
      <c r="P17" s="84">
        <f t="shared" si="5"/>
        <v>-7.9416525837723979</v>
      </c>
    </row>
    <row r="18" spans="1:16" ht="15" x14ac:dyDescent="0.25">
      <c r="A18" s="44" t="s">
        <v>19</v>
      </c>
      <c r="B18" s="45">
        <v>6212964</v>
      </c>
      <c r="C18" s="45">
        <v>3720936</v>
      </c>
      <c r="D18" s="45">
        <v>1118589</v>
      </c>
      <c r="E18" s="45">
        <v>1403039</v>
      </c>
      <c r="F18" s="45">
        <v>3776286</v>
      </c>
      <c r="G18" s="46">
        <v>-3854714</v>
      </c>
      <c r="H18" s="145">
        <v>3854714</v>
      </c>
      <c r="J18" s="44" t="s">
        <v>8</v>
      </c>
      <c r="K18" s="84">
        <f t="shared" ref="K18:K26" si="6">(B25/B21-1)*100</f>
        <v>3.8759439958202302</v>
      </c>
      <c r="L18" s="84">
        <f t="shared" si="1"/>
        <v>2.566637417010019</v>
      </c>
      <c r="M18" s="84">
        <f t="shared" si="2"/>
        <v>0.63742116041587615</v>
      </c>
      <c r="N18" s="84">
        <f t="shared" si="3"/>
        <v>-0.85905235901380816</v>
      </c>
      <c r="O18" s="84">
        <f t="shared" si="4"/>
        <v>4.8274703921055613</v>
      </c>
      <c r="P18" s="84">
        <f t="shared" si="5"/>
        <v>-4.4904102683375315</v>
      </c>
    </row>
    <row r="19" spans="1:16" ht="15" x14ac:dyDescent="0.25">
      <c r="A19" s="44" t="s">
        <v>20</v>
      </c>
      <c r="B19" s="45">
        <v>6173777</v>
      </c>
      <c r="C19" s="45">
        <v>3735447</v>
      </c>
      <c r="D19" s="45">
        <v>1126198</v>
      </c>
      <c r="E19" s="45">
        <v>1419855</v>
      </c>
      <c r="F19" s="45">
        <v>3857017</v>
      </c>
      <c r="G19" s="46">
        <v>-3942792</v>
      </c>
      <c r="H19" s="145">
        <v>3942792</v>
      </c>
      <c r="I19" s="47">
        <v>2018</v>
      </c>
      <c r="J19" s="44" t="s">
        <v>5</v>
      </c>
      <c r="K19" s="84">
        <f t="shared" si="6"/>
        <v>3.8062244555818969</v>
      </c>
      <c r="L19" s="84">
        <f t="shared" si="1"/>
        <v>2.8296782968144218</v>
      </c>
      <c r="M19" s="84">
        <f t="shared" si="2"/>
        <v>0.71145352417822227</v>
      </c>
      <c r="N19" s="84">
        <f t="shared" si="3"/>
        <v>2.5726692890748999</v>
      </c>
      <c r="O19" s="84">
        <f t="shared" si="4"/>
        <v>2.4816577159633701</v>
      </c>
      <c r="P19" s="84">
        <f t="shared" si="5"/>
        <v>-4.5217669738864252</v>
      </c>
    </row>
    <row r="20" spans="1:16" ht="15" x14ac:dyDescent="0.25">
      <c r="A20" s="44" t="s">
        <v>21</v>
      </c>
      <c r="B20" s="45">
        <v>6183033</v>
      </c>
      <c r="C20" s="45">
        <v>3722463</v>
      </c>
      <c r="D20" s="45">
        <v>1136207</v>
      </c>
      <c r="E20" s="45">
        <v>1249004</v>
      </c>
      <c r="F20" s="45">
        <v>3895064</v>
      </c>
      <c r="G20" s="46">
        <v>-3816928</v>
      </c>
      <c r="H20" s="145">
        <v>3816928</v>
      </c>
      <c r="I20" s="47"/>
      <c r="J20" s="44" t="s">
        <v>6</v>
      </c>
      <c r="K20" s="84">
        <f t="shared" si="6"/>
        <v>4.0163884837060015</v>
      </c>
      <c r="L20" s="84">
        <f t="shared" si="1"/>
        <v>2.726768971307556</v>
      </c>
      <c r="M20" s="84">
        <f t="shared" si="2"/>
        <v>0.69425857181493722</v>
      </c>
      <c r="N20" s="84">
        <f t="shared" si="3"/>
        <v>-1.4622354597231271</v>
      </c>
      <c r="O20" s="84">
        <f t="shared" si="4"/>
        <v>4.6974275262637057</v>
      </c>
      <c r="P20" s="84">
        <f t="shared" si="5"/>
        <v>-3.4892869712518788</v>
      </c>
    </row>
    <row r="21" spans="1:16" ht="15" x14ac:dyDescent="0.25">
      <c r="A21" s="44" t="s">
        <v>22</v>
      </c>
      <c r="B21" s="45">
        <v>6264461</v>
      </c>
      <c r="C21" s="45">
        <v>3755372</v>
      </c>
      <c r="D21" s="45">
        <v>1148728</v>
      </c>
      <c r="E21" s="45">
        <v>1508733</v>
      </c>
      <c r="F21" s="45">
        <v>3911270</v>
      </c>
      <c r="G21" s="46">
        <v>-4013522</v>
      </c>
      <c r="H21" s="145">
        <v>4013522</v>
      </c>
      <c r="J21" s="44" t="s">
        <v>7</v>
      </c>
      <c r="K21" s="84">
        <f t="shared" si="6"/>
        <v>4.813930787458176</v>
      </c>
      <c r="L21" s="84">
        <f t="shared" si="1"/>
        <v>2.2328181864827887</v>
      </c>
      <c r="M21" s="84">
        <f t="shared" si="2"/>
        <v>0.66101136438803976</v>
      </c>
      <c r="N21" s="84">
        <f t="shared" si="3"/>
        <v>3.7277980856789421</v>
      </c>
      <c r="O21" s="84">
        <f t="shared" si="4"/>
        <v>2.2439767136066648</v>
      </c>
      <c r="P21" s="84">
        <f t="shared" si="5"/>
        <v>-4.5939130698189974</v>
      </c>
    </row>
    <row r="22" spans="1:16" ht="15" x14ac:dyDescent="0.25">
      <c r="A22" s="44" t="s">
        <v>23</v>
      </c>
      <c r="B22" s="45">
        <v>6358532</v>
      </c>
      <c r="C22" s="45">
        <v>3789601</v>
      </c>
      <c r="D22" s="45">
        <v>1156825</v>
      </c>
      <c r="E22" s="45">
        <v>1460833</v>
      </c>
      <c r="F22" s="45">
        <v>4033089</v>
      </c>
      <c r="G22" s="46">
        <v>-4109500</v>
      </c>
      <c r="H22" s="145">
        <v>4109500</v>
      </c>
      <c r="J22" s="44" t="s">
        <v>8</v>
      </c>
      <c r="K22" s="84">
        <f t="shared" si="6"/>
        <v>5.2747020715913306</v>
      </c>
      <c r="L22" s="84">
        <f t="shared" si="1"/>
        <v>2.2593659889219255</v>
      </c>
      <c r="M22" s="84">
        <f t="shared" si="2"/>
        <v>0.64490966101288594</v>
      </c>
      <c r="N22" s="84">
        <f t="shared" si="3"/>
        <v>6.4251848855771732</v>
      </c>
      <c r="O22" s="84">
        <f t="shared" si="4"/>
        <v>1.1333788619125569</v>
      </c>
      <c r="P22" s="84">
        <f t="shared" si="5"/>
        <v>-4.235264322907863</v>
      </c>
    </row>
    <row r="23" spans="1:16" ht="15" x14ac:dyDescent="0.25">
      <c r="A23" s="44" t="s">
        <v>24</v>
      </c>
      <c r="B23" s="45">
        <v>6429881</v>
      </c>
      <c r="C23" s="45">
        <v>3811553</v>
      </c>
      <c r="D23" s="45">
        <v>1167865</v>
      </c>
      <c r="E23" s="45">
        <v>1632724</v>
      </c>
      <c r="F23" s="45">
        <v>4023940</v>
      </c>
      <c r="G23" s="46">
        <v>-4219458</v>
      </c>
      <c r="H23" s="145">
        <v>4219458</v>
      </c>
      <c r="I23" s="47">
        <v>2019</v>
      </c>
      <c r="J23" s="68" t="s">
        <v>5</v>
      </c>
      <c r="K23" s="84">
        <f t="shared" si="6"/>
        <v>3.3022238140082871</v>
      </c>
      <c r="L23" s="84">
        <f t="shared" si="1"/>
        <v>1.5271147019218998</v>
      </c>
      <c r="M23" s="84">
        <f t="shared" si="2"/>
        <v>0.53730354673366709</v>
      </c>
      <c r="N23" s="84">
        <f t="shared" si="3"/>
        <v>1.3201623136973999</v>
      </c>
      <c r="O23" s="84">
        <f t="shared" si="4"/>
        <v>2.0934461238999407</v>
      </c>
      <c r="P23" s="84">
        <f t="shared" si="5"/>
        <v>-2.1505322585141364</v>
      </c>
    </row>
    <row r="24" spans="1:16" ht="15" x14ac:dyDescent="0.25">
      <c r="A24" s="44" t="s">
        <v>25</v>
      </c>
      <c r="B24" s="45">
        <v>6470388</v>
      </c>
      <c r="C24" s="45">
        <v>3866587</v>
      </c>
      <c r="D24" s="45">
        <v>1178565</v>
      </c>
      <c r="E24" s="45">
        <v>1682387</v>
      </c>
      <c r="F24" s="45">
        <v>4110609</v>
      </c>
      <c r="G24" s="46">
        <v>-4307963</v>
      </c>
      <c r="H24" s="145">
        <v>4307963</v>
      </c>
      <c r="J24" s="113" t="s">
        <v>6</v>
      </c>
      <c r="K24" s="114">
        <f t="shared" si="6"/>
        <v>2.6777589550442293</v>
      </c>
      <c r="L24" s="114">
        <f t="shared" si="1"/>
        <v>1.9405125199420465</v>
      </c>
      <c r="M24" s="114">
        <f t="shared" si="2"/>
        <v>0.49710457183099016</v>
      </c>
      <c r="N24" s="114">
        <f t="shared" si="3"/>
        <v>4.233619860857968</v>
      </c>
      <c r="O24" s="114">
        <f t="shared" si="4"/>
        <v>-0.34612066452057599</v>
      </c>
      <c r="P24" s="114">
        <f t="shared" si="5"/>
        <v>-2.9187082188892859</v>
      </c>
    </row>
    <row r="25" spans="1:16" ht="15" x14ac:dyDescent="0.25">
      <c r="A25" s="44" t="s">
        <v>26</v>
      </c>
      <c r="B25" s="45">
        <v>6507268</v>
      </c>
      <c r="C25" s="45">
        <v>3916158</v>
      </c>
      <c r="D25" s="45">
        <v>1188659</v>
      </c>
      <c r="E25" s="45">
        <v>1454918</v>
      </c>
      <c r="F25" s="45">
        <v>4213685</v>
      </c>
      <c r="G25" s="46">
        <v>-4294822</v>
      </c>
      <c r="H25" s="145">
        <v>4294822</v>
      </c>
      <c r="J25" s="44" t="s">
        <v>7</v>
      </c>
      <c r="K25" s="114">
        <f t="shared" si="6"/>
        <v>1.846718337779496</v>
      </c>
      <c r="L25" s="114">
        <f t="shared" si="1"/>
        <v>2.0668494285055385</v>
      </c>
      <c r="M25" s="114">
        <f t="shared" si="2"/>
        <v>0.49815183663262097</v>
      </c>
      <c r="N25" s="114">
        <f t="shared" si="3"/>
        <v>-3.1578615213389587</v>
      </c>
      <c r="O25" s="114">
        <f t="shared" si="4"/>
        <v>1.818083159389124</v>
      </c>
      <c r="P25" s="114">
        <f t="shared" si="5"/>
        <v>-0.78818992053516812</v>
      </c>
    </row>
    <row r="26" spans="1:16" ht="15" x14ac:dyDescent="0.25">
      <c r="A26" s="44" t="s">
        <v>27</v>
      </c>
      <c r="B26" s="45">
        <v>6600552</v>
      </c>
      <c r="C26" s="45">
        <v>3969527</v>
      </c>
      <c r="D26" s="45">
        <v>1202063</v>
      </c>
      <c r="E26" s="45">
        <v>1624417</v>
      </c>
      <c r="F26" s="45">
        <v>4190886</v>
      </c>
      <c r="G26" s="46">
        <v>-4397018</v>
      </c>
      <c r="H26" s="146">
        <v>4397018</v>
      </c>
      <c r="J26" s="44" t="s">
        <v>8</v>
      </c>
      <c r="K26" s="150">
        <f t="shared" si="6"/>
        <v>0.95422134449318907</v>
      </c>
      <c r="L26" s="150">
        <f t="shared" si="1"/>
        <v>1.231164350317429</v>
      </c>
      <c r="M26" s="150">
        <f t="shared" si="2"/>
        <v>0.48469405257158338</v>
      </c>
      <c r="N26" s="150">
        <f t="shared" si="3"/>
        <v>-1.2110636482817987</v>
      </c>
      <c r="O26" s="150">
        <f t="shared" si="4"/>
        <v>1.2249020400971782</v>
      </c>
      <c r="P26" s="150">
        <f t="shared" si="5"/>
        <v>-0.27157114064696231</v>
      </c>
    </row>
    <row r="27" spans="1:16" ht="15" x14ac:dyDescent="0.25">
      <c r="A27" s="44" t="s">
        <v>28</v>
      </c>
      <c r="B27" s="45">
        <v>6688130</v>
      </c>
      <c r="C27" s="45">
        <v>3986881</v>
      </c>
      <c r="D27" s="45">
        <v>1212505</v>
      </c>
      <c r="E27" s="45">
        <v>1538704</v>
      </c>
      <c r="F27" s="45">
        <v>4325979</v>
      </c>
      <c r="G27" s="46">
        <v>-4443815</v>
      </c>
      <c r="H27" s="146">
        <v>4443815</v>
      </c>
      <c r="K27" s="121"/>
      <c r="L27" s="121"/>
      <c r="M27" s="121"/>
      <c r="N27" s="121"/>
      <c r="O27" s="121"/>
      <c r="P27" s="121"/>
    </row>
    <row r="28" spans="1:16" ht="15" x14ac:dyDescent="0.25">
      <c r="A28" s="44" t="s">
        <v>29</v>
      </c>
      <c r="B28" s="45">
        <v>6781868</v>
      </c>
      <c r="C28" s="45">
        <v>4011059</v>
      </c>
      <c r="D28" s="45">
        <v>1221335</v>
      </c>
      <c r="E28" s="45">
        <v>1923590</v>
      </c>
      <c r="F28" s="45">
        <v>4255803</v>
      </c>
      <c r="G28" s="46">
        <v>-4605207</v>
      </c>
      <c r="H28" s="146">
        <v>4605207</v>
      </c>
    </row>
    <row r="29" spans="1:16" ht="15" x14ac:dyDescent="0.25">
      <c r="A29" s="44" t="s">
        <v>30</v>
      </c>
      <c r="B29" s="45">
        <v>6850507</v>
      </c>
      <c r="C29" s="45">
        <v>4063181</v>
      </c>
      <c r="D29" s="45">
        <v>1230625</v>
      </c>
      <c r="E29" s="45">
        <v>1873022</v>
      </c>
      <c r="F29" s="45">
        <v>4287437</v>
      </c>
      <c r="G29" s="46">
        <v>-4570422</v>
      </c>
      <c r="H29" s="146">
        <v>4570422</v>
      </c>
    </row>
    <row r="30" spans="1:16" ht="15" x14ac:dyDescent="0.25">
      <c r="A30" s="66" t="s">
        <v>31</v>
      </c>
      <c r="B30" s="67">
        <v>6818517</v>
      </c>
      <c r="C30" s="67">
        <v>4070325</v>
      </c>
      <c r="D30" s="67">
        <v>1237528</v>
      </c>
      <c r="E30" s="67">
        <v>1711555</v>
      </c>
      <c r="F30" s="67">
        <v>4329065</v>
      </c>
      <c r="G30" s="46">
        <v>-4538965</v>
      </c>
      <c r="H30" s="147">
        <v>4538965</v>
      </c>
    </row>
    <row r="31" spans="1:16" ht="15" x14ac:dyDescent="0.25">
      <c r="A31" s="66" t="s">
        <v>32</v>
      </c>
      <c r="B31" s="45">
        <v>6867222</v>
      </c>
      <c r="C31" s="45">
        <v>4116665</v>
      </c>
      <c r="D31" s="45">
        <v>1245752</v>
      </c>
      <c r="E31" s="45">
        <v>1821854</v>
      </c>
      <c r="F31" s="45">
        <v>4302830</v>
      </c>
      <c r="G31" s="46">
        <v>-4639022</v>
      </c>
      <c r="H31" s="146">
        <v>4639022</v>
      </c>
    </row>
    <row r="32" spans="1:16" ht="15" x14ac:dyDescent="0.25">
      <c r="A32" s="118" t="s">
        <v>33</v>
      </c>
      <c r="B32" s="18">
        <v>6907110</v>
      </c>
      <c r="C32" s="18">
        <v>4151230</v>
      </c>
      <c r="D32" s="18">
        <v>1255119</v>
      </c>
      <c r="E32" s="18">
        <v>1709428</v>
      </c>
      <c r="F32" s="18">
        <v>4379103</v>
      </c>
      <c r="G32" s="46">
        <v>-4658661</v>
      </c>
      <c r="H32" s="148">
        <v>4658661</v>
      </c>
    </row>
    <row r="33" spans="1:8" ht="15" x14ac:dyDescent="0.25">
      <c r="A33" s="66" t="s">
        <v>112</v>
      </c>
      <c r="B33" s="119">
        <v>6915876</v>
      </c>
      <c r="C33" s="119">
        <v>4147522</v>
      </c>
      <c r="D33" s="119">
        <v>1263829</v>
      </c>
      <c r="E33" s="119">
        <v>1790058</v>
      </c>
      <c r="F33" s="119">
        <v>4371349</v>
      </c>
      <c r="G33" s="120">
        <v>-4589026</v>
      </c>
      <c r="H33" s="149">
        <v>4589026</v>
      </c>
    </row>
    <row r="34" spans="1:8" x14ac:dyDescent="0.2">
      <c r="A34" s="44"/>
    </row>
    <row r="35" spans="1:8" x14ac:dyDescent="0.2">
      <c r="A35" s="44"/>
    </row>
    <row r="36" spans="1:8" x14ac:dyDescent="0.2">
      <c r="A36" s="168" t="s">
        <v>99</v>
      </c>
      <c r="B36" s="168"/>
      <c r="C36" s="168"/>
    </row>
    <row r="37" spans="1:8" ht="15" x14ac:dyDescent="0.25">
      <c r="A37" s="112" t="s">
        <v>100</v>
      </c>
    </row>
    <row r="38" spans="1:8" x14ac:dyDescent="0.2">
      <c r="A38" s="168" t="s">
        <v>101</v>
      </c>
      <c r="B38" s="168"/>
      <c r="C38" s="168"/>
    </row>
    <row r="39" spans="1:8" x14ac:dyDescent="0.2">
      <c r="A39" s="46"/>
      <c r="B39" s="111">
        <v>43815</v>
      </c>
      <c r="C39" s="48"/>
    </row>
    <row r="40" spans="1:8" x14ac:dyDescent="0.2"/>
    <row r="41" spans="1:8" x14ac:dyDescent="0.2"/>
    <row r="42" spans="1:8" ht="14.25" hidden="1" customHeight="1" x14ac:dyDescent="0.2"/>
    <row r="43" spans="1:8" ht="14.25" hidden="1" customHeight="1" x14ac:dyDescent="0.2"/>
    <row r="44" spans="1:8" ht="14.25" hidden="1" customHeight="1" x14ac:dyDescent="0.2"/>
    <row r="45" spans="1:8" ht="14.25" hidden="1" customHeight="1" x14ac:dyDescent="0.2"/>
    <row r="46" spans="1:8" ht="14.25" hidden="1" customHeight="1" x14ac:dyDescent="0.2"/>
    <row r="47" spans="1:8" ht="14.25" hidden="1" customHeight="1" x14ac:dyDescent="0.2"/>
  </sheetData>
  <mergeCells count="6">
    <mergeCell ref="A38:C38"/>
    <mergeCell ref="A1:G1"/>
    <mergeCell ref="J1:P3"/>
    <mergeCell ref="A2:G2"/>
    <mergeCell ref="A3:G3"/>
    <mergeCell ref="A36:C36"/>
  </mergeCells>
  <phoneticPr fontId="39" type="noConversion"/>
  <hyperlinks>
    <hyperlink ref="A37" r:id="rId1"/>
  </hyperlinks>
  <pageMargins left="0.74803149606299213" right="0.74803149606299213" top="0.74803149606299213" bottom="0.51181102362204722" header="0.51181102362204722" footer="0.74803149606299213"/>
  <pageSetup paperSize="9" scale="50" orientation="landscape" horizontalDpi="300" verticalDpi="30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AA50"/>
  <sheetViews>
    <sheetView showGridLines="0" zoomScale="80" zoomScaleNormal="80" workbookViewId="0">
      <selection activeCell="C32" sqref="C32"/>
    </sheetView>
  </sheetViews>
  <sheetFormatPr defaultColWidth="0" defaultRowHeight="0" customHeight="1" zeroHeight="1" x14ac:dyDescent="0.2"/>
  <cols>
    <col min="1" max="1" width="7.85546875" style="46" customWidth="1"/>
    <col min="2" max="2" width="26.42578125" style="46" customWidth="1"/>
    <col min="3" max="3" width="29.28515625" style="46" customWidth="1"/>
    <col min="4" max="18" width="11.140625" style="46" bestFit="1" customWidth="1"/>
    <col min="19" max="19" width="12.85546875" style="46" customWidth="1"/>
    <col min="20" max="20" width="12" style="46" customWidth="1"/>
    <col min="21" max="21" width="11.42578125" style="46" customWidth="1"/>
    <col min="22" max="22" width="15.140625" style="46" customWidth="1"/>
    <col min="23" max="26" width="11.140625" style="46" customWidth="1"/>
    <col min="27" max="27" width="13.7109375" style="46" customWidth="1"/>
    <col min="28" max="16384" width="9.140625" style="46" hidden="1"/>
  </cols>
  <sheetData>
    <row r="1" spans="1:27" ht="15.75" x14ac:dyDescent="0.25">
      <c r="A1" s="172" t="s">
        <v>102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</row>
    <row r="2" spans="1:27" ht="12.75" x14ac:dyDescent="0.2">
      <c r="D2" s="49">
        <v>2014</v>
      </c>
      <c r="E2" s="49"/>
      <c r="F2" s="49"/>
      <c r="G2" s="49"/>
      <c r="H2" s="49">
        <v>2015</v>
      </c>
      <c r="I2" s="49"/>
      <c r="J2" s="49"/>
      <c r="K2" s="49"/>
      <c r="L2" s="49">
        <v>2016</v>
      </c>
      <c r="M2" s="49"/>
      <c r="N2" s="49"/>
      <c r="O2" s="49"/>
      <c r="P2" s="49">
        <v>2017</v>
      </c>
      <c r="Q2" s="49"/>
      <c r="R2" s="49"/>
      <c r="T2" s="49">
        <v>2018</v>
      </c>
      <c r="X2" s="48">
        <v>2019</v>
      </c>
      <c r="Y2" s="48"/>
      <c r="Z2" s="48"/>
    </row>
    <row r="3" spans="1:27" ht="12.75" x14ac:dyDescent="0.2">
      <c r="D3" s="49" t="s">
        <v>5</v>
      </c>
      <c r="E3" s="49" t="s">
        <v>6</v>
      </c>
      <c r="F3" s="49" t="s">
        <v>7</v>
      </c>
      <c r="G3" s="49" t="s">
        <v>8</v>
      </c>
      <c r="H3" s="49" t="s">
        <v>5</v>
      </c>
      <c r="I3" s="49" t="s">
        <v>6</v>
      </c>
      <c r="J3" s="49" t="s">
        <v>7</v>
      </c>
      <c r="K3" s="49" t="s">
        <v>8</v>
      </c>
      <c r="L3" s="49" t="s">
        <v>5</v>
      </c>
      <c r="M3" s="49" t="s">
        <v>6</v>
      </c>
      <c r="N3" s="49" t="s">
        <v>7</v>
      </c>
      <c r="O3" s="49" t="s">
        <v>8</v>
      </c>
      <c r="P3" s="49" t="s">
        <v>5</v>
      </c>
      <c r="Q3" s="49" t="s">
        <v>6</v>
      </c>
      <c r="R3" s="49" t="s">
        <v>7</v>
      </c>
      <c r="S3" s="49" t="s">
        <v>8</v>
      </c>
      <c r="T3" s="49" t="s">
        <v>5</v>
      </c>
      <c r="U3" s="49" t="s">
        <v>6</v>
      </c>
      <c r="V3" s="49" t="s">
        <v>7</v>
      </c>
      <c r="W3" s="49" t="s">
        <v>8</v>
      </c>
      <c r="X3" s="44" t="s">
        <v>5</v>
      </c>
      <c r="Y3" s="49" t="s">
        <v>6</v>
      </c>
      <c r="Z3" s="49" t="s">
        <v>7</v>
      </c>
      <c r="AA3" s="122" t="s">
        <v>8</v>
      </c>
    </row>
    <row r="4" spans="1:27" ht="15" x14ac:dyDescent="0.25">
      <c r="A4" s="50"/>
      <c r="B4" s="51" t="s">
        <v>82</v>
      </c>
      <c r="C4" s="51" t="s">
        <v>103</v>
      </c>
      <c r="D4" s="69">
        <v>2450.6999999999998</v>
      </c>
      <c r="E4" s="69">
        <v>2493.4</v>
      </c>
      <c r="F4" s="69">
        <v>2625.5</v>
      </c>
      <c r="G4" s="69">
        <v>2816.7</v>
      </c>
      <c r="H4" s="69">
        <v>2476.5</v>
      </c>
      <c r="I4" s="69">
        <v>2555.1999999999998</v>
      </c>
      <c r="J4" s="69">
        <v>2663.4</v>
      </c>
      <c r="K4" s="69">
        <v>2809.5</v>
      </c>
      <c r="L4" s="69">
        <v>2391.5</v>
      </c>
      <c r="M4" s="69">
        <v>2569.5</v>
      </c>
      <c r="N4" s="69">
        <v>2678.2</v>
      </c>
      <c r="O4" s="69">
        <v>2850.8</v>
      </c>
      <c r="P4" s="69">
        <v>2719.6</v>
      </c>
      <c r="Q4" s="69">
        <v>2783.8</v>
      </c>
      <c r="R4" s="69">
        <v>2956.9</v>
      </c>
      <c r="S4" s="69">
        <v>3187</v>
      </c>
      <c r="T4" s="69">
        <v>2969.9</v>
      </c>
      <c r="U4" s="69">
        <v>3193.3</v>
      </c>
      <c r="V4" s="69">
        <v>3189.7</v>
      </c>
      <c r="W4" s="70">
        <v>3420.5</v>
      </c>
      <c r="X4" s="69">
        <v>3123.6</v>
      </c>
      <c r="Y4" s="46">
        <v>3158.2</v>
      </c>
      <c r="Z4" s="46">
        <v>3298.5</v>
      </c>
      <c r="AA4" s="46">
        <v>3370.8</v>
      </c>
    </row>
    <row r="5" spans="1:27" ht="15" x14ac:dyDescent="0.25">
      <c r="B5" s="51" t="s">
        <v>83</v>
      </c>
      <c r="C5" s="51" t="s">
        <v>104</v>
      </c>
      <c r="D5" s="69">
        <v>-3068.8</v>
      </c>
      <c r="E5" s="69">
        <v>-3120.5</v>
      </c>
      <c r="F5" s="69">
        <v>-3306.5</v>
      </c>
      <c r="G5" s="69">
        <v>-3413.2</v>
      </c>
      <c r="H5" s="69">
        <v>-3050.1</v>
      </c>
      <c r="I5" s="69">
        <v>-3139.2</v>
      </c>
      <c r="J5" s="69">
        <v>-3295.5</v>
      </c>
      <c r="K5" s="69">
        <v>-3225.4</v>
      </c>
      <c r="L5" s="69">
        <v>-2828.1</v>
      </c>
      <c r="M5" s="69">
        <v>-3068</v>
      </c>
      <c r="N5" s="69">
        <v>-3149.9</v>
      </c>
      <c r="O5" s="69">
        <v>-3370.5</v>
      </c>
      <c r="P5" s="69">
        <v>-3257.4</v>
      </c>
      <c r="Q5" s="69">
        <v>-3452</v>
      </c>
      <c r="R5" s="69">
        <v>-3777.4</v>
      </c>
      <c r="S5" s="69">
        <v>-3690</v>
      </c>
      <c r="T5" s="69">
        <v>-3477.4</v>
      </c>
      <c r="U5" s="69">
        <v>-3857.4</v>
      </c>
      <c r="V5" s="69">
        <v>-4313.8999999999996</v>
      </c>
      <c r="W5" s="70">
        <v>-4144.2</v>
      </c>
      <c r="X5" s="69">
        <v>-3730.2</v>
      </c>
      <c r="Y5" s="46">
        <v>-4044.8</v>
      </c>
      <c r="Z5" s="46">
        <v>-4087.5</v>
      </c>
      <c r="AA5" s="46">
        <v>-4040.6</v>
      </c>
    </row>
    <row r="6" spans="1:27" ht="12.75" x14ac:dyDescent="0.2">
      <c r="B6" s="51" t="s">
        <v>105</v>
      </c>
      <c r="C6" s="51" t="s">
        <v>106</v>
      </c>
      <c r="D6" s="70">
        <f>D4+D5</f>
        <v>-618.10000000000036</v>
      </c>
      <c r="E6" s="70">
        <f t="shared" ref="E6:V6" si="0">E4+E5</f>
        <v>-627.09999999999991</v>
      </c>
      <c r="F6" s="70">
        <f t="shared" si="0"/>
        <v>-681</v>
      </c>
      <c r="G6" s="70">
        <f t="shared" si="0"/>
        <v>-596.5</v>
      </c>
      <c r="H6" s="70">
        <f t="shared" si="0"/>
        <v>-573.59999999999991</v>
      </c>
      <c r="I6" s="70">
        <f t="shared" si="0"/>
        <v>-584</v>
      </c>
      <c r="J6" s="70">
        <f t="shared" si="0"/>
        <v>-632.09999999999991</v>
      </c>
      <c r="K6" s="70">
        <f t="shared" si="0"/>
        <v>-415.90000000000009</v>
      </c>
      <c r="L6" s="70">
        <f t="shared" si="0"/>
        <v>-436.59999999999991</v>
      </c>
      <c r="M6" s="70">
        <f t="shared" si="0"/>
        <v>-498.5</v>
      </c>
      <c r="N6" s="70">
        <f t="shared" si="0"/>
        <v>-471.70000000000027</v>
      </c>
      <c r="O6" s="70">
        <f t="shared" si="0"/>
        <v>-519.69999999999982</v>
      </c>
      <c r="P6" s="70">
        <f t="shared" si="0"/>
        <v>-537.80000000000018</v>
      </c>
      <c r="Q6" s="70">
        <f t="shared" si="0"/>
        <v>-668.19999999999982</v>
      </c>
      <c r="R6" s="70">
        <f t="shared" si="0"/>
        <v>-820.5</v>
      </c>
      <c r="S6" s="70">
        <f t="shared" si="0"/>
        <v>-503</v>
      </c>
      <c r="T6" s="70">
        <f t="shared" si="0"/>
        <v>-507.5</v>
      </c>
      <c r="U6" s="70">
        <f t="shared" si="0"/>
        <v>-664.09999999999991</v>
      </c>
      <c r="V6" s="70">
        <f t="shared" si="0"/>
        <v>-1124.1999999999998</v>
      </c>
      <c r="W6" s="70">
        <f>W4+W5</f>
        <v>-723.69999999999982</v>
      </c>
      <c r="X6" s="70">
        <f>X4+X5</f>
        <v>-606.59999999999991</v>
      </c>
      <c r="Y6" s="70">
        <f>Y4+Y5</f>
        <v>-886.60000000000036</v>
      </c>
      <c r="Z6" s="70">
        <f>Z4+Z5</f>
        <v>-789</v>
      </c>
      <c r="AA6" s="70">
        <f>AA4+AA5</f>
        <v>-669.79999999999973</v>
      </c>
    </row>
    <row r="7" spans="1:27" ht="12.75" x14ac:dyDescent="0.2">
      <c r="C7" s="52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</row>
    <row r="8" spans="1:27" ht="25.5" x14ac:dyDescent="0.25">
      <c r="B8" s="53" t="s">
        <v>107</v>
      </c>
      <c r="C8" s="54" t="s">
        <v>108</v>
      </c>
      <c r="D8" s="115">
        <v>5284491</v>
      </c>
      <c r="E8" s="115">
        <v>5859394</v>
      </c>
      <c r="F8" s="115">
        <v>6171444</v>
      </c>
      <c r="G8" s="115">
        <v>6338832</v>
      </c>
      <c r="H8" s="115">
        <v>5416099</v>
      </c>
      <c r="I8" s="115">
        <v>6111572</v>
      </c>
      <c r="J8" s="115">
        <v>6426893</v>
      </c>
      <c r="K8" s="115">
        <v>6471397</v>
      </c>
      <c r="L8" s="115">
        <v>5586111</v>
      </c>
      <c r="M8" s="115">
        <v>6260640</v>
      </c>
      <c r="N8" s="115">
        <v>6498668</v>
      </c>
      <c r="O8" s="115">
        <v>6727219</v>
      </c>
      <c r="P8" s="115">
        <v>5905612</v>
      </c>
      <c r="Q8" s="115">
        <v>6697210</v>
      </c>
      <c r="R8" s="115">
        <v>7030404</v>
      </c>
      <c r="S8" s="115">
        <v>7164605</v>
      </c>
      <c r="T8" s="115">
        <v>6305741</v>
      </c>
      <c r="U8" s="115">
        <v>7275075</v>
      </c>
      <c r="V8" s="115">
        <v>7640912</v>
      </c>
      <c r="W8" s="115">
        <v>7834322</v>
      </c>
      <c r="X8" s="115">
        <v>6761300</v>
      </c>
      <c r="Y8" s="115">
        <v>7650352</v>
      </c>
      <c r="Z8" s="115">
        <v>8043972</v>
      </c>
      <c r="AA8" s="46">
        <v>8020463</v>
      </c>
    </row>
    <row r="9" spans="1:27" s="55" customFormat="1" ht="12.75" x14ac:dyDescent="0.2">
      <c r="B9" s="51" t="s">
        <v>109</v>
      </c>
      <c r="C9" s="56" t="s">
        <v>110</v>
      </c>
      <c r="D9" s="57">
        <f>(D6/(D8/1000)*100)</f>
        <v>-11.696490731084609</v>
      </c>
      <c r="E9" s="57">
        <f t="shared" ref="E9:V9" si="1">(E6/(E8/1000)*100)</f>
        <v>-10.702471962117583</v>
      </c>
      <c r="F9" s="57">
        <f t="shared" si="1"/>
        <v>-11.034694635485632</v>
      </c>
      <c r="G9" s="57">
        <f t="shared" si="1"/>
        <v>-9.4102509736809559</v>
      </c>
      <c r="H9" s="57">
        <f t="shared" si="1"/>
        <v>-10.590648361486743</v>
      </c>
      <c r="I9" s="57">
        <f t="shared" si="1"/>
        <v>-9.5556429671449514</v>
      </c>
      <c r="J9" s="57">
        <f t="shared" si="1"/>
        <v>-9.8352345371239238</v>
      </c>
      <c r="K9" s="57">
        <f t="shared" si="1"/>
        <v>-6.4267421701991099</v>
      </c>
      <c r="L9" s="57">
        <f t="shared" si="1"/>
        <v>-7.8158131838053331</v>
      </c>
      <c r="M9" s="57">
        <f t="shared" si="1"/>
        <v>-7.9624447340846931</v>
      </c>
      <c r="N9" s="57">
        <f t="shared" si="1"/>
        <v>-7.2584104927348232</v>
      </c>
      <c r="O9" s="57">
        <f t="shared" si="1"/>
        <v>-7.7253319685296375</v>
      </c>
      <c r="P9" s="57">
        <f t="shared" si="1"/>
        <v>-9.1065921702949701</v>
      </c>
      <c r="Q9" s="57">
        <f t="shared" si="1"/>
        <v>-9.9772890502164309</v>
      </c>
      <c r="R9" s="57">
        <f t="shared" si="1"/>
        <v>-11.670737556476128</v>
      </c>
      <c r="S9" s="57">
        <f t="shared" si="1"/>
        <v>-7.0206243051780248</v>
      </c>
      <c r="T9" s="57">
        <f t="shared" si="1"/>
        <v>-8.0482214540686012</v>
      </c>
      <c r="U9" s="57">
        <f t="shared" si="1"/>
        <v>-9.1284282292622407</v>
      </c>
      <c r="V9" s="57">
        <f t="shared" si="1"/>
        <v>-14.712903381167061</v>
      </c>
      <c r="W9" s="57">
        <f>(W6/(W8/1000)*100)</f>
        <v>-9.2375575065717204</v>
      </c>
      <c r="X9" s="57">
        <f>(X6/(X8/1000)*100)</f>
        <v>-8.9716474642450397</v>
      </c>
      <c r="Y9" s="57">
        <f>(Y6/(Y8/1000)*100)</f>
        <v>-11.589009237744882</v>
      </c>
      <c r="Z9" s="57">
        <f>(Z6/(Z8/1000)*100)</f>
        <v>-9.8085871009993575</v>
      </c>
      <c r="AA9" s="57">
        <f>(AA6/(AA8/1000)*100)</f>
        <v>-8.3511388307632579</v>
      </c>
    </row>
    <row r="10" spans="1:27" ht="12.75" x14ac:dyDescent="0.2">
      <c r="C10" s="58"/>
    </row>
    <row r="11" spans="1:27" ht="12.75" x14ac:dyDescent="0.2"/>
    <row r="12" spans="1:27" ht="12.75" x14ac:dyDescent="0.2">
      <c r="A12" s="168" t="s">
        <v>99</v>
      </c>
      <c r="B12" s="168"/>
    </row>
    <row r="13" spans="1:27" ht="15" x14ac:dyDescent="0.25">
      <c r="A13" s="152" t="s">
        <v>114</v>
      </c>
      <c r="B13"/>
    </row>
    <row r="14" spans="1:27" ht="12.75" x14ac:dyDescent="0.2">
      <c r="A14" s="168" t="s">
        <v>101</v>
      </c>
      <c r="B14" s="168"/>
      <c r="C14" s="59"/>
    </row>
    <row r="15" spans="1:27" ht="15" x14ac:dyDescent="0.2">
      <c r="A15" s="60"/>
      <c r="B15" s="85">
        <v>43815</v>
      </c>
      <c r="C15" s="61"/>
    </row>
    <row r="16" spans="1:27" ht="15" x14ac:dyDescent="0.25">
      <c r="B16" s="72"/>
      <c r="C16" s="59"/>
    </row>
    <row r="17" spans="1:26" ht="12.75" x14ac:dyDescent="0.2"/>
    <row r="18" spans="1:26" ht="12.75" x14ac:dyDescent="0.2"/>
    <row r="19" spans="1:26" ht="12.75" x14ac:dyDescent="0.2">
      <c r="A19" s="168" t="s">
        <v>99</v>
      </c>
      <c r="B19" s="168"/>
    </row>
    <row r="20" spans="1:26" ht="15" x14ac:dyDescent="0.25">
      <c r="A20" s="117" t="s">
        <v>111</v>
      </c>
      <c r="B20"/>
    </row>
    <row r="21" spans="1:26" ht="12.75" x14ac:dyDescent="0.2">
      <c r="A21" s="168" t="s">
        <v>101</v>
      </c>
      <c r="B21" s="168"/>
    </row>
    <row r="22" spans="1:26" ht="15" x14ac:dyDescent="0.25">
      <c r="A22" s="60"/>
      <c r="B22" s="86">
        <v>43815</v>
      </c>
    </row>
    <row r="23" spans="1:26" ht="12.75" x14ac:dyDescent="0.2"/>
    <row r="24" spans="1:26" ht="12.75" x14ac:dyDescent="0.2"/>
    <row r="25" spans="1:26" ht="12.75" x14ac:dyDescent="0.2"/>
    <row r="26" spans="1:26" ht="12.75" x14ac:dyDescent="0.2"/>
    <row r="27" spans="1:26" ht="12.75" x14ac:dyDescent="0.2"/>
    <row r="28" spans="1:26" ht="15" x14ac:dyDescent="0.25"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V28" s="71"/>
      <c r="W28" s="71"/>
      <c r="X28" s="71"/>
      <c r="Y28" s="71"/>
      <c r="Z28" s="71"/>
    </row>
    <row r="29" spans="1:26" ht="14.25" x14ac:dyDescent="0.2"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</row>
    <row r="30" spans="1:26" ht="14.25" x14ac:dyDescent="0.2"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</row>
    <row r="31" spans="1:26" ht="14.25" x14ac:dyDescent="0.2"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</row>
    <row r="32" spans="1:26" ht="14.25" x14ac:dyDescent="0.2"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</row>
    <row r="33" spans="5:18" ht="14.25" x14ac:dyDescent="0.2"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</row>
    <row r="34" spans="5:18" ht="14.25" x14ac:dyDescent="0.2"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</row>
    <row r="35" spans="5:18" ht="14.25" x14ac:dyDescent="0.2"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</row>
    <row r="36" spans="5:18" ht="14.25" hidden="1" x14ac:dyDescent="0.2"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</row>
    <row r="37" spans="5:18" ht="14.25" hidden="1" x14ac:dyDescent="0.2"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</row>
    <row r="38" spans="5:18" ht="14.25" hidden="1" x14ac:dyDescent="0.2"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</row>
    <row r="39" spans="5:18" ht="0" hidden="1" customHeight="1" x14ac:dyDescent="0.2"/>
    <row r="40" spans="5:18" ht="0" hidden="1" customHeight="1" x14ac:dyDescent="0.2"/>
    <row r="41" spans="5:18" ht="0" hidden="1" customHeight="1" x14ac:dyDescent="0.2"/>
    <row r="42" spans="5:18" ht="0" hidden="1" customHeight="1" x14ac:dyDescent="0.2"/>
    <row r="43" spans="5:18" ht="0" hidden="1" customHeight="1" x14ac:dyDescent="0.2"/>
    <row r="44" spans="5:18" ht="0" hidden="1" customHeight="1" x14ac:dyDescent="0.2"/>
    <row r="45" spans="5:18" ht="0" hidden="1" customHeight="1" x14ac:dyDescent="0.2"/>
    <row r="46" spans="5:18" ht="0" hidden="1" customHeight="1" x14ac:dyDescent="0.2"/>
    <row r="47" spans="5:18" ht="0" hidden="1" customHeight="1" x14ac:dyDescent="0.2"/>
    <row r="48" spans="5:18" ht="0" hidden="1" customHeight="1" x14ac:dyDescent="0.2"/>
    <row r="49" ht="0" hidden="1" customHeight="1" x14ac:dyDescent="0.2"/>
    <row r="50" ht="0" hidden="1" customHeight="1" x14ac:dyDescent="0.2"/>
  </sheetData>
  <mergeCells count="5">
    <mergeCell ref="A21:B21"/>
    <mergeCell ref="A1:AA1"/>
    <mergeCell ref="A12:B12"/>
    <mergeCell ref="A14:B14"/>
    <mergeCell ref="A19:B19"/>
  </mergeCells>
  <hyperlinks>
    <hyperlink ref="A20" r:id="rId1" display="http://data.csb.gov.lv/pxweb/lv/ekfin/ekfin__ikp__IKP__isterm/IK10_070c.px"/>
    <hyperlink ref="A13" r:id="rId2"/>
  </hyperlinks>
  <pageMargins left="0.74803149606299213" right="0.74803149606299213" top="0.74803149606299213" bottom="0.51181102362204722" header="0.51181102362204722" footer="0.74803149606299213"/>
  <pageSetup scale="40" orientation="landscape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334BA3005092044E8D497CF5C2A74793" ma:contentTypeVersion="11" ma:contentTypeDescription="Izveidot jaunu dokumentu." ma:contentTypeScope="" ma:versionID="814ef1f3021ed731e805bac4c3850f4c">
  <xsd:schema xmlns:xsd="http://www.w3.org/2001/XMLSchema" xmlns:xs="http://www.w3.org/2001/XMLSchema" xmlns:p="http://schemas.microsoft.com/office/2006/metadata/properties" xmlns:ns2="9c70c90a-7b91-4514-9304-0bf9c3ca33df" xmlns:ns3="18cde31a-aed2-49ce-b570-e812b29b6342" targetNamespace="http://schemas.microsoft.com/office/2006/metadata/properties" ma:root="true" ma:fieldsID="8c9eba8827ab1ac9bafee20292cd0407" ns2:_="" ns3:_="">
    <xsd:import namespace="9c70c90a-7b91-4514-9304-0bf9c3ca33df"/>
    <xsd:import namespace="18cde31a-aed2-49ce-b570-e812b29b63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70c90a-7b91-4514-9304-0bf9c3ca33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cde31a-aed2-49ce-b570-e812b29b634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FAEA17-5AB9-471C-B3B8-B8921706999A}"/>
</file>

<file path=customXml/itemProps2.xml><?xml version="1.0" encoding="utf-8"?>
<ds:datastoreItem xmlns:ds="http://schemas.openxmlformats.org/officeDocument/2006/customXml" ds:itemID="{4B076CD1-054B-40F4-B64A-78E578C3055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4E25263-C5E3-4916-B11E-BF521B0734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20190515_LV</vt:lpstr>
      <vt:lpstr>20190515_EN</vt:lpstr>
      <vt:lpstr>IKP, GDP</vt:lpstr>
      <vt:lpstr>Exp-Imp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FDP</dc:creator>
  <cp:keywords/>
  <dc:description/>
  <cp:lastModifiedBy>Viktorija Zaremba</cp:lastModifiedBy>
  <cp:revision/>
  <dcterms:created xsi:type="dcterms:W3CDTF">2017-12-21T13:23:30Z</dcterms:created>
  <dcterms:modified xsi:type="dcterms:W3CDTF">2020-07-16T11:47:26Z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0x010100334BA3005092044E8D497CF5C2A74793</vt:lpwstr>
  </property>
</Properties>
</file>