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16\FDP_2016_1_08\"/>
    </mc:Choice>
  </mc:AlternateContent>
  <bookViews>
    <workbookView xWindow="15345" yWindow="-30" windowWidth="12720" windowHeight="11355" tabRatio="735"/>
  </bookViews>
  <sheets>
    <sheet name="1.tabula" sheetId="5" r:id="rId1"/>
    <sheet name="2.tabula" sheetId="6" r:id="rId2"/>
    <sheet name="3.tabula" sheetId="3" r:id="rId3"/>
    <sheet name="4.tabula" sheetId="4" r:id="rId4"/>
  </sheets>
  <definedNames>
    <definedName name="_Toc426714403" localSheetId="1">'2.tabula'!#REF!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3" l="1"/>
  <c r="F20" i="3" s="1"/>
  <c r="F35" i="3" l="1"/>
  <c r="F9" i="5" s="1"/>
  <c r="D35" i="3"/>
  <c r="D9" i="5" s="1"/>
  <c r="B35" i="3"/>
  <c r="B9" i="5" s="1"/>
  <c r="G35" i="3"/>
  <c r="G9" i="5" s="1"/>
  <c r="E35" i="3"/>
  <c r="E9" i="5" s="1"/>
  <c r="C35" i="3"/>
  <c r="C9" i="5" s="1"/>
  <c r="G16" i="5" l="1"/>
  <c r="F16" i="5"/>
  <c r="E16" i="5"/>
  <c r="D16" i="5"/>
  <c r="I19" i="6"/>
  <c r="H19" i="6"/>
  <c r="J19" i="6"/>
  <c r="D8" i="5" s="1"/>
  <c r="E13" i="6"/>
  <c r="C13" i="6"/>
  <c r="C16" i="5" l="1"/>
  <c r="B16" i="5"/>
  <c r="C19" i="6" l="1"/>
  <c r="D19" i="6" l="1"/>
  <c r="G19" i="6"/>
  <c r="F19" i="6"/>
  <c r="B8" i="5" s="1"/>
  <c r="E19" i="6"/>
  <c r="B19" i="6"/>
  <c r="C8" i="5" l="1"/>
  <c r="E21" i="5" l="1"/>
  <c r="D21" i="5"/>
  <c r="D32" i="4" l="1"/>
  <c r="D10" i="5" s="1"/>
  <c r="B32" i="4"/>
  <c r="B10" i="5" s="1"/>
  <c r="E32" i="4"/>
  <c r="E10" i="5" s="1"/>
  <c r="D17" i="5"/>
  <c r="E17" i="5"/>
  <c r="C32" i="4" l="1"/>
  <c r="C10" i="5" s="1"/>
  <c r="G10" i="5" l="1"/>
  <c r="N13" i="6" l="1"/>
  <c r="G21" i="5" l="1"/>
  <c r="G17" i="5"/>
  <c r="F21" i="6"/>
  <c r="E21" i="6"/>
  <c r="N19" i="6"/>
  <c r="G8" i="5" s="1"/>
  <c r="M19" i="6"/>
  <c r="K19" i="6"/>
  <c r="E8" i="5" l="1"/>
  <c r="F8" i="5"/>
  <c r="E22" i="6"/>
  <c r="F22" i="6"/>
  <c r="F21" i="5" l="1"/>
  <c r="F17" i="5" l="1"/>
  <c r="C17" i="5" l="1"/>
  <c r="B21" i="5"/>
  <c r="B17" i="5" l="1"/>
  <c r="C21" i="5"/>
  <c r="F12" i="5" l="1"/>
  <c r="F19" i="5" s="1"/>
  <c r="F22" i="5" s="1"/>
  <c r="D12" i="5"/>
  <c r="D14" i="5" s="1"/>
  <c r="E12" i="5" l="1"/>
  <c r="E14" i="5" s="1"/>
  <c r="E15" i="5" s="1"/>
  <c r="G12" i="5"/>
  <c r="G19" i="5" s="1"/>
  <c r="G22" i="5" s="1"/>
  <c r="C12" i="5"/>
  <c r="C14" i="5" s="1"/>
  <c r="C15" i="5" s="1"/>
  <c r="B12" i="5"/>
  <c r="B14" i="5" l="1"/>
  <c r="B15" i="5" s="1"/>
  <c r="B19" i="5" s="1"/>
  <c r="B22" i="5" s="1"/>
  <c r="D15" i="5"/>
  <c r="D19" i="5" s="1"/>
  <c r="D22" i="5" s="1"/>
  <c r="E19" i="5"/>
  <c r="E22" i="5" s="1"/>
  <c r="C19" i="5"/>
  <c r="C22" i="5" s="1"/>
</calcChain>
</file>

<file path=xl/sharedStrings.xml><?xml version="1.0" encoding="utf-8"?>
<sst xmlns="http://schemas.openxmlformats.org/spreadsheetml/2006/main" count="211" uniqueCount="157">
  <si>
    <t>(milj. eiro)</t>
  </si>
  <si>
    <t>(million euro)</t>
  </si>
  <si>
    <t>x</t>
  </si>
  <si>
    <t>Bilances nosacījums</t>
  </si>
  <si>
    <t>Balance rule</t>
  </si>
  <si>
    <t>(2) Pašvaldību budžeta bilance</t>
  </si>
  <si>
    <t>(4) EKS korekcijas</t>
  </si>
  <si>
    <t>(5) Minimāli atļautā strukturālā bilance, % no IKP</t>
  </si>
  <si>
    <t>(6) Vienreizējie pasākumi, % no IKP</t>
  </si>
  <si>
    <t>(7) Cikliskā komponente, % no IKP</t>
  </si>
  <si>
    <t>(8) IKP, faktiskajās cenās</t>
  </si>
  <si>
    <t>(1) Central government budget revenue (cash-flow)</t>
  </si>
  <si>
    <t>(2) Local government budget balance</t>
  </si>
  <si>
    <t>(3) Derived public persons budget balance</t>
  </si>
  <si>
    <t>(4) ESA corrections</t>
  </si>
  <si>
    <t>(6) One-off, % of GDP</t>
  </si>
  <si>
    <t>(7) Cyclical component, % of GDP</t>
  </si>
  <si>
    <t>Source: Ministry of Finance, Fiscal Discipline Council calculations</t>
  </si>
  <si>
    <t>(3) No valsts budžeta daļēji atvasināto publisko personu un budžeta nefinansētu iestāžu budžeta bilance</t>
  </si>
  <si>
    <r>
      <t xml:space="preserve">Kopā 
</t>
    </r>
    <r>
      <rPr>
        <sz val="11"/>
        <rFont val="Times New Roman"/>
        <family val="1"/>
        <charset val="204"/>
      </rPr>
      <t>(1)+(2)+(3)+(4)-[(5)+(6)+(7)]*(8)</t>
    </r>
  </si>
  <si>
    <r>
      <t xml:space="preserve">Total
</t>
    </r>
    <r>
      <rPr>
        <sz val="11"/>
        <rFont val="Times New Roman"/>
        <family val="1"/>
        <charset val="204"/>
      </rPr>
      <t>(1)+(2)+(3)+(4)-[(5)+(6)+(7)]*(8)</t>
    </r>
  </si>
  <si>
    <t>Avots: Finanšu ministrija, Fiskālās disciplīnas padomes aprēķini</t>
  </si>
  <si>
    <t>(1) Valsts budžeta ieņēmumi 
(naudas plūsmas metode)</t>
  </si>
  <si>
    <t>(5) Minimal structural balance, 
% of GDP</t>
  </si>
  <si>
    <t>(8) GDP, at current prices</t>
  </si>
  <si>
    <t>P6.2. tabula</t>
  </si>
  <si>
    <t>Table P6.2</t>
  </si>
  <si>
    <t>SP
2016/19</t>
  </si>
  <si>
    <t>FNR</t>
  </si>
  <si>
    <t>CG exp</t>
  </si>
  <si>
    <t>Izdevumu pieauguma nosacījums</t>
  </si>
  <si>
    <t>P6.3. tabula</t>
  </si>
  <si>
    <t>Expenditure rule</t>
  </si>
  <si>
    <t>Table P6.3</t>
  </si>
  <si>
    <t>(2) Procentu maksājumi, D.41</t>
  </si>
  <si>
    <t>(2) Interest expenditure, D.41</t>
  </si>
  <si>
    <t>(3) ES programmu izdevumi, kuriem ir atbilstoši ES fondu ieņēmumi</t>
  </si>
  <si>
    <t>(3) Expenditure on EU programmes fully matched by EU funds revenue</t>
  </si>
  <si>
    <t>(4.1) Bruto pamatkapitāla veidošana 
(BPKV), t-3, P.51</t>
  </si>
  <si>
    <t>(4.1) Gross fixed capital formation 
(GFCF), t-3, P.51</t>
  </si>
  <si>
    <t>(4.2) BPKV, t-2, P.51</t>
  </si>
  <si>
    <t>(4.2) GFCF, t-2, P.51</t>
  </si>
  <si>
    <t>(4.3) BPKV, t-1, P.51</t>
  </si>
  <si>
    <t>(4.3) GFCF, t-1, P.51</t>
  </si>
  <si>
    <t>(4.4) BPKV, t, P.51</t>
  </si>
  <si>
    <t>(4.4) GFCF, t, P.51</t>
  </si>
  <si>
    <t>(5) Nediskrecionāras bezdarba izmaiņas</t>
  </si>
  <si>
    <t>(5) Non-discretionary change in unemployment</t>
  </si>
  <si>
    <t>(7) Izlīdzinātie kopējie izdevumi (nominālie), 
(7) = (1)-(2)-(3)-(4.4.)+[VID (4.1) (4.2) (4.3)]</t>
  </si>
  <si>
    <t>(7) Smoothed total expenditures (TE) (nominal), (7) = (1)-(2)-(3)-(4.4.)+[AVE (4.1) (4.2) (4.3) (4.4)]</t>
  </si>
  <si>
    <t>(8) Koriģētie kopējie izdevumi (nominālie), 
(8) = (7)-(5)-(6)</t>
  </si>
  <si>
    <t>(8) Adjusted TE (nominal),
(8) = (7)-(5)-(6)</t>
  </si>
  <si>
    <t>(9) Nominālo koriģēto kopējo izdevumu pieaugums, %</t>
  </si>
  <si>
    <t>(9) Growth of nominal adjusted expenditure, %</t>
  </si>
  <si>
    <t>Pārmantojamības nosacījums</t>
  </si>
  <si>
    <t>P6.4. tabula</t>
  </si>
  <si>
    <t>Continuity principle</t>
  </si>
  <si>
    <t>Table P6.4</t>
  </si>
  <si>
    <t>koriģēto maksimāli pieļaujamo valsts budžeta izdevumu korekcijas saskaņā ar FDL 5.pantu, t.sk.:</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</si>
  <si>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</si>
  <si>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</si>
  <si>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</si>
  <si>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</si>
  <si>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</si>
  <si>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</si>
  <si>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</si>
  <si>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</si>
  <si>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</si>
  <si>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</si>
  <si>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</si>
  <si>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</si>
  <si>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</si>
  <si>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</si>
  <si>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</si>
  <si>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</si>
  <si>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</si>
  <si>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</si>
  <si>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</si>
  <si>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</si>
  <si>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</si>
  <si>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(2) Faktiskie ES fondu izdevumi pozīcijās, kas pakļaujas izlīdzināšanai</t>
  </si>
  <si>
    <t>(2) Expenditure of European Union structural funds,  Cohesion fund,  Common Agricultural Policy and  Common Fisheries Policy as subject to the smoothing mechanism</t>
  </si>
  <si>
    <t>(3) Valsts parāda vadības izdevumi pozīcijās, kas pakļaujas izlīdzināšanai</t>
  </si>
  <si>
    <t>(3) Government debt service expenditure, what is in the Treasury's competence as subject to the smoothing mechanism</t>
  </si>
  <si>
    <r>
      <t xml:space="preserve">Kopā 
</t>
    </r>
    <r>
      <rPr>
        <sz val="11"/>
        <color theme="1"/>
        <rFont val="Times New Roman"/>
        <family val="1"/>
        <charset val="204"/>
      </rPr>
      <t>(1)+ [Summa no 1) līdz 10)]+(2)+(3)</t>
    </r>
  </si>
  <si>
    <r>
      <t xml:space="preserve">Total 
</t>
    </r>
    <r>
      <rPr>
        <sz val="11"/>
        <color theme="1"/>
        <rFont val="Times New Roman"/>
        <family val="1"/>
        <charset val="204"/>
      </rPr>
      <t>(1)+ [Sum from 1) to 10)]+(2)+(3)</t>
    </r>
  </si>
  <si>
    <r>
      <t>Skaitlisko nosacījumu izpildes kopsavilkums</t>
    </r>
    <r>
      <rPr>
        <vertAlign val="superscript"/>
        <sz val="12"/>
        <color theme="1"/>
        <rFont val="Times New Roman"/>
        <family val="1"/>
        <charset val="204"/>
      </rPr>
      <t>1</t>
    </r>
  </si>
  <si>
    <t>P6.1.tabula</t>
  </si>
  <si>
    <r>
      <t>Summary of numerical conditions fulfilment</t>
    </r>
    <r>
      <rPr>
        <vertAlign val="superscript"/>
        <sz val="12"/>
        <color theme="1"/>
        <rFont val="Times New Roman"/>
        <family val="1"/>
        <charset val="204"/>
      </rPr>
      <t>1</t>
    </r>
  </si>
  <si>
    <t>Table P6.1</t>
  </si>
  <si>
    <t>(1) Bilances nosacījums</t>
  </si>
  <si>
    <t>(1) Balance rule</t>
  </si>
  <si>
    <t>(2) Izdevumu pieauguma nosacījums</t>
  </si>
  <si>
    <t>(2) Expenditure growth rule</t>
  </si>
  <si>
    <t>(3) Pārmantojamības nosacījums</t>
  </si>
  <si>
    <t>(3) Continuity rule</t>
  </si>
  <si>
    <t>(4) = MIN [(1);(2)]</t>
  </si>
  <si>
    <t>(5) = (4) - (3)</t>
  </si>
  <si>
    <t>(6) = [5]</t>
  </si>
  <si>
    <t>(7) Iekšzemes kopprodukts, 
faktiskajās cenās</t>
  </si>
  <si>
    <t>(7) Gross domestic product, 
at current prices</t>
  </si>
  <si>
    <t>(8) 0,1% no IKP, (8) = 0,1%* (7)</t>
  </si>
  <si>
    <t>(8) 0,1% of GDP, (8) = 0,1%* (7)</t>
  </si>
  <si>
    <t>(9) Valsts budžeta maksimālie izdevumi atbilstoši fiskālajiem nosacījumiem,
(9) = IF [(6) &gt; (8); (4); (3)]</t>
  </si>
  <si>
    <t>(9) CG maximally permissible expenditure in accordance with fiscal rules,
(9) = IF [(6) &gt; (8); (4); (3)]</t>
  </si>
  <si>
    <t>(10) Fiskālā nodrošinājuma rezerve</t>
  </si>
  <si>
    <t>(10) Fiscal safety reserve</t>
  </si>
  <si>
    <t>(11) Valsts budžeta izdevumi, ņemot vērā fiskālā nodrošinājuma rezervi, (11) = (9) - (10)</t>
  </si>
  <si>
    <t>(11) CG expenditure, taking into account fiscal safety reserve, 
(11) = (9) - (10)</t>
  </si>
  <si>
    <t>(6) Diskrecionāru ieņēmumu pasākumu izmaiņas</t>
  </si>
  <si>
    <t>(6) Discretionary revenue measures change</t>
  </si>
  <si>
    <t>Labklājības ministrijas pamatbudžeta programma 20.01.00 "Valsts sociālie pabalsti"</t>
  </si>
  <si>
    <t>Labklājības ministrijas pamatbudžeta programma 20.02.00 "Izdienas pensijas"</t>
  </si>
  <si>
    <t>Aizsardzības ministrijas pamatbudžeta programma 31.00.00. "Militārpersonu pensiju fonds"</t>
  </si>
  <si>
    <t>04.01.00 Valsts pensiju speciālais budžets</t>
  </si>
  <si>
    <t>04.02.00 Nodarbinātības speciālais budžets</t>
  </si>
  <si>
    <t>04.03.00 Darba negadījumu speciālais budžets</t>
  </si>
  <si>
    <t>04.04.00 Invaliditātes, maternitātes un slimības speciālais budžets</t>
  </si>
  <si>
    <t>MTBF 2016/18 (draft)</t>
  </si>
  <si>
    <t>Labklājības ministrijas budžeta apakšprogramma 20.03.00 "Piemaksas pie vecuma un invaliditātes pensijām"</t>
  </si>
  <si>
    <t>MTBF
2017/19 (draft)
MoF</t>
  </si>
  <si>
    <t>MTBF
2017/19 (draft)
Council</t>
  </si>
  <si>
    <t>MTBF 2015/17 (draft)</t>
  </si>
  <si>
    <t xml:space="preserve">(10) IKP deflators, % </t>
  </si>
  <si>
    <t>(11) Reālo koriģēto izdevumu pieaugums, %</t>
  </si>
  <si>
    <t>(1) Vispārējās valdības kopējie izdevumi, koriģēti atbilstoši izvēlētajam stingrākajam nosacījumam</t>
  </si>
  <si>
    <t>(1) GG total expenditure, adjusted in accordance with the stricktest rule applied</t>
  </si>
  <si>
    <t>(10) GDP deflator, %</t>
  </si>
  <si>
    <t>(11) Growth of real adjusted expenditure, %</t>
  </si>
  <si>
    <t>MTBF 2015/17 (law)</t>
  </si>
  <si>
    <t>MTBF
2016/18
(law)</t>
  </si>
  <si>
    <t>(12) Potenciālais izdevumu pieaugums, %</t>
  </si>
  <si>
    <t>(12) Potential growth reference rate, %</t>
  </si>
  <si>
    <t xml:space="preserve">(13) GG total expenditure, if TE growth = potential growth </t>
  </si>
  <si>
    <t>(13) Vispārējās valdības kopējie izdevumi, ja kopējo izdevumu pieaugums = potenciālais izdevumu pieaugums</t>
  </si>
  <si>
    <t>(14) Vispārējās valdības kopējie ieņēmumi</t>
  </si>
  <si>
    <t>(15) Valsts budžeta ieņēmumi (naudas plūsmas metode)</t>
  </si>
  <si>
    <t>(16) Pašvaldību budžetu bilance</t>
  </si>
  <si>
    <t>(17) No valsts budžeta daļēji atvasināto publisko personu un budžeta nefinansētu budžeta iestāžu budžetu bilance</t>
  </si>
  <si>
    <t>(18) EKS korekcijas</t>
  </si>
  <si>
    <r>
      <t xml:space="preserve">Kopā 
</t>
    </r>
    <r>
      <rPr>
        <sz val="11"/>
        <rFont val="Times New Roman"/>
        <family val="1"/>
        <charset val="186"/>
      </rPr>
      <t>(15)-[(14)-(13)-(16)-(17)-(18)]</t>
    </r>
  </si>
  <si>
    <r>
      <t xml:space="preserve">Total
</t>
    </r>
    <r>
      <rPr>
        <sz val="11"/>
        <rFont val="Times New Roman"/>
        <family val="1"/>
        <charset val="186"/>
      </rPr>
      <t>(15)-[(14)-(13)-(16)-(17)-(18)]</t>
    </r>
  </si>
  <si>
    <t>(14) GG total revenue</t>
  </si>
  <si>
    <t>(15) State budget revenue (cash-flow)</t>
  </si>
  <si>
    <t>(16) Local government budget balance</t>
  </si>
  <si>
    <t>(17) Derived public persons budget balance</t>
  </si>
  <si>
    <t>(18) ESA corrections</t>
  </si>
  <si>
    <t>(1) Koriģētie maksimāli pieļaujamie valsts budžeta izdevumi (Vispārējās valdības budžeta plāns iepriekšējā gadā)</t>
  </si>
  <si>
    <t>(1) Adjusted maximum permissible state budget expenditure (Draft budgetary plan of previous year)</t>
  </si>
  <si>
    <t>20.01.00 Programme of the Ministry of Welfare basic budget "State Social Benefits"</t>
  </si>
  <si>
    <t>20.02.00 Programme of the Ministry of Welfare basic budget "Work pensions"</t>
  </si>
  <si>
    <t>20.03.00 Programme of the Ministry of Welfare basic budget "Supplement to the old age and disability pensions"</t>
  </si>
  <si>
    <t>31.00.00 Programme of the Ministry of Defence basic budget "Military pension fund"</t>
  </si>
  <si>
    <t>04.01.00 Special budget - State pensions</t>
  </si>
  <si>
    <t>04.02.00 Special budget - Employment</t>
  </si>
  <si>
    <t>04.03.00 Special budget - Occupational accidents</t>
  </si>
  <si>
    <t>04.04.00 Special budget - Disability, maternity, and sickness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</si>
</sst>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91">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0.0"/>
    <numFmt numFmtId="168" formatCode="0.0"/>
    <numFmt numFmtId="169" formatCode="_ * #,##0.00_ ;_ * \-#,##0.00_ ;_ * &quot;-&quot;??_ ;_ @_ "/>
    <numFmt numFmtId="170" formatCode="@\ *."/>
    <numFmt numFmtId="171" formatCode="&quot;   &quot;@"/>
    <numFmt numFmtId="172" formatCode="\ \ \ \ \ \ \ \ \ \ @\ *."/>
    <numFmt numFmtId="173" formatCode="\ \ \ \ \ \ \ \ \ \ \ \ @\ *."/>
    <numFmt numFmtId="174" formatCode="\ \ \ \ \ \ \ \ \ \ \ \ @"/>
    <numFmt numFmtId="175" formatCode="\ \ \ \ \ \ \ \ \ \ \ \ \ @\ *."/>
    <numFmt numFmtId="176" formatCode="\ @\ *."/>
    <numFmt numFmtId="177" formatCode="\ @"/>
    <numFmt numFmtId="178" formatCode="&quot;      &quot;@"/>
    <numFmt numFmtId="179" formatCode="\ \ @\ *."/>
    <numFmt numFmtId="180" formatCode="\ \ @"/>
    <numFmt numFmtId="181" formatCode="&quot;         &quot;@"/>
    <numFmt numFmtId="182" formatCode="\ \ \ @\ *."/>
    <numFmt numFmtId="183" formatCode="\ \ \ @"/>
    <numFmt numFmtId="184" formatCode="&quot;            &quot;@"/>
    <numFmt numFmtId="185" formatCode="\ \ \ \ @\ *."/>
    <numFmt numFmtId="186" formatCode="\ \ \ \ @"/>
    <numFmt numFmtId="187" formatCode="&quot;               &quot;@"/>
    <numFmt numFmtId="188" formatCode="\ \ \ \ \ \ @\ *."/>
    <numFmt numFmtId="189" formatCode="\ \ \ \ \ \ @"/>
    <numFmt numFmtId="190" formatCode="\ \ \ \ \ \ \ @\ *."/>
    <numFmt numFmtId="191" formatCode="\ \ \ \ \ \ \ \ \ @\ *."/>
    <numFmt numFmtId="192" formatCode="\ \ \ \ \ \ \ \ \ @"/>
    <numFmt numFmtId="193" formatCode="_-[$CHF]\ \ #,##0.00_-;\-[$CHF]\ * #,##0.00_-;_-[$CHF]\ * &quot;-&quot;??_-;_-@_-"/>
    <numFmt numFmtId="194" formatCode="#,##0;[Red]\(#,##0\)"/>
    <numFmt numFmtId="195" formatCode="0.000_)"/>
    <numFmt numFmtId="196" formatCode="&quot; &quot;#,##0.00&quot; &quot;;&quot; -&quot;#,##0.00&quot; &quot;;&quot; -&quot;00&quot; &quot;;&quot; &quot;@&quot; &quot;"/>
    <numFmt numFmtId="197" formatCode="#,##0.000"/>
    <numFmt numFmtId="198" formatCode="_-&quot;$&quot;* #,##0_-;\-&quot;$&quot;* #,##0_-;_-&quot;$&quot;* &quot;-&quot;_-;_-@_-"/>
    <numFmt numFmtId="199" formatCode="[$DEM-4C0A]#,##0.00_ ;\-[$DEM-4C0A]#,##0.00\ "/>
    <numFmt numFmtId="200" formatCode="#,##0.00\ &quot;F&quot;;\-#,##0.00\ &quot;F&quot;"/>
    <numFmt numFmtId="201" formatCode="_-[$€-2]* #,##0.00_-;\-[$€-2]* #,##0.00_-;_-[$€-2]* &quot;-&quot;??_-"/>
    <numFmt numFmtId="202" formatCode="General_)"/>
    <numFmt numFmtId="203" formatCode="_-* #,##0\ _F_t_-;\-* #,##0\ _F_t_-;_-* &quot;-&quot;\ _F_t_-;_-@_-"/>
    <numFmt numFmtId="204" formatCode="_-* #,##0.00\ _F_t_-;\-* #,##0.00\ _F_t_-;_-* &quot;-&quot;??\ _F_t_-;_-@_-"/>
    <numFmt numFmtId="205" formatCode="#."/>
    <numFmt numFmtId="206" formatCode="#,#00"/>
    <numFmt numFmtId="207" formatCode="[&gt;0.05]#,##0.0;[&lt;-0.05]\-#,##0.0;\-\-&quot; &quot;;"/>
    <numFmt numFmtId="208" formatCode="[&gt;0.5]#,##0;[&lt;-0.5]\-#,##0;\-\-&quot; &quot;;"/>
    <numFmt numFmtId="209" formatCode="[$JPY]\ #,##0.00;\-[$JPY]\ #,##0.00"/>
    <numFmt numFmtId="210" formatCode="0.000"/>
    <numFmt numFmtId="211" formatCode="#,##0\ &quot;Kč&quot;;\-#,##0\ &quot;Kč&quot;"/>
    <numFmt numFmtId="212" formatCode="_-* #,##0.00\ &quot;Kč&quot;_-;\-* #,##0.00\ &quot;Kč&quot;_-;_-* &quot;-&quot;??\ &quot;Kč&quot;_-;_-@_-"/>
    <numFmt numFmtId="213" formatCode="_-* #,##0\ _F_-;\-* #,##0\ _F_-;_-* &quot;-&quot;\ _F_-;_-@_-"/>
    <numFmt numFmtId="214" formatCode="_-* #,##0.00\ _F_-;\-* #,##0.00\ _F_-;_-* &quot;-&quot;??\ _F_-;_-@_-"/>
    <numFmt numFmtId="215" formatCode="&quot;Cr$&quot;#,##0_);[Red]\(&quot;Cr$&quot;#,##0\)"/>
    <numFmt numFmtId="216" formatCode="&quot;Cr$&quot;#,##0.00_);[Red]\(&quot;Cr$&quot;#,##0.00\)"/>
    <numFmt numFmtId="217" formatCode="\$#,"/>
    <numFmt numFmtId="218" formatCode="#,##0&quot; FB&quot;;[Red]\-#,##0&quot; FB&quot;"/>
    <numFmt numFmtId="219" formatCode="#,##0.00&quot; FB&quot;;[Red]\-#,##0.00&quot; FB&quot;"/>
    <numFmt numFmtId="220" formatCode="&quot;$&quot;#,#00"/>
    <numFmt numFmtId="221" formatCode="&quot;$&quot;#,"/>
    <numFmt numFmtId="222" formatCode="ddd\ d\-mmm\-yy"/>
    <numFmt numFmtId="223" formatCode="[&gt;=0.05]#,##0.0;[&lt;=-0.05]\-#,##0.0;?0.0"/>
    <numFmt numFmtId="224" formatCode="_-* #,##0\ &quot;Ft&quot;_-;\-* #,##0\ &quot;Ft&quot;_-;_-* &quot;-&quot;\ &quot;Ft&quot;_-;_-@_-"/>
    <numFmt numFmtId="225" formatCode="_-* #,##0.00\ &quot;Ft&quot;_-;\-* #,##0.00\ &quot;Ft&quot;_-;_-* &quot;-&quot;??\ &quot;Ft&quot;_-;_-@_-"/>
    <numFmt numFmtId="226" formatCode="[Black]#,##0.0;[Black]\-#,##0.0;;"/>
    <numFmt numFmtId="227" formatCode="[Black][&gt;0.05]#,##0.0;[Black][&lt;-0.05]\-#,##0.0;;"/>
    <numFmt numFmtId="228" formatCode="[Black][&gt;0.5]#,##0;[Black][&lt;-0.5]\-#,##0;;"/>
    <numFmt numFmtId="229" formatCode="%#,#00"/>
    <numFmt numFmtId="230" formatCode="#.##000"/>
    <numFmt numFmtId="231" formatCode="dd\-mmm\-yy_)"/>
    <numFmt numFmtId="232" formatCode="#,##0_)"/>
    <numFmt numFmtId="233" formatCode="#.##0,"/>
    <numFmt numFmtId="234" formatCode="#,##0.000000"/>
    <numFmt numFmtId="235" formatCode="[$$-409]#,##0.00_ ;\-[$$-409]#,##0.00\ "/>
    <numFmt numFmtId="236" formatCode="\(\$#,###\)"/>
    <numFmt numFmtId="237" formatCode="[$$-1009]#,##0.00;\-[$$-1009]#,##0.00"/>
    <numFmt numFmtId="238" formatCode="0&quot;.&quot;0"/>
    <numFmt numFmtId="239" formatCode="General\ \ \ \ \ \ "/>
    <numFmt numFmtId="240" formatCode="0.0\ \ \ \ \ \ \ \ "/>
    <numFmt numFmtId="241" formatCode="mmmm\ yyyy"/>
    <numFmt numFmtId="242" formatCode="_-* #,##0\ &quot;крб.&quot;_-;\-* #,##0\ &quot;крб.&quot;_-;_-* &quot;-&quot;\ &quot;крб.&quot;_-;_-@_-"/>
    <numFmt numFmtId="243" formatCode="_-* #,##0.00\ &quot;крб.&quot;_-;\-* #,##0.00\ &quot;крб.&quot;_-;_-* &quot;-&quot;??\ &quot;крб.&quot;_-;_-@_-"/>
    <numFmt numFmtId="244" formatCode="_-* #,##0\ _к_р_б_._-;\-* #,##0\ _к_р_б_._-;_-* &quot;-&quot;\ _к_р_б_._-;_-@_-"/>
    <numFmt numFmtId="245" formatCode="_-* #,##0.00\ _к_р_б_._-;\-* #,##0.00\ _к_р_б_._-;_-* &quot;-&quot;??\ _к_р_б_._-;_-@_-"/>
    <numFmt numFmtId="246" formatCode="_-[$€-2]\ * #,##0.00_-;\-[$€-2]\ * #,##0.00_-;_-[$€-2]\ * &quot;-&quot;??_-"/>
    <numFmt numFmtId="247" formatCode="________@"/>
    <numFmt numFmtId="248" formatCode="____________@"/>
    <numFmt numFmtId="249" formatCode="________________@"/>
    <numFmt numFmtId="250" formatCode="____________________@"/>
    <numFmt numFmtId="251" formatCode="_-* #,##0;[Red]\-* #,##0;_-* &quot;0&quot;;_-@"/>
    <numFmt numFmtId="252" formatCode="0.0%"/>
  </numFmts>
  <fonts count="249">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charset val="186"/>
      <scheme val="minor"/>
    </font>
    <font>
      <sz val="11"/>
      <color theme="1"/>
      <name val="Times New Roman"/>
      <family val="1"/>
      <charset val="204"/>
    </font>
    <font>
      <i/>
      <sz val="10"/>
      <color theme="1"/>
      <name val="Times New Roman"/>
      <family val="1"/>
      <charset val="204"/>
    </font>
    <font>
      <sz val="10"/>
      <color theme="1"/>
      <name val="Times New Roman"/>
      <family val="1"/>
      <charset val="204"/>
    </font>
    <font>
      <sz val="11"/>
      <name val="Times New Roman"/>
      <family val="1"/>
      <charset val="204"/>
    </font>
    <font>
      <b/>
      <sz val="11"/>
      <name val="Times New Roman"/>
      <family val="1"/>
      <charset val="204"/>
    </font>
    <font>
      <i/>
      <sz val="10"/>
      <name val="Times New Roman"/>
      <family val="1"/>
      <charset val="204"/>
    </font>
    <font>
      <sz val="10"/>
      <name val="Times New Roman"/>
      <family val="1"/>
      <charset val="204"/>
    </font>
    <font>
      <sz val="10"/>
      <color theme="1"/>
      <name val="Calibri"/>
      <family val="2"/>
      <charset val="186"/>
      <scheme val="minor"/>
    </font>
    <font>
      <sz val="11"/>
      <name val="Times New Roman"/>
      <family val="1"/>
      <charset val="186"/>
    </font>
    <font>
      <sz val="12"/>
      <color theme="1"/>
      <name val="Times New Roman"/>
      <family val="1"/>
      <charset val="204"/>
    </font>
    <font>
      <sz val="12"/>
      <color theme="1"/>
      <name val="Times New Roman"/>
      <family val="2"/>
      <charset val="186"/>
    </font>
    <font>
      <sz val="10"/>
      <name val="RimHelvetica"/>
    </font>
    <font>
      <sz val="18"/>
      <color theme="3"/>
      <name val="Calibri Light"/>
      <family val="2"/>
      <charset val="186"/>
      <scheme val="major"/>
    </font>
    <font>
      <sz val="12"/>
      <color theme="1"/>
      <name val="Calibri"/>
      <family val="2"/>
      <charset val="186"/>
    </font>
    <font>
      <sz val="10"/>
      <name val="Times New Roman"/>
      <family val="1"/>
      <charset val="186"/>
    </font>
    <font>
      <b/>
      <sz val="10"/>
      <name val="Times New Roman"/>
      <family val="1"/>
      <charset val="186"/>
    </font>
    <font>
      <sz val="10"/>
      <color rgb="FF000000"/>
      <name val="MS Sans Serif"/>
      <family val="2"/>
      <charset val="186"/>
    </font>
    <font>
      <sz val="10"/>
      <color indexed="8"/>
      <name val="MS Sans Serif"/>
      <family val="2"/>
      <charset val="186"/>
    </font>
    <font>
      <sz val="10"/>
      <name val="Helv"/>
    </font>
    <font>
      <sz val="10"/>
      <name val="Arial"/>
      <family val="2"/>
      <charset val="186"/>
    </font>
    <font>
      <sz val="10"/>
      <color indexed="8"/>
      <name val="Arial"/>
      <family val="2"/>
      <charset val="186"/>
    </font>
    <font>
      <sz val="8"/>
      <name val="Arial"/>
      <family val="2"/>
    </font>
    <font>
      <sz val="12"/>
      <name val="Times New Roman"/>
      <family val="1"/>
    </font>
    <font>
      <sz val="7"/>
      <name val="Letter Gothic CE"/>
      <family val="3"/>
      <charset val="238"/>
    </font>
    <font>
      <sz val="11"/>
      <color indexed="8"/>
      <name val="Calibri"/>
      <family val="2"/>
    </font>
    <font>
      <sz val="10"/>
      <color rgb="FF000000"/>
      <name val="Arial"/>
      <family val="2"/>
      <charset val="186"/>
    </font>
    <font>
      <sz val="7"/>
      <name val="Arial"/>
      <family val="2"/>
    </font>
    <font>
      <sz val="9"/>
      <name val="Times New Roman"/>
      <family val="1"/>
    </font>
    <font>
      <sz val="11"/>
      <color indexed="9"/>
      <name val="Calibri"/>
      <family val="2"/>
    </font>
    <font>
      <sz val="10"/>
      <color rgb="FFFFFFFF"/>
      <name val="Arial"/>
      <family val="2"/>
      <charset val="186"/>
    </font>
    <font>
      <sz val="11"/>
      <color rgb="FF000000"/>
      <name val="Calibri"/>
      <family val="2"/>
      <charset val="186"/>
    </font>
    <font>
      <sz val="11"/>
      <color rgb="FFFFFFFF"/>
      <name val="Calibri"/>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sz val="10"/>
      <name val="Arial CE"/>
      <family val="2"/>
      <charset val="238"/>
    </font>
    <font>
      <sz val="11"/>
      <color indexed="52"/>
      <name val="Calibri"/>
      <family val="2"/>
    </font>
    <font>
      <b/>
      <sz val="11"/>
      <color indexed="9"/>
      <name val="Calibri"/>
      <family val="2"/>
    </font>
    <font>
      <b/>
      <sz val="11"/>
      <color rgb="FFFFFFFF"/>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2"/>
      <name val="Helv"/>
    </font>
    <font>
      <sz val="10"/>
      <color rgb="FF000000"/>
      <name val="BaltGaramond"/>
      <charset val="186"/>
    </font>
    <font>
      <i/>
      <sz val="11"/>
      <color indexed="23"/>
      <name val="Calibri"/>
      <family val="2"/>
    </font>
    <font>
      <i/>
      <sz val="10"/>
      <color rgb="FF808080"/>
      <name val="Arial"/>
      <family val="2"/>
      <charset val="186"/>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b/>
      <sz val="12"/>
      <name val="Arial"/>
      <family val="2"/>
    </font>
    <font>
      <b/>
      <sz val="18"/>
      <name val="Arial"/>
      <family val="2"/>
      <charset val="186"/>
    </font>
    <font>
      <b/>
      <sz val="15"/>
      <color rgb="FF333399"/>
      <name val="Calibri"/>
      <family val="2"/>
      <charset val="186"/>
    </font>
    <font>
      <b/>
      <sz val="12"/>
      <name val="Arial"/>
      <family val="2"/>
      <charset val="186"/>
    </font>
    <font>
      <b/>
      <sz val="13"/>
      <color rgb="FF333399"/>
      <name val="Calibri"/>
      <family val="2"/>
      <charset val="186"/>
    </font>
    <font>
      <b/>
      <sz val="11"/>
      <color indexed="56"/>
      <name val="Calibri"/>
      <family val="2"/>
    </font>
    <font>
      <b/>
      <sz val="11"/>
      <color rgb="FF333399"/>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1"/>
      <color rgb="FF3366FF"/>
      <name val="Calibri"/>
      <family val="2"/>
      <charset val="186"/>
    </font>
    <font>
      <u/>
      <sz val="10"/>
      <color indexed="36"/>
      <name val="Arial Tur"/>
      <charset val="162"/>
    </font>
    <font>
      <u/>
      <sz val="10"/>
      <color indexed="12"/>
      <name val="Arial Tur"/>
      <charset val="162"/>
    </font>
    <font>
      <sz val="10"/>
      <name val="CTimesRoman"/>
      <family val="2"/>
    </font>
    <font>
      <sz val="10"/>
      <color indexed="10"/>
      <name val="Arial"/>
      <family val="2"/>
    </font>
    <font>
      <sz val="11"/>
      <color rgb="FFFF66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1"/>
      <color indexed="60"/>
      <name val="Calibri"/>
      <family val="2"/>
    </font>
    <font>
      <sz val="11"/>
      <color rgb="FF993300"/>
      <name val="Calibri"/>
      <family val="2"/>
      <charset val="186"/>
    </font>
    <font>
      <sz val="10"/>
      <name val="DUTCH"/>
    </font>
    <font>
      <sz val="10"/>
      <name val="Tms Rmn"/>
    </font>
    <font>
      <sz val="8"/>
      <color rgb="FF000000"/>
      <name val="BaltTimesRoman"/>
      <charset val="186"/>
    </font>
    <font>
      <sz val="10"/>
      <name val="MS Sans Serif"/>
      <family val="2"/>
      <charset val="204"/>
    </font>
    <font>
      <sz val="10"/>
      <color rgb="FF000000"/>
      <name val="RimHelvetica"/>
      <charset val="186"/>
    </font>
    <font>
      <sz val="12"/>
      <name val="Times New Roman"/>
      <family val="1"/>
      <charset val="186"/>
    </font>
    <font>
      <sz val="10"/>
      <name val="Times New Roman CE"/>
    </font>
    <font>
      <i/>
      <sz val="10"/>
      <name val="Helv"/>
    </font>
    <font>
      <sz val="10"/>
      <color indexed="8"/>
      <name val="Arial"/>
      <family val="2"/>
    </font>
    <font>
      <sz val="14"/>
      <name val="Times New Roman CE"/>
      <charset val="238"/>
    </font>
    <font>
      <b/>
      <sz val="11"/>
      <color indexed="63"/>
      <name val="Calibri"/>
      <family val="2"/>
    </font>
    <font>
      <b/>
      <sz val="11"/>
      <color rgb="FF333333"/>
      <name val="Calibri"/>
      <family val="2"/>
      <charset val="186"/>
    </font>
    <font>
      <sz val="10"/>
      <color theme="1"/>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b/>
      <sz val="10"/>
      <color indexed="8"/>
      <name val="Arial"/>
      <family val="2"/>
    </font>
    <font>
      <b/>
      <sz val="10"/>
      <color rgb="FF000000"/>
      <name val="Arial"/>
      <family val="2"/>
      <charset val="186"/>
    </font>
    <font>
      <b/>
      <sz val="10"/>
      <color indexed="39"/>
      <name val="Arial"/>
      <family val="2"/>
    </font>
    <font>
      <b/>
      <sz val="10"/>
      <color rgb="FF0000FF"/>
      <name val="Arial"/>
      <family val="2"/>
      <charset val="186"/>
    </font>
    <font>
      <b/>
      <sz val="10"/>
      <color rgb="FF000000"/>
      <name val="Times New Roman"/>
      <family val="1"/>
      <charset val="186"/>
    </font>
    <font>
      <sz val="11"/>
      <color indexed="9"/>
      <name val="Arial"/>
      <family val="2"/>
    </font>
    <font>
      <sz val="11"/>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10"/>
      <color indexed="39"/>
      <name val="Arial"/>
      <family val="2"/>
    </font>
    <font>
      <sz val="10"/>
      <color rgb="FF0000FF"/>
      <name val="Arial"/>
      <family val="2"/>
      <charset val="186"/>
    </font>
    <font>
      <sz val="10"/>
      <color indexed="8"/>
      <name val="Times New Roman"/>
      <family val="1"/>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8"/>
      <color indexed="62"/>
      <name val="Cambria"/>
      <family val="2"/>
    </font>
    <font>
      <b/>
      <sz val="18"/>
      <color rgb="FF333399"/>
      <name val="Cambria"/>
      <family val="1"/>
      <charset val="186"/>
    </font>
    <font>
      <sz val="8"/>
      <name val="Arial"/>
      <family val="2"/>
      <charset val="186"/>
    </font>
    <font>
      <b/>
      <sz val="10"/>
      <name val="Tms Rmn"/>
      <family val="1"/>
    </font>
    <font>
      <sz val="10"/>
      <color indexed="17"/>
      <name val="Arial"/>
      <family val="2"/>
    </font>
    <font>
      <b/>
      <sz val="18"/>
      <color indexed="56"/>
      <name val="Cambria"/>
      <family val="2"/>
    </font>
    <font>
      <b/>
      <sz val="15"/>
      <color indexed="56"/>
      <name val="Calibri"/>
      <family val="2"/>
    </font>
    <font>
      <b/>
      <sz val="13"/>
      <color indexed="56"/>
      <name val="Calibri"/>
      <family val="2"/>
    </font>
    <font>
      <sz val="10"/>
      <name val="BaltGaramond"/>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0"/>
      <name val="RimTimes"/>
      <charset val="186"/>
    </font>
    <font>
      <b/>
      <sz val="14"/>
      <name val="Times New Roman"/>
      <family val="1"/>
      <charset val="186"/>
    </font>
    <font>
      <i/>
      <sz val="10"/>
      <color indexed="10"/>
      <name val="BaltTimesRoman"/>
      <family val="2"/>
      <charset val="186"/>
    </font>
    <font>
      <sz val="10"/>
      <color indexed="8"/>
      <name val="BaltTimesRoman"/>
      <family val="2"/>
      <charset val="186"/>
    </font>
    <font>
      <sz val="10"/>
      <name val="BaltGaramond"/>
      <family val="2"/>
    </font>
    <font>
      <b/>
      <sz val="12"/>
      <name val="Lat Times New Roman"/>
      <family val="1"/>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0"/>
      <name val="BaltTimesRoman"/>
      <charset val="186"/>
    </font>
    <font>
      <sz val="10"/>
      <color indexed="10"/>
      <name val="BaltTimesRoman"/>
      <family val="2"/>
      <charset val="186"/>
    </font>
    <font>
      <b/>
      <sz val="8"/>
      <name val="Arial"/>
      <family val="2"/>
    </font>
    <font>
      <sz val="12"/>
      <name val="Arial"/>
      <family val="2"/>
      <charset val="186"/>
    </font>
    <font>
      <sz val="11"/>
      <name val="Arial"/>
      <family val="2"/>
      <charset val="186"/>
    </font>
    <font>
      <sz val="10"/>
      <color indexed="9"/>
      <name val="Arial"/>
      <family val="2"/>
      <charset val="186"/>
    </font>
    <font>
      <b/>
      <sz val="10"/>
      <color indexed="52"/>
      <name val="Arial"/>
      <family val="2"/>
      <charset val="186"/>
    </font>
    <font>
      <sz val="10"/>
      <color indexed="10"/>
      <name val="Arial"/>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b/>
      <sz val="18"/>
      <color indexed="56"/>
      <name val="Cambria"/>
      <family val="2"/>
      <charset val="186"/>
    </font>
    <font>
      <b/>
      <sz val="10"/>
      <color indexed="9"/>
      <name val="Arial"/>
      <family val="2"/>
      <charset val="186"/>
    </font>
    <font>
      <i/>
      <sz val="10"/>
      <color indexed="23"/>
      <name val="Arial"/>
      <family val="2"/>
      <charset val="186"/>
    </font>
    <font>
      <sz val="10"/>
      <color indexed="52"/>
      <name val="Arial"/>
      <family val="2"/>
      <charset val="186"/>
    </font>
    <font>
      <sz val="10"/>
      <color indexed="20"/>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5"/>
      <color theme="3"/>
      <name val="Calibri"/>
      <family val="2"/>
      <charset val="186"/>
    </font>
    <font>
      <b/>
      <sz val="13"/>
      <color theme="3"/>
      <name val="Calibri"/>
      <family val="2"/>
      <charset val="186"/>
    </font>
    <font>
      <b/>
      <sz val="11"/>
      <color theme="3"/>
      <name val="Calibri"/>
      <family val="2"/>
      <charset val="186"/>
    </font>
    <font>
      <sz val="12"/>
      <color rgb="FF006100"/>
      <name val="Calibri"/>
      <family val="2"/>
      <charset val="186"/>
    </font>
    <font>
      <sz val="12"/>
      <color rgb="FF9C0006"/>
      <name val="Calibri"/>
      <family val="2"/>
      <charset val="186"/>
    </font>
    <font>
      <sz val="12"/>
      <color rgb="FF9C6500"/>
      <name val="Calibri"/>
      <family val="2"/>
      <charset val="186"/>
    </font>
    <font>
      <sz val="12"/>
      <color rgb="FF3F3F76"/>
      <name val="Calibri"/>
      <family val="2"/>
      <charset val="186"/>
    </font>
    <font>
      <b/>
      <sz val="12"/>
      <color rgb="FF3F3F3F"/>
      <name val="Calibri"/>
      <family val="2"/>
      <charset val="186"/>
    </font>
    <font>
      <b/>
      <sz val="12"/>
      <color rgb="FFFA7D00"/>
      <name val="Calibri"/>
      <family val="2"/>
      <charset val="186"/>
    </font>
    <font>
      <sz val="12"/>
      <color rgb="FFFA7D00"/>
      <name val="Calibri"/>
      <family val="2"/>
      <charset val="186"/>
    </font>
    <font>
      <b/>
      <sz val="12"/>
      <color theme="0"/>
      <name val="Calibri"/>
      <family val="2"/>
      <charset val="186"/>
    </font>
    <font>
      <sz val="12"/>
      <color rgb="FFFF0000"/>
      <name val="Calibri"/>
      <family val="2"/>
      <charset val="186"/>
    </font>
    <font>
      <i/>
      <sz val="12"/>
      <color rgb="FF7F7F7F"/>
      <name val="Calibri"/>
      <family val="2"/>
      <charset val="186"/>
    </font>
    <font>
      <b/>
      <sz val="12"/>
      <color theme="1"/>
      <name val="Calibri"/>
      <family val="2"/>
      <charset val="186"/>
    </font>
    <font>
      <sz val="12"/>
      <color theme="0"/>
      <name val="Calibri"/>
      <family val="2"/>
      <charset val="186"/>
    </font>
    <font>
      <b/>
      <sz val="11"/>
      <color theme="1"/>
      <name val="Times New Roman"/>
      <family val="1"/>
      <charset val="186"/>
    </font>
    <font>
      <sz val="12"/>
      <color theme="1"/>
      <name val="Times New Roman"/>
      <family val="1"/>
      <charset val="186"/>
    </font>
    <font>
      <sz val="11"/>
      <color theme="1"/>
      <name val="Times New Roman"/>
      <family val="1"/>
      <charset val="186"/>
    </font>
    <font>
      <i/>
      <sz val="10"/>
      <color theme="1"/>
      <name val="Times New Roman"/>
      <family val="1"/>
      <charset val="186"/>
    </font>
    <font>
      <sz val="10"/>
      <color theme="1"/>
      <name val="Times New Roman"/>
      <family val="1"/>
      <charset val="186"/>
    </font>
    <font>
      <b/>
      <sz val="11"/>
      <name val="Times New Roman"/>
      <family val="1"/>
      <charset val="186"/>
    </font>
    <font>
      <sz val="10"/>
      <color theme="0"/>
      <name val="Times New Roman"/>
      <family val="1"/>
      <charset val="204"/>
    </font>
    <font>
      <i/>
      <sz val="11"/>
      <color theme="1"/>
      <name val="Times New Roman"/>
      <family val="1"/>
      <charset val="204"/>
    </font>
    <font>
      <b/>
      <sz val="11"/>
      <color theme="1"/>
      <name val="Times New Roman"/>
      <family val="1"/>
      <charset val="204"/>
    </font>
    <font>
      <vertAlign val="superscript"/>
      <sz val="12"/>
      <color theme="1"/>
      <name val="Times New Roman"/>
      <family val="1"/>
      <charset val="204"/>
    </font>
    <font>
      <i/>
      <sz val="10"/>
      <color rgb="FF7F7F7F"/>
      <name val="Arial"/>
      <family val="2"/>
    </font>
    <font>
      <b/>
      <sz val="18"/>
      <color theme="3"/>
      <name val="Calibri Light"/>
      <family val="2"/>
      <scheme val="major"/>
    </font>
    <font>
      <b/>
      <sz val="10"/>
      <color indexed="8"/>
      <name val="Times New Roman"/>
      <family val="1"/>
      <charset val="186"/>
    </font>
    <font>
      <b/>
      <sz val="11"/>
      <color rgb="FFFF0000"/>
      <name val="Times New Roman"/>
      <family val="1"/>
      <charset val="204"/>
    </font>
    <font>
      <sz val="10"/>
      <color rgb="FFFF0000"/>
      <name val="Times New Roman"/>
      <family val="1"/>
      <charset val="204"/>
    </font>
    <font>
      <sz val="10"/>
      <name val="Arial"/>
      <family val="2"/>
    </font>
  </fonts>
  <fills count="1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rgb="FF00CCFF"/>
        <bgColor rgb="FF00CCFF"/>
      </patternFill>
    </fill>
    <fill>
      <patternFill patternType="solid">
        <fgColor rgb="FFFF8080"/>
        <bgColor rgb="FFFF8080"/>
      </patternFill>
    </fill>
    <fill>
      <patternFill patternType="solid">
        <fgColor rgb="FFFFFFCC"/>
        <bgColor rgb="FFFFFFCC"/>
      </patternFill>
    </fill>
    <fill>
      <patternFill patternType="solid">
        <fgColor rgb="FFFFFFFF"/>
        <bgColor rgb="FFFFFFFF"/>
      </patternFill>
    </fill>
    <fill>
      <patternFill patternType="solid">
        <fgColor rgb="FF99CCFF"/>
        <bgColor rgb="FF99CCFF"/>
      </patternFill>
    </fill>
    <fill>
      <patternFill patternType="solid">
        <fgColor rgb="FFFF99CC"/>
        <bgColor rgb="FFFF99CC"/>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666699"/>
        <bgColor rgb="FF666699"/>
      </patternFill>
    </fill>
    <fill>
      <patternFill patternType="solid">
        <fgColor rgb="FF339966"/>
        <bgColor rgb="FF339966"/>
      </patternFill>
    </fill>
    <fill>
      <patternFill patternType="solid">
        <fgColor rgb="FFC0C0C0"/>
        <bgColor rgb="FFC0C0C0"/>
      </patternFill>
    </fill>
    <fill>
      <patternFill patternType="solid">
        <fgColor rgb="FFFFCC99"/>
        <bgColor rgb="FFFFCC99"/>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rgb="FF9999FF"/>
        <bgColor rgb="FF9999FF"/>
      </patternFill>
    </fill>
    <fill>
      <patternFill patternType="solid">
        <fgColor indexed="62"/>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45"/>
        <bgColor indexed="45"/>
      </patternFill>
    </fill>
    <fill>
      <patternFill patternType="solid">
        <fgColor indexed="55"/>
        <bgColor indexed="55"/>
      </patternFill>
    </fill>
    <fill>
      <patternFill patternType="solid">
        <fgColor rgb="FF969696"/>
        <bgColor rgb="FF969696"/>
      </patternFill>
    </fill>
    <fill>
      <patternFill patternType="solid">
        <fgColor indexed="10"/>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rgb="FF808080"/>
        <bgColor rgb="FF808080"/>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rgb="FFFF9900"/>
        <bgColor rgb="FFFF9900"/>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rgb="FFCCFFCC"/>
        <bgColor rgb="FFCCFFCC"/>
      </patternFill>
    </fill>
    <fill>
      <patternFill patternType="solid">
        <fgColor indexed="26"/>
        <bgColor indexed="64"/>
      </patternFill>
    </fill>
    <fill>
      <patternFill patternType="solid">
        <fgColor indexed="43"/>
      </patternFill>
    </fill>
    <fill>
      <patternFill patternType="solid">
        <fgColor rgb="FF00FF00"/>
        <bgColor rgb="FF00FF00"/>
      </patternFill>
    </fill>
    <fill>
      <patternFill patternType="mediumGray">
        <fgColor indexed="22"/>
      </patternFill>
    </fill>
    <fill>
      <patternFill patternType="solid">
        <fgColor rgb="FFFFFF99"/>
        <bgColor rgb="FFFFFF99"/>
      </patternFill>
    </fill>
    <fill>
      <patternFill patternType="solid">
        <fgColor indexed="40"/>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indexed="54"/>
        <bgColor indexed="64"/>
      </patternFill>
    </fill>
    <fill>
      <patternFill patternType="solid">
        <fgColor indexed="44"/>
        <bgColor indexed="64"/>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theme="0"/>
        <bgColor indexed="64"/>
      </patternFill>
    </fill>
  </fills>
  <borders count="64">
    <border>
      <left/>
      <right/>
      <top/>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rgb="FFC0C0C0"/>
      </bottom>
      <diagonal/>
    </border>
    <border>
      <left/>
      <right/>
      <top/>
      <bottom style="medium">
        <color indexed="30"/>
      </bottom>
      <diagonal/>
    </border>
    <border>
      <left/>
      <right/>
      <top/>
      <bottom style="medium">
        <color rgb="FF9999FF"/>
      </bottom>
      <diagonal/>
    </border>
    <border>
      <left/>
      <right/>
      <top/>
      <bottom style="double">
        <color rgb="FFFF6600"/>
      </bottom>
      <diagonal/>
    </border>
    <border>
      <left style="thin">
        <color rgb="FFC0C0C0"/>
      </left>
      <right style="thin">
        <color rgb="FFC0C0C0"/>
      </right>
      <top style="thin">
        <color rgb="FFC0C0C0"/>
      </top>
      <bottom style="thin">
        <color rgb="FFC0C0C0"/>
      </bottom>
      <diagonal/>
    </border>
    <border>
      <left style="thin">
        <color indexed="63"/>
      </left>
      <right style="thin">
        <color indexed="63"/>
      </right>
      <top style="thin">
        <color indexed="63"/>
      </top>
      <bottom style="thin">
        <color indexed="63"/>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style="double">
        <color indexed="0"/>
      </top>
      <bottom/>
      <diagonal/>
    </border>
    <border>
      <left/>
      <right/>
      <top style="thin">
        <color rgb="FF3366FF"/>
      </top>
      <bottom style="double">
        <color rgb="FF3366FF"/>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thin">
        <color indexed="48"/>
      </top>
      <bottom style="double">
        <color indexed="48"/>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s>
  <cellStyleXfs count="1407">
    <xf numFmtId="0" fontId="0" fillId="0" borderId="0"/>
    <xf numFmtId="9" fontId="3" fillId="0" borderId="0" applyFont="0" applyFill="0" applyBorder="0" applyAlignment="0" applyProtection="0"/>
    <xf numFmtId="0" fontId="2" fillId="0" borderId="0"/>
    <xf numFmtId="0" fontId="14" fillId="0" borderId="0"/>
    <xf numFmtId="9" fontId="14" fillId="0" borderId="0" applyFont="0" applyFill="0" applyBorder="0" applyAlignment="0" applyProtection="0"/>
    <xf numFmtId="0" fontId="15" fillId="0" borderId="0"/>
    <xf numFmtId="169" fontId="15"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0" fontId="14" fillId="0" borderId="0"/>
    <xf numFmtId="0" fontId="15" fillId="0" borderId="0"/>
    <xf numFmtId="9" fontId="15" fillId="0" borderId="0" applyFont="0" applyFill="0" applyBorder="0" applyAlignment="0" applyProtection="0"/>
    <xf numFmtId="0" fontId="20" fillId="0" borderId="0" applyNumberFormat="0" applyBorder="0" applyProtection="0"/>
    <xf numFmtId="0" fontId="21" fillId="0" borderId="0"/>
    <xf numFmtId="0" fontId="22" fillId="0" borderId="0"/>
    <xf numFmtId="0" fontId="22" fillId="0" borderId="0"/>
    <xf numFmtId="0" fontId="23" fillId="0" borderId="0"/>
    <xf numFmtId="0" fontId="24" fillId="0" borderId="0">
      <alignment vertical="top"/>
    </xf>
    <xf numFmtId="0" fontId="22" fillId="0" borderId="0"/>
    <xf numFmtId="170" fontId="25" fillId="0" borderId="0"/>
    <xf numFmtId="49" fontId="25" fillId="0" borderId="0"/>
    <xf numFmtId="171" fontId="26" fillId="0" borderId="0" applyFont="0" applyFill="0" applyBorder="0" applyAlignment="0" applyProtection="0"/>
    <xf numFmtId="172" fontId="25" fillId="0" borderId="0">
      <alignment horizontal="center"/>
    </xf>
    <xf numFmtId="173" fontId="25" fillId="0" borderId="0"/>
    <xf numFmtId="174" fontId="25" fillId="0" borderId="0"/>
    <xf numFmtId="175" fontId="25" fillId="0" borderId="0"/>
    <xf numFmtId="176" fontId="25" fillId="0" borderId="0"/>
    <xf numFmtId="177" fontId="27" fillId="0" borderId="0"/>
    <xf numFmtId="178" fontId="26" fillId="0" borderId="0" applyFont="0" applyFill="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3" borderId="0" applyNumberFormat="0" applyBorder="0" applyAlignment="0" applyProtection="0"/>
    <xf numFmtId="0" fontId="29" fillId="39" borderId="0" applyNumberFormat="0" applyBorder="0" applyAlignment="0" applyProtection="0"/>
    <xf numFmtId="0" fontId="28" fillId="34" borderId="0" applyNumberFormat="0" applyBorder="0" applyAlignment="0" applyProtection="0"/>
    <xf numFmtId="0" fontId="29" fillId="40" borderId="0" applyNumberFormat="0" applyBorder="0" applyAlignment="0" applyProtection="0"/>
    <xf numFmtId="0" fontId="28" fillId="35" borderId="0" applyNumberFormat="0" applyBorder="0" applyAlignment="0" applyProtection="0"/>
    <xf numFmtId="0" fontId="29" fillId="41" borderId="0" applyNumberFormat="0" applyBorder="0" applyAlignment="0" applyProtection="0"/>
    <xf numFmtId="0" fontId="28" fillId="36" borderId="0" applyNumberFormat="0" applyBorder="0" applyAlignment="0" applyProtection="0"/>
    <xf numFmtId="0" fontId="29" fillId="42" borderId="0" applyNumberFormat="0" applyBorder="0" applyAlignment="0" applyProtection="0"/>
    <xf numFmtId="0" fontId="28" fillId="37" borderId="0" applyNumberFormat="0" applyBorder="0" applyAlignment="0" applyProtection="0"/>
    <xf numFmtId="0" fontId="29" fillId="43" borderId="0" applyNumberFormat="0" applyBorder="0" applyAlignment="0" applyProtection="0"/>
    <xf numFmtId="0" fontId="28" fillId="38" borderId="0" applyNumberFormat="0" applyBorder="0" applyAlignment="0" applyProtection="0"/>
    <xf numFmtId="0" fontId="29" fillId="44" borderId="0" applyNumberFormat="0" applyBorder="0" applyAlignment="0" applyProtection="0"/>
    <xf numFmtId="179" fontId="30" fillId="0" borderId="0"/>
    <xf numFmtId="180" fontId="27" fillId="0" borderId="0"/>
    <xf numFmtId="181" fontId="26" fillId="0" borderId="0" applyFont="0" applyFill="0" applyBorder="0" applyAlignment="0" applyProtection="0"/>
    <xf numFmtId="182" fontId="25" fillId="0" borderId="0"/>
    <xf numFmtId="183" fontId="25" fillId="0" borderId="0"/>
    <xf numFmtId="184" fontId="26" fillId="0" borderId="0" applyFont="0" applyFill="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28" fillId="36" borderId="0" applyNumberFormat="0" applyBorder="0" applyAlignment="0" applyProtection="0"/>
    <xf numFmtId="0" fontId="28" fillId="45"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9" fillId="49" borderId="0" applyNumberFormat="0" applyBorder="0" applyAlignment="0" applyProtection="0"/>
    <xf numFmtId="0" fontId="28" fillId="46" borderId="0" applyNumberFormat="0" applyBorder="0" applyAlignment="0" applyProtection="0"/>
    <xf numFmtId="0" fontId="29" fillId="40" borderId="0" applyNumberFormat="0" applyBorder="0" applyAlignment="0" applyProtection="0"/>
    <xf numFmtId="0" fontId="28" fillId="47" borderId="0" applyNumberFormat="0" applyBorder="0" applyAlignment="0" applyProtection="0"/>
    <xf numFmtId="0" fontId="29" fillId="50" borderId="0" applyNumberFormat="0" applyBorder="0" applyAlignment="0" applyProtection="0"/>
    <xf numFmtId="0" fontId="28" fillId="36" borderId="0" applyNumberFormat="0" applyBorder="0" applyAlignment="0" applyProtection="0"/>
    <xf numFmtId="0" fontId="29" fillId="51" borderId="0" applyNumberFormat="0" applyBorder="0" applyAlignment="0" applyProtection="0"/>
    <xf numFmtId="0" fontId="28" fillId="45" borderId="0" applyNumberFormat="0" applyBorder="0" applyAlignment="0" applyProtection="0"/>
    <xf numFmtId="0" fontId="29" fillId="49" borderId="0" applyNumberFormat="0" applyBorder="0" applyAlignment="0" applyProtection="0"/>
    <xf numFmtId="0" fontId="28" fillId="48" borderId="0" applyNumberFormat="0" applyBorder="0" applyAlignment="0" applyProtection="0"/>
    <xf numFmtId="0" fontId="29" fillId="52" borderId="0" applyNumberFormat="0" applyBorder="0" applyAlignment="0" applyProtection="0"/>
    <xf numFmtId="185" fontId="25" fillId="0" borderId="0"/>
    <xf numFmtId="186" fontId="27" fillId="0" borderId="0"/>
    <xf numFmtId="187" fontId="31" fillId="0" borderId="0" applyFont="0" applyFill="0" applyBorder="0" applyAlignment="0" applyProtection="0"/>
    <xf numFmtId="0" fontId="32" fillId="53"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6" borderId="0" applyNumberFormat="0" applyBorder="0" applyAlignment="0" applyProtection="0"/>
    <xf numFmtId="0" fontId="32" fillId="53" borderId="0" applyNumberFormat="0" applyBorder="0" applyAlignment="0" applyProtection="0"/>
    <xf numFmtId="0" fontId="33" fillId="49" borderId="0" applyNumberFormat="0" applyBorder="0" applyAlignment="0" applyProtection="0"/>
    <xf numFmtId="0" fontId="32" fillId="46" borderId="0" applyNumberFormat="0" applyBorder="0" applyAlignment="0" applyProtection="0"/>
    <xf numFmtId="0" fontId="33" fillId="40" borderId="0" applyNumberFormat="0" applyBorder="0" applyAlignment="0" applyProtection="0"/>
    <xf numFmtId="0" fontId="32" fillId="47" borderId="0" applyNumberFormat="0" applyBorder="0" applyAlignment="0" applyProtection="0"/>
    <xf numFmtId="0" fontId="33" fillId="50" borderId="0" applyNumberFormat="0" applyBorder="0" applyAlignment="0" applyProtection="0"/>
    <xf numFmtId="0" fontId="32" fillId="54" borderId="0" applyNumberFormat="0" applyBorder="0" applyAlignment="0" applyProtection="0"/>
    <xf numFmtId="0" fontId="33" fillId="51" borderId="0" applyNumberFormat="0" applyBorder="0" applyAlignment="0" applyProtection="0"/>
    <xf numFmtId="0" fontId="32" fillId="55" borderId="0" applyNumberFormat="0" applyBorder="0" applyAlignment="0" applyProtection="0"/>
    <xf numFmtId="0" fontId="33" fillId="49" borderId="0" applyNumberFormat="0" applyBorder="0" applyAlignment="0" applyProtection="0"/>
    <xf numFmtId="0" fontId="32" fillId="56" borderId="0" applyNumberFormat="0" applyBorder="0" applyAlignment="0" applyProtection="0"/>
    <xf numFmtId="0" fontId="33" fillId="52" borderId="0" applyNumberFormat="0" applyBorder="0" applyAlignment="0" applyProtection="0"/>
    <xf numFmtId="188" fontId="25" fillId="0" borderId="0">
      <alignment horizontal="center"/>
    </xf>
    <xf numFmtId="189" fontId="25" fillId="0" borderId="0">
      <alignment horizontal="center"/>
    </xf>
    <xf numFmtId="190" fontId="25" fillId="0" borderId="0">
      <alignment horizontal="center"/>
    </xf>
    <xf numFmtId="191" fontId="25" fillId="0" borderId="0">
      <alignment horizontal="center"/>
    </xf>
    <xf numFmtId="192" fontId="25" fillId="0" borderId="0">
      <alignment horizontal="center"/>
    </xf>
    <xf numFmtId="0" fontId="28" fillId="57"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28" fillId="5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2" fillId="59"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2" fillId="61" borderId="0" applyNumberFormat="0" applyBorder="0" applyAlignment="0" applyProtection="0"/>
    <xf numFmtId="0" fontId="35" fillId="62" borderId="0" applyNumberFormat="0" applyBorder="0" applyAlignment="0" applyProtection="0"/>
    <xf numFmtId="0" fontId="28" fillId="63"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28" fillId="65"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2" fillId="66" borderId="0" applyNumberFormat="0" applyBorder="0" applyAlignment="0" applyProtection="0"/>
    <xf numFmtId="0" fontId="35" fillId="67" borderId="0" applyNumberFormat="0" applyBorder="0" applyAlignment="0" applyProtection="0"/>
    <xf numFmtId="0" fontId="35" fillId="67" borderId="0" applyNumberFormat="0" applyBorder="0" applyAlignment="0" applyProtection="0"/>
    <xf numFmtId="0" fontId="32" fillId="68" borderId="0" applyNumberFormat="0" applyBorder="0" applyAlignment="0" applyProtection="0"/>
    <xf numFmtId="0" fontId="35" fillId="69" borderId="0" applyNumberFormat="0" applyBorder="0" applyAlignment="0" applyProtection="0"/>
    <xf numFmtId="0" fontId="28" fillId="70" borderId="0" applyNumberFormat="0" applyBorder="0" applyAlignment="0" applyProtection="0"/>
    <xf numFmtId="0" fontId="34" fillId="71" borderId="0" applyNumberFormat="0" applyBorder="0" applyAlignment="0" applyProtection="0"/>
    <xf numFmtId="0" fontId="34" fillId="71" borderId="0" applyNumberFormat="0" applyBorder="0" applyAlignment="0" applyProtection="0"/>
    <xf numFmtId="0" fontId="28" fillId="72"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2" fillId="73"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2" fillId="74" borderId="0" applyNumberFormat="0" applyBorder="0" applyAlignment="0" applyProtection="0"/>
    <xf numFmtId="0" fontId="35" fillId="67" borderId="0" applyNumberFormat="0" applyBorder="0" applyAlignment="0" applyProtection="0"/>
    <xf numFmtId="0" fontId="28" fillId="72"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28" fillId="73"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2" fillId="73"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2" fillId="54" borderId="0" applyNumberFormat="0" applyBorder="0" applyAlignment="0" applyProtection="0"/>
    <xf numFmtId="0" fontId="35" fillId="75" borderId="0" applyNumberFormat="0" applyBorder="0" applyAlignment="0" applyProtection="0"/>
    <xf numFmtId="0" fontId="28" fillId="57"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28" fillId="58"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2" fillId="5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2" fillId="55" borderId="0" applyNumberFormat="0" applyBorder="0" applyAlignment="0" applyProtection="0"/>
    <xf numFmtId="0" fontId="35" fillId="76" borderId="0" applyNumberFormat="0" applyBorder="0" applyAlignment="0" applyProtection="0"/>
    <xf numFmtId="0" fontId="28" fillId="77"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28" fillId="65"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2" fillId="78"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2" fillId="79" borderId="0" applyNumberFormat="0" applyBorder="0" applyAlignment="0" applyProtection="0"/>
    <xf numFmtId="0" fontId="35" fillId="80" borderId="0" applyNumberFormat="0" applyBorder="0" applyAlignment="0" applyProtection="0"/>
    <xf numFmtId="0" fontId="36" fillId="0" borderId="0">
      <alignment horizontal="left" wrapText="1"/>
    </xf>
    <xf numFmtId="0" fontId="37" fillId="0" borderId="13">
      <protection hidden="1"/>
    </xf>
    <xf numFmtId="0" fontId="38" fillId="81" borderId="13" applyNumberFormat="0" applyFont="0" applyBorder="0" applyAlignment="0" applyProtection="0">
      <protection hidden="1"/>
    </xf>
    <xf numFmtId="0" fontId="39" fillId="0" borderId="13">
      <protection hidden="1"/>
    </xf>
    <xf numFmtId="0" fontId="23" fillId="0" borderId="0"/>
    <xf numFmtId="0" fontId="40" fillId="0" borderId="0" applyNumberFormat="0" applyFill="0" applyBorder="0" applyAlignment="0" applyProtection="0"/>
    <xf numFmtId="0" fontId="41" fillId="34" borderId="0" applyNumberFormat="0" applyBorder="0" applyAlignment="0" applyProtection="0"/>
    <xf numFmtId="0" fontId="42" fillId="44" borderId="0" applyNumberFormat="0" applyBorder="0" applyAlignment="0" applyProtection="0"/>
    <xf numFmtId="0" fontId="43" fillId="0" borderId="0"/>
    <xf numFmtId="2" fontId="44" fillId="0" borderId="0">
      <protection locked="0"/>
    </xf>
    <xf numFmtId="2" fontId="45" fillId="0" borderId="0">
      <protection locked="0"/>
    </xf>
    <xf numFmtId="0" fontId="44" fillId="0" borderId="0">
      <protection locked="0"/>
    </xf>
    <xf numFmtId="0" fontId="44" fillId="0" borderId="0">
      <protection locked="0"/>
    </xf>
    <xf numFmtId="0" fontId="46" fillId="81" borderId="14" applyNumberFormat="0" applyAlignment="0" applyProtection="0"/>
    <xf numFmtId="0" fontId="46" fillId="81" borderId="14" applyNumberFormat="0" applyAlignment="0" applyProtection="0"/>
    <xf numFmtId="0" fontId="47" fillId="42" borderId="15" applyNumberFormat="0" applyAlignment="0" applyProtection="0"/>
    <xf numFmtId="0" fontId="48" fillId="0" borderId="16" applyNumberFormat="0" applyFont="0" applyFill="0" applyAlignment="0" applyProtection="0"/>
    <xf numFmtId="0" fontId="49" fillId="0" borderId="17" applyNumberFormat="0" applyFill="0" applyAlignment="0" applyProtection="0"/>
    <xf numFmtId="0" fontId="50" fillId="82" borderId="18" applyNumberFormat="0" applyAlignment="0" applyProtection="0"/>
    <xf numFmtId="0" fontId="51" fillId="67" borderId="19" applyNumberFormat="0" applyAlignment="0" applyProtection="0"/>
    <xf numFmtId="193" fontId="36" fillId="0" borderId="0"/>
    <xf numFmtId="194" fontId="23" fillId="0" borderId="0"/>
    <xf numFmtId="0" fontId="52" fillId="83" borderId="11">
      <alignment horizontal="right" vertical="center"/>
    </xf>
    <xf numFmtId="0" fontId="53" fillId="83" borderId="11">
      <alignment horizontal="right" vertical="center"/>
    </xf>
    <xf numFmtId="0" fontId="23" fillId="83" borderId="1"/>
    <xf numFmtId="0" fontId="54" fillId="84" borderId="11">
      <alignment horizontal="center" vertical="center"/>
    </xf>
    <xf numFmtId="0" fontId="52" fillId="83" borderId="11">
      <alignment horizontal="right" vertical="center"/>
    </xf>
    <xf numFmtId="0" fontId="23" fillId="83" borderId="0"/>
    <xf numFmtId="0" fontId="55" fillId="83" borderId="11">
      <alignment horizontal="left" vertical="center"/>
    </xf>
    <xf numFmtId="0" fontId="55" fillId="83" borderId="20">
      <alignment vertical="center"/>
    </xf>
    <xf numFmtId="0" fontId="56" fillId="83" borderId="21">
      <alignment vertical="center"/>
    </xf>
    <xf numFmtId="0" fontId="55" fillId="83" borderId="11"/>
    <xf numFmtId="0" fontId="53" fillId="83" borderId="11">
      <alignment horizontal="right" vertical="center"/>
    </xf>
    <xf numFmtId="0" fontId="57" fillId="85" borderId="11">
      <alignment horizontal="left" vertical="center"/>
    </xf>
    <xf numFmtId="0" fontId="57" fillId="85" borderId="11">
      <alignment horizontal="left" vertical="center"/>
    </xf>
    <xf numFmtId="0" fontId="58" fillId="83" borderId="11">
      <alignment horizontal="left" vertical="center"/>
    </xf>
    <xf numFmtId="0" fontId="59" fillId="83" borderId="1"/>
    <xf numFmtId="0" fontId="54" fillId="86" borderId="11">
      <alignment horizontal="left" vertical="center"/>
    </xf>
    <xf numFmtId="195" fontId="60" fillId="0" borderId="0"/>
    <xf numFmtId="195" fontId="60" fillId="0" borderId="0"/>
    <xf numFmtId="195" fontId="60" fillId="0" borderId="0"/>
    <xf numFmtId="195" fontId="60" fillId="0" borderId="0"/>
    <xf numFmtId="195" fontId="60" fillId="0" borderId="0"/>
    <xf numFmtId="195" fontId="60" fillId="0" borderId="0"/>
    <xf numFmtId="195" fontId="60" fillId="0" borderId="0"/>
    <xf numFmtId="195" fontId="60" fillId="0" borderId="0"/>
    <xf numFmtId="196" fontId="61" fillId="0" borderId="0" applyFont="0" applyFill="0" applyBorder="0" applyAlignment="0" applyProtection="0"/>
    <xf numFmtId="196" fontId="61" fillId="0" borderId="0" applyFont="0" applyFill="0" applyBorder="0" applyAlignment="0" applyProtection="0"/>
    <xf numFmtId="197" fontId="62" fillId="0" borderId="0">
      <alignment horizontal="right" vertical="top"/>
    </xf>
    <xf numFmtId="3" fontId="63" fillId="0" borderId="0" applyFont="0" applyFill="0" applyBorder="0" applyAlignment="0" applyProtection="0"/>
    <xf numFmtId="0" fontId="22" fillId="0" borderId="0"/>
    <xf numFmtId="3" fontId="64" fillId="0" borderId="0" applyFill="0" applyBorder="0" applyAlignment="0" applyProtection="0"/>
    <xf numFmtId="0" fontId="28" fillId="87" borderId="22" applyNumberFormat="0" applyFont="0" applyAlignment="0" applyProtection="0"/>
    <xf numFmtId="0" fontId="65" fillId="0" borderId="0"/>
    <xf numFmtId="0" fontId="65" fillId="0" borderId="0"/>
    <xf numFmtId="198" fontId="63" fillId="0" borderId="0" applyFont="0" applyFill="0" applyBorder="0" applyAlignment="0" applyProtection="0"/>
    <xf numFmtId="2" fontId="44" fillId="0" borderId="0">
      <protection locked="0"/>
    </xf>
    <xf numFmtId="14" fontId="66" fillId="0" borderId="0" applyFont="0" applyFill="0" applyBorder="0" applyAlignment="0" applyProtection="0"/>
    <xf numFmtId="0" fontId="48" fillId="0" borderId="0" applyFont="0" applyFill="0" applyBorder="0" applyAlignment="0" applyProtection="0"/>
    <xf numFmtId="15" fontId="67" fillId="0" borderId="0"/>
    <xf numFmtId="199" fontId="68" fillId="0" borderId="0"/>
    <xf numFmtId="0" fontId="69" fillId="88"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9" fillId="89"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9" fillId="90"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38" borderId="14" applyNumberFormat="0" applyAlignment="0" applyProtection="0"/>
    <xf numFmtId="200" fontId="72" fillId="0" borderId="12">
      <alignment horizontal="center"/>
    </xf>
    <xf numFmtId="201" fontId="23" fillId="0" borderId="0" applyFont="0" applyFill="0" applyBorder="0" applyAlignment="0" applyProtection="0"/>
    <xf numFmtId="202" fontId="73" fillId="0" borderId="0"/>
    <xf numFmtId="168" fontId="74" fillId="0" borderId="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203" fontId="77" fillId="0" borderId="0" applyFont="0" applyFill="0" applyBorder="0" applyAlignment="0" applyProtection="0"/>
    <xf numFmtId="204" fontId="77" fillId="0" borderId="0" applyFont="0" applyFill="0" applyBorder="0" applyAlignment="0" applyProtection="0"/>
    <xf numFmtId="0" fontId="78" fillId="0" borderId="0" applyNumberFormat="0" applyBorder="0" applyProtection="0">
      <alignment vertical="center"/>
    </xf>
    <xf numFmtId="0" fontId="79" fillId="0" borderId="0">
      <alignment vertical="center"/>
    </xf>
    <xf numFmtId="205" fontId="80" fillId="0" borderId="0">
      <protection locked="0"/>
    </xf>
    <xf numFmtId="205" fontId="80" fillId="0" borderId="0">
      <protection locked="0"/>
    </xf>
    <xf numFmtId="205" fontId="80" fillId="0" borderId="0">
      <protection locked="0"/>
    </xf>
    <xf numFmtId="205" fontId="80" fillId="0" borderId="0">
      <protection locked="0"/>
    </xf>
    <xf numFmtId="205" fontId="80" fillId="0" borderId="0">
      <protection locked="0"/>
    </xf>
    <xf numFmtId="205" fontId="80" fillId="0" borderId="0">
      <protection locked="0"/>
    </xf>
    <xf numFmtId="205" fontId="80" fillId="0" borderId="0">
      <protection locked="0"/>
    </xf>
    <xf numFmtId="0" fontId="72" fillId="0" borderId="0"/>
    <xf numFmtId="0" fontId="44" fillId="0" borderId="0">
      <protection locked="0"/>
    </xf>
    <xf numFmtId="206" fontId="44" fillId="0" borderId="0">
      <protection locked="0"/>
    </xf>
    <xf numFmtId="3" fontId="48" fillId="0" borderId="0" applyFont="0" applyFill="0" applyBorder="0" applyAlignment="0" applyProtection="0"/>
    <xf numFmtId="3" fontId="48" fillId="0" borderId="0" applyFont="0" applyFill="0" applyBorder="0" applyAlignment="0" applyProtection="0"/>
    <xf numFmtId="2" fontId="66" fillId="0" borderId="0" applyFont="0" applyFill="0" applyBorder="0" applyAlignment="0" applyProtection="0"/>
    <xf numFmtId="0" fontId="81" fillId="0" borderId="0"/>
    <xf numFmtId="0" fontId="22" fillId="0" borderId="0"/>
    <xf numFmtId="206" fontId="44" fillId="0" borderId="0">
      <protection locked="0"/>
    </xf>
    <xf numFmtId="167" fontId="82" fillId="0" borderId="0" applyProtection="0"/>
    <xf numFmtId="167" fontId="83" fillId="0" borderId="0" applyProtection="0"/>
    <xf numFmtId="167" fontId="84" fillId="0" borderId="0" applyProtection="0"/>
    <xf numFmtId="0" fontId="25" fillId="0" borderId="23"/>
    <xf numFmtId="0" fontId="85" fillId="35" borderId="0" applyNumberFormat="0" applyBorder="0" applyAlignment="0" applyProtection="0"/>
    <xf numFmtId="0" fontId="86" fillId="91" borderId="0" applyNumberFormat="0" applyBorder="0" applyAlignment="0" applyProtection="0"/>
    <xf numFmtId="38" fontId="25" fillId="86" borderId="0" applyNumberFormat="0" applyBorder="0" applyAlignment="0" applyProtection="0"/>
    <xf numFmtId="167" fontId="64" fillId="0" borderId="0" applyProtection="0"/>
    <xf numFmtId="0" fontId="87" fillId="0" borderId="0"/>
    <xf numFmtId="0" fontId="87" fillId="0" borderId="24" applyNumberFormat="0" applyAlignment="0" applyProtection="0">
      <alignment horizontal="left" vertical="center"/>
    </xf>
    <xf numFmtId="0" fontId="87" fillId="0" borderId="12">
      <alignment horizontal="left" vertical="center"/>
    </xf>
    <xf numFmtId="167" fontId="88" fillId="0" borderId="0" applyNumberFormat="0" applyFont="0" applyFill="0" applyAlignment="0" applyProtection="0"/>
    <xf numFmtId="0" fontId="89" fillId="0" borderId="25" applyNumberFormat="0" applyFill="0" applyAlignment="0" applyProtection="0"/>
    <xf numFmtId="167" fontId="90" fillId="0" borderId="0" applyNumberFormat="0" applyFont="0" applyFill="0" applyAlignment="0" applyProtection="0"/>
    <xf numFmtId="0" fontId="91" fillId="0" borderId="26" applyNumberFormat="0" applyFill="0" applyAlignment="0" applyProtection="0"/>
    <xf numFmtId="0" fontId="92" fillId="0" borderId="27" applyNumberFormat="0" applyFill="0" applyAlignment="0" applyProtection="0"/>
    <xf numFmtId="0" fontId="93" fillId="0" borderId="28"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protection locked="0"/>
    </xf>
    <xf numFmtId="0" fontId="94" fillId="0" borderId="0">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alignment vertical="top"/>
      <protection locked="0"/>
    </xf>
    <xf numFmtId="0" fontId="101" fillId="0" borderId="0"/>
    <xf numFmtId="207" fontId="26" fillId="0" borderId="0" applyFont="0" applyFill="0" applyBorder="0" applyAlignment="0" applyProtection="0"/>
    <xf numFmtId="208" fontId="26" fillId="0" borderId="0" applyFont="0" applyFill="0" applyBorder="0" applyAlignment="0" applyProtection="0"/>
    <xf numFmtId="10" fontId="25" fillId="92" borderId="11" applyNumberFormat="0" applyBorder="0" applyAlignment="0" applyProtection="0"/>
    <xf numFmtId="0" fontId="71" fillId="38" borderId="14" applyNumberFormat="0" applyAlignment="0" applyProtection="0"/>
    <xf numFmtId="0" fontId="102" fillId="52" borderId="15" applyNumberFormat="0" applyAlignment="0" applyProtection="0"/>
    <xf numFmtId="0" fontId="41" fillId="34" borderId="0" applyNumberFormat="0" applyBorder="0" applyAlignment="0" applyProtection="0"/>
    <xf numFmtId="0" fontId="103" fillId="0" borderId="0" applyNumberFormat="0" applyFill="0" applyBorder="0" applyAlignment="0" applyProtection="0">
      <alignment vertical="top"/>
      <protection locked="0"/>
    </xf>
    <xf numFmtId="15" fontId="23" fillId="0" borderId="0"/>
    <xf numFmtId="209" fontId="36" fillId="0" borderId="0"/>
    <xf numFmtId="210" fontId="74" fillId="41" borderId="0" applyBorder="0" applyProtection="0"/>
    <xf numFmtId="0" fontId="104" fillId="0" borderId="0" applyNumberFormat="0" applyFill="0" applyBorder="0" applyAlignment="0" applyProtection="0">
      <alignment vertical="top"/>
      <protection locked="0"/>
    </xf>
    <xf numFmtId="167" fontId="105" fillId="0" borderId="0"/>
    <xf numFmtId="167" fontId="106" fillId="0" borderId="0" applyProtection="0"/>
    <xf numFmtId="0" fontId="49" fillId="0" borderId="17" applyNumberFormat="0" applyFill="0" applyAlignment="0" applyProtection="0"/>
    <xf numFmtId="0" fontId="107" fillId="0" borderId="29" applyNumberFormat="0" applyFill="0" applyAlignment="0" applyProtection="0"/>
    <xf numFmtId="0" fontId="108" fillId="0" borderId="13">
      <alignment horizontal="left"/>
      <protection locked="0"/>
    </xf>
    <xf numFmtId="0" fontId="109" fillId="0" borderId="0" applyNumberFormat="0" applyFill="0" applyBorder="0" applyAlignment="0" applyProtection="0">
      <alignment vertical="top"/>
      <protection locked="0"/>
    </xf>
    <xf numFmtId="211" fontId="48" fillId="0" borderId="0" applyFont="0" applyFill="0" applyBorder="0" applyAlignment="0" applyProtection="0"/>
    <xf numFmtId="212" fontId="110"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213" fontId="23" fillId="0" borderId="0" applyFont="0" applyFill="0" applyBorder="0" applyAlignment="0" applyProtection="0"/>
    <xf numFmtId="214" fontId="23" fillId="0" borderId="0" applyFont="0" applyFill="0" applyBorder="0" applyAlignment="0" applyProtection="0"/>
    <xf numFmtId="164" fontId="48" fillId="0" borderId="0" applyFont="0" applyFill="0" applyBorder="0" applyAlignment="0" applyProtection="0"/>
    <xf numFmtId="170" fontId="27" fillId="0" borderId="0"/>
    <xf numFmtId="215" fontId="72" fillId="0" borderId="0" applyFont="0" applyFill="0" applyBorder="0" applyAlignment="0" applyProtection="0"/>
    <xf numFmtId="216" fontId="72" fillId="0" borderId="0" applyFont="0" applyFill="0" applyBorder="0" applyAlignment="0" applyProtection="0"/>
    <xf numFmtId="217" fontId="44" fillId="0" borderId="0">
      <protection locked="0"/>
    </xf>
    <xf numFmtId="165" fontId="18" fillId="0" borderId="0" applyFont="0" applyFill="0" applyBorder="0" applyAlignment="0" applyProtection="0"/>
    <xf numFmtId="166" fontId="18" fillId="0" borderId="0" applyFont="0" applyFill="0" applyBorder="0" applyAlignment="0" applyProtection="0"/>
    <xf numFmtId="218" fontId="72" fillId="0" borderId="0" applyFont="0" applyFill="0" applyBorder="0" applyAlignment="0" applyProtection="0"/>
    <xf numFmtId="219" fontId="72" fillId="0" borderId="0" applyFont="0" applyFill="0" applyBorder="0" applyAlignment="0" applyProtection="0"/>
    <xf numFmtId="220" fontId="44" fillId="0" borderId="0">
      <protection locked="0"/>
    </xf>
    <xf numFmtId="221" fontId="44" fillId="0" borderId="0">
      <protection locked="0"/>
    </xf>
    <xf numFmtId="3" fontId="26" fillId="0" borderId="0" applyFont="0"/>
    <xf numFmtId="222" fontId="111" fillId="0" borderId="0"/>
    <xf numFmtId="0" fontId="112" fillId="0" borderId="0"/>
    <xf numFmtId="0" fontId="113" fillId="0" borderId="0"/>
    <xf numFmtId="0" fontId="114" fillId="93" borderId="0" applyNumberFormat="0" applyBorder="0" applyAlignment="0" applyProtection="0"/>
    <xf numFmtId="0" fontId="115" fillId="52" borderId="0" applyNumberFormat="0" applyBorder="0" applyAlignment="0" applyProtection="0"/>
    <xf numFmtId="0" fontId="114" fillId="93" borderId="0" applyNumberFormat="0" applyBorder="0" applyAlignment="0" applyProtection="0"/>
    <xf numFmtId="0" fontId="116" fillId="0" borderId="0"/>
    <xf numFmtId="0" fontId="79" fillId="0" borderId="0"/>
    <xf numFmtId="0" fontId="22" fillId="0" borderId="0"/>
    <xf numFmtId="0" fontId="22" fillId="0" borderId="0"/>
    <xf numFmtId="0" fontId="117" fillId="0" borderId="0"/>
    <xf numFmtId="0" fontId="117" fillId="0" borderId="0"/>
    <xf numFmtId="0" fontId="117" fillId="0" borderId="0"/>
    <xf numFmtId="0" fontId="73" fillId="0" borderId="0"/>
    <xf numFmtId="0" fontId="65" fillId="0" borderId="0"/>
    <xf numFmtId="0" fontId="65" fillId="0" borderId="0"/>
    <xf numFmtId="0" fontId="65" fillId="0" borderId="0"/>
    <xf numFmtId="0" fontId="65" fillId="0" borderId="0"/>
    <xf numFmtId="0" fontId="34"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118" fillId="0" borderId="0" applyNumberFormat="0" applyBorder="0" applyProtection="0"/>
    <xf numFmtId="0" fontId="29" fillId="0" borderId="0" applyNumberFormat="0" applyBorder="0" applyProtection="0"/>
    <xf numFmtId="0" fontId="34" fillId="0" borderId="0" applyNumberFormat="0" applyBorder="0" applyProtection="0"/>
    <xf numFmtId="0" fontId="34" fillId="0" borderId="0" applyNumberFormat="0" applyBorder="0" applyProtection="0"/>
    <xf numFmtId="0" fontId="34" fillId="0" borderId="0" applyNumberFormat="0" applyBorder="0" applyProtection="0"/>
    <xf numFmtId="0" fontId="64" fillId="0" borderId="0"/>
    <xf numFmtId="0" fontId="10" fillId="0" borderId="0"/>
    <xf numFmtId="0" fontId="23" fillId="0" borderId="0"/>
    <xf numFmtId="0" fontId="29" fillId="0" borderId="0" applyNumberFormat="0" applyBorder="0" applyProtection="0"/>
    <xf numFmtId="0" fontId="23" fillId="0" borderId="0"/>
    <xf numFmtId="0" fontId="29" fillId="0" borderId="0" applyNumberFormat="0" applyBorder="0" applyProtection="0"/>
    <xf numFmtId="0" fontId="34" fillId="0" borderId="0" applyNumberFormat="0" applyBorder="0" applyProtection="0"/>
    <xf numFmtId="0" fontId="29" fillId="0" borderId="0" applyNumberFormat="0" applyBorder="0" applyProtection="0"/>
    <xf numFmtId="0" fontId="119" fillId="0" borderId="0"/>
    <xf numFmtId="0" fontId="23" fillId="0" borderId="0"/>
    <xf numFmtId="0" fontId="61" fillId="0" borderId="0" applyNumberFormat="0" applyFont="0" applyBorder="0" applyProtection="0"/>
    <xf numFmtId="0" fontId="61" fillId="0" borderId="0" applyNumberFormat="0" applyFont="0" applyBorder="0" applyProtection="0"/>
    <xf numFmtId="0" fontId="118" fillId="0" borderId="0" applyNumberFormat="0" applyBorder="0" applyProtection="0"/>
    <xf numFmtId="0" fontId="61" fillId="0" borderId="0" applyNumberFormat="0" applyFont="0" applyBorder="0" applyProtection="0"/>
    <xf numFmtId="0" fontId="23" fillId="0" borderId="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23" fillId="0" borderId="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61" fillId="0" borderId="0" applyNumberFormat="0" applyFont="0" applyBorder="0" applyProtection="0"/>
    <xf numFmtId="0" fontId="23" fillId="0" borderId="0"/>
    <xf numFmtId="0" fontId="34" fillId="0" borderId="0" applyNumberFormat="0" applyBorder="0" applyProtection="0"/>
    <xf numFmtId="0" fontId="34" fillId="0" borderId="0" applyNumberFormat="0" applyBorder="0" applyProtection="0"/>
    <xf numFmtId="0" fontId="3" fillId="0" borderId="0"/>
    <xf numFmtId="0" fontId="118" fillId="0" borderId="0" applyNumberFormat="0" applyBorder="0" applyProtection="0"/>
    <xf numFmtId="0" fontId="61" fillId="0" borderId="0"/>
    <xf numFmtId="0" fontId="120" fillId="0" borderId="0" applyNumberFormat="0" applyBorder="0" applyProtection="0"/>
    <xf numFmtId="223" fontId="68" fillId="0" borderId="0" applyFill="0" applyBorder="0" applyAlignment="0" applyProtection="0">
      <alignment horizontal="right"/>
    </xf>
    <xf numFmtId="0" fontId="77" fillId="0" borderId="0"/>
    <xf numFmtId="0" fontId="110" fillId="0" borderId="0"/>
    <xf numFmtId="0" fontId="122" fillId="0" borderId="0"/>
    <xf numFmtId="0" fontId="23" fillId="87" borderId="22" applyNumberFormat="0" applyFont="0" applyAlignment="0" applyProtection="0"/>
    <xf numFmtId="0" fontId="61" fillId="41" borderId="30" applyNumberFormat="0" applyFont="0" applyAlignment="0" applyProtection="0"/>
    <xf numFmtId="0" fontId="123" fillId="0" borderId="13"/>
    <xf numFmtId="4" fontId="124" fillId="0" borderId="0" applyFont="0" applyFill="0" applyBorder="0" applyAlignment="0" applyProtection="0"/>
    <xf numFmtId="4" fontId="68" fillId="0" borderId="0" applyFont="0" applyFill="0" applyBorder="0" applyAlignment="0" applyProtection="0">
      <alignment horizontal="left"/>
    </xf>
    <xf numFmtId="49" fontId="125" fillId="0" borderId="0"/>
    <xf numFmtId="49" fontId="27" fillId="0" borderId="0"/>
    <xf numFmtId="0" fontId="126" fillId="81" borderId="31" applyNumberFormat="0" applyAlignment="0" applyProtection="0"/>
    <xf numFmtId="0" fontId="127" fillId="42" borderId="32" applyNumberFormat="0" applyAlignment="0" applyProtection="0"/>
    <xf numFmtId="0" fontId="72" fillId="0" borderId="0" applyFont="0" applyFill="0" applyBorder="0" applyAlignment="0" applyProtection="0"/>
    <xf numFmtId="0" fontId="72" fillId="0" borderId="0" applyFont="0" applyFill="0" applyBorder="0" applyAlignment="0" applyProtection="0"/>
    <xf numFmtId="0" fontId="128" fillId="0" borderId="0"/>
    <xf numFmtId="0" fontId="29" fillId="0" borderId="0" applyNumberFormat="0" applyBorder="0" applyProtection="0"/>
    <xf numFmtId="0" fontId="29" fillId="0" borderId="0" applyNumberFormat="0" applyBorder="0" applyProtection="0"/>
    <xf numFmtId="224" fontId="77" fillId="0" borderId="0" applyFont="0" applyFill="0" applyBorder="0" applyAlignment="0" applyProtection="0"/>
    <xf numFmtId="225" fontId="77" fillId="0" borderId="0" applyFont="0" applyFill="0" applyBorder="0" applyAlignment="0" applyProtection="0"/>
    <xf numFmtId="0" fontId="22" fillId="0" borderId="0"/>
    <xf numFmtId="10" fontId="2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226" fontId="26" fillId="0" borderId="0" applyFont="0" applyFill="0" applyBorder="0" applyAlignment="0" applyProtection="0"/>
    <xf numFmtId="227" fontId="31" fillId="0" borderId="0" applyFont="0" applyFill="0" applyBorder="0" applyAlignment="0" applyProtection="0"/>
    <xf numFmtId="228" fontId="31" fillId="0" borderId="0" applyFont="0" applyFill="0" applyBorder="0" applyAlignment="0" applyProtection="0"/>
    <xf numFmtId="229" fontId="44" fillId="0" borderId="0">
      <protection locked="0"/>
    </xf>
    <xf numFmtId="2" fontId="48" fillId="0" borderId="0" applyFont="0" applyFill="0" applyBorder="0" applyAlignment="0" applyProtection="0"/>
    <xf numFmtId="168" fontId="74" fillId="94" borderId="0" applyBorder="0" applyProtection="0"/>
    <xf numFmtId="168" fontId="74" fillId="94" borderId="0" applyBorder="0" applyProtection="0"/>
    <xf numFmtId="230" fontId="44" fillId="0" borderId="0">
      <protection locked="0"/>
    </xf>
    <xf numFmtId="231" fontId="23" fillId="0" borderId="0" applyFont="0" applyFill="0" applyBorder="0" applyAlignment="0" applyProtection="0"/>
    <xf numFmtId="229" fontId="44" fillId="0" borderId="0">
      <protection locked="0"/>
    </xf>
    <xf numFmtId="232" fontId="68" fillId="0" borderId="0" applyFill="0" applyBorder="0" applyAlignment="0"/>
    <xf numFmtId="167" fontId="129" fillId="0" borderId="0"/>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130" fillId="0" borderId="33">
      <alignment horizontal="center"/>
    </xf>
    <xf numFmtId="3" fontId="72" fillId="0" borderId="0" applyFont="0" applyFill="0" applyBorder="0" applyAlignment="0" applyProtection="0"/>
    <xf numFmtId="0" fontId="72" fillId="95" borderId="0" applyNumberFormat="0" applyFont="0" applyBorder="0" applyAlignment="0" applyProtection="0"/>
    <xf numFmtId="0" fontId="31" fillId="0" borderId="0"/>
    <xf numFmtId="230" fontId="44" fillId="0" borderId="0">
      <protection locked="0"/>
    </xf>
    <xf numFmtId="233" fontId="44" fillId="0" borderId="0">
      <protection locked="0"/>
    </xf>
    <xf numFmtId="0" fontId="131" fillId="0" borderId="13" applyNumberFormat="0" applyFill="0" applyBorder="0" applyAlignment="0" applyProtection="0">
      <protection hidden="1"/>
    </xf>
    <xf numFmtId="168" fontId="132" fillId="0" borderId="0"/>
    <xf numFmtId="167" fontId="12" fillId="0" borderId="0" applyFill="0" applyBorder="0" applyProtection="0"/>
    <xf numFmtId="4" fontId="133" fillId="93" borderId="34" applyNumberFormat="0" applyProtection="0">
      <alignment vertical="center"/>
    </xf>
    <xf numFmtId="4" fontId="134" fillId="96" borderId="35" applyProtection="0">
      <alignment vertical="center"/>
    </xf>
    <xf numFmtId="4" fontId="134" fillId="96" borderId="35" applyProtection="0">
      <alignment vertical="center"/>
    </xf>
    <xf numFmtId="4" fontId="135" fillId="93" borderId="34" applyNumberFormat="0" applyProtection="0">
      <alignment vertical="center"/>
    </xf>
    <xf numFmtId="4" fontId="136" fillId="96" borderId="35" applyProtection="0">
      <alignment vertical="center"/>
    </xf>
    <xf numFmtId="4" fontId="136" fillId="96" borderId="35" applyProtection="0">
      <alignment vertical="center"/>
    </xf>
    <xf numFmtId="4" fontId="133" fillId="93" borderId="34" applyNumberFormat="0" applyProtection="0">
      <alignment horizontal="left" vertical="center" indent="1"/>
    </xf>
    <xf numFmtId="4" fontId="134" fillId="96" borderId="35" applyProtection="0">
      <alignment horizontal="left" vertical="center" indent="1"/>
    </xf>
    <xf numFmtId="4" fontId="134" fillId="96" borderId="35" applyProtection="0">
      <alignment horizontal="left" vertical="center" indent="1"/>
    </xf>
    <xf numFmtId="0" fontId="133" fillId="93" borderId="34" applyNumberFormat="0" applyProtection="0">
      <alignment horizontal="left" vertical="top" indent="1"/>
    </xf>
    <xf numFmtId="0" fontId="134" fillId="96" borderId="35" applyNumberFormat="0" applyProtection="0">
      <alignment horizontal="left" vertical="top" indent="1"/>
    </xf>
    <xf numFmtId="0" fontId="134" fillId="96" borderId="35" applyNumberFormat="0" applyProtection="0">
      <alignment horizontal="left" vertical="top" indent="1"/>
    </xf>
    <xf numFmtId="4" fontId="133" fillId="97" borderId="0" applyNumberFormat="0" applyProtection="0">
      <alignment horizontal="left" vertical="center" indent="1"/>
    </xf>
    <xf numFmtId="4" fontId="137" fillId="39" borderId="0" applyBorder="0" applyProtection="0">
      <alignment horizontal="left" vertical="center" indent="1"/>
    </xf>
    <xf numFmtId="4" fontId="137" fillId="39" borderId="0" applyBorder="0" applyProtection="0">
      <alignment horizontal="left" vertical="center" indent="1"/>
    </xf>
    <xf numFmtId="4" fontId="138" fillId="98" borderId="36" applyNumberFormat="0" applyProtection="0">
      <alignment vertical="center"/>
    </xf>
    <xf numFmtId="4" fontId="124" fillId="34" borderId="34" applyNumberFormat="0" applyProtection="0">
      <alignment horizontal="right" vertical="center"/>
    </xf>
    <xf numFmtId="4" fontId="29" fillId="44" borderId="35" applyProtection="0">
      <alignment horizontal="right" vertical="center"/>
    </xf>
    <xf numFmtId="4" fontId="29" fillId="44" borderId="35" applyProtection="0">
      <alignment horizontal="right" vertical="center"/>
    </xf>
    <xf numFmtId="4" fontId="124" fillId="46" borderId="34" applyNumberFormat="0" applyProtection="0">
      <alignment horizontal="right" vertical="center"/>
    </xf>
    <xf numFmtId="4" fontId="29" fillId="40" borderId="35" applyProtection="0">
      <alignment horizontal="right" vertical="center"/>
    </xf>
    <xf numFmtId="4" fontId="29" fillId="40" borderId="35" applyProtection="0">
      <alignment horizontal="right" vertical="center"/>
    </xf>
    <xf numFmtId="4" fontId="124" fillId="68" borderId="34" applyNumberFormat="0" applyProtection="0">
      <alignment horizontal="right" vertical="center"/>
    </xf>
    <xf numFmtId="4" fontId="29" fillId="99" borderId="35" applyProtection="0">
      <alignment horizontal="right" vertical="center"/>
    </xf>
    <xf numFmtId="4" fontId="29" fillId="99" borderId="35" applyProtection="0">
      <alignment horizontal="right" vertical="center"/>
    </xf>
    <xf numFmtId="4" fontId="139" fillId="84" borderId="36" applyNumberFormat="0" applyProtection="0">
      <alignment vertical="center"/>
    </xf>
    <xf numFmtId="4" fontId="124" fillId="48" borderId="34" applyNumberFormat="0" applyProtection="0">
      <alignment horizontal="right" vertical="center"/>
    </xf>
    <xf numFmtId="4" fontId="29" fillId="100" borderId="35" applyProtection="0">
      <alignment horizontal="right" vertical="center"/>
    </xf>
    <xf numFmtId="4" fontId="29" fillId="100" borderId="35" applyProtection="0">
      <alignment horizontal="right" vertical="center"/>
    </xf>
    <xf numFmtId="4" fontId="124" fillId="56" borderId="34" applyNumberFormat="0" applyProtection="0">
      <alignment horizontal="right" vertical="center"/>
    </xf>
    <xf numFmtId="4" fontId="29" fillId="80" borderId="35" applyProtection="0">
      <alignment horizontal="right" vertical="center"/>
    </xf>
    <xf numFmtId="4" fontId="29" fillId="80" borderId="35" applyProtection="0">
      <alignment horizontal="right" vertical="center"/>
    </xf>
    <xf numFmtId="4" fontId="124" fillId="79" borderId="34" applyNumberFormat="0" applyProtection="0">
      <alignment horizontal="right" vertical="center"/>
    </xf>
    <xf numFmtId="4" fontId="29" fillId="101" borderId="35" applyProtection="0">
      <alignment horizontal="right" vertical="center"/>
    </xf>
    <xf numFmtId="4" fontId="29" fillId="101" borderId="35" applyProtection="0">
      <alignment horizontal="right" vertical="center"/>
    </xf>
    <xf numFmtId="4" fontId="138" fillId="102" borderId="36" applyNumberFormat="0" applyProtection="0">
      <alignment vertical="center"/>
    </xf>
    <xf numFmtId="4" fontId="124" fillId="74" borderId="34" applyNumberFormat="0" applyProtection="0">
      <alignment horizontal="right" vertical="center"/>
    </xf>
    <xf numFmtId="4" fontId="29" fillId="50" borderId="35" applyProtection="0">
      <alignment horizontal="right" vertical="center"/>
    </xf>
    <xf numFmtId="4" fontId="29" fillId="50" borderId="35" applyProtection="0">
      <alignment horizontal="right" vertical="center"/>
    </xf>
    <xf numFmtId="4" fontId="124" fillId="103" borderId="34" applyNumberFormat="0" applyProtection="0">
      <alignment horizontal="right" vertical="center"/>
    </xf>
    <xf numFmtId="4" fontId="29" fillId="104" borderId="35" applyProtection="0">
      <alignment horizontal="right" vertical="center"/>
    </xf>
    <xf numFmtId="4" fontId="29" fillId="104" borderId="35" applyProtection="0">
      <alignment horizontal="right" vertical="center"/>
    </xf>
    <xf numFmtId="4" fontId="124" fillId="47" borderId="34" applyNumberFormat="0" applyProtection="0">
      <alignment horizontal="right" vertical="center"/>
    </xf>
    <xf numFmtId="4" fontId="29" fillId="94" borderId="35" applyProtection="0">
      <alignment horizontal="right" vertical="center"/>
    </xf>
    <xf numFmtId="4" fontId="29" fillId="94" borderId="35" applyProtection="0">
      <alignment horizontal="right" vertical="center"/>
    </xf>
    <xf numFmtId="4" fontId="140" fillId="98" borderId="36" applyNumberFormat="0" applyProtection="0">
      <alignment vertical="center"/>
    </xf>
    <xf numFmtId="4" fontId="133" fillId="105" borderId="37" applyNumberFormat="0" applyProtection="0">
      <alignment horizontal="left" vertical="center" indent="1"/>
    </xf>
    <xf numFmtId="4" fontId="134" fillId="0" borderId="38" applyFill="0" applyProtection="0">
      <alignment horizontal="left" vertical="center" indent="1"/>
    </xf>
    <xf numFmtId="4" fontId="134" fillId="0" borderId="38" applyFill="0" applyProtection="0">
      <alignment horizontal="left" vertical="center" indent="1"/>
    </xf>
    <xf numFmtId="4" fontId="124" fillId="106" borderId="0" applyNumberFormat="0" applyProtection="0">
      <alignment horizontal="left" vertical="center" indent="1"/>
    </xf>
    <xf numFmtId="4" fontId="29" fillId="71" borderId="0" applyBorder="0" applyProtection="0">
      <alignment horizontal="left" vertical="center" indent="1"/>
    </xf>
    <xf numFmtId="4" fontId="29" fillId="71" borderId="0" applyBorder="0" applyProtection="0">
      <alignment horizontal="left" vertical="center" indent="1"/>
    </xf>
    <xf numFmtId="4" fontId="141" fillId="107" borderId="0" applyNumberFormat="0" applyProtection="0">
      <alignment horizontal="left" vertical="center" indent="1"/>
    </xf>
    <xf numFmtId="4" fontId="142" fillId="49" borderId="0" applyBorder="0" applyProtection="0">
      <alignment horizontal="left" vertical="center" indent="1"/>
    </xf>
    <xf numFmtId="4" fontId="142" fillId="49" borderId="0" applyBorder="0" applyProtection="0">
      <alignment horizontal="left" vertical="center" indent="1"/>
    </xf>
    <xf numFmtId="4" fontId="124" fillId="97" borderId="34" applyNumberFormat="0" applyProtection="0">
      <alignment horizontal="right" vertical="center"/>
    </xf>
    <xf numFmtId="4" fontId="29" fillId="39" borderId="35" applyProtection="0">
      <alignment horizontal="right" vertical="center"/>
    </xf>
    <xf numFmtId="4" fontId="29" fillId="39" borderId="35" applyProtection="0">
      <alignment horizontal="right" vertical="center"/>
    </xf>
    <xf numFmtId="4" fontId="143" fillId="83" borderId="36" applyNumberFormat="0" applyProtection="0">
      <alignment horizontal="left" vertical="center" indent="1"/>
    </xf>
    <xf numFmtId="4" fontId="24" fillId="106" borderId="0" applyNumberFormat="0" applyProtection="0">
      <alignment horizontal="left" vertical="center" indent="1"/>
    </xf>
    <xf numFmtId="4" fontId="29" fillId="71" borderId="0" applyBorder="0" applyProtection="0">
      <alignment horizontal="left" vertical="center" indent="1"/>
    </xf>
    <xf numFmtId="4" fontId="29" fillId="71" borderId="0" applyBorder="0" applyProtection="0">
      <alignment horizontal="left" vertical="center" indent="1"/>
    </xf>
    <xf numFmtId="4" fontId="24" fillId="97" borderId="0" applyNumberFormat="0" applyProtection="0">
      <alignment horizontal="left" vertical="center" indent="1"/>
    </xf>
    <xf numFmtId="4" fontId="29" fillId="39" borderId="0" applyBorder="0" applyProtection="0">
      <alignment horizontal="left" vertical="center" indent="1"/>
    </xf>
    <xf numFmtId="4" fontId="29" fillId="39" borderId="0" applyBorder="0" applyProtection="0">
      <alignment horizontal="left" vertical="center" indent="1"/>
    </xf>
    <xf numFmtId="0" fontId="23" fillId="107"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107" borderId="34" applyNumberFormat="0" applyProtection="0">
      <alignment horizontal="left" vertical="top" indent="1"/>
    </xf>
    <xf numFmtId="0" fontId="29" fillId="49" borderId="35" applyNumberFormat="0" applyProtection="0">
      <alignment horizontal="left" vertical="top" indent="1"/>
    </xf>
    <xf numFmtId="0" fontId="29" fillId="49" borderId="35" applyNumberFormat="0" applyProtection="0">
      <alignment horizontal="left" vertical="top" indent="1"/>
    </xf>
    <xf numFmtId="0" fontId="23" fillId="97" borderId="34" applyNumberFormat="0" applyProtection="0">
      <alignment horizontal="left" vertical="center" indent="1"/>
    </xf>
    <xf numFmtId="0" fontId="18" fillId="0" borderId="0" applyNumberFormat="0" applyProtection="0">
      <alignment horizontal="left" wrapText="1" indent="1" shrinkToFit="1"/>
    </xf>
    <xf numFmtId="0" fontId="144" fillId="0" borderId="0" applyNumberFormat="0" applyBorder="0" applyProtection="0">
      <alignment horizontal="left" wrapText="1" indent="1" shrinkToFit="1"/>
    </xf>
    <xf numFmtId="0" fontId="23" fillId="97" borderId="34" applyNumberFormat="0" applyProtection="0">
      <alignment horizontal="left" vertical="top" indent="1"/>
    </xf>
    <xf numFmtId="0" fontId="29" fillId="39" borderId="35" applyNumberFormat="0" applyProtection="0">
      <alignment horizontal="left" vertical="top" indent="1"/>
    </xf>
    <xf numFmtId="0" fontId="29" fillId="39" borderId="35" applyNumberFormat="0" applyProtection="0">
      <alignment horizontal="left" vertical="top" indent="1"/>
    </xf>
    <xf numFmtId="0" fontId="23" fillId="45"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45" borderId="34" applyNumberFormat="0" applyProtection="0">
      <alignment horizontal="left" vertical="top" indent="1"/>
    </xf>
    <xf numFmtId="0" fontId="29" fillId="43" borderId="35" applyNumberFormat="0" applyProtection="0">
      <alignment horizontal="left" vertical="top" indent="1"/>
    </xf>
    <xf numFmtId="0" fontId="29" fillId="43" borderId="35" applyNumberFormat="0" applyProtection="0">
      <alignment horizontal="left" vertical="top" indent="1"/>
    </xf>
    <xf numFmtId="0" fontId="23" fillId="106" borderId="34" applyNumberFormat="0" applyProtection="0">
      <alignment horizontal="left" vertical="center" indent="1"/>
    </xf>
    <xf numFmtId="0" fontId="18" fillId="0" borderId="0" applyNumberFormat="0" applyProtection="0">
      <alignment horizontal="left" vertical="center" wrapText="1" indent="1" shrinkToFit="1"/>
    </xf>
    <xf numFmtId="0" fontId="144" fillId="0" borderId="0" applyNumberFormat="0" applyBorder="0" applyProtection="0">
      <alignment horizontal="left" vertical="center" wrapText="1" indent="1" shrinkToFit="1"/>
    </xf>
    <xf numFmtId="0" fontId="23" fillId="106" borderId="34" applyNumberFormat="0" applyProtection="0">
      <alignment horizontal="left" vertical="top" indent="1"/>
    </xf>
    <xf numFmtId="0" fontId="29" fillId="71" borderId="35" applyNumberFormat="0" applyProtection="0">
      <alignment horizontal="left" vertical="top" indent="1"/>
    </xf>
    <xf numFmtId="0" fontId="29" fillId="71" borderId="35" applyNumberFormat="0" applyProtection="0">
      <alignment horizontal="left" vertical="top" indent="1"/>
    </xf>
    <xf numFmtId="0" fontId="23" fillId="108" borderId="11" applyNumberFormat="0">
      <protection locked="0"/>
    </xf>
    <xf numFmtId="0" fontId="29" fillId="42" borderId="39" applyNumberFormat="0">
      <protection locked="0"/>
    </xf>
    <xf numFmtId="0" fontId="29" fillId="42" borderId="39" applyNumberFormat="0">
      <protection locked="0"/>
    </xf>
    <xf numFmtId="4" fontId="124" fillId="87" borderId="34" applyNumberFormat="0" applyProtection="0">
      <alignment vertical="center"/>
    </xf>
    <xf numFmtId="4" fontId="29" fillId="41" borderId="35" applyProtection="0">
      <alignment vertical="center"/>
    </xf>
    <xf numFmtId="4" fontId="29" fillId="41" borderId="35" applyProtection="0">
      <alignment vertical="center"/>
    </xf>
    <xf numFmtId="4" fontId="145" fillId="87" borderId="34" applyNumberFormat="0" applyProtection="0">
      <alignment vertical="center"/>
    </xf>
    <xf numFmtId="4" fontId="146" fillId="41" borderId="35" applyProtection="0">
      <alignment vertical="center"/>
    </xf>
    <xf numFmtId="4" fontId="146" fillId="41" borderId="35" applyProtection="0">
      <alignment vertical="center"/>
    </xf>
    <xf numFmtId="4" fontId="124" fillId="87" borderId="34" applyNumberFormat="0" applyProtection="0">
      <alignment horizontal="left" vertical="center" indent="1"/>
    </xf>
    <xf numFmtId="4" fontId="29" fillId="41" borderId="35" applyProtection="0">
      <alignment horizontal="left" vertical="center" indent="1"/>
    </xf>
    <xf numFmtId="4" fontId="29" fillId="41" borderId="35" applyProtection="0">
      <alignment horizontal="left" vertical="center" indent="1"/>
    </xf>
    <xf numFmtId="0" fontId="124" fillId="87" borderId="34" applyNumberFormat="0" applyProtection="0">
      <alignment horizontal="left" vertical="top" indent="1"/>
    </xf>
    <xf numFmtId="0" fontId="29" fillId="41" borderId="35" applyNumberFormat="0" applyProtection="0">
      <alignment horizontal="left" vertical="top" indent="1"/>
    </xf>
    <xf numFmtId="0" fontId="29" fillId="41" borderId="35" applyNumberFormat="0" applyProtection="0">
      <alignment horizontal="left" vertical="top" indent="1"/>
    </xf>
    <xf numFmtId="4" fontId="147" fillId="0" borderId="0" applyNumberFormat="0" applyProtection="0">
      <alignment horizontal="right"/>
    </xf>
    <xf numFmtId="4" fontId="124" fillId="106" borderId="34" applyNumberFormat="0" applyProtection="0">
      <alignment horizontal="right" vertical="center"/>
    </xf>
    <xf numFmtId="4" fontId="144" fillId="0" borderId="0" applyBorder="0" applyProtection="0">
      <alignment horizontal="right" wrapText="1" shrinkToFit="1"/>
    </xf>
    <xf numFmtId="4" fontId="147" fillId="0" borderId="0" applyNumberFormat="0" applyProtection="0">
      <alignment horizontal="right" wrapText="1" shrinkToFit="1"/>
    </xf>
    <xf numFmtId="4" fontId="144" fillId="0" borderId="0" applyBorder="0" applyProtection="0">
      <alignment horizontal="right" wrapText="1" shrinkToFit="1"/>
    </xf>
    <xf numFmtId="4" fontId="145" fillId="106" borderId="34" applyNumberFormat="0" applyProtection="0">
      <alignment horizontal="right" vertical="center"/>
    </xf>
    <xf numFmtId="4" fontId="146" fillId="71" borderId="35" applyProtection="0">
      <alignment horizontal="right" vertical="center"/>
    </xf>
    <xf numFmtId="4" fontId="146" fillId="71" borderId="35" applyProtection="0">
      <alignment horizontal="right" vertical="center"/>
    </xf>
    <xf numFmtId="4" fontId="124" fillId="97" borderId="34" applyNumberFormat="0" applyProtection="0">
      <alignment horizontal="left" vertical="center" indent="1"/>
    </xf>
    <xf numFmtId="4" fontId="147" fillId="0" borderId="0" applyNumberFormat="0" applyProtection="0">
      <alignment horizontal="left" wrapText="1" indent="1" shrinkToFit="1"/>
    </xf>
    <xf numFmtId="4" fontId="144" fillId="0" borderId="0" applyBorder="0" applyProtection="0">
      <alignment horizontal="left" wrapText="1" indent="1" shrinkToFit="1"/>
    </xf>
    <xf numFmtId="0" fontId="124" fillId="97" borderId="34" applyNumberFormat="0" applyProtection="0">
      <alignment horizontal="left" vertical="top" indent="1"/>
    </xf>
    <xf numFmtId="0" fontId="29" fillId="39" borderId="35" applyNumberFormat="0" applyProtection="0">
      <alignment horizontal="left" vertical="top" indent="1"/>
    </xf>
    <xf numFmtId="0" fontId="29" fillId="39" borderId="35" applyNumberFormat="0" applyProtection="0">
      <alignment horizontal="left" vertical="top" indent="1"/>
    </xf>
    <xf numFmtId="4" fontId="148" fillId="83" borderId="36" applyNumberFormat="0" applyProtection="0">
      <alignment vertical="center"/>
    </xf>
    <xf numFmtId="4" fontId="149" fillId="83" borderId="36" applyNumberFormat="0" applyProtection="0">
      <alignment vertical="center"/>
    </xf>
    <xf numFmtId="4" fontId="150" fillId="92" borderId="36" applyNumberFormat="0" applyProtection="0">
      <alignment horizontal="left" vertical="center" indent="1"/>
    </xf>
    <xf numFmtId="4" fontId="151" fillId="109" borderId="0" applyNumberFormat="0" applyProtection="0">
      <alignment horizontal="left" vertical="center" indent="1"/>
    </xf>
    <xf numFmtId="4" fontId="152" fillId="64" borderId="0" applyBorder="0" applyProtection="0">
      <alignment horizontal="left" vertical="center" indent="1"/>
    </xf>
    <xf numFmtId="4" fontId="152" fillId="64" borderId="0" applyBorder="0" applyProtection="0">
      <alignment horizontal="left" vertical="center" indent="1"/>
    </xf>
    <xf numFmtId="4" fontId="106" fillId="106" borderId="34" applyNumberFormat="0" applyProtection="0">
      <alignment horizontal="right" vertical="center"/>
    </xf>
    <xf numFmtId="4" fontId="153" fillId="71" borderId="35" applyProtection="0">
      <alignment horizontal="right" vertical="center"/>
    </xf>
    <xf numFmtId="4" fontId="153" fillId="71" borderId="35" applyProtection="0">
      <alignment horizontal="right" vertical="center"/>
    </xf>
    <xf numFmtId="0" fontId="85" fillId="35" borderId="0" applyNumberFormat="0" applyBorder="0" applyAlignment="0" applyProtection="0"/>
    <xf numFmtId="38" fontId="72" fillId="0" borderId="40"/>
    <xf numFmtId="234" fontId="23" fillId="0" borderId="0">
      <protection locked="0"/>
    </xf>
    <xf numFmtId="38" fontId="72" fillId="0" borderId="0" applyFont="0" applyFill="0" applyBorder="0" applyAlignment="0" applyProtection="0"/>
    <xf numFmtId="40" fontId="72" fillId="0" borderId="0" applyFont="0" applyFill="0" applyBorder="0" applyAlignment="0" applyProtection="0"/>
    <xf numFmtId="0" fontId="154" fillId="0" borderId="0" applyNumberForma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126" fillId="81" borderId="31" applyNumberFormat="0" applyAlignment="0" applyProtection="0"/>
    <xf numFmtId="0" fontId="156" fillId="0" borderId="0"/>
    <xf numFmtId="0" fontId="157" fillId="0" borderId="0"/>
    <xf numFmtId="0" fontId="23" fillId="0" borderId="0"/>
    <xf numFmtId="167" fontId="158" fillId="0" borderId="0" applyProtection="0"/>
    <xf numFmtId="3" fontId="124" fillId="0" borderId="0"/>
    <xf numFmtId="0" fontId="23" fillId="0" borderId="0" applyNumberFormat="0"/>
    <xf numFmtId="0" fontId="75" fillId="0" borderId="0" applyNumberFormat="0" applyFill="0" applyBorder="0" applyAlignment="0" applyProtection="0"/>
    <xf numFmtId="0" fontId="23" fillId="0" borderId="0"/>
    <xf numFmtId="0" fontId="23" fillId="0" borderId="0"/>
    <xf numFmtId="0" fontId="29" fillId="0" borderId="0" applyNumberFormat="0" applyBorder="0" applyProtection="0"/>
    <xf numFmtId="21" fontId="68" fillId="0" borderId="0" applyFont="0" applyFill="0" applyBorder="0" applyProtection="0">
      <alignment horizontal="left"/>
    </xf>
    <xf numFmtId="0" fontId="159" fillId="0" borderId="0" applyNumberFormat="0" applyFill="0" applyBorder="0" applyAlignment="0" applyProtection="0"/>
    <xf numFmtId="0" fontId="155" fillId="0" borderId="0" applyNumberFormat="0" applyFill="0" applyBorder="0" applyAlignment="0" applyProtection="0"/>
    <xf numFmtId="0" fontId="159" fillId="0" borderId="0" applyNumberFormat="0" applyFill="0" applyBorder="0" applyAlignment="0" applyProtection="0"/>
    <xf numFmtId="0" fontId="160" fillId="0" borderId="41" applyNumberFormat="0" applyFill="0" applyAlignment="0" applyProtection="0"/>
    <xf numFmtId="0" fontId="161" fillId="0" borderId="42" applyNumberFormat="0" applyFill="0" applyAlignment="0" applyProtection="0"/>
    <xf numFmtId="0" fontId="92" fillId="0" borderId="27" applyNumberFormat="0" applyFill="0" applyAlignment="0" applyProtection="0"/>
    <xf numFmtId="0" fontId="92" fillId="0" borderId="0" applyNumberFormat="0" applyFill="0" applyBorder="0" applyAlignment="0" applyProtection="0"/>
    <xf numFmtId="2" fontId="94" fillId="0" borderId="0">
      <protection locked="0"/>
    </xf>
    <xf numFmtId="2" fontId="94" fillId="0" borderId="0">
      <protection locked="0"/>
    </xf>
    <xf numFmtId="0" fontId="132" fillId="81" borderId="13"/>
    <xf numFmtId="167" fontId="66" fillId="0" borderId="43" applyNumberFormat="0" applyFont="0" applyBorder="0" applyAlignment="0" applyProtection="0"/>
    <xf numFmtId="0" fontId="70" fillId="0" borderId="44" applyNumberFormat="0" applyFill="0" applyAlignment="0" applyProtection="0"/>
    <xf numFmtId="0" fontId="113" fillId="0" borderId="0"/>
    <xf numFmtId="235" fontId="23" fillId="0" borderId="0">
      <alignment horizontal="center"/>
    </xf>
    <xf numFmtId="236" fontId="36" fillId="0" borderId="0"/>
    <xf numFmtId="237" fontId="23" fillId="0" borderId="45"/>
    <xf numFmtId="238" fontId="162" fillId="86" borderId="0" applyBorder="0" applyProtection="0"/>
    <xf numFmtId="168" fontId="74" fillId="51" borderId="0" applyBorder="0" applyProtection="0"/>
    <xf numFmtId="230" fontId="44" fillId="0" borderId="0">
      <protection locked="0"/>
    </xf>
    <xf numFmtId="233" fontId="44" fillId="0" borderId="0">
      <protection locked="0"/>
    </xf>
    <xf numFmtId="0" fontId="72" fillId="0" borderId="0"/>
    <xf numFmtId="0" fontId="50" fillId="82" borderId="18" applyNumberFormat="0" applyAlignment="0" applyProtection="0"/>
    <xf numFmtId="168" fontId="74" fillId="51" borderId="0" applyBorder="0" applyProtection="0"/>
    <xf numFmtId="38" fontId="72" fillId="0" borderId="0" applyFont="0" applyFill="0" applyBorder="0" applyAlignment="0" applyProtection="0"/>
    <xf numFmtId="40" fontId="72" fillId="0" borderId="0" applyFont="0" applyFill="0" applyBorder="0" applyAlignment="0" applyProtection="0"/>
    <xf numFmtId="4" fontId="23" fillId="0" borderId="0" applyFont="0" applyFill="0" applyBorder="0" applyAlignment="0" applyProtection="0"/>
    <xf numFmtId="0" fontId="40" fillId="0" borderId="0" applyNumberFormat="0" applyFill="0" applyBorder="0" applyAlignment="0" applyProtection="0"/>
    <xf numFmtId="0" fontId="163" fillId="0" borderId="0" applyNumberFormat="0" applyFont="0" applyFill="0" applyBorder="0" applyAlignment="0" applyProtection="0">
      <alignment vertical="top"/>
    </xf>
    <xf numFmtId="0" fontId="164" fillId="0" borderId="0" applyNumberFormat="0" applyFont="0" applyFill="0" applyBorder="0" applyAlignment="0" applyProtection="0">
      <alignment vertical="top"/>
    </xf>
    <xf numFmtId="0" fontId="164" fillId="0" borderId="0" applyNumberFormat="0" applyFont="0" applyFill="0" applyBorder="0" applyAlignment="0" applyProtection="0">
      <alignment vertical="top"/>
    </xf>
    <xf numFmtId="0" fontId="163" fillId="0" borderId="0" applyNumberFormat="0" applyFont="0" applyFill="0" applyBorder="0" applyAlignment="0" applyProtection="0"/>
    <xf numFmtId="0" fontId="163" fillId="0" borderId="0" applyNumberFormat="0" applyFont="0" applyFill="0" applyBorder="0" applyAlignment="0" applyProtection="0">
      <alignment horizontal="left" vertical="top"/>
    </xf>
    <xf numFmtId="0" fontId="163" fillId="0" borderId="0" applyNumberFormat="0" applyFont="0" applyFill="0" applyBorder="0" applyAlignment="0" applyProtection="0">
      <alignment horizontal="left" vertical="top"/>
    </xf>
    <xf numFmtId="0" fontId="163" fillId="0" borderId="0" applyNumberFormat="0" applyFont="0" applyFill="0" applyBorder="0" applyAlignment="0" applyProtection="0">
      <alignment horizontal="left" vertical="top"/>
    </xf>
    <xf numFmtId="0" fontId="165" fillId="0" borderId="0" applyNumberFormat="0" applyFont="0" applyFill="0" applyBorder="0" applyAlignment="0" applyProtection="0">
      <alignment horizontal="center"/>
    </xf>
    <xf numFmtId="0" fontId="165" fillId="0" borderId="0" applyNumberFormat="0" applyFont="0" applyFill="0" applyBorder="0" applyAlignment="0" applyProtection="0">
      <alignment horizontal="center"/>
    </xf>
    <xf numFmtId="0" fontId="166" fillId="0" borderId="0" applyNumberFormat="0" applyFont="0" applyFill="0" applyBorder="0" applyAlignment="0" applyProtection="0"/>
    <xf numFmtId="0" fontId="167" fillId="0" borderId="0">
      <alignment horizontal="left" wrapText="1"/>
    </xf>
    <xf numFmtId="0" fontId="168" fillId="0" borderId="46" applyNumberFormat="0" applyFont="0" applyFill="0" applyBorder="0" applyAlignment="0" applyProtection="0">
      <alignment horizontal="center" wrapText="1"/>
    </xf>
    <xf numFmtId="239" fontId="31" fillId="0" borderId="0" applyNumberFormat="0" applyFont="0" applyFill="0" applyBorder="0" applyAlignment="0" applyProtection="0">
      <alignment horizontal="right"/>
    </xf>
    <xf numFmtId="0" fontId="168" fillId="0" borderId="0" applyNumberFormat="0" applyFont="0" applyFill="0" applyBorder="0" applyAlignment="0" applyProtection="0">
      <alignment horizontal="left" indent="1"/>
    </xf>
    <xf numFmtId="240" fontId="168" fillId="0" borderId="0" applyNumberFormat="0" applyFont="0" applyFill="0" applyBorder="0" applyAlignment="0" applyProtection="0"/>
    <xf numFmtId="0" fontId="166" fillId="0" borderId="33" applyNumberFormat="0" applyFont="0" applyFill="0" applyBorder="0" applyAlignment="0" applyProtection="0"/>
    <xf numFmtId="0" fontId="68" fillId="0" borderId="0" applyNumberFormat="0" applyFont="0" applyFill="0" applyBorder="0" applyAlignment="0" applyProtection="0">
      <alignment horizontal="left" wrapText="1" indent="1"/>
    </xf>
    <xf numFmtId="0" fontId="168" fillId="0" borderId="0" applyNumberFormat="0" applyFont="0" applyFill="0" applyBorder="0" applyAlignment="0" applyProtection="0">
      <alignment horizontal="left" indent="1"/>
    </xf>
    <xf numFmtId="0" fontId="68" fillId="0" borderId="0" applyNumberFormat="0" applyFont="0" applyFill="0" applyBorder="0" applyAlignment="0" applyProtection="0">
      <alignment horizontal="left" wrapText="1" indent="2"/>
    </xf>
    <xf numFmtId="241" fontId="68" fillId="0" borderId="0">
      <alignment horizontal="right"/>
    </xf>
    <xf numFmtId="0" fontId="169" fillId="0" borderId="0" applyProtection="0"/>
    <xf numFmtId="0" fontId="170" fillId="0" borderId="0" applyNumberFormat="0" applyFill="0" applyBorder="0" applyAlignment="0" applyProtection="0"/>
    <xf numFmtId="0" fontId="171" fillId="0" borderId="0" applyNumberFormat="0" applyFill="0" applyBorder="0" applyAlignment="0" applyProtection="0"/>
    <xf numFmtId="168" fontId="121" fillId="0" borderId="0">
      <alignment horizontal="right"/>
    </xf>
    <xf numFmtId="0" fontId="172" fillId="0" borderId="0" applyProtection="0"/>
    <xf numFmtId="242" fontId="173" fillId="0" borderId="0" applyFont="0" applyFill="0" applyBorder="0" applyAlignment="0" applyProtection="0"/>
    <xf numFmtId="243" fontId="173" fillId="0" borderId="0" applyFont="0" applyFill="0" applyBorder="0" applyAlignment="0" applyProtection="0"/>
    <xf numFmtId="0" fontId="174" fillId="0" borderId="0" applyProtection="0"/>
    <xf numFmtId="0" fontId="175" fillId="0" borderId="0" applyProtection="0"/>
    <xf numFmtId="0" fontId="172" fillId="0" borderId="47" applyProtection="0"/>
    <xf numFmtId="0" fontId="176" fillId="0" borderId="0"/>
    <xf numFmtId="10" fontId="172" fillId="0" borderId="0" applyProtection="0"/>
    <xf numFmtId="0" fontId="172" fillId="0" borderId="0"/>
    <xf numFmtId="2" fontId="172" fillId="0" borderId="0" applyProtection="0"/>
    <xf numFmtId="244" fontId="173" fillId="0" borderId="0" applyFont="0" applyFill="0" applyBorder="0" applyAlignment="0" applyProtection="0"/>
    <xf numFmtId="245" fontId="173" fillId="0" borderId="0" applyFont="0" applyFill="0" applyBorder="0" applyAlignment="0" applyProtection="0"/>
    <xf numFmtId="0" fontId="26" fillId="0" borderId="0"/>
    <xf numFmtId="0" fontId="177" fillId="0" borderId="0"/>
    <xf numFmtId="9" fontId="177" fillId="0" borderId="0" applyFont="0" applyFill="0" applyBorder="0" applyAlignment="0" applyProtection="0"/>
    <xf numFmtId="0" fontId="22" fillId="0" borderId="0"/>
    <xf numFmtId="0" fontId="28" fillId="110" borderId="0" applyNumberFormat="0" applyBorder="0" applyAlignment="0" applyProtection="0"/>
    <xf numFmtId="0" fontId="28" fillId="73" borderId="0" applyNumberFormat="0" applyBorder="0" applyAlignment="0" applyProtection="0"/>
    <xf numFmtId="0" fontId="32" fillId="111" borderId="0" applyNumberFormat="0" applyBorder="0" applyAlignment="0" applyProtection="0"/>
    <xf numFmtId="0" fontId="28" fillId="112" borderId="0" applyNumberFormat="0" applyBorder="0" applyAlignment="0" applyProtection="0"/>
    <xf numFmtId="0" fontId="28" fillId="72" borderId="0" applyNumberFormat="0" applyBorder="0" applyAlignment="0" applyProtection="0"/>
    <xf numFmtId="0" fontId="32" fillId="65" borderId="0" applyNumberFormat="0" applyBorder="0" applyAlignment="0" applyProtection="0"/>
    <xf numFmtId="0" fontId="28" fillId="113" borderId="0" applyNumberFormat="0" applyBorder="0" applyAlignment="0" applyProtection="0"/>
    <xf numFmtId="0" fontId="28" fillId="114" borderId="0" applyNumberFormat="0" applyBorder="0" applyAlignment="0" applyProtection="0"/>
    <xf numFmtId="0" fontId="32" fillId="115" borderId="0" applyNumberFormat="0" applyBorder="0" applyAlignment="0" applyProtection="0"/>
    <xf numFmtId="0" fontId="28" fillId="112" borderId="0" applyNumberFormat="0" applyBorder="0" applyAlignment="0" applyProtection="0"/>
    <xf numFmtId="0" fontId="28" fillId="66" borderId="0" applyNumberFormat="0" applyBorder="0" applyAlignment="0" applyProtection="0"/>
    <xf numFmtId="0" fontId="32" fillId="72" borderId="0" applyNumberFormat="0" applyBorder="0" applyAlignment="0" applyProtection="0"/>
    <xf numFmtId="0" fontId="28" fillId="70" borderId="0" applyNumberFormat="0" applyBorder="0" applyAlignment="0" applyProtection="0"/>
    <xf numFmtId="0" fontId="32" fillId="111" borderId="0" applyNumberFormat="0" applyBorder="0" applyAlignment="0" applyProtection="0"/>
    <xf numFmtId="0" fontId="28" fillId="78" borderId="0" applyNumberFormat="0" applyBorder="0" applyAlignment="0" applyProtection="0"/>
    <xf numFmtId="0" fontId="32" fillId="116" borderId="0" applyNumberFormat="0" applyBorder="0" applyAlignment="0" applyProtection="0"/>
    <xf numFmtId="1" fontId="179" fillId="0" borderId="0"/>
    <xf numFmtId="168" fontId="23" fillId="117" borderId="0" applyNumberFormat="0" applyFont="0" applyBorder="0" applyAlignment="0" applyProtection="0"/>
    <xf numFmtId="0" fontId="180" fillId="117" borderId="0"/>
    <xf numFmtId="246" fontId="177" fillId="0" borderId="0" applyFont="0" applyFill="0" applyBorder="0" applyAlignment="0" applyProtection="0"/>
    <xf numFmtId="168" fontId="181" fillId="0" borderId="0" applyBorder="0" applyAlignment="0" applyProtection="0"/>
    <xf numFmtId="168" fontId="18" fillId="92" borderId="0" applyNumberFormat="0" applyFont="0" applyBorder="0" applyAlignment="0" applyProtection="0"/>
    <xf numFmtId="49" fontId="182" fillId="0" borderId="0" applyFill="0" applyBorder="0" applyAlignment="0" applyProtection="0">
      <alignment horizontal="left"/>
    </xf>
    <xf numFmtId="168" fontId="18" fillId="118" borderId="0" applyNumberFormat="0" applyFont="0" applyBorder="0" applyAlignment="0" applyProtection="0"/>
    <xf numFmtId="49" fontId="183" fillId="0" borderId="0" applyFill="0" applyBorder="0" applyAlignment="0" applyProtection="0"/>
    <xf numFmtId="0" fontId="184" fillId="0" borderId="0" applyFill="0" applyBorder="0" applyAlignment="0" applyProtection="0"/>
    <xf numFmtId="247" fontId="184" fillId="0" borderId="0" applyFill="0" applyBorder="0" applyAlignment="0" applyProtection="0"/>
    <xf numFmtId="248" fontId="185" fillId="0" borderId="0" applyFill="0" applyBorder="0" applyAlignment="0" applyProtection="0"/>
    <xf numFmtId="249" fontId="186" fillId="0" borderId="0" applyFill="0" applyBorder="0" applyAlignment="0" applyProtection="0"/>
    <xf numFmtId="250" fontId="186" fillId="0" borderId="0" applyFill="0" applyBorder="0" applyAlignment="0" applyProtection="0"/>
    <xf numFmtId="10" fontId="187" fillId="0" borderId="0"/>
    <xf numFmtId="210" fontId="181" fillId="92" borderId="0"/>
    <xf numFmtId="0" fontId="188" fillId="0" borderId="0"/>
    <xf numFmtId="0" fontId="18" fillId="0" borderId="0"/>
    <xf numFmtId="0" fontId="23" fillId="0" borderId="0"/>
    <xf numFmtId="0" fontId="177" fillId="0" borderId="0"/>
    <xf numFmtId="0" fontId="23" fillId="0" borderId="0"/>
    <xf numFmtId="9" fontId="23" fillId="0" borderId="0" applyFont="0" applyFill="0" applyBorder="0" applyAlignment="0" applyProtection="0"/>
    <xf numFmtId="9" fontId="23" fillId="0" borderId="0" applyFont="0" applyFill="0" applyBorder="0" applyAlignment="0" applyProtection="0"/>
    <xf numFmtId="168" fontId="181" fillId="119" borderId="0" applyBorder="0" applyProtection="0"/>
    <xf numFmtId="0" fontId="189" fillId="0" borderId="0"/>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4" fontId="133" fillId="121" borderId="0" applyNumberFormat="0" applyProtection="0">
      <alignment horizontal="left" vertical="center" indent="1"/>
    </xf>
    <xf numFmtId="4" fontId="141" fillId="122" borderId="0" applyNumberFormat="0" applyProtection="0">
      <alignment horizontal="left" vertical="center" indent="1"/>
    </xf>
    <xf numFmtId="4" fontId="24" fillId="121" borderId="0" applyNumberFormat="0" applyProtection="0">
      <alignment horizontal="left" vertical="center"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56" fillId="108" borderId="48" applyNumberFormat="0">
      <protection locked="0"/>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0" fontId="25" fillId="124" borderId="11"/>
    <xf numFmtId="0" fontId="178" fillId="0" borderId="0" applyNumberFormat="0" applyFill="0" applyBorder="0" applyProtection="0">
      <alignment horizontal="centerContinuous"/>
    </xf>
    <xf numFmtId="0" fontId="22" fillId="0" borderId="0"/>
    <xf numFmtId="0" fontId="19" fillId="0" borderId="0" applyNumberFormat="0" applyFill="0" applyBorder="0" applyAlignment="0" applyProtection="0"/>
    <xf numFmtId="168" fontId="162" fillId="86" borderId="0" applyBorder="0" applyProtection="0"/>
    <xf numFmtId="1" fontId="23" fillId="98" borderId="0"/>
    <xf numFmtId="9" fontId="177" fillId="0" borderId="0" applyFont="0" applyFill="0" applyBorder="0" applyAlignment="0" applyProtection="0"/>
    <xf numFmtId="0" fontId="177" fillId="0" borderId="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0" fontId="192" fillId="0" borderId="0"/>
    <xf numFmtId="0" fontId="15" fillId="0" borderId="0"/>
    <xf numFmtId="9" fontId="15" fillId="0" borderId="0" applyFont="0" applyFill="0" applyBorder="0" applyAlignment="0" applyProtection="0"/>
    <xf numFmtId="0" fontId="126" fillId="81" borderId="31" applyNumberFormat="0" applyAlignment="0" applyProtection="0"/>
    <xf numFmtId="4" fontId="106" fillId="106" borderId="34" applyNumberFormat="0" applyProtection="0">
      <alignment horizontal="right" vertical="center"/>
    </xf>
    <xf numFmtId="4" fontId="124" fillId="97" borderId="34" applyNumberFormat="0" applyProtection="0">
      <alignment horizontal="left" vertical="center" indent="1"/>
    </xf>
    <xf numFmtId="4" fontId="145" fillId="106" borderId="34" applyNumberFormat="0" applyProtection="0">
      <alignment horizontal="right" vertical="center"/>
    </xf>
    <xf numFmtId="0" fontId="124" fillId="87" borderId="34" applyNumberFormat="0" applyProtection="0">
      <alignment horizontal="left" vertical="top" indent="1"/>
    </xf>
    <xf numFmtId="4" fontId="145" fillId="87" borderId="34" applyNumberFormat="0" applyProtection="0">
      <alignment vertical="center"/>
    </xf>
    <xf numFmtId="4" fontId="124" fillId="87" borderId="34" applyNumberFormat="0" applyProtection="0">
      <alignment vertical="center"/>
    </xf>
    <xf numFmtId="0" fontId="23" fillId="106" borderId="34" applyNumberFormat="0" applyProtection="0">
      <alignment horizontal="left" vertical="top" indent="1"/>
    </xf>
    <xf numFmtId="0" fontId="23" fillId="106" borderId="34" applyNumberFormat="0" applyProtection="0">
      <alignment horizontal="left" vertical="center" indent="1"/>
    </xf>
    <xf numFmtId="0" fontId="23" fillId="45" borderId="34" applyNumberFormat="0" applyProtection="0">
      <alignment horizontal="left" vertical="top" indent="1"/>
    </xf>
    <xf numFmtId="0" fontId="23" fillId="45" borderId="34" applyNumberFormat="0" applyProtection="0">
      <alignment horizontal="left" vertical="center" indent="1"/>
    </xf>
    <xf numFmtId="0" fontId="23" fillId="97" borderId="34" applyNumberFormat="0" applyProtection="0">
      <alignment horizontal="left" vertical="top" indent="1"/>
    </xf>
    <xf numFmtId="0" fontId="23" fillId="97" borderId="34" applyNumberFormat="0" applyProtection="0">
      <alignment horizontal="left" vertical="center" indent="1"/>
    </xf>
    <xf numFmtId="0" fontId="46" fillId="81" borderId="14" applyNumberFormat="0" applyAlignment="0" applyProtection="0"/>
    <xf numFmtId="0" fontId="46" fillId="81" borderId="14" applyNumberFormat="0" applyAlignment="0" applyProtection="0"/>
    <xf numFmtId="0" fontId="23" fillId="107" borderId="34" applyNumberFormat="0" applyProtection="0">
      <alignment horizontal="left" vertical="top" indent="1"/>
    </xf>
    <xf numFmtId="0" fontId="23" fillId="107" borderId="34" applyNumberFormat="0" applyProtection="0">
      <alignment horizontal="left" vertical="center" indent="1"/>
    </xf>
    <xf numFmtId="4" fontId="124" fillId="97" borderId="34" applyNumberFormat="0" applyProtection="0">
      <alignment horizontal="right" vertical="center"/>
    </xf>
    <xf numFmtId="4" fontId="124" fillId="47" borderId="34" applyNumberFormat="0" applyProtection="0">
      <alignment horizontal="right" vertical="center"/>
    </xf>
    <xf numFmtId="4" fontId="124" fillId="103" borderId="34" applyNumberFormat="0" applyProtection="0">
      <alignment horizontal="right" vertical="center"/>
    </xf>
    <xf numFmtId="4" fontId="124" fillId="56" borderId="34" applyNumberFormat="0" applyProtection="0">
      <alignment horizontal="right" vertical="center"/>
    </xf>
    <xf numFmtId="4" fontId="124" fillId="68" borderId="34" applyNumberFormat="0" applyProtection="0">
      <alignment horizontal="right" vertical="center"/>
    </xf>
    <xf numFmtId="4" fontId="124" fillId="46" borderId="34" applyNumberFormat="0" applyProtection="0">
      <alignment horizontal="right" vertical="center"/>
    </xf>
    <xf numFmtId="0" fontId="28" fillId="87" borderId="22" applyNumberFormat="0" applyFont="0" applyAlignment="0" applyProtection="0"/>
    <xf numFmtId="4" fontId="124" fillId="34" borderId="34" applyNumberFormat="0" applyProtection="0">
      <alignment horizontal="right" vertical="center"/>
    </xf>
    <xf numFmtId="0" fontId="133" fillId="93" borderId="34" applyNumberFormat="0" applyProtection="0">
      <alignment horizontal="left" vertical="top" indent="1"/>
    </xf>
    <xf numFmtId="4" fontId="133" fillId="93" borderId="34" applyNumberFormat="0" applyProtection="0">
      <alignment horizontal="left" vertical="center" indent="1"/>
    </xf>
    <xf numFmtId="4" fontId="135" fillId="93" borderId="34" applyNumberFormat="0" applyProtection="0">
      <alignment vertical="center"/>
    </xf>
    <xf numFmtId="0" fontId="71" fillId="38" borderId="14" applyNumberFormat="0" applyAlignment="0" applyProtection="0"/>
    <xf numFmtId="200" fontId="72" fillId="0" borderId="12">
      <alignment horizontal="center"/>
    </xf>
    <xf numFmtId="0" fontId="25" fillId="0" borderId="23"/>
    <xf numFmtId="0" fontId="87" fillId="0" borderId="12">
      <alignment horizontal="left" vertical="center"/>
    </xf>
    <xf numFmtId="0" fontId="126" fillId="81" borderId="31" applyNumberFormat="0" applyAlignment="0" applyProtection="0"/>
    <xf numFmtId="0" fontId="23" fillId="87" borderId="22" applyNumberFormat="0" applyFont="0" applyAlignment="0" applyProtection="0"/>
    <xf numFmtId="0" fontId="71" fillId="38" borderId="14" applyNumberFormat="0" applyAlignment="0" applyProtection="0"/>
    <xf numFmtId="0" fontId="25" fillId="0" borderId="23"/>
    <xf numFmtId="0" fontId="23" fillId="87" borderId="22" applyNumberFormat="0" applyFont="0" applyAlignment="0" applyProtection="0"/>
    <xf numFmtId="0" fontId="126" fillId="81" borderId="31" applyNumberFormat="0" applyAlignment="0" applyProtection="0"/>
    <xf numFmtId="0" fontId="71" fillId="38" borderId="14" applyNumberFormat="0" applyAlignment="0" applyProtection="0"/>
    <xf numFmtId="0" fontId="28" fillId="87" borderId="22" applyNumberFormat="0" applyFont="0" applyAlignment="0" applyProtection="0"/>
    <xf numFmtId="4" fontId="133" fillId="93" borderId="34" applyNumberFormat="0" applyProtection="0">
      <alignment vertical="center"/>
    </xf>
    <xf numFmtId="4" fontId="135"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4" fontId="124" fillId="34" borderId="34" applyNumberFormat="0" applyProtection="0">
      <alignment horizontal="right" vertical="center"/>
    </xf>
    <xf numFmtId="4" fontId="124" fillId="46" borderId="34" applyNumberFormat="0" applyProtection="0">
      <alignment horizontal="right" vertical="center"/>
    </xf>
    <xf numFmtId="4" fontId="124" fillId="68" borderId="34" applyNumberFormat="0" applyProtection="0">
      <alignment horizontal="right" vertical="center"/>
    </xf>
    <xf numFmtId="4" fontId="124" fillId="48" borderId="34" applyNumberFormat="0" applyProtection="0">
      <alignment horizontal="right" vertical="center"/>
    </xf>
    <xf numFmtId="0" fontId="46" fillId="81" borderId="14" applyNumberFormat="0" applyAlignment="0" applyProtection="0"/>
    <xf numFmtId="4" fontId="124" fillId="56" borderId="34" applyNumberFormat="0" applyProtection="0">
      <alignment horizontal="right" vertical="center"/>
    </xf>
    <xf numFmtId="0" fontId="46" fillId="81" borderId="14" applyNumberFormat="0" applyAlignment="0" applyProtection="0"/>
    <xf numFmtId="4" fontId="124" fillId="79" borderId="34" applyNumberFormat="0" applyProtection="0">
      <alignment horizontal="right" vertical="center"/>
    </xf>
    <xf numFmtId="4" fontId="124" fillId="74" borderId="34" applyNumberFormat="0" applyProtection="0">
      <alignment horizontal="right" vertical="center"/>
    </xf>
    <xf numFmtId="4" fontId="124" fillId="103" borderId="34" applyNumberFormat="0" applyProtection="0">
      <alignment horizontal="right" vertical="center"/>
    </xf>
    <xf numFmtId="4" fontId="124" fillId="47" borderId="34" applyNumberFormat="0" applyProtection="0">
      <alignment horizontal="right" vertical="center"/>
    </xf>
    <xf numFmtId="4" fontId="124" fillId="97" borderId="34" applyNumberFormat="0" applyProtection="0">
      <alignment horizontal="right" vertical="center"/>
    </xf>
    <xf numFmtId="0" fontId="23" fillId="107" borderId="34" applyNumberFormat="0" applyProtection="0">
      <alignment horizontal="left" vertical="center" indent="1"/>
    </xf>
    <xf numFmtId="0" fontId="23" fillId="107" borderId="34" applyNumberFormat="0" applyProtection="0">
      <alignment horizontal="left" vertical="top" indent="1"/>
    </xf>
    <xf numFmtId="0" fontId="23" fillId="97" borderId="34" applyNumberFormat="0" applyProtection="0">
      <alignment horizontal="left" vertical="center" indent="1"/>
    </xf>
    <xf numFmtId="0" fontId="23" fillId="97" borderId="34" applyNumberFormat="0" applyProtection="0">
      <alignment horizontal="left" vertical="top" indent="1"/>
    </xf>
    <xf numFmtId="0" fontId="23" fillId="45" borderId="34" applyNumberFormat="0" applyProtection="0">
      <alignment horizontal="left" vertical="center" indent="1"/>
    </xf>
    <xf numFmtId="0" fontId="23" fillId="45" borderId="34" applyNumberFormat="0" applyProtection="0">
      <alignment horizontal="left" vertical="top" indent="1"/>
    </xf>
    <xf numFmtId="0" fontId="23" fillId="106" borderId="34" applyNumberFormat="0" applyProtection="0">
      <alignment horizontal="left" vertical="center" indent="1"/>
    </xf>
    <xf numFmtId="0" fontId="23" fillId="106" borderId="34" applyNumberFormat="0" applyProtection="0">
      <alignment horizontal="left" vertical="top" indent="1"/>
    </xf>
    <xf numFmtId="4" fontId="124" fillId="87" borderId="34" applyNumberFormat="0" applyProtection="0">
      <alignment vertical="center"/>
    </xf>
    <xf numFmtId="4" fontId="145" fillId="87" borderId="34" applyNumberFormat="0" applyProtection="0">
      <alignment vertical="center"/>
    </xf>
    <xf numFmtId="4" fontId="124" fillId="87" borderId="34" applyNumberFormat="0" applyProtection="0">
      <alignment horizontal="left" vertical="center" indent="1"/>
    </xf>
    <xf numFmtId="0" fontId="124" fillId="87" borderId="34" applyNumberFormat="0" applyProtection="0">
      <alignment horizontal="left" vertical="top" indent="1"/>
    </xf>
    <xf numFmtId="4" fontId="124" fillId="106" borderId="34" applyNumberFormat="0" applyProtection="0">
      <alignment horizontal="right" vertical="center"/>
    </xf>
    <xf numFmtId="4" fontId="145" fillId="106" borderId="34" applyNumberFormat="0" applyProtection="0">
      <alignment horizontal="right" vertical="center"/>
    </xf>
    <xf numFmtId="4" fontId="124" fillId="97" borderId="34" applyNumberFormat="0" applyProtection="0">
      <alignment horizontal="left" vertical="center" indent="1"/>
    </xf>
    <xf numFmtId="0" fontId="124" fillId="97" borderId="34" applyNumberFormat="0" applyProtection="0">
      <alignment horizontal="left" vertical="top" indent="1"/>
    </xf>
    <xf numFmtId="4" fontId="106" fillId="106" borderId="34" applyNumberFormat="0" applyProtection="0">
      <alignment horizontal="right" vertical="center"/>
    </xf>
    <xf numFmtId="0" fontId="126" fillId="81" borderId="31" applyNumberFormat="0" applyAlignment="0" applyProtection="0"/>
    <xf numFmtId="9" fontId="15" fillId="0" borderId="0" applyFont="0" applyFill="0" applyBorder="0" applyAlignment="0" applyProtection="0"/>
    <xf numFmtId="0" fontId="15" fillId="0" borderId="0"/>
    <xf numFmtId="0" fontId="124" fillId="97" borderId="34" applyNumberFormat="0" applyProtection="0">
      <alignment horizontal="left" vertical="top" indent="1"/>
    </xf>
    <xf numFmtId="4" fontId="124" fillId="106" borderId="34" applyNumberFormat="0" applyProtection="0">
      <alignment horizontal="right" vertical="center"/>
    </xf>
    <xf numFmtId="4" fontId="124" fillId="87" borderId="34" applyNumberFormat="0" applyProtection="0">
      <alignment horizontal="left" vertical="center" indent="1"/>
    </xf>
    <xf numFmtId="4" fontId="133" fillId="93" borderId="34" applyNumberFormat="0" applyProtection="0">
      <alignment vertical="center"/>
    </xf>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4" fontId="124" fillId="48" borderId="34" applyNumberFormat="0" applyProtection="0">
      <alignment horizontal="right" vertical="center"/>
    </xf>
    <xf numFmtId="0" fontId="71" fillId="38" borderId="14" applyNumberFormat="0" applyAlignment="0" applyProtection="0"/>
    <xf numFmtId="4" fontId="124" fillId="74" borderId="34" applyNumberFormat="0" applyProtection="0">
      <alignment horizontal="right" vertical="center"/>
    </xf>
    <xf numFmtId="4" fontId="124" fillId="79" borderId="34" applyNumberFormat="0" applyProtection="0">
      <alignment horizontal="right" vertical="center"/>
    </xf>
    <xf numFmtId="4" fontId="135" fillId="120" borderId="34" applyNumberFormat="0" applyProtection="0">
      <alignment vertical="center"/>
    </xf>
    <xf numFmtId="4" fontId="133" fillId="120" borderId="34" applyNumberFormat="0" applyProtection="0">
      <alignment horizontal="left" vertical="center" indent="1"/>
    </xf>
    <xf numFmtId="0" fontId="133" fillId="120" borderId="34" applyNumberFormat="0" applyProtection="0">
      <alignment horizontal="left" vertical="top" indent="1"/>
    </xf>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1" borderId="34" applyNumberFormat="0" applyProtection="0">
      <alignment horizontal="left" vertical="center" indent="1"/>
    </xf>
    <xf numFmtId="0" fontId="23" fillId="121" borderId="34" applyNumberFormat="0" applyProtection="0">
      <alignment horizontal="left" vertical="top" indent="1"/>
    </xf>
    <xf numFmtId="0" fontId="23" fillId="123" borderId="34" applyNumberFormat="0" applyProtection="0">
      <alignment horizontal="left" vertical="center" indent="1"/>
    </xf>
    <xf numFmtId="0" fontId="23" fillId="123" borderId="34" applyNumberFormat="0" applyProtection="0">
      <alignment horizontal="left" vertical="top" indent="1"/>
    </xf>
    <xf numFmtId="0" fontId="23" fillId="117" borderId="34" applyNumberFormat="0" applyProtection="0">
      <alignment horizontal="left" vertical="center" indent="1"/>
    </xf>
    <xf numFmtId="0" fontId="23" fillId="117" borderId="34" applyNumberFormat="0" applyProtection="0">
      <alignment horizontal="left" vertical="top" indent="1"/>
    </xf>
    <xf numFmtId="0" fontId="190" fillId="107" borderId="49" applyBorder="0"/>
    <xf numFmtId="4" fontId="124" fillId="92" borderId="34" applyNumberFormat="0" applyProtection="0">
      <alignment vertical="center"/>
    </xf>
    <xf numFmtId="4" fontId="145" fillId="92" borderId="34" applyNumberFormat="0" applyProtection="0">
      <alignment vertical="center"/>
    </xf>
    <xf numFmtId="4" fontId="124" fillId="92" borderId="34" applyNumberFormat="0" applyProtection="0">
      <alignment horizontal="left" vertical="center" indent="1"/>
    </xf>
    <xf numFmtId="0" fontId="124" fillId="92" borderId="34" applyNumberFormat="0" applyProtection="0">
      <alignment horizontal="left" vertical="top" indent="1"/>
    </xf>
    <xf numFmtId="0" fontId="124" fillId="121" borderId="34" applyNumberFormat="0" applyProtection="0">
      <alignment horizontal="left" vertical="top" indent="1"/>
    </xf>
    <xf numFmtId="9" fontId="14" fillId="0" borderId="0" applyFont="0" applyFill="0" applyBorder="0" applyAlignment="0" applyProtection="0"/>
    <xf numFmtId="0" fontId="19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4"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9" fontId="14" fillId="0" borderId="0" applyFont="0" applyFill="0" applyBorder="0" applyAlignment="0" applyProtection="0"/>
    <xf numFmtId="0" fontId="14" fillId="0" borderId="0"/>
    <xf numFmtId="0" fontId="193" fillId="74" borderId="0" applyNumberFormat="0" applyBorder="0" applyAlignment="0" applyProtection="0"/>
    <xf numFmtId="0" fontId="24" fillId="47" borderId="0" applyNumberFormat="0" applyBorder="0" applyAlignment="0" applyProtection="0"/>
    <xf numFmtId="0" fontId="32" fillId="55" borderId="0" applyNumberFormat="0" applyBorder="0" applyAlignment="0" applyProtection="0"/>
    <xf numFmtId="168" fontId="162" fillId="119" borderId="0" applyBorder="0" applyProtection="0"/>
    <xf numFmtId="0" fontId="23" fillId="123" borderId="34" applyNumberFormat="0" applyProtection="0">
      <alignment horizontal="left" vertical="top" indent="1"/>
    </xf>
    <xf numFmtId="0" fontId="24" fillId="36" borderId="0" applyNumberFormat="0" applyBorder="0" applyAlignment="0" applyProtection="0"/>
    <xf numFmtId="0" fontId="193" fillId="46" borderId="0" applyNumberFormat="0" applyBorder="0" applyAlignment="0" applyProtection="0"/>
    <xf numFmtId="168" fontId="162" fillId="119" borderId="0" applyBorder="0" applyProtection="0"/>
    <xf numFmtId="0" fontId="193" fillId="54" borderId="0" applyNumberFormat="0" applyBorder="0" applyAlignment="0" applyProtection="0"/>
    <xf numFmtId="0" fontId="24" fillId="38" borderId="0" applyNumberFormat="0" applyBorder="0" applyAlignment="0" applyProtection="0"/>
    <xf numFmtId="0" fontId="24" fillId="46" borderId="0" applyNumberFormat="0" applyBorder="0" applyAlignment="0" applyProtection="0"/>
    <xf numFmtId="168" fontId="162" fillId="0" borderId="0" applyBorder="0" applyAlignment="0" applyProtection="0"/>
    <xf numFmtId="0" fontId="201" fillId="0" borderId="0" applyNumberFormat="0" applyFill="0" applyBorder="0" applyAlignment="0" applyProtection="0"/>
    <xf numFmtId="0" fontId="204" fillId="0" borderId="17" applyNumberFormat="0" applyFill="0" applyAlignment="0" applyProtection="0"/>
    <xf numFmtId="0" fontId="32" fillId="61" borderId="0" applyNumberFormat="0" applyBorder="0" applyAlignment="0" applyProtection="0"/>
    <xf numFmtId="0" fontId="24" fillId="45" borderId="0" applyNumberFormat="0" applyBorder="0" applyAlignment="0" applyProtection="0"/>
    <xf numFmtId="0" fontId="24" fillId="37" borderId="0" applyNumberFormat="0" applyBorder="0" applyAlignment="0" applyProtection="0"/>
    <xf numFmtId="0" fontId="14" fillId="0" borderId="0"/>
    <xf numFmtId="0" fontId="24" fillId="45" borderId="0" applyNumberFormat="0" applyBorder="0" applyAlignment="0" applyProtection="0"/>
    <xf numFmtId="0" fontId="193" fillId="54" borderId="0" applyNumberFormat="0" applyBorder="0" applyAlignment="0" applyProtection="0"/>
    <xf numFmtId="0" fontId="161" fillId="0" borderId="42" applyNumberFormat="0" applyFill="0" applyAlignment="0" applyProtection="0"/>
    <xf numFmtId="0" fontId="14" fillId="0" borderId="0"/>
    <xf numFmtId="9" fontId="14" fillId="0" borderId="0" applyFont="0" applyFill="0" applyBorder="0" applyAlignment="0" applyProtection="0"/>
    <xf numFmtId="0" fontId="207" fillId="0" borderId="42" applyNumberFormat="0" applyFill="0" applyAlignment="0" applyProtection="0"/>
    <xf numFmtId="0" fontId="23" fillId="87" borderId="22" applyNumberFormat="0" applyFont="0" applyAlignment="0" applyProtection="0"/>
    <xf numFmtId="0" fontId="23" fillId="121" borderId="34" applyNumberFormat="0" applyProtection="0">
      <alignment horizontal="left" vertical="top" indent="1"/>
    </xf>
    <xf numFmtId="168" fontId="162" fillId="86" borderId="0" applyBorder="0" applyProtection="0"/>
    <xf numFmtId="0" fontId="205" fillId="34"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48" borderId="0" applyNumberFormat="0" applyBorder="0" applyAlignment="0" applyProtection="0"/>
    <xf numFmtId="0" fontId="193" fillId="55" borderId="0" applyNumberFormat="0" applyBorder="0" applyAlignment="0" applyProtection="0"/>
    <xf numFmtId="0" fontId="193" fillId="79" borderId="0" applyNumberFormat="0" applyBorder="0" applyAlignment="0" applyProtection="0"/>
    <xf numFmtId="0" fontId="193" fillId="55" borderId="0" applyNumberFormat="0" applyBorder="0" applyAlignment="0" applyProtection="0"/>
    <xf numFmtId="0" fontId="32" fillId="61" borderId="0" applyNumberFormat="0" applyBorder="0" applyAlignment="0" applyProtection="0"/>
    <xf numFmtId="0" fontId="32" fillId="68" borderId="0" applyNumberFormat="0" applyBorder="0" applyAlignment="0" applyProtection="0"/>
    <xf numFmtId="0" fontId="32" fillId="54" borderId="0" applyNumberFormat="0" applyBorder="0" applyAlignment="0" applyProtection="0"/>
    <xf numFmtId="0" fontId="32" fillId="79" borderId="0" applyNumberFormat="0" applyBorder="0" applyAlignment="0" applyProtection="0"/>
    <xf numFmtId="0" fontId="194" fillId="81" borderId="14" applyNumberFormat="0" applyAlignment="0" applyProtection="0"/>
    <xf numFmtId="251" fontId="23" fillId="0" borderId="0" applyFont="0" applyFill="0" applyBorder="0" applyAlignment="0" applyProtection="0"/>
    <xf numFmtId="0" fontId="32" fillId="74" borderId="0" applyNumberFormat="0" applyBorder="0" applyAlignment="0" applyProtection="0"/>
    <xf numFmtId="0" fontId="195" fillId="0" borderId="0" applyNumberFormat="0" applyFill="0" applyBorder="0" applyAlignment="0" applyProtection="0"/>
    <xf numFmtId="0" fontId="32" fillId="68" borderId="0" applyNumberFormat="0" applyBorder="0" applyAlignment="0" applyProtection="0"/>
    <xf numFmtId="0" fontId="160" fillId="0" borderId="41" applyNumberFormat="0" applyFill="0" applyAlignment="0" applyProtection="0"/>
    <xf numFmtId="0" fontId="196" fillId="38" borderId="14" applyNumberFormat="0" applyAlignment="0" applyProtection="0"/>
    <xf numFmtId="0" fontId="71" fillId="38" borderId="14" applyNumberFormat="0" applyAlignment="0" applyProtection="0"/>
    <xf numFmtId="0" fontId="197" fillId="81" borderId="31" applyNumberFormat="0" applyAlignment="0" applyProtection="0"/>
    <xf numFmtId="210" fontId="162" fillId="92" borderId="0"/>
    <xf numFmtId="0" fontId="199" fillId="35" borderId="0" applyNumberFormat="0" applyBorder="0" applyAlignment="0" applyProtection="0"/>
    <xf numFmtId="0" fontId="200" fillId="93" borderId="0" applyNumberFormat="0" applyBorder="0" applyAlignment="0" applyProtection="0"/>
    <xf numFmtId="0" fontId="23" fillId="122" borderId="34" applyNumberFormat="0" applyProtection="0">
      <alignment horizontal="left" vertical="center" indent="1"/>
    </xf>
    <xf numFmtId="0" fontId="23" fillId="122" borderId="34" applyNumberFormat="0" applyProtection="0">
      <alignment horizontal="left" vertical="top" indent="1"/>
    </xf>
    <xf numFmtId="0" fontId="23" fillId="123" borderId="34" applyNumberFormat="0" applyProtection="0">
      <alignment horizontal="left" vertical="center" indent="1"/>
    </xf>
    <xf numFmtId="0" fontId="69" fillId="0" borderId="50" applyNumberFormat="0" applyFill="0" applyAlignment="0" applyProtection="0"/>
    <xf numFmtId="0" fontId="23" fillId="121" borderId="34" applyNumberFormat="0" applyProtection="0">
      <alignment horizontal="left" vertical="center" indent="1"/>
    </xf>
    <xf numFmtId="0" fontId="208" fillId="0" borderId="27" applyNumberFormat="0" applyFill="0" applyAlignment="0" applyProtection="0"/>
    <xf numFmtId="0" fontId="23" fillId="117" borderId="34" applyNumberFormat="0" applyProtection="0">
      <alignment horizontal="left" vertical="center" indent="1"/>
    </xf>
    <xf numFmtId="0" fontId="23" fillId="117" borderId="34" applyNumberFormat="0" applyProtection="0">
      <alignment horizontal="left" vertical="top" indent="1"/>
    </xf>
    <xf numFmtId="0" fontId="23" fillId="0" borderId="0"/>
    <xf numFmtId="0" fontId="24" fillId="35" borderId="0" applyNumberFormat="0" applyBorder="0" applyAlignment="0" applyProtection="0"/>
    <xf numFmtId="0" fontId="32" fillId="54" borderId="0" applyNumberFormat="0" applyBorder="0" applyAlignment="0" applyProtection="0"/>
    <xf numFmtId="0" fontId="23" fillId="0" borderId="0"/>
    <xf numFmtId="0" fontId="32" fillId="79" borderId="0" applyNumberFormat="0" applyBorder="0" applyAlignment="0" applyProtection="0"/>
    <xf numFmtId="0" fontId="24" fillId="36" borderId="0" applyNumberFormat="0" applyBorder="0" applyAlignment="0" applyProtection="0"/>
    <xf numFmtId="0" fontId="23" fillId="0" borderId="0"/>
    <xf numFmtId="9" fontId="14" fillId="0" borderId="0" applyFont="0" applyFill="0" applyBorder="0" applyAlignment="0" applyProtection="0"/>
    <xf numFmtId="0" fontId="14" fillId="0" borderId="0"/>
    <xf numFmtId="0" fontId="23" fillId="0" borderId="0"/>
    <xf numFmtId="0" fontId="32" fillId="74" borderId="0" applyNumberFormat="0" applyBorder="0" applyAlignment="0" applyProtection="0"/>
    <xf numFmtId="0" fontId="193" fillId="53" borderId="0" applyNumberFormat="0" applyBorder="0" applyAlignment="0" applyProtection="0"/>
    <xf numFmtId="0" fontId="193" fillId="61"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08" fillId="0" borderId="0" applyNumberFormat="0" applyFill="0" applyBorder="0" applyAlignment="0" applyProtection="0"/>
    <xf numFmtId="0" fontId="202" fillId="82" borderId="18" applyNumberFormat="0" applyAlignment="0" applyProtection="0"/>
    <xf numFmtId="0" fontId="206" fillId="0" borderId="41" applyNumberFormat="0" applyFill="0" applyAlignment="0" applyProtection="0"/>
    <xf numFmtId="0" fontId="198" fillId="0" borderId="50" applyNumberFormat="0" applyFill="0" applyAlignment="0" applyProtection="0"/>
    <xf numFmtId="0" fontId="71" fillId="38" borderId="14" applyNumberFormat="0" applyAlignment="0" applyProtection="0"/>
    <xf numFmtId="0" fontId="193" fillId="47" borderId="0" applyNumberFormat="0" applyBorder="0" applyAlignment="0" applyProtection="0"/>
    <xf numFmtId="0" fontId="193" fillId="56" borderId="0" applyNumberFormat="0" applyBorder="0" applyAlignment="0" applyProtection="0"/>
    <xf numFmtId="0" fontId="193" fillId="68" borderId="0" applyNumberFormat="0" applyBorder="0" applyAlignment="0" applyProtection="0"/>
    <xf numFmtId="9" fontId="14" fillId="0" borderId="0" applyFont="0" applyFill="0" applyBorder="0" applyAlignment="0" applyProtection="0"/>
    <xf numFmtId="0" fontId="203" fillId="0" borderId="0" applyNumberFormat="0" applyFill="0" applyBorder="0" applyAlignment="0" applyProtection="0"/>
    <xf numFmtId="0" fontId="32" fillId="55" borderId="0" applyNumberFormat="0" applyBorder="0" applyAlignment="0" applyProtection="0"/>
    <xf numFmtId="9" fontId="14" fillId="0" borderId="0" applyFont="0" applyFill="0" applyBorder="0" applyAlignment="0" applyProtection="0"/>
    <xf numFmtId="0" fontId="71" fillId="38" borderId="14" applyNumberFormat="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23" fillId="0" borderId="0"/>
    <xf numFmtId="0" fontId="23" fillId="0" borderId="0"/>
    <xf numFmtId="0" fontId="32" fillId="61" borderId="0" applyNumberFormat="0" applyBorder="0" applyAlignment="0" applyProtection="0"/>
    <xf numFmtId="0" fontId="32" fillId="68" borderId="0" applyNumberFormat="0" applyBorder="0" applyAlignment="0" applyProtection="0"/>
    <xf numFmtId="0" fontId="32" fillId="7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79" borderId="0" applyNumberFormat="0" applyBorder="0" applyAlignment="0" applyProtection="0"/>
    <xf numFmtId="0" fontId="32" fillId="61" borderId="0" applyNumberFormat="0" applyBorder="0" applyAlignment="0" applyProtection="0"/>
    <xf numFmtId="0" fontId="32" fillId="68" borderId="0" applyNumberFormat="0" applyBorder="0" applyAlignment="0" applyProtection="0"/>
    <xf numFmtId="0" fontId="32" fillId="7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79" borderId="0" applyNumberFormat="0" applyBorder="0" applyAlignment="0" applyProtection="0"/>
    <xf numFmtId="0" fontId="71" fillId="38" borderId="14" applyNumberFormat="0" applyAlignment="0" applyProtection="0"/>
    <xf numFmtId="0" fontId="71" fillId="38" borderId="14" applyNumberFormat="0" applyAlignment="0" applyProtection="0"/>
    <xf numFmtId="0" fontId="71" fillId="38" borderId="14" applyNumberFormat="0" applyAlignment="0" applyProtection="0"/>
    <xf numFmtId="0" fontId="71" fillId="38" borderId="14" applyNumberFormat="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32" fillId="79"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74" borderId="0" applyNumberFormat="0" applyBorder="0" applyAlignment="0" applyProtection="0"/>
    <xf numFmtId="0" fontId="32" fillId="68" borderId="0" applyNumberFormat="0" applyBorder="0" applyAlignment="0" applyProtection="0"/>
    <xf numFmtId="0" fontId="32" fillId="61" borderId="0" applyNumberFormat="0" applyBorder="0" applyAlignment="0" applyProtection="0"/>
    <xf numFmtId="0" fontId="23" fillId="0" borderId="0"/>
    <xf numFmtId="0" fontId="23" fillId="0" borderId="0"/>
    <xf numFmtId="0" fontId="23" fillId="0" borderId="0"/>
    <xf numFmtId="43" fontId="3" fillId="0" borderId="0" applyFont="0" applyFill="0" applyBorder="0" applyAlignment="0" applyProtection="0"/>
    <xf numFmtId="0" fontId="2" fillId="0" borderId="0"/>
    <xf numFmtId="9" fontId="2" fillId="0" borderId="0" applyFont="0" applyFill="0" applyBorder="0" applyAlignment="0" applyProtection="0"/>
    <xf numFmtId="0" fontId="15" fillId="0" borderId="0"/>
    <xf numFmtId="169" fontId="15" fillId="0" borderId="0" applyFont="0" applyFill="0" applyBorder="0" applyAlignment="0" applyProtection="0"/>
    <xf numFmtId="9" fontId="15" fillId="0" borderId="0" applyFont="0" applyFill="0" applyBorder="0" applyAlignment="0" applyProtection="0"/>
    <xf numFmtId="0" fontId="124" fillId="97" borderId="0" applyNumberFormat="0" applyBorder="0" applyAlignment="0" applyProtection="0"/>
    <xf numFmtId="0" fontId="124" fillId="46" borderId="0" applyNumberFormat="0" applyBorder="0" applyAlignment="0" applyProtection="0"/>
    <xf numFmtId="0" fontId="124" fillId="87" borderId="0" applyNumberFormat="0" applyBorder="0" applyAlignment="0" applyProtection="0"/>
    <xf numFmtId="0" fontId="124" fillId="108" borderId="0" applyNumberFormat="0" applyBorder="0" applyAlignment="0" applyProtection="0"/>
    <xf numFmtId="0" fontId="124" fillId="45" borderId="0" applyNumberFormat="0" applyBorder="0" applyAlignment="0" applyProtection="0"/>
    <xf numFmtId="0" fontId="124" fillId="34" borderId="0" applyNumberFormat="0" applyBorder="0" applyAlignment="0" applyProtection="0"/>
    <xf numFmtId="0" fontId="124" fillId="107" borderId="0" applyNumberFormat="0" applyBorder="0" applyAlignment="0" applyProtection="0"/>
    <xf numFmtId="0" fontId="124" fillId="46" borderId="0" applyNumberFormat="0" applyBorder="0" applyAlignment="0" applyProtection="0"/>
    <xf numFmtId="0" fontId="124" fillId="74" borderId="0" applyNumberFormat="0" applyBorder="0" applyAlignment="0" applyProtection="0"/>
    <xf numFmtId="0" fontId="124" fillId="81" borderId="0" applyNumberFormat="0" applyBorder="0" applyAlignment="0" applyProtection="0"/>
    <xf numFmtId="0" fontId="124" fillId="107" borderId="0" applyNumberFormat="0" applyBorder="0" applyAlignment="0" applyProtection="0"/>
    <xf numFmtId="0" fontId="124" fillId="38" borderId="0" applyNumberFormat="0" applyBorder="0" applyAlignment="0" applyProtection="0"/>
    <xf numFmtId="0" fontId="209" fillId="107" borderId="0" applyNumberFormat="0" applyBorder="0" applyAlignment="0" applyProtection="0"/>
    <xf numFmtId="0" fontId="209" fillId="46" borderId="0" applyNumberFormat="0" applyBorder="0" applyAlignment="0" applyProtection="0"/>
    <xf numFmtId="0" fontId="209" fillId="74" borderId="0" applyNumberFormat="0" applyBorder="0" applyAlignment="0" applyProtection="0"/>
    <xf numFmtId="0" fontId="209" fillId="81" borderId="0" applyNumberFormat="0" applyBorder="0" applyAlignment="0" applyProtection="0"/>
    <xf numFmtId="0" fontId="209" fillId="107" borderId="0" applyNumberFormat="0" applyBorder="0" applyAlignment="0" applyProtection="0"/>
    <xf numFmtId="0" fontId="209" fillId="38" borderId="0" applyNumberFormat="0" applyBorder="0" applyAlignment="0" applyProtection="0"/>
    <xf numFmtId="0" fontId="32" fillId="125" borderId="0" applyNumberFormat="0" applyBorder="0" applyAlignment="0" applyProtection="0"/>
    <xf numFmtId="0" fontId="32" fillId="126" borderId="0" applyNumberFormat="0" applyBorder="0" applyAlignment="0" applyProtection="0"/>
    <xf numFmtId="0" fontId="32" fillId="66" borderId="0" applyNumberFormat="0" applyBorder="0" applyAlignment="0" applyProtection="0"/>
    <xf numFmtId="0" fontId="216" fillId="78" borderId="14" applyNumberFormat="0" applyAlignment="0" applyProtection="0"/>
    <xf numFmtId="0" fontId="32" fillId="127" borderId="0" applyNumberFormat="0" applyBorder="0" applyAlignment="0" applyProtection="0"/>
    <xf numFmtId="0" fontId="32" fillId="128" borderId="0" applyNumberFormat="0" applyBorder="0" applyAlignment="0" applyProtection="0"/>
    <xf numFmtId="0" fontId="32" fillId="129" borderId="0" applyNumberFormat="0" applyBorder="0" applyAlignment="0" applyProtection="0"/>
    <xf numFmtId="0" fontId="216" fillId="78" borderId="14" applyNumberFormat="0" applyAlignment="0" applyProtection="0"/>
    <xf numFmtId="0" fontId="210" fillId="65" borderId="0" applyNumberFormat="0" applyBorder="0" applyAlignment="0" applyProtection="0"/>
    <xf numFmtId="0" fontId="211" fillId="130" borderId="14" applyNumberFormat="0" applyAlignment="0" applyProtection="0"/>
    <xf numFmtId="0" fontId="50" fillId="66" borderId="18" applyNumberFormat="0" applyAlignment="0" applyProtection="0"/>
    <xf numFmtId="0" fontId="212" fillId="0" borderId="0" applyNumberFormat="0" applyFill="0" applyBorder="0" applyAlignment="0" applyProtection="0"/>
    <xf numFmtId="0" fontId="85" fillId="131" borderId="0" applyNumberFormat="0" applyBorder="0" applyAlignment="0" applyProtection="0"/>
    <xf numFmtId="0" fontId="213" fillId="0" borderId="51" applyNumberFormat="0" applyFill="0" applyAlignment="0" applyProtection="0"/>
    <xf numFmtId="0" fontId="214" fillId="0" borderId="42" applyNumberFormat="0" applyFill="0" applyAlignment="0" applyProtection="0"/>
    <xf numFmtId="0" fontId="215" fillId="0" borderId="52" applyNumberFormat="0" applyFill="0" applyAlignment="0" applyProtection="0"/>
    <xf numFmtId="0" fontId="215" fillId="0" borderId="0" applyNumberFormat="0" applyFill="0" applyBorder="0" applyAlignment="0" applyProtection="0"/>
    <xf numFmtId="0" fontId="216" fillId="78" borderId="14" applyNumberFormat="0" applyAlignment="0" applyProtection="0"/>
    <xf numFmtId="0" fontId="217" fillId="0" borderId="53" applyNumberFormat="0" applyFill="0" applyAlignment="0" applyProtection="0"/>
    <xf numFmtId="0" fontId="114" fillId="78" borderId="0" applyNumberFormat="0" applyBorder="0" applyAlignment="0" applyProtection="0"/>
    <xf numFmtId="0" fontId="23" fillId="77" borderId="22" applyNumberFormat="0" applyFont="0" applyAlignment="0" applyProtection="0"/>
    <xf numFmtId="0" fontId="126" fillId="130" borderId="31" applyNumberFormat="0" applyAlignment="0" applyProtection="0"/>
    <xf numFmtId="0" fontId="32" fillId="129" borderId="0" applyNumberFormat="0" applyBorder="0" applyAlignment="0" applyProtection="0"/>
    <xf numFmtId="0" fontId="32" fillId="128" borderId="0" applyNumberFormat="0" applyBorder="0" applyAlignment="0" applyProtection="0"/>
    <xf numFmtId="0" fontId="32" fillId="127" borderId="0" applyNumberFormat="0" applyBorder="0" applyAlignment="0" applyProtection="0"/>
    <xf numFmtId="0" fontId="32" fillId="66" borderId="0" applyNumberFormat="0" applyBorder="0" applyAlignment="0" applyProtection="0"/>
    <xf numFmtId="0" fontId="32" fillId="126" borderId="0" applyNumberFormat="0" applyBorder="0" applyAlignment="0" applyProtection="0"/>
    <xf numFmtId="0" fontId="32" fillId="125" borderId="0" applyNumberFormat="0" applyBorder="0" applyAlignment="0" applyProtection="0"/>
    <xf numFmtId="0" fontId="154" fillId="0" borderId="0" applyNumberFormat="0" applyFill="0" applyBorder="0" applyAlignment="0" applyProtection="0"/>
    <xf numFmtId="0" fontId="69" fillId="0" borderId="54" applyNumberFormat="0" applyFill="0" applyAlignment="0" applyProtection="0"/>
    <xf numFmtId="0" fontId="23" fillId="0" borderId="0"/>
    <xf numFmtId="0" fontId="32" fillId="129" borderId="0" applyNumberFormat="0" applyBorder="0" applyAlignment="0" applyProtection="0"/>
    <xf numFmtId="0" fontId="32" fillId="128" borderId="0" applyNumberFormat="0" applyBorder="0" applyAlignment="0" applyProtection="0"/>
    <xf numFmtId="0" fontId="32" fillId="127" borderId="0" applyNumberFormat="0" applyBorder="0" applyAlignment="0" applyProtection="0"/>
    <xf numFmtId="0" fontId="32" fillId="66" borderId="0" applyNumberFormat="0" applyBorder="0" applyAlignment="0" applyProtection="0"/>
    <xf numFmtId="0" fontId="32" fillId="126" borderId="0" applyNumberFormat="0" applyBorder="0" applyAlignment="0" applyProtection="0"/>
    <xf numFmtId="0" fontId="32" fillId="125" borderId="0" applyNumberFormat="0" applyBorder="0" applyAlignment="0" applyProtection="0"/>
    <xf numFmtId="0" fontId="23" fillId="0" borderId="0"/>
    <xf numFmtId="0" fontId="23" fillId="0" borderId="0"/>
    <xf numFmtId="0" fontId="23" fillId="0" borderId="0"/>
    <xf numFmtId="0" fontId="23" fillId="0" borderId="0"/>
    <xf numFmtId="0" fontId="15" fillId="0" borderId="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49" borderId="0" applyNumberFormat="0" applyBorder="0" applyAlignment="0" applyProtection="0"/>
    <xf numFmtId="0" fontId="29" fillId="40"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29" fillId="49" borderId="0" applyNumberFormat="0" applyBorder="0" applyAlignment="0" applyProtection="0"/>
    <xf numFmtId="0" fontId="29" fillId="52" borderId="0" applyNumberFormat="0" applyBorder="0" applyAlignment="0" applyProtection="0"/>
    <xf numFmtId="0" fontId="33" fillId="49" borderId="0" applyNumberFormat="0" applyBorder="0" applyAlignment="0" applyProtection="0"/>
    <xf numFmtId="0" fontId="33" fillId="4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9" borderId="0" applyNumberFormat="0" applyBorder="0" applyAlignment="0" applyProtection="0"/>
    <xf numFmtId="0" fontId="33" fillId="52" borderId="0" applyNumberFormat="0" applyBorder="0" applyAlignment="0" applyProtection="0"/>
    <xf numFmtId="0" fontId="35" fillId="62" borderId="0" applyNumberFormat="0" applyBorder="0" applyAlignment="0" applyProtection="0"/>
    <xf numFmtId="0" fontId="35" fillId="69" borderId="0" applyNumberFormat="0" applyBorder="0" applyAlignment="0" applyProtection="0"/>
    <xf numFmtId="0" fontId="35" fillId="67" borderId="0" applyNumberFormat="0" applyBorder="0" applyAlignment="0" applyProtection="0"/>
    <xf numFmtId="0" fontId="35" fillId="75" borderId="0" applyNumberFormat="0" applyBorder="0" applyAlignment="0" applyProtection="0"/>
    <xf numFmtId="0" fontId="35" fillId="76" borderId="0" applyNumberFormat="0" applyBorder="0" applyAlignment="0" applyProtection="0"/>
    <xf numFmtId="0" fontId="35" fillId="80" borderId="0" applyNumberFormat="0" applyBorder="0" applyAlignment="0" applyProtection="0"/>
    <xf numFmtId="0" fontId="42" fillId="44" borderId="0" applyNumberFormat="0" applyBorder="0" applyAlignment="0" applyProtection="0"/>
    <xf numFmtId="0" fontId="47" fillId="42" borderId="15" applyNumberFormat="0" applyAlignment="0" applyProtection="0"/>
    <xf numFmtId="0" fontId="51" fillId="67" borderId="19" applyNumberFormat="0" applyAlignment="0" applyProtection="0"/>
    <xf numFmtId="196" fontId="61" fillId="0" borderId="0" applyFont="0" applyFill="0" applyBorder="0" applyAlignment="0" applyProtection="0"/>
    <xf numFmtId="0" fontId="76" fillId="0" borderId="0" applyNumberFormat="0" applyFill="0" applyBorder="0" applyAlignment="0" applyProtection="0"/>
    <xf numFmtId="0" fontId="86" fillId="91" borderId="0" applyNumberFormat="0" applyBorder="0" applyAlignment="0" applyProtection="0"/>
    <xf numFmtId="0" fontId="89" fillId="0" borderId="25" applyNumberFormat="0" applyFill="0" applyAlignment="0" applyProtection="0"/>
    <xf numFmtId="0" fontId="91" fillId="0" borderId="26" applyNumberFormat="0" applyFill="0" applyAlignment="0" applyProtection="0"/>
    <xf numFmtId="0" fontId="93" fillId="0" borderId="28" applyNumberFormat="0" applyFill="0" applyAlignment="0" applyProtection="0"/>
    <xf numFmtId="0" fontId="93" fillId="0" borderId="0" applyNumberFormat="0" applyFill="0" applyBorder="0" applyAlignment="0" applyProtection="0"/>
    <xf numFmtId="0" fontId="102" fillId="52" borderId="15" applyNumberFormat="0" applyAlignment="0" applyProtection="0"/>
    <xf numFmtId="0" fontId="107" fillId="0" borderId="29" applyNumberFormat="0" applyFill="0" applyAlignment="0" applyProtection="0"/>
    <xf numFmtId="0" fontId="115" fillId="52" borderId="0" applyNumberFormat="0" applyBorder="0" applyAlignment="0" applyProtection="0"/>
    <xf numFmtId="0" fontId="34" fillId="0" borderId="0" applyNumberFormat="0" applyBorder="0" applyProtection="0"/>
    <xf numFmtId="0" fontId="118" fillId="0" borderId="0" applyNumberFormat="0" applyBorder="0" applyProtection="0"/>
    <xf numFmtId="0" fontId="29" fillId="0" borderId="0" applyNumberFormat="0" applyBorder="0" applyProtection="0"/>
    <xf numFmtId="0" fontId="34" fillId="0" borderId="0" applyNumberFormat="0" applyBorder="0" applyProtection="0"/>
    <xf numFmtId="0" fontId="3" fillId="0" borderId="0"/>
    <xf numFmtId="0" fontId="61" fillId="0" borderId="0"/>
    <xf numFmtId="0" fontId="120" fillId="0" borderId="0" applyNumberFormat="0" applyBorder="0" applyProtection="0"/>
    <xf numFmtId="0" fontId="61" fillId="41" borderId="30" applyNumberFormat="0" applyFont="0" applyAlignment="0" applyProtection="0"/>
    <xf numFmtId="0" fontId="127" fillId="42" borderId="32" applyNumberFormat="0" applyAlignment="0" applyProtection="0"/>
    <xf numFmtId="9" fontId="61" fillId="0" borderId="0" applyFont="0" applyFill="0" applyBorder="0" applyAlignment="0" applyProtection="0"/>
    <xf numFmtId="0" fontId="155" fillId="0" borderId="0" applyNumberFormat="0" applyFill="0" applyBorder="0" applyAlignment="0" applyProtection="0"/>
    <xf numFmtId="0" fontId="70" fillId="0" borderId="44" applyNumberFormat="0" applyFill="0" applyAlignment="0" applyProtection="0"/>
    <xf numFmtId="0" fontId="15" fillId="0" borderId="0"/>
    <xf numFmtId="0" fontId="177" fillId="0" borderId="0"/>
    <xf numFmtId="0" fontId="128" fillId="0" borderId="0"/>
    <xf numFmtId="9" fontId="128" fillId="0" borderId="0" applyFont="0" applyFill="0" applyBorder="0" applyAlignment="0" applyProtection="0"/>
    <xf numFmtId="0" fontId="15" fillId="0" borderId="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9" fontId="15" fillId="0" borderId="0" applyFont="0" applyFill="0" applyBorder="0" applyAlignment="0" applyProtection="0"/>
    <xf numFmtId="0" fontId="23" fillId="0" borderId="0"/>
    <xf numFmtId="0" fontId="23" fillId="0" borderId="0"/>
    <xf numFmtId="43" fontId="2"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191" fillId="0" borderId="0"/>
    <xf numFmtId="43" fontId="23" fillId="0" borderId="0" applyFont="0" applyFill="0" applyBorder="0" applyAlignment="0" applyProtection="0"/>
    <xf numFmtId="0" fontId="218" fillId="0" borderId="2" applyNumberFormat="0" applyFill="0" applyAlignment="0" applyProtection="0"/>
    <xf numFmtId="0" fontId="219" fillId="0" borderId="3" applyNumberFormat="0" applyFill="0" applyAlignment="0" applyProtection="0"/>
    <xf numFmtId="0" fontId="220" fillId="0" borderId="4" applyNumberFormat="0" applyFill="0" applyAlignment="0" applyProtection="0"/>
    <xf numFmtId="0" fontId="220" fillId="0" borderId="0" applyNumberFormat="0" applyFill="0" applyBorder="0" applyAlignment="0" applyProtection="0"/>
    <xf numFmtId="0" fontId="221" fillId="2" borderId="0" applyNumberFormat="0" applyBorder="0" applyAlignment="0" applyProtection="0"/>
    <xf numFmtId="0" fontId="222" fillId="3" borderId="0" applyNumberFormat="0" applyBorder="0" applyAlignment="0" applyProtection="0"/>
    <xf numFmtId="0" fontId="223" fillId="4" borderId="0" applyNumberFormat="0" applyBorder="0" applyAlignment="0" applyProtection="0"/>
    <xf numFmtId="0" fontId="224" fillId="5" borderId="5" applyNumberFormat="0" applyAlignment="0" applyProtection="0"/>
    <xf numFmtId="0" fontId="225" fillId="6" borderId="6" applyNumberFormat="0" applyAlignment="0" applyProtection="0"/>
    <xf numFmtId="0" fontId="226" fillId="6" borderId="5" applyNumberFormat="0" applyAlignment="0" applyProtection="0"/>
    <xf numFmtId="0" fontId="227" fillId="0" borderId="7" applyNumberFormat="0" applyFill="0" applyAlignment="0" applyProtection="0"/>
    <xf numFmtId="0" fontId="228" fillId="7" borderId="8" applyNumberFormat="0" applyAlignment="0" applyProtection="0"/>
    <xf numFmtId="0" fontId="229" fillId="0" borderId="0" applyNumberFormat="0" applyFill="0" applyBorder="0" applyAlignment="0" applyProtection="0"/>
    <xf numFmtId="0" fontId="230" fillId="0" borderId="0" applyNumberFormat="0" applyFill="0" applyBorder="0" applyAlignment="0" applyProtection="0"/>
    <xf numFmtId="0" fontId="231" fillId="0" borderId="10" applyNumberFormat="0" applyFill="0" applyAlignment="0" applyProtection="0"/>
    <xf numFmtId="0" fontId="232"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232" fillId="12" borderId="0" applyNumberFormat="0" applyBorder="0" applyAlignment="0" applyProtection="0"/>
    <xf numFmtId="0" fontId="232"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232" fillId="16" borderId="0" applyNumberFormat="0" applyBorder="0" applyAlignment="0" applyProtection="0"/>
    <xf numFmtId="0" fontId="232"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232" fillId="20" borderId="0" applyNumberFormat="0" applyBorder="0" applyAlignment="0" applyProtection="0"/>
    <xf numFmtId="0" fontId="232"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232" fillId="24" borderId="0" applyNumberFormat="0" applyBorder="0" applyAlignment="0" applyProtection="0"/>
    <xf numFmtId="0" fontId="2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232" fillId="28" borderId="0" applyNumberFormat="0" applyBorder="0" applyAlignment="0" applyProtection="0"/>
    <xf numFmtId="0" fontId="2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232" fillId="32" borderId="0" applyNumberFormat="0" applyBorder="0" applyAlignment="0" applyProtection="0"/>
    <xf numFmtId="0" fontId="2"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0" fontId="23" fillId="0" borderId="0"/>
    <xf numFmtId="0" fontId="17" fillId="8" borderId="9" applyNumberFormat="0" applyFon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24" fillId="5" borderId="5" applyNumberFormat="0" applyAlignment="0" applyProtection="0"/>
    <xf numFmtId="0" fontId="232" fillId="9" borderId="0" applyNumberFormat="0" applyBorder="0" applyAlignment="0" applyProtection="0"/>
    <xf numFmtId="0" fontId="232" fillId="13" borderId="0" applyNumberFormat="0" applyBorder="0" applyAlignment="0" applyProtection="0"/>
    <xf numFmtId="0" fontId="232" fillId="17" borderId="0" applyNumberFormat="0" applyBorder="0" applyAlignment="0" applyProtection="0"/>
    <xf numFmtId="0" fontId="232" fillId="21" borderId="0" applyNumberFormat="0" applyBorder="0" applyAlignment="0" applyProtection="0"/>
    <xf numFmtId="0" fontId="232" fillId="25" borderId="0" applyNumberFormat="0" applyBorder="0" applyAlignment="0" applyProtection="0"/>
    <xf numFmtId="0" fontId="232" fillId="29"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0" fontId="1" fillId="0" borderId="0"/>
    <xf numFmtId="0" fontId="23" fillId="0" borderId="0"/>
    <xf numFmtId="0" fontId="244" fillId="0" borderId="0" applyNumberFormat="0" applyFill="0" applyBorder="0" applyAlignment="0" applyProtection="0"/>
    <xf numFmtId="0" fontId="216" fillId="78" borderId="14" applyNumberFormat="0" applyAlignment="0" applyProtection="0"/>
    <xf numFmtId="0" fontId="243" fillId="0" borderId="0" applyNumberFormat="0" applyFill="0" applyBorder="0" applyAlignment="0" applyProtection="0"/>
    <xf numFmtId="4" fontId="147" fillId="93" borderId="34" applyNumberFormat="0" applyFill="0" applyProtection="0">
      <alignment vertical="center"/>
    </xf>
    <xf numFmtId="4" fontId="245" fillId="93" borderId="62" applyNumberFormat="0" applyFill="0" applyProtection="0">
      <alignment horizontal="left" vertical="center"/>
    </xf>
    <xf numFmtId="4" fontId="245" fillId="97" borderId="0" applyNumberFormat="0" applyFill="0" applyProtection="0">
      <alignment horizontal="left" vertical="center" indent="1"/>
    </xf>
    <xf numFmtId="4" fontId="147" fillId="97" borderId="62" applyNumberFormat="0" applyFill="0" applyProtection="0">
      <alignment horizontal="right" vertical="center"/>
    </xf>
    <xf numFmtId="0" fontId="18" fillId="107" borderId="34" applyNumberFormat="0" applyFill="0" applyProtection="0">
      <alignment horizontal="left" vertical="center" indent="1"/>
    </xf>
    <xf numFmtId="0" fontId="18" fillId="97" borderId="34" applyNumberFormat="0" applyFill="0" applyProtection="0">
      <alignment horizontal="left" vertical="center" indent="1"/>
    </xf>
    <xf numFmtId="0" fontId="18" fillId="45" borderId="34" applyNumberFormat="0" applyFill="0" applyProtection="0">
      <alignment horizontal="left" vertical="center" indent="1"/>
    </xf>
    <xf numFmtId="0" fontId="18" fillId="106" borderId="34" applyNumberFormat="0" applyFill="0" applyProtection="0">
      <alignment horizontal="left" vertical="center" indent="1"/>
    </xf>
    <xf numFmtId="4" fontId="147" fillId="106" borderId="34" applyNumberFormat="0" applyFill="0" applyProtection="0">
      <alignment horizontal="right" vertical="center"/>
    </xf>
    <xf numFmtId="4" fontId="147" fillId="97" borderId="62" applyNumberFormat="0" applyFill="0" applyProtection="0">
      <alignment horizontal="left" vertical="center"/>
    </xf>
    <xf numFmtId="0" fontId="124" fillId="97" borderId="0" applyNumberFormat="0" applyBorder="0" applyAlignment="0" applyProtection="0"/>
    <xf numFmtId="0" fontId="124" fillId="46" borderId="0" applyNumberFormat="0" applyBorder="0" applyAlignment="0" applyProtection="0"/>
    <xf numFmtId="0" fontId="124" fillId="87" borderId="0" applyNumberFormat="0" applyBorder="0" applyAlignment="0" applyProtection="0"/>
    <xf numFmtId="0" fontId="124" fillId="108" borderId="0" applyNumberFormat="0" applyBorder="0" applyAlignment="0" applyProtection="0"/>
    <xf numFmtId="0" fontId="124" fillId="45" borderId="0" applyNumberFormat="0" applyBorder="0" applyAlignment="0" applyProtection="0"/>
    <xf numFmtId="0" fontId="124" fillId="34" borderId="0" applyNumberFormat="0" applyBorder="0" applyAlignment="0" applyProtection="0"/>
    <xf numFmtId="0" fontId="124" fillId="107" borderId="0" applyNumberFormat="0" applyBorder="0" applyAlignment="0" applyProtection="0"/>
    <xf numFmtId="0" fontId="124" fillId="46" borderId="0" applyNumberFormat="0" applyBorder="0" applyAlignment="0" applyProtection="0"/>
    <xf numFmtId="0" fontId="124" fillId="74" borderId="0" applyNumberFormat="0" applyBorder="0" applyAlignment="0" applyProtection="0"/>
    <xf numFmtId="0" fontId="124" fillId="81" borderId="0" applyNumberFormat="0" applyBorder="0" applyAlignment="0" applyProtection="0"/>
    <xf numFmtId="0" fontId="124" fillId="107" borderId="0" applyNumberFormat="0" applyBorder="0" applyAlignment="0" applyProtection="0"/>
    <xf numFmtId="0" fontId="124" fillId="38" borderId="0" applyNumberFormat="0" applyBorder="0" applyAlignment="0" applyProtection="0"/>
    <xf numFmtId="0" fontId="209" fillId="107" borderId="0" applyNumberFormat="0" applyBorder="0" applyAlignment="0" applyProtection="0"/>
    <xf numFmtId="0" fontId="209" fillId="46" borderId="0" applyNumberFormat="0" applyBorder="0" applyAlignment="0" applyProtection="0"/>
    <xf numFmtId="0" fontId="209" fillId="74" borderId="0" applyNumberFormat="0" applyBorder="0" applyAlignment="0" applyProtection="0"/>
    <xf numFmtId="0" fontId="209" fillId="81" borderId="0" applyNumberFormat="0" applyBorder="0" applyAlignment="0" applyProtection="0"/>
    <xf numFmtId="0" fontId="209" fillId="107" borderId="0" applyNumberFormat="0" applyBorder="0" applyAlignment="0" applyProtection="0"/>
    <xf numFmtId="0" fontId="209" fillId="38" borderId="0" applyNumberFormat="0" applyBorder="0" applyAlignment="0" applyProtection="0"/>
    <xf numFmtId="0" fontId="32" fillId="125" borderId="0" applyNumberFormat="0" applyBorder="0" applyAlignment="0" applyProtection="0"/>
    <xf numFmtId="0" fontId="32" fillId="126" borderId="0" applyNumberFormat="0" applyBorder="0" applyAlignment="0" applyProtection="0"/>
    <xf numFmtId="0" fontId="32" fillId="66" borderId="0" applyNumberFormat="0" applyBorder="0" applyAlignment="0" applyProtection="0"/>
    <xf numFmtId="0" fontId="32" fillId="127" borderId="0" applyNumberFormat="0" applyBorder="0" applyAlignment="0" applyProtection="0"/>
    <xf numFmtId="0" fontId="32" fillId="128" borderId="0" applyNumberFormat="0" applyBorder="0" applyAlignment="0" applyProtection="0"/>
    <xf numFmtId="0" fontId="32" fillId="129" borderId="0" applyNumberFormat="0" applyBorder="0" applyAlignment="0" applyProtection="0"/>
    <xf numFmtId="0" fontId="212" fillId="0" borderId="0" applyNumberFormat="0" applyFill="0" applyBorder="0" applyAlignment="0" applyProtection="0"/>
    <xf numFmtId="0" fontId="128" fillId="0" borderId="0"/>
    <xf numFmtId="0" fontId="139" fillId="0" borderId="0"/>
    <xf numFmtId="0" fontId="24" fillId="0" borderId="0"/>
    <xf numFmtId="0" fontId="23" fillId="77" borderId="22" applyNumberFormat="0" applyFont="0" applyAlignment="0" applyProtection="0"/>
    <xf numFmtId="0" fontId="23" fillId="0" borderId="0"/>
    <xf numFmtId="0" fontId="23" fillId="0" borderId="0"/>
    <xf numFmtId="0" fontId="128" fillId="0" borderId="0"/>
    <xf numFmtId="0" fontId="23" fillId="0" borderId="0"/>
    <xf numFmtId="0" fontId="23" fillId="0" borderId="0"/>
    <xf numFmtId="0" fontId="23" fillId="0" borderId="0"/>
    <xf numFmtId="0" fontId="3" fillId="0" borderId="0"/>
    <xf numFmtId="0" fontId="23" fillId="0" borderId="0"/>
    <xf numFmtId="0" fontId="23" fillId="0" borderId="0"/>
    <xf numFmtId="0" fontId="192" fillId="0" borderId="0"/>
    <xf numFmtId="0" fontId="192" fillId="0" borderId="0"/>
    <xf numFmtId="4" fontId="133" fillId="93" borderId="34" applyNumberFormat="0" applyFill="0" applyProtection="0">
      <alignment vertical="center"/>
    </xf>
    <xf numFmtId="4" fontId="133" fillId="93" borderId="34" applyNumberFormat="0" applyProtection="0">
      <alignment vertical="center"/>
    </xf>
    <xf numFmtId="4" fontId="133" fillId="93" borderId="34" applyNumberFormat="0" applyFill="0" applyProtection="0">
      <alignment horizontal="left" vertical="center" indent="1"/>
    </xf>
    <xf numFmtId="4" fontId="133" fillId="93" borderId="34" applyNumberFormat="0" applyProtection="0">
      <alignment horizontal="left" vertical="center" indent="1"/>
    </xf>
    <xf numFmtId="4" fontId="133" fillId="97" borderId="0" applyNumberFormat="0" applyFill="0" applyProtection="0">
      <alignment horizontal="left" vertical="center" indent="1"/>
    </xf>
    <xf numFmtId="4" fontId="133" fillId="0" borderId="0" applyNumberFormat="0" applyProtection="0">
      <alignment horizontal="left" vertical="center" indent="1"/>
    </xf>
    <xf numFmtId="4" fontId="141" fillId="107" borderId="0" applyNumberFormat="0" applyProtection="0">
      <alignment horizontal="left" vertical="center" indent="1"/>
    </xf>
    <xf numFmtId="4" fontId="124" fillId="97" borderId="34" applyNumberFormat="0" applyFill="0" applyProtection="0">
      <alignment horizontal="right" vertical="center"/>
    </xf>
    <xf numFmtId="4" fontId="124" fillId="97" borderId="34" applyNumberFormat="0" applyProtection="0">
      <alignment horizontal="right" vertical="center"/>
    </xf>
    <xf numFmtId="4" fontId="24" fillId="106" borderId="0" applyNumberFormat="0" applyProtection="0">
      <alignment horizontal="left" vertical="center" indent="1"/>
    </xf>
    <xf numFmtId="4" fontId="24" fillId="97" borderId="0" applyNumberFormat="0" applyProtection="0">
      <alignment horizontal="left" vertical="center" indent="1"/>
    </xf>
    <xf numFmtId="0" fontId="23" fillId="107" borderId="34" applyNumberFormat="0" applyFill="0" applyProtection="0">
      <alignment horizontal="left" vertical="center" indent="1"/>
    </xf>
    <xf numFmtId="0" fontId="23" fillId="107" borderId="34" applyNumberFormat="0" applyProtection="0">
      <alignment horizontal="left" vertical="top" indent="1"/>
    </xf>
    <xf numFmtId="0" fontId="23" fillId="97" borderId="34" applyNumberFormat="0" applyFill="0" applyProtection="0">
      <alignment horizontal="left" vertical="center" indent="1"/>
    </xf>
    <xf numFmtId="0" fontId="18" fillId="0" borderId="0" applyNumberFormat="0" applyProtection="0">
      <alignment horizontal="left" vertical="center" wrapText="1" indent="1" shrinkToFit="1"/>
    </xf>
    <xf numFmtId="0" fontId="23" fillId="97" borderId="34" applyNumberFormat="0" applyProtection="0">
      <alignment horizontal="left" vertical="top" indent="1"/>
    </xf>
    <xf numFmtId="0" fontId="23" fillId="45" borderId="34" applyNumberFormat="0" applyFill="0" applyProtection="0">
      <alignment horizontal="left" vertical="center" indent="1"/>
    </xf>
    <xf numFmtId="0" fontId="23" fillId="45" borderId="34" applyNumberFormat="0" applyProtection="0">
      <alignment horizontal="left" vertical="top" indent="1"/>
    </xf>
    <xf numFmtId="0" fontId="23" fillId="106" borderId="34" applyNumberFormat="0" applyFill="0" applyProtection="0">
      <alignment horizontal="left" vertical="center" indent="1"/>
    </xf>
    <xf numFmtId="0" fontId="23" fillId="0" borderId="11" applyNumberFormat="0" applyProtection="0">
      <alignment horizontal="left" vertical="center" indent="1"/>
    </xf>
    <xf numFmtId="0" fontId="23" fillId="106" borderId="34" applyNumberFormat="0" applyProtection="0">
      <alignment horizontal="left" vertical="top" indent="1"/>
    </xf>
    <xf numFmtId="0" fontId="23" fillId="108" borderId="11" applyNumberFormat="0">
      <protection locked="0"/>
    </xf>
    <xf numFmtId="4" fontId="124" fillId="106" borderId="34" applyNumberFormat="0" applyFill="0" applyProtection="0">
      <alignment horizontal="right" vertical="center"/>
    </xf>
    <xf numFmtId="4" fontId="147" fillId="0" borderId="0" applyNumberFormat="0" applyProtection="0">
      <alignment horizontal="right"/>
    </xf>
    <xf numFmtId="4" fontId="124" fillId="0" borderId="11" applyNumberFormat="0" applyProtection="0">
      <alignment horizontal="right" vertical="center"/>
    </xf>
    <xf numFmtId="4" fontId="147" fillId="0" borderId="0" applyNumberFormat="0" applyProtection="0">
      <alignment horizontal="right"/>
    </xf>
    <xf numFmtId="4" fontId="124" fillId="97" borderId="34" applyNumberFormat="0" applyFill="0" applyProtection="0">
      <alignment horizontal="left" vertical="center" indent="1"/>
    </xf>
    <xf numFmtId="4" fontId="147" fillId="0" borderId="11" applyNumberFormat="0" applyProtection="0">
      <alignment horizontal="left" wrapText="1" indent="1"/>
    </xf>
    <xf numFmtId="4" fontId="147" fillId="0" borderId="0" applyNumberFormat="0" applyProtection="0">
      <alignment horizontal="left" wrapText="1" indent="1"/>
    </xf>
    <xf numFmtId="4" fontId="124" fillId="0" borderId="11" applyNumberFormat="0" applyProtection="0">
      <alignment horizontal="left" wrapText="1" indent="1"/>
    </xf>
    <xf numFmtId="4" fontId="147" fillId="0" borderId="0" applyNumberFormat="0" applyProtection="0">
      <alignment horizontal="left" wrapText="1" indent="1" shrinkToFit="1"/>
    </xf>
    <xf numFmtId="4" fontId="151" fillId="109" borderId="0" applyNumberFormat="0" applyProtection="0">
      <alignment horizontal="left" vertical="center" indent="1"/>
    </xf>
    <xf numFmtId="0" fontId="22" fillId="0" borderId="0"/>
    <xf numFmtId="0" fontId="154" fillId="0" borderId="0" applyNumberFormat="0" applyFill="0" applyBorder="0" applyAlignment="0" applyProtection="0"/>
    <xf numFmtId="9" fontId="3" fillId="0" borderId="0" applyFont="0" applyFill="0" applyBorder="0" applyAlignment="0" applyProtection="0"/>
    <xf numFmtId="0" fontId="248" fillId="0" borderId="0"/>
  </cellStyleXfs>
  <cellXfs count="137">
    <xf numFmtId="0" fontId="0" fillId="0" borderId="0" xfId="0"/>
    <xf numFmtId="0" fontId="4" fillId="0" borderId="0" xfId="0" applyFont="1"/>
    <xf numFmtId="0" fontId="4" fillId="0" borderId="1" xfId="0" applyFont="1" applyBorder="1"/>
    <xf numFmtId="0" fontId="5" fillId="0" borderId="0" xfId="0" applyFont="1"/>
    <xf numFmtId="0" fontId="6" fillId="0" borderId="0" xfId="0" applyFont="1"/>
    <xf numFmtId="0" fontId="4" fillId="0" borderId="0" xfId="0" applyFont="1" applyAlignment="1">
      <alignment horizontal="right"/>
    </xf>
    <xf numFmtId="0" fontId="7" fillId="0" borderId="1" xfId="0" applyFont="1" applyBorder="1" applyAlignment="1">
      <alignment horizontal="left" vertical="top" wrapText="1"/>
    </xf>
    <xf numFmtId="0" fontId="7" fillId="0" borderId="1" xfId="0" applyFont="1" applyBorder="1"/>
    <xf numFmtId="0" fontId="8" fillId="0" borderId="1" xfId="0" applyFont="1" applyBorder="1" applyAlignment="1">
      <alignment horizontal="left" vertical="top" wrapText="1"/>
    </xf>
    <xf numFmtId="0" fontId="9" fillId="0" borderId="0" xfId="0" applyFont="1" applyFill="1" applyAlignment="1">
      <alignment wrapText="1"/>
    </xf>
    <xf numFmtId="168" fontId="10" fillId="0" borderId="0" xfId="0" applyNumberFormat="1" applyFont="1"/>
    <xf numFmtId="0" fontId="9" fillId="0" borderId="0" xfId="0" applyFont="1" applyAlignment="1">
      <alignment wrapText="1"/>
    </xf>
    <xf numFmtId="0" fontId="11" fillId="0" borderId="0" xfId="0" applyFont="1"/>
    <xf numFmtId="167" fontId="7" fillId="0" borderId="1" xfId="0" applyNumberFormat="1" applyFont="1" applyFill="1" applyBorder="1" applyAlignment="1">
      <alignment horizontal="right" vertical="center"/>
    </xf>
    <xf numFmtId="167" fontId="12" fillId="0" borderId="1" xfId="0" applyNumberFormat="1" applyFont="1" applyFill="1" applyBorder="1" applyAlignment="1">
      <alignment horizontal="right" vertical="center"/>
    </xf>
    <xf numFmtId="0" fontId="13" fillId="0" borderId="0" xfId="0" applyFont="1"/>
    <xf numFmtId="0" fontId="7" fillId="0" borderId="1" xfId="0" applyFont="1" applyFill="1" applyBorder="1" applyAlignment="1">
      <alignment horizontal="right" vertical="center"/>
    </xf>
    <xf numFmtId="4" fontId="7" fillId="0" borderId="1" xfId="0" applyNumberFormat="1" applyFont="1" applyFill="1" applyBorder="1" applyAlignment="1">
      <alignment horizontal="right" vertical="center"/>
    </xf>
    <xf numFmtId="168" fontId="7" fillId="0" borderId="1" xfId="0" applyNumberFormat="1" applyFont="1" applyFill="1" applyBorder="1" applyAlignment="1">
      <alignment horizontal="right" vertical="center"/>
    </xf>
    <xf numFmtId="167" fontId="8" fillId="0" borderId="1" xfId="0" applyNumberFormat="1" applyFont="1" applyFill="1" applyBorder="1" applyAlignment="1">
      <alignment horizontal="right" vertical="center"/>
    </xf>
    <xf numFmtId="167" fontId="4" fillId="0" borderId="0" xfId="0" applyNumberFormat="1" applyFont="1"/>
    <xf numFmtId="252" fontId="4" fillId="0" borderId="0" xfId="1" applyNumberFormat="1" applyFont="1"/>
    <xf numFmtId="0" fontId="4" fillId="0" borderId="1" xfId="0" applyFont="1" applyFill="1" applyBorder="1" applyAlignment="1">
      <alignment vertical="top" wrapText="1"/>
    </xf>
    <xf numFmtId="0" fontId="4" fillId="0" borderId="57" xfId="0" applyFont="1" applyBorder="1"/>
    <xf numFmtId="0" fontId="4" fillId="0" borderId="57" xfId="0" applyFont="1" applyFill="1" applyBorder="1" applyAlignment="1">
      <alignment horizontal="left"/>
    </xf>
    <xf numFmtId="0" fontId="4" fillId="0" borderId="58" xfId="0" applyFont="1" applyFill="1" applyBorder="1" applyAlignment="1">
      <alignment horizontal="left"/>
    </xf>
    <xf numFmtId="168" fontId="7" fillId="0" borderId="0" xfId="0" applyNumberFormat="1" applyFont="1"/>
    <xf numFmtId="167" fontId="7" fillId="0" borderId="56" xfId="0" applyNumberFormat="1" applyFont="1" applyFill="1" applyBorder="1" applyAlignment="1">
      <alignment horizontal="right" vertical="center"/>
    </xf>
    <xf numFmtId="0" fontId="7" fillId="0" borderId="56" xfId="0" applyFont="1" applyFill="1" applyBorder="1" applyAlignment="1">
      <alignment horizontal="right" vertical="center"/>
    </xf>
    <xf numFmtId="4" fontId="7" fillId="0" borderId="56" xfId="0" applyNumberFormat="1" applyFont="1" applyFill="1" applyBorder="1" applyAlignment="1">
      <alignment horizontal="right" vertical="center"/>
    </xf>
    <xf numFmtId="167" fontId="12" fillId="0" borderId="56" xfId="0" applyNumberFormat="1" applyFont="1" applyFill="1" applyBorder="1" applyAlignment="1">
      <alignment horizontal="right" vertical="center"/>
    </xf>
    <xf numFmtId="168" fontId="7" fillId="0" borderId="56" xfId="0" applyNumberFormat="1" applyFont="1" applyFill="1" applyBorder="1" applyAlignment="1">
      <alignment horizontal="right" vertical="center"/>
    </xf>
    <xf numFmtId="167" fontId="8" fillId="0" borderId="56" xfId="0" applyNumberFormat="1" applyFont="1" applyFill="1" applyBorder="1" applyAlignment="1">
      <alignment horizontal="right" vertical="center"/>
    </xf>
    <xf numFmtId="0" fontId="7" fillId="0" borderId="57" xfId="0" applyFont="1" applyBorder="1" applyAlignment="1">
      <alignment horizontal="left" vertical="top" wrapText="1"/>
    </xf>
    <xf numFmtId="0" fontId="7" fillId="0" borderId="57" xfId="0" applyFont="1" applyBorder="1"/>
    <xf numFmtId="0" fontId="8" fillId="0" borderId="57" xfId="0" applyFont="1" applyBorder="1" applyAlignment="1">
      <alignment horizontal="left" vertical="top" wrapText="1"/>
    </xf>
    <xf numFmtId="0" fontId="234" fillId="0" borderId="0" xfId="0" applyFont="1"/>
    <xf numFmtId="0" fontId="235" fillId="0" borderId="0" xfId="0" applyFont="1"/>
    <xf numFmtId="0" fontId="235" fillId="0" borderId="0" xfId="0" applyFont="1" applyAlignment="1">
      <alignment horizontal="right"/>
    </xf>
    <xf numFmtId="0" fontId="236" fillId="0" borderId="0" xfId="0" applyFont="1"/>
    <xf numFmtId="0" fontId="237" fillId="0" borderId="0" xfId="0" applyFont="1"/>
    <xf numFmtId="0" fontId="4" fillId="0" borderId="57" xfId="0" applyFont="1" applyFill="1" applyBorder="1" applyAlignment="1">
      <alignment vertical="top" wrapText="1"/>
    </xf>
    <xf numFmtId="0" fontId="4" fillId="0" borderId="55" xfId="0" applyFont="1" applyFill="1" applyBorder="1" applyAlignment="1">
      <alignment vertical="top" wrapText="1"/>
    </xf>
    <xf numFmtId="2" fontId="12" fillId="0" borderId="1" xfId="0" applyNumberFormat="1" applyFont="1" applyBorder="1" applyAlignment="1">
      <alignment horizontal="left" vertical="top" wrapText="1"/>
    </xf>
    <xf numFmtId="2" fontId="12" fillId="0" borderId="57" xfId="0" applyNumberFormat="1" applyFont="1" applyBorder="1" applyAlignment="1">
      <alignment horizontal="left" vertical="top" wrapText="1"/>
    </xf>
    <xf numFmtId="0" fontId="7" fillId="0" borderId="1" xfId="0" applyFont="1" applyFill="1" applyBorder="1" applyAlignment="1">
      <alignment horizontal="left" vertical="top" wrapText="1"/>
    </xf>
    <xf numFmtId="2" fontId="238" fillId="0" borderId="1" xfId="0" applyNumberFormat="1" applyFont="1" applyFill="1" applyBorder="1" applyAlignment="1">
      <alignment horizontal="left" vertical="top" wrapText="1"/>
    </xf>
    <xf numFmtId="168" fontId="239" fillId="0" borderId="0" xfId="0" applyNumberFormat="1" applyFont="1"/>
    <xf numFmtId="2" fontId="12" fillId="0" borderId="1" xfId="0" applyNumberFormat="1" applyFont="1" applyFill="1" applyBorder="1" applyAlignment="1">
      <alignment horizontal="left" vertical="top" wrapText="1"/>
    </xf>
    <xf numFmtId="2" fontId="12" fillId="0" borderId="57" xfId="0" applyNumberFormat="1" applyFont="1" applyFill="1" applyBorder="1" applyAlignment="1">
      <alignment horizontal="left" vertical="top" wrapText="1"/>
    </xf>
    <xf numFmtId="0" fontId="4" fillId="0" borderId="0" xfId="0" applyFont="1" applyFill="1"/>
    <xf numFmtId="0" fontId="4" fillId="0" borderId="1" xfId="0" applyFont="1" applyBorder="1" applyAlignment="1">
      <alignment vertical="top" wrapText="1"/>
    </xf>
    <xf numFmtId="0" fontId="240" fillId="0" borderId="1" xfId="0" applyFont="1" applyBorder="1" applyAlignment="1">
      <alignment vertical="top" wrapText="1"/>
    </xf>
    <xf numFmtId="0" fontId="4" fillId="0" borderId="1" xfId="0" applyFont="1" applyBorder="1" applyAlignment="1">
      <alignment vertical="top"/>
    </xf>
    <xf numFmtId="0" fontId="241" fillId="0" borderId="1" xfId="0" applyFont="1" applyBorder="1" applyAlignment="1">
      <alignment vertical="top" wrapText="1"/>
    </xf>
    <xf numFmtId="0" fontId="9" fillId="0" borderId="0" xfId="0" applyFont="1" applyFill="1" applyAlignment="1">
      <alignment vertical="top" wrapText="1"/>
    </xf>
    <xf numFmtId="0" fontId="9" fillId="0" borderId="0" xfId="0" applyFont="1" applyAlignment="1">
      <alignment vertical="top" wrapText="1"/>
    </xf>
    <xf numFmtId="168" fontId="4" fillId="0" borderId="0" xfId="0" applyNumberFormat="1" applyFont="1" applyFill="1"/>
    <xf numFmtId="1" fontId="4" fillId="0" borderId="0" xfId="0" applyNumberFormat="1" applyFont="1" applyFill="1"/>
    <xf numFmtId="0" fontId="241" fillId="0" borderId="56" xfId="0" applyFont="1" applyFill="1" applyBorder="1" applyAlignment="1">
      <alignment horizontal="left"/>
    </xf>
    <xf numFmtId="0" fontId="0" fillId="0" borderId="0" xfId="0" applyFill="1"/>
    <xf numFmtId="0" fontId="6" fillId="0" borderId="0" xfId="0" applyFont="1" applyFill="1"/>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0" fillId="0" borderId="0" xfId="0" applyAlignment="1">
      <alignment wrapText="1"/>
    </xf>
    <xf numFmtId="0" fontId="7" fillId="0" borderId="1" xfId="0" applyFont="1" applyBorder="1" applyAlignment="1">
      <alignment horizontal="left" vertical="top"/>
    </xf>
    <xf numFmtId="168" fontId="239" fillId="0" borderId="0" xfId="0" applyNumberFormat="1" applyFont="1" applyFill="1"/>
    <xf numFmtId="0" fontId="241" fillId="0" borderId="55" xfId="0" applyFont="1" applyFill="1" applyBorder="1" applyAlignment="1">
      <alignment horizontal="left"/>
    </xf>
    <xf numFmtId="0" fontId="4" fillId="132" borderId="0" xfId="0" applyFont="1" applyFill="1"/>
    <xf numFmtId="0" fontId="6" fillId="132" borderId="0" xfId="0" applyFont="1" applyFill="1"/>
    <xf numFmtId="168" fontId="10" fillId="132" borderId="0" xfId="0" applyNumberFormat="1" applyFont="1" applyFill="1"/>
    <xf numFmtId="168" fontId="7" fillId="132" borderId="0" xfId="0" applyNumberFormat="1" applyFont="1" applyFill="1"/>
    <xf numFmtId="167" fontId="4" fillId="132" borderId="0" xfId="0" applyNumberFormat="1" applyFont="1" applyFill="1"/>
    <xf numFmtId="252" fontId="4" fillId="132" borderId="0" xfId="1" applyNumberFormat="1" applyFont="1" applyFill="1"/>
    <xf numFmtId="0" fontId="235" fillId="132" borderId="0" xfId="0" applyFont="1" applyFill="1"/>
    <xf numFmtId="167" fontId="235" fillId="132" borderId="0" xfId="0" applyNumberFormat="1" applyFont="1" applyFill="1"/>
    <xf numFmtId="252" fontId="235" fillId="132" borderId="0" xfId="1" applyNumberFormat="1" applyFont="1" applyFill="1"/>
    <xf numFmtId="0" fontId="237" fillId="132" borderId="0" xfId="0" applyFont="1" applyFill="1"/>
    <xf numFmtId="0" fontId="233" fillId="0" borderId="56" xfId="0" applyFont="1" applyFill="1" applyBorder="1" applyAlignment="1">
      <alignment horizontal="left"/>
    </xf>
    <xf numFmtId="0" fontId="4" fillId="0" borderId="1" xfId="0" applyFont="1" applyFill="1" applyBorder="1" applyAlignment="1">
      <alignment horizontal="left" vertical="top" wrapText="1" indent="2"/>
    </xf>
    <xf numFmtId="0" fontId="246" fillId="0" borderId="56" xfId="0" applyFont="1" applyFill="1" applyBorder="1" applyAlignment="1">
      <alignment horizontal="left"/>
    </xf>
    <xf numFmtId="0" fontId="4" fillId="132" borderId="57" xfId="0" applyFont="1" applyFill="1" applyBorder="1" applyAlignment="1">
      <alignment horizontal="left"/>
    </xf>
    <xf numFmtId="0" fontId="241" fillId="0" borderId="61" xfId="0" applyFont="1" applyFill="1" applyBorder="1" applyAlignment="1">
      <alignment horizontal="left"/>
    </xf>
    <xf numFmtId="0" fontId="233" fillId="0" borderId="61" xfId="0" applyFont="1" applyFill="1" applyBorder="1" applyAlignment="1">
      <alignment horizontal="left"/>
    </xf>
    <xf numFmtId="167" fontId="0" fillId="0" borderId="0" xfId="0" applyNumberFormat="1"/>
    <xf numFmtId="167" fontId="6" fillId="0" borderId="0" xfId="0" applyNumberFormat="1" applyFont="1"/>
    <xf numFmtId="252" fontId="6" fillId="0" borderId="0" xfId="1" applyNumberFormat="1" applyFont="1"/>
    <xf numFmtId="168" fontId="6" fillId="0" borderId="0" xfId="0" applyNumberFormat="1" applyFont="1"/>
    <xf numFmtId="4" fontId="6" fillId="0" borderId="0" xfId="0" applyNumberFormat="1" applyFont="1"/>
    <xf numFmtId="167" fontId="4" fillId="0" borderId="0" xfId="1" applyNumberFormat="1" applyFont="1"/>
    <xf numFmtId="168" fontId="247" fillId="0" borderId="0" xfId="0" applyNumberFormat="1" applyFont="1"/>
    <xf numFmtId="168" fontId="0" fillId="0" borderId="0" xfId="0" applyNumberFormat="1"/>
    <xf numFmtId="4" fontId="0" fillId="0" borderId="0" xfId="0" applyNumberFormat="1"/>
    <xf numFmtId="168" fontId="247" fillId="0" borderId="0" xfId="0" applyNumberFormat="1" applyFont="1" applyFill="1"/>
    <xf numFmtId="168" fontId="0" fillId="0" borderId="0" xfId="0" applyNumberFormat="1" applyFill="1"/>
    <xf numFmtId="167" fontId="4" fillId="0" borderId="0" xfId="0" applyNumberFormat="1" applyFont="1" applyFill="1"/>
    <xf numFmtId="0" fontId="4" fillId="0" borderId="59" xfId="0" applyFont="1" applyFill="1" applyBorder="1" applyAlignment="1">
      <alignment vertical="top" wrapText="1"/>
    </xf>
    <xf numFmtId="0" fontId="4" fillId="0" borderId="60" xfId="0" applyFont="1" applyFill="1" applyBorder="1" applyAlignment="1">
      <alignment vertical="top" wrapText="1"/>
    </xf>
    <xf numFmtId="167" fontId="7" fillId="0" borderId="59" xfId="0" applyNumberFormat="1" applyFont="1" applyFill="1" applyBorder="1" applyAlignment="1">
      <alignment horizontal="right" vertical="center"/>
    </xf>
    <xf numFmtId="167" fontId="7" fillId="0" borderId="60" xfId="0" applyNumberFormat="1" applyFont="1" applyFill="1" applyBorder="1" applyAlignment="1">
      <alignment horizontal="right" vertical="center"/>
    </xf>
    <xf numFmtId="167" fontId="7" fillId="0" borderId="57" xfId="0" applyNumberFormat="1" applyFont="1" applyFill="1" applyBorder="1" applyAlignment="1">
      <alignment horizontal="right" vertical="center"/>
    </xf>
    <xf numFmtId="167" fontId="7" fillId="0" borderId="60" xfId="1" applyNumberFormat="1" applyFont="1" applyFill="1" applyBorder="1" applyAlignment="1">
      <alignment horizontal="right" vertical="center"/>
    </xf>
    <xf numFmtId="167" fontId="7" fillId="0" borderId="1" xfId="1" applyNumberFormat="1" applyFont="1" applyFill="1" applyBorder="1" applyAlignment="1">
      <alignment horizontal="right" vertical="center"/>
    </xf>
    <xf numFmtId="167" fontId="7" fillId="0" borderId="59" xfId="1" applyNumberFormat="1" applyFont="1" applyFill="1" applyBorder="1" applyAlignment="1">
      <alignment horizontal="right" vertical="center"/>
    </xf>
    <xf numFmtId="167" fontId="7" fillId="0" borderId="57" xfId="1" applyNumberFormat="1" applyFont="1" applyFill="1" applyBorder="1" applyAlignment="1">
      <alignment horizontal="right" vertical="center"/>
    </xf>
    <xf numFmtId="167" fontId="7" fillId="0" borderId="1" xfId="0" quotePrefix="1" applyNumberFormat="1" applyFont="1" applyFill="1" applyBorder="1" applyAlignment="1">
      <alignment horizontal="right" vertical="center"/>
    </xf>
    <xf numFmtId="167" fontId="7" fillId="0" borderId="59" xfId="0" quotePrefix="1" applyNumberFormat="1" applyFont="1" applyFill="1" applyBorder="1" applyAlignment="1">
      <alignment horizontal="right" vertical="center"/>
    </xf>
    <xf numFmtId="167" fontId="7" fillId="0" borderId="60" xfId="0" quotePrefix="1" applyNumberFormat="1" applyFont="1" applyFill="1" applyBorder="1" applyAlignment="1">
      <alignment horizontal="right" vertical="center"/>
    </xf>
    <xf numFmtId="167" fontId="7" fillId="0" borderId="57" xfId="0" quotePrefix="1" applyNumberFormat="1" applyFont="1" applyFill="1" applyBorder="1" applyAlignment="1">
      <alignment horizontal="right" vertical="center"/>
    </xf>
    <xf numFmtId="167" fontId="12" fillId="0" borderId="58" xfId="0" applyNumberFormat="1" applyFont="1" applyFill="1" applyBorder="1" applyAlignment="1">
      <alignment horizontal="right" vertical="center"/>
    </xf>
    <xf numFmtId="167" fontId="12" fillId="0" borderId="60" xfId="0" applyNumberFormat="1" applyFont="1" applyFill="1" applyBorder="1" applyAlignment="1">
      <alignment horizontal="right" vertical="center"/>
    </xf>
    <xf numFmtId="167" fontId="12" fillId="0" borderId="59" xfId="0" applyNumberFormat="1" applyFont="1" applyFill="1" applyBorder="1" applyAlignment="1">
      <alignment horizontal="right" vertical="center"/>
    </xf>
    <xf numFmtId="167" fontId="12" fillId="0" borderId="57" xfId="0" applyNumberFormat="1" applyFont="1" applyFill="1" applyBorder="1" applyAlignment="1">
      <alignment horizontal="right" vertical="center"/>
    </xf>
    <xf numFmtId="167" fontId="238" fillId="0" borderId="1" xfId="0" applyNumberFormat="1" applyFont="1" applyFill="1" applyBorder="1" applyAlignment="1">
      <alignment horizontal="right" vertical="center"/>
    </xf>
    <xf numFmtId="167" fontId="238" fillId="0" borderId="58" xfId="0" applyNumberFormat="1" applyFont="1" applyFill="1" applyBorder="1" applyAlignment="1">
      <alignment horizontal="right" vertical="center"/>
    </xf>
    <xf numFmtId="167" fontId="238" fillId="0" borderId="60" xfId="0" applyNumberFormat="1" applyFont="1" applyFill="1" applyBorder="1" applyAlignment="1">
      <alignment horizontal="right" vertical="center"/>
    </xf>
    <xf numFmtId="167" fontId="238" fillId="0" borderId="59" xfId="0" applyNumberFormat="1" applyFont="1" applyFill="1" applyBorder="1" applyAlignment="1">
      <alignment horizontal="right" vertical="center"/>
    </xf>
    <xf numFmtId="167" fontId="238" fillId="0" borderId="57" xfId="0" applyNumberFormat="1" applyFont="1" applyFill="1" applyBorder="1" applyAlignment="1">
      <alignment horizontal="right" vertical="center"/>
    </xf>
    <xf numFmtId="167" fontId="4" fillId="0" borderId="1" xfId="0" applyNumberFormat="1" applyFont="1" applyFill="1" applyBorder="1" applyAlignment="1">
      <alignment horizontal="right" vertical="center"/>
    </xf>
    <xf numFmtId="167" fontId="4" fillId="0" borderId="58" xfId="0" applyNumberFormat="1" applyFont="1" applyFill="1" applyBorder="1" applyAlignment="1">
      <alignment horizontal="right" vertical="center"/>
    </xf>
    <xf numFmtId="167" fontId="4" fillId="0" borderId="57" xfId="0" applyNumberFormat="1" applyFont="1" applyFill="1" applyBorder="1" applyAlignment="1">
      <alignment horizontal="right" vertical="center"/>
    </xf>
    <xf numFmtId="167" fontId="4" fillId="0" borderId="59" xfId="0" applyNumberFormat="1" applyFont="1" applyFill="1" applyBorder="1" applyAlignment="1">
      <alignment horizontal="right" vertical="center"/>
    </xf>
    <xf numFmtId="167" fontId="4" fillId="0" borderId="63" xfId="0" applyNumberFormat="1" applyFont="1" applyFill="1" applyBorder="1" applyAlignment="1">
      <alignment horizontal="right" vertical="center"/>
    </xf>
    <xf numFmtId="0" fontId="4" fillId="0" borderId="57" xfId="0" applyFont="1" applyFill="1" applyBorder="1" applyAlignment="1">
      <alignment horizontal="right" vertical="center"/>
    </xf>
    <xf numFmtId="0" fontId="4" fillId="0" borderId="59" xfId="0" applyFont="1" applyFill="1" applyBorder="1" applyAlignment="1">
      <alignment horizontal="right" vertical="center"/>
    </xf>
    <xf numFmtId="0" fontId="4" fillId="0" borderId="1" xfId="0" applyFont="1" applyFill="1" applyBorder="1" applyAlignment="1">
      <alignment horizontal="right" vertical="center"/>
    </xf>
    <xf numFmtId="167" fontId="241" fillId="0" borderId="57" xfId="0" applyNumberFormat="1" applyFont="1" applyFill="1" applyBorder="1" applyAlignment="1">
      <alignment horizontal="right" vertical="center"/>
    </xf>
    <xf numFmtId="167" fontId="241" fillId="0" borderId="59" xfId="0" applyNumberFormat="1" applyFont="1" applyFill="1" applyBorder="1" applyAlignment="1">
      <alignment horizontal="right" vertical="center"/>
    </xf>
    <xf numFmtId="167" fontId="241" fillId="0" borderId="1" xfId="0" applyNumberFormat="1" applyFont="1" applyFill="1" applyBorder="1" applyAlignment="1">
      <alignment horizontal="right" vertical="center"/>
    </xf>
    <xf numFmtId="0" fontId="7" fillId="0" borderId="60" xfId="0" applyFont="1" applyFill="1" applyBorder="1" applyAlignment="1">
      <alignment horizontal="right" vertical="center"/>
    </xf>
    <xf numFmtId="0" fontId="7" fillId="0" borderId="59" xfId="0" applyFont="1" applyFill="1" applyBorder="1" applyAlignment="1">
      <alignment horizontal="right" vertical="center"/>
    </xf>
    <xf numFmtId="4" fontId="7" fillId="0" borderId="60" xfId="0" applyNumberFormat="1" applyFont="1" applyFill="1" applyBorder="1" applyAlignment="1">
      <alignment horizontal="right" vertical="center"/>
    </xf>
    <xf numFmtId="4" fontId="7" fillId="0" borderId="59" xfId="0" applyNumberFormat="1" applyFont="1" applyFill="1" applyBorder="1" applyAlignment="1">
      <alignment horizontal="right" vertical="center"/>
    </xf>
    <xf numFmtId="168" fontId="7" fillId="0" borderId="60" xfId="0" applyNumberFormat="1" applyFont="1" applyFill="1" applyBorder="1" applyAlignment="1">
      <alignment horizontal="right" vertical="center"/>
    </xf>
    <xf numFmtId="168" fontId="7" fillId="0" borderId="59" xfId="0" applyNumberFormat="1" applyFont="1" applyFill="1" applyBorder="1" applyAlignment="1">
      <alignment horizontal="right" vertical="center"/>
    </xf>
    <xf numFmtId="167" fontId="8" fillId="0" borderId="60" xfId="0" applyNumberFormat="1" applyFont="1" applyFill="1" applyBorder="1" applyAlignment="1">
      <alignment horizontal="right" vertical="center"/>
    </xf>
    <xf numFmtId="167" fontId="8" fillId="0" borderId="59" xfId="0" applyNumberFormat="1" applyFont="1" applyFill="1" applyBorder="1" applyAlignment="1">
      <alignment horizontal="right" vertical="center"/>
    </xf>
  </cellXfs>
  <cellStyles count="1407">
    <cellStyle name=" 1" xfId="653"/>
    <cellStyle name="_x000a_JournalTemplate=C:\COMFO\CTALK\JOURSTD.TPL_x000a_LbStateAddress=3 3 0 251 1 89 2 311_x000a_LbStateJou" xfId="13"/>
    <cellStyle name="_x000d__x000a_JournalTemplate=C:\COMFO\CTALK\JOURSTD.TPL_x000d__x000a_LbStateAddress=3 3 0 251 1 89 2 311_x000d__x000a_LbStateJou" xfId="14"/>
    <cellStyle name="_13.tab_aizd_atm" xfId="15"/>
    <cellStyle name="_Aizdevumi_atmaksas_progn_fakts_Silvtab" xfId="16"/>
    <cellStyle name="_BOP table" xfId="17"/>
    <cellStyle name="_PkBoP_h" xfId="18"/>
    <cellStyle name="_VBI4_300609_Aizdevumu un atmaksu saraksts" xfId="19"/>
    <cellStyle name="0mitP" xfId="20"/>
    <cellStyle name="0ohneP" xfId="21"/>
    <cellStyle name="1 indent" xfId="22"/>
    <cellStyle name="1. izcēlums" xfId="967"/>
    <cellStyle name="10mitP" xfId="23"/>
    <cellStyle name="12mitP" xfId="24"/>
    <cellStyle name="12ohneP" xfId="25"/>
    <cellStyle name="13mitP" xfId="26"/>
    <cellStyle name="1mitP" xfId="27"/>
    <cellStyle name="1ohneP" xfId="28"/>
    <cellStyle name="2 indents" xfId="29"/>
    <cellStyle name="2. izcēlums" xfId="988"/>
    <cellStyle name="20 % - Accent1" xfId="30"/>
    <cellStyle name="20 % - Accent2" xfId="31"/>
    <cellStyle name="20 % - Accent3" xfId="32"/>
    <cellStyle name="20 % - Accent4" xfId="33"/>
    <cellStyle name="20 % - Accent5" xfId="34"/>
    <cellStyle name="20 % - Accent6" xfId="35"/>
    <cellStyle name="20% - Accent1 2" xfId="36"/>
    <cellStyle name="20% - Accent1 2 2" xfId="1331"/>
    <cellStyle name="20% - Accent1 3" xfId="37"/>
    <cellStyle name="20% - Accent1 3 2" xfId="1099"/>
    <cellStyle name="20% - Accent1 3 3" xfId="1039"/>
    <cellStyle name="20% - Accent1 4" xfId="1197"/>
    <cellStyle name="20% - Accent2 2" xfId="38"/>
    <cellStyle name="20% - Accent2 2 2" xfId="1332"/>
    <cellStyle name="20% - Accent2 3" xfId="39"/>
    <cellStyle name="20% - Accent2 3 2" xfId="1100"/>
    <cellStyle name="20% - Accent2 3 3" xfId="1040"/>
    <cellStyle name="20% - Accent2 4" xfId="1201"/>
    <cellStyle name="20% - Accent3 2" xfId="40"/>
    <cellStyle name="20% - Accent3 2 2" xfId="1333"/>
    <cellStyle name="20% - Accent3 3" xfId="41"/>
    <cellStyle name="20% - Accent3 3 2" xfId="1101"/>
    <cellStyle name="20% - Accent3 3 3" xfId="1041"/>
    <cellStyle name="20% - Accent3 4" xfId="1205"/>
    <cellStyle name="20% - Accent4 2" xfId="42"/>
    <cellStyle name="20% - Accent4 2 2" xfId="1334"/>
    <cellStyle name="20% - Accent4 3" xfId="43"/>
    <cellStyle name="20% - Accent4 3 2" xfId="1102"/>
    <cellStyle name="20% - Accent4 3 3" xfId="1042"/>
    <cellStyle name="20% - Accent4 4" xfId="1209"/>
    <cellStyle name="20% - Accent5 2" xfId="44"/>
    <cellStyle name="20% - Accent5 2 2" xfId="1335"/>
    <cellStyle name="20% - Accent5 3" xfId="45"/>
    <cellStyle name="20% - Accent5 3 2" xfId="1103"/>
    <cellStyle name="20% - Accent5 3 3" xfId="1043"/>
    <cellStyle name="20% - Accent5 4" xfId="1213"/>
    <cellStyle name="20% - Accent6 2" xfId="46"/>
    <cellStyle name="20% - Accent6 2 2" xfId="1336"/>
    <cellStyle name="20% - Accent6 3" xfId="47"/>
    <cellStyle name="20% - Accent6 3 2" xfId="1104"/>
    <cellStyle name="20% - Accent6 3 3" xfId="1044"/>
    <cellStyle name="20% - Accent6 4" xfId="1217"/>
    <cellStyle name="20% no 1. izcēluma" xfId="925"/>
    <cellStyle name="20% no 2. izcēluma" xfId="926"/>
    <cellStyle name="20% no 3. izcēluma" xfId="956"/>
    <cellStyle name="20% no 4. izcēluma" xfId="960"/>
    <cellStyle name="20% no 5. izcēluma" xfId="913"/>
    <cellStyle name="20% no 6. izcēluma" xfId="906"/>
    <cellStyle name="2mitP" xfId="48"/>
    <cellStyle name="2ohneP" xfId="49"/>
    <cellStyle name="3 indents" xfId="50"/>
    <cellStyle name="3. izcēlums " xfId="897"/>
    <cellStyle name="3mitP" xfId="51"/>
    <cellStyle name="3ohneP" xfId="52"/>
    <cellStyle name="4 indents" xfId="53"/>
    <cellStyle name="4. izcēlums" xfId="905"/>
    <cellStyle name="40 % - Accent1" xfId="54"/>
    <cellStyle name="40 % - Accent2" xfId="55"/>
    <cellStyle name="40 % - Accent3" xfId="56"/>
    <cellStyle name="40 % - Accent4" xfId="57"/>
    <cellStyle name="40 % - Accent5" xfId="58"/>
    <cellStyle name="40 % - Accent6" xfId="59"/>
    <cellStyle name="40% - Accent1 2" xfId="60"/>
    <cellStyle name="40% - Accent1 2 2" xfId="1337"/>
    <cellStyle name="40% - Accent1 3" xfId="61"/>
    <cellStyle name="40% - Accent1 3 2" xfId="1105"/>
    <cellStyle name="40% - Accent1 3 3" xfId="1045"/>
    <cellStyle name="40% - Accent1 4" xfId="1198"/>
    <cellStyle name="40% - Accent2 2" xfId="62"/>
    <cellStyle name="40% - Accent2 2 2" xfId="1338"/>
    <cellStyle name="40% - Accent2 3" xfId="63"/>
    <cellStyle name="40% - Accent2 3 2" xfId="1106"/>
    <cellStyle name="40% - Accent2 3 3" xfId="1046"/>
    <cellStyle name="40% - Accent2 4" xfId="1202"/>
    <cellStyle name="40% - Accent3 2" xfId="64"/>
    <cellStyle name="40% - Accent3 2 2" xfId="1339"/>
    <cellStyle name="40% - Accent3 3" xfId="65"/>
    <cellStyle name="40% - Accent3 3 2" xfId="1107"/>
    <cellStyle name="40% - Accent3 3 3" xfId="1047"/>
    <cellStyle name="40% - Accent3 4" xfId="1206"/>
    <cellStyle name="40% - Accent4 2" xfId="66"/>
    <cellStyle name="40% - Accent4 2 2" xfId="1340"/>
    <cellStyle name="40% - Accent4 3" xfId="67"/>
    <cellStyle name="40% - Accent4 3 2" xfId="1108"/>
    <cellStyle name="40% - Accent4 3 3" xfId="1048"/>
    <cellStyle name="40% - Accent4 4" xfId="1210"/>
    <cellStyle name="40% - Accent5 2" xfId="68"/>
    <cellStyle name="40% - Accent5 2 2" xfId="1341"/>
    <cellStyle name="40% - Accent5 3" xfId="69"/>
    <cellStyle name="40% - Accent5 3 2" xfId="1109"/>
    <cellStyle name="40% - Accent5 3 3" xfId="1049"/>
    <cellStyle name="40% - Accent5 4" xfId="1214"/>
    <cellStyle name="40% - Accent6 2" xfId="70"/>
    <cellStyle name="40% - Accent6 2 2" xfId="1342"/>
    <cellStyle name="40% - Accent6 3" xfId="71"/>
    <cellStyle name="40% - Accent6 3 2" xfId="1110"/>
    <cellStyle name="40% - Accent6 3 3" xfId="1050"/>
    <cellStyle name="40% - Accent6 4" xfId="1218"/>
    <cellStyle name="40% no 1. izcēluma" xfId="912"/>
    <cellStyle name="40% no 2. izcēluma" xfId="907"/>
    <cellStyle name="40% no 3. izcēluma" xfId="898"/>
    <cellStyle name="40% no 4. izcēluma" xfId="902"/>
    <cellStyle name="40% no 5. izcēluma" xfId="915"/>
    <cellStyle name="40% no 6. izcēluma" xfId="927"/>
    <cellStyle name="4mitP" xfId="72"/>
    <cellStyle name="4ohneP" xfId="73"/>
    <cellStyle name="5 indents" xfId="74"/>
    <cellStyle name="5. izcēlums" xfId="928"/>
    <cellStyle name="6. izcēlums" xfId="929"/>
    <cellStyle name="60 % - Accent1" xfId="75"/>
    <cellStyle name="60 % - Accent2" xfId="76"/>
    <cellStyle name="60 % - Accent3" xfId="77"/>
    <cellStyle name="60 % - Accent4" xfId="78"/>
    <cellStyle name="60 % - Accent5" xfId="79"/>
    <cellStyle name="60 % - Accent6" xfId="80"/>
    <cellStyle name="60% - Accent1 2" xfId="81"/>
    <cellStyle name="60% - Accent1 2 2" xfId="1343"/>
    <cellStyle name="60% - Accent1 3" xfId="82"/>
    <cellStyle name="60% - Accent1 3 2" xfId="1111"/>
    <cellStyle name="60% - Accent1 3 3" xfId="1051"/>
    <cellStyle name="60% - Accent1 4" xfId="1199"/>
    <cellStyle name="60% - Accent2 2" xfId="83"/>
    <cellStyle name="60% - Accent2 2 2" xfId="1344"/>
    <cellStyle name="60% - Accent2 3" xfId="84"/>
    <cellStyle name="60% - Accent2 3 2" xfId="1112"/>
    <cellStyle name="60% - Accent2 3 3" xfId="1052"/>
    <cellStyle name="60% - Accent2 4" xfId="1203"/>
    <cellStyle name="60% - Accent3 2" xfId="85"/>
    <cellStyle name="60% - Accent3 2 2" xfId="1345"/>
    <cellStyle name="60% - Accent3 3" xfId="86"/>
    <cellStyle name="60% - Accent3 3 2" xfId="1113"/>
    <cellStyle name="60% - Accent3 3 3" xfId="1053"/>
    <cellStyle name="60% - Accent3 4" xfId="1207"/>
    <cellStyle name="60% - Accent4 2" xfId="87"/>
    <cellStyle name="60% - Accent4 2 2" xfId="1346"/>
    <cellStyle name="60% - Accent4 3" xfId="88"/>
    <cellStyle name="60% - Accent4 3 2" xfId="1114"/>
    <cellStyle name="60% - Accent4 3 3" xfId="1054"/>
    <cellStyle name="60% - Accent4 4" xfId="1211"/>
    <cellStyle name="60% - Accent5 2" xfId="89"/>
    <cellStyle name="60% - Accent5 2 2" xfId="1347"/>
    <cellStyle name="60% - Accent5 3" xfId="90"/>
    <cellStyle name="60% - Accent5 3 2" xfId="1115"/>
    <cellStyle name="60% - Accent5 3 3" xfId="1055"/>
    <cellStyle name="60% - Accent5 4" xfId="1215"/>
    <cellStyle name="60% - Accent6 2" xfId="91"/>
    <cellStyle name="60% - Accent6 2 2" xfId="1348"/>
    <cellStyle name="60% - Accent6 3" xfId="92"/>
    <cellStyle name="60% - Accent6 3 2" xfId="1116"/>
    <cellStyle name="60% - Accent6 3 3" xfId="1056"/>
    <cellStyle name="60% - Accent6 4" xfId="1219"/>
    <cellStyle name="60% no 1. izcēluma" xfId="966"/>
    <cellStyle name="60% no 2. izcēluma" xfId="903"/>
    <cellStyle name="60% no 3. izcēluma" xfId="986"/>
    <cellStyle name="60% no 4. izcēluma" xfId="916"/>
    <cellStyle name="60% no 5. izcēluma" xfId="930"/>
    <cellStyle name="60% no 6. izcēluma" xfId="987"/>
    <cellStyle name="6mitP" xfId="93"/>
    <cellStyle name="6ohneP" xfId="94"/>
    <cellStyle name="7mitP" xfId="95"/>
    <cellStyle name="9mitP" xfId="96"/>
    <cellStyle name="9ohneP" xfId="97"/>
    <cellStyle name="Accent1 - 20%" xfId="98"/>
    <cellStyle name="Accent1 - 20% 2" xfId="99"/>
    <cellStyle name="Accent1 - 20% 3" xfId="100"/>
    <cellStyle name="Accent1 - 20% 4" xfId="654"/>
    <cellStyle name="Accent1 - 40%" xfId="101"/>
    <cellStyle name="Accent1 - 40% 2" xfId="102"/>
    <cellStyle name="Accent1 - 40% 3" xfId="103"/>
    <cellStyle name="Accent1 - 40% 4" xfId="655"/>
    <cellStyle name="Accent1 - 60%" xfId="104"/>
    <cellStyle name="Accent1 - 60% 2" xfId="105"/>
    <cellStyle name="Accent1 - 60% 3" xfId="106"/>
    <cellStyle name="Accent1 - 60% 4" xfId="656"/>
    <cellStyle name="Accent1 10" xfId="1029"/>
    <cellStyle name="Accent1 11" xfId="1196"/>
    <cellStyle name="Accent1 12" xfId="1296"/>
    <cellStyle name="Accent1 2" xfId="107"/>
    <cellStyle name="Accent1 2 2" xfId="1349"/>
    <cellStyle name="Accent1 3" xfId="108"/>
    <cellStyle name="Accent1 3 2" xfId="1117"/>
    <cellStyle name="Accent1 3 3" xfId="1057"/>
    <cellStyle name="Accent1 4" xfId="931"/>
    <cellStyle name="Accent1 4 2" xfId="1084"/>
    <cellStyle name="Accent1 5" xfId="911"/>
    <cellStyle name="Accent1 5 2" xfId="1093"/>
    <cellStyle name="Accent1 6" xfId="999"/>
    <cellStyle name="Accent1 7" xfId="1008"/>
    <cellStyle name="Accent1 8" xfId="1023"/>
    <cellStyle name="Accent1 9" xfId="1002"/>
    <cellStyle name="Accent2 - 20%" xfId="109"/>
    <cellStyle name="Accent2 - 20% 2" xfId="110"/>
    <cellStyle name="Accent2 - 20% 3" xfId="111"/>
    <cellStyle name="Accent2 - 20% 4" xfId="657"/>
    <cellStyle name="Accent2 - 40%" xfId="112"/>
    <cellStyle name="Accent2 - 40% 2" xfId="113"/>
    <cellStyle name="Accent2 - 40% 3" xfId="114"/>
    <cellStyle name="Accent2 - 40% 4" xfId="658"/>
    <cellStyle name="Accent2 - 60%" xfId="115"/>
    <cellStyle name="Accent2 - 60% 2" xfId="116"/>
    <cellStyle name="Accent2 - 60% 3" xfId="117"/>
    <cellStyle name="Accent2 - 60% 4" xfId="659"/>
    <cellStyle name="Accent2 10" xfId="1028"/>
    <cellStyle name="Accent2 11" xfId="1200"/>
    <cellStyle name="Accent2 12" xfId="1297"/>
    <cellStyle name="Accent2 2" xfId="118"/>
    <cellStyle name="Accent2 2 2" xfId="1350"/>
    <cellStyle name="Accent2 3" xfId="119"/>
    <cellStyle name="Accent2 3 2" xfId="1118"/>
    <cellStyle name="Accent2 3 3" xfId="1058"/>
    <cellStyle name="Accent2 4" xfId="932"/>
    <cellStyle name="Accent2 4 2" xfId="1083"/>
    <cellStyle name="Accent2 5" xfId="939"/>
    <cellStyle name="Accent2 5 2" xfId="1092"/>
    <cellStyle name="Accent2 6" xfId="998"/>
    <cellStyle name="Accent2 7" xfId="1009"/>
    <cellStyle name="Accent2 8" xfId="1022"/>
    <cellStyle name="Accent2 9" xfId="1003"/>
    <cellStyle name="Accent3 - 20%" xfId="120"/>
    <cellStyle name="Accent3 - 20% 2" xfId="121"/>
    <cellStyle name="Accent3 - 20% 3" xfId="122"/>
    <cellStyle name="Accent3 - 20% 4" xfId="660"/>
    <cellStyle name="Accent3 - 40%" xfId="123"/>
    <cellStyle name="Accent3 - 40% 2" xfId="124"/>
    <cellStyle name="Accent3 - 40% 3" xfId="125"/>
    <cellStyle name="Accent3 - 40% 4" xfId="661"/>
    <cellStyle name="Accent3 - 60%" xfId="126"/>
    <cellStyle name="Accent3 - 60% 2" xfId="127"/>
    <cellStyle name="Accent3 - 60% 3" xfId="128"/>
    <cellStyle name="Accent3 - 60% 4" xfId="662"/>
    <cellStyle name="Accent3 10" xfId="1027"/>
    <cellStyle name="Accent3 11" xfId="1204"/>
    <cellStyle name="Accent3 12" xfId="1298"/>
    <cellStyle name="Accent3 2" xfId="129"/>
    <cellStyle name="Accent3 2 2" xfId="1351"/>
    <cellStyle name="Accent3 3" xfId="130"/>
    <cellStyle name="Accent3 3 2" xfId="1119"/>
    <cellStyle name="Accent3 3 3" xfId="1059"/>
    <cellStyle name="Accent3 4" xfId="965"/>
    <cellStyle name="Accent3 4 2" xfId="1082"/>
    <cellStyle name="Accent3 5" xfId="937"/>
    <cellStyle name="Accent3 5 2" xfId="1091"/>
    <cellStyle name="Accent3 6" xfId="997"/>
    <cellStyle name="Accent3 7" xfId="1010"/>
    <cellStyle name="Accent3 8" xfId="1021"/>
    <cellStyle name="Accent3 9" xfId="1004"/>
    <cellStyle name="Accent4 - 20%" xfId="131"/>
    <cellStyle name="Accent4 - 20% 2" xfId="132"/>
    <cellStyle name="Accent4 - 20% 3" xfId="133"/>
    <cellStyle name="Accent4 - 20% 4" xfId="663"/>
    <cellStyle name="Accent4 - 40%" xfId="134"/>
    <cellStyle name="Accent4 - 40% 2" xfId="135"/>
    <cellStyle name="Accent4 - 40% 3" xfId="136"/>
    <cellStyle name="Accent4 - 40% 4" xfId="664"/>
    <cellStyle name="Accent4 - 60%" xfId="137"/>
    <cellStyle name="Accent4 - 60% 2" xfId="138"/>
    <cellStyle name="Accent4 - 60% 3" xfId="139"/>
    <cellStyle name="Accent4 - 60% 4" xfId="665"/>
    <cellStyle name="Accent4 10" xfId="1026"/>
    <cellStyle name="Accent4 11" xfId="1208"/>
    <cellStyle name="Accent4 12" xfId="1299"/>
    <cellStyle name="Accent4 2" xfId="140"/>
    <cellStyle name="Accent4 2 2" xfId="1352"/>
    <cellStyle name="Accent4 3" xfId="141"/>
    <cellStyle name="Accent4 3 2" xfId="1120"/>
    <cellStyle name="Accent4 3 3" xfId="1061"/>
    <cellStyle name="Accent4 4" xfId="933"/>
    <cellStyle name="Accent4 4 2" xfId="1081"/>
    <cellStyle name="Accent4 5" xfId="957"/>
    <cellStyle name="Accent4 5 2" xfId="1090"/>
    <cellStyle name="Accent4 6" xfId="996"/>
    <cellStyle name="Accent4 7" xfId="1011"/>
    <cellStyle name="Accent4 8" xfId="1020"/>
    <cellStyle name="Accent4 9" xfId="1005"/>
    <cellStyle name="Accent5 - 20%" xfId="142"/>
    <cellStyle name="Accent5 - 20% 2" xfId="143"/>
    <cellStyle name="Accent5 - 20% 3" xfId="144"/>
    <cellStyle name="Accent5 - 20% 4" xfId="666"/>
    <cellStyle name="Accent5 - 40%" xfId="145"/>
    <cellStyle name="Accent5 - 40% 2" xfId="146"/>
    <cellStyle name="Accent5 - 40% 3" xfId="147"/>
    <cellStyle name="Accent5 - 60%" xfId="148"/>
    <cellStyle name="Accent5 - 60% 2" xfId="149"/>
    <cellStyle name="Accent5 - 60% 3" xfId="150"/>
    <cellStyle name="Accent5 - 60% 4" xfId="667"/>
    <cellStyle name="Accent5 10" xfId="1025"/>
    <cellStyle name="Accent5 11" xfId="1212"/>
    <cellStyle name="Accent5 12" xfId="1300"/>
    <cellStyle name="Accent5 2" xfId="151"/>
    <cellStyle name="Accent5 2 2" xfId="1353"/>
    <cellStyle name="Accent5 3" xfId="152"/>
    <cellStyle name="Accent5 3 2" xfId="1121"/>
    <cellStyle name="Accent5 3 3" xfId="1062"/>
    <cellStyle name="Accent5 4" xfId="991"/>
    <cellStyle name="Accent5 4 2" xfId="1080"/>
    <cellStyle name="Accent5 5" xfId="899"/>
    <cellStyle name="Accent5 5 2" xfId="1089"/>
    <cellStyle name="Accent5 6" xfId="995"/>
    <cellStyle name="Accent5 7" xfId="1012"/>
    <cellStyle name="Accent5 8" xfId="1019"/>
    <cellStyle name="Accent5 9" xfId="1006"/>
    <cellStyle name="Accent6 - 20%" xfId="153"/>
    <cellStyle name="Accent6 - 20% 2" xfId="154"/>
    <cellStyle name="Accent6 - 20% 3" xfId="155"/>
    <cellStyle name="Accent6 - 40%" xfId="156"/>
    <cellStyle name="Accent6 - 40% 2" xfId="157"/>
    <cellStyle name="Accent6 - 40% 3" xfId="158"/>
    <cellStyle name="Accent6 - 40% 4" xfId="668"/>
    <cellStyle name="Accent6 - 60%" xfId="159"/>
    <cellStyle name="Accent6 - 60% 2" xfId="160"/>
    <cellStyle name="Accent6 - 60% 3" xfId="161"/>
    <cellStyle name="Accent6 - 60% 4" xfId="669"/>
    <cellStyle name="Accent6 10" xfId="1024"/>
    <cellStyle name="Accent6 11" xfId="1216"/>
    <cellStyle name="Accent6 12" xfId="1301"/>
    <cellStyle name="Accent6 2" xfId="162"/>
    <cellStyle name="Accent6 2 2" xfId="1354"/>
    <cellStyle name="Accent6 3" xfId="163"/>
    <cellStyle name="Accent6 3 2" xfId="1122"/>
    <cellStyle name="Accent6 3 3" xfId="1063"/>
    <cellStyle name="Accent6 4" xfId="934"/>
    <cellStyle name="Accent6 4 2" xfId="1079"/>
    <cellStyle name="Accent6 5" xfId="959"/>
    <cellStyle name="Accent6 5 2" xfId="1088"/>
    <cellStyle name="Accent6 6" xfId="994"/>
    <cellStyle name="Accent6 7" xfId="1013"/>
    <cellStyle name="Accent6 8" xfId="1018"/>
    <cellStyle name="Accent6 9" xfId="1007"/>
    <cellStyle name="Aprēķināšana" xfId="935"/>
    <cellStyle name="arial" xfId="164"/>
    <cellStyle name="Array" xfId="165"/>
    <cellStyle name="Array Enter" xfId="166"/>
    <cellStyle name="Array_Book3" xfId="167"/>
    <cellStyle name="AUI_Nauda" xfId="936"/>
    <cellStyle name="AutoFormat Options" xfId="168"/>
    <cellStyle name="Avertissement" xfId="169"/>
    <cellStyle name="Bad 2" xfId="170"/>
    <cellStyle name="Bad 3" xfId="171"/>
    <cellStyle name="Bad 3 2" xfId="1123"/>
    <cellStyle name="Bad 3 3" xfId="1065"/>
    <cellStyle name="Bad 4" xfId="1186"/>
    <cellStyle name="Brīdinājuma teksts" xfId="938"/>
    <cellStyle name="Ç¥ÁØ_¿ù°£¿ä¾àº¸°í" xfId="172"/>
    <cellStyle name="Cabe‡alho 1" xfId="173"/>
    <cellStyle name="Cabe‡alho 2" xfId="174"/>
    <cellStyle name="Cabecera 1" xfId="175"/>
    <cellStyle name="Cabecera 2" xfId="176"/>
    <cellStyle name="Calcul" xfId="177"/>
    <cellStyle name="Calcul 2" xfId="767"/>
    <cellStyle name="Calcul 3" xfId="804"/>
    <cellStyle name="Calculation 2" xfId="178"/>
    <cellStyle name="Calculation 2 2" xfId="768"/>
    <cellStyle name="Calculation 2 3" xfId="802"/>
    <cellStyle name="Calculation 3" xfId="179"/>
    <cellStyle name="Calculation 3 2" xfId="1124"/>
    <cellStyle name="Calculation 3 3" xfId="1066"/>
    <cellStyle name="Calculation 4" xfId="1190"/>
    <cellStyle name="Celkem" xfId="180"/>
    <cellStyle name="Cellule liée" xfId="181"/>
    <cellStyle name="Check" xfId="670"/>
    <cellStyle name="Check Cell 2" xfId="182"/>
    <cellStyle name="Check Cell 3" xfId="183"/>
    <cellStyle name="Check Cell 3 2" xfId="1125"/>
    <cellStyle name="Check Cell 3 3" xfId="1067"/>
    <cellStyle name="Check Cell 4" xfId="1192"/>
    <cellStyle name="CHF" xfId="184"/>
    <cellStyle name="Clive" xfId="185"/>
    <cellStyle name="clsAltData" xfId="186"/>
    <cellStyle name="clsAltMRVData" xfId="187"/>
    <cellStyle name="clsBlank" xfId="188"/>
    <cellStyle name="clsColumnHeader" xfId="189"/>
    <cellStyle name="clsData" xfId="190"/>
    <cellStyle name="clsDefault" xfId="191"/>
    <cellStyle name="clsFooter" xfId="192"/>
    <cellStyle name="clsIndexTableData" xfId="193"/>
    <cellStyle name="clsIndexTableHdr" xfId="194"/>
    <cellStyle name="clsIndexTableTitle" xfId="195"/>
    <cellStyle name="clsMRVData" xfId="196"/>
    <cellStyle name="clsReportFooter" xfId="197"/>
    <cellStyle name="clsReportHeader" xfId="198"/>
    <cellStyle name="clsRowHeader" xfId="199"/>
    <cellStyle name="clsScale" xfId="200"/>
    <cellStyle name="clsSection" xfId="201"/>
    <cellStyle name="Comma  - Style1" xfId="202"/>
    <cellStyle name="Comma  - Style2" xfId="203"/>
    <cellStyle name="Comma  - Style3" xfId="204"/>
    <cellStyle name="Comma  - Style4" xfId="205"/>
    <cellStyle name="Comma  - Style5" xfId="206"/>
    <cellStyle name="Comma  - Style6" xfId="207"/>
    <cellStyle name="Comma  - Style7" xfId="208"/>
    <cellStyle name="Comma  - Style8" xfId="209"/>
    <cellStyle name="Comma 10" xfId="737"/>
    <cellStyle name="Comma 10 2" xfId="888"/>
    <cellStyle name="Comma 10 2 2" xfId="1256"/>
    <cellStyle name="Comma 10 3" xfId="974"/>
    <cellStyle name="Comma 10 3 2" xfId="1269"/>
    <cellStyle name="Comma 10 4" xfId="1162"/>
    <cellStyle name="Comma 10 4 2" xfId="1283"/>
    <cellStyle name="Comma 10 5" xfId="1227"/>
    <cellStyle name="Comma 10 5 2" xfId="1308"/>
    <cellStyle name="Comma 10 6" xfId="1243"/>
    <cellStyle name="Comma 11" xfId="739"/>
    <cellStyle name="Comma 11 2" xfId="889"/>
    <cellStyle name="Comma 11 2 2" xfId="1257"/>
    <cellStyle name="Comma 11 3" xfId="975"/>
    <cellStyle name="Comma 11 3 2" xfId="1270"/>
    <cellStyle name="Comma 11 4" xfId="1163"/>
    <cellStyle name="Comma 11 4 2" xfId="1284"/>
    <cellStyle name="Comma 11 5" xfId="1228"/>
    <cellStyle name="Comma 11 5 2" xfId="1309"/>
    <cellStyle name="Comma 11 6" xfId="1244"/>
    <cellStyle name="Comma 12" xfId="741"/>
    <cellStyle name="Comma 12 2" xfId="890"/>
    <cellStyle name="Comma 12 2 2" xfId="1258"/>
    <cellStyle name="Comma 12 3" xfId="976"/>
    <cellStyle name="Comma 12 3 2" xfId="1271"/>
    <cellStyle name="Comma 12 4" xfId="1164"/>
    <cellStyle name="Comma 12 4 2" xfId="1285"/>
    <cellStyle name="Comma 12 5" xfId="1229"/>
    <cellStyle name="Comma 12 5 2" xfId="1310"/>
    <cellStyle name="Comma 12 6" xfId="1245"/>
    <cellStyle name="Comma 13" xfId="743"/>
    <cellStyle name="Comma 13 2" xfId="891"/>
    <cellStyle name="Comma 13 2 2" xfId="1259"/>
    <cellStyle name="Comma 13 3" xfId="977"/>
    <cellStyle name="Comma 13 3 2" xfId="1272"/>
    <cellStyle name="Comma 13 4" xfId="1165"/>
    <cellStyle name="Comma 13 4 2" xfId="1286"/>
    <cellStyle name="Comma 13 5" xfId="1230"/>
    <cellStyle name="Comma 13 5 2" xfId="1311"/>
    <cellStyle name="Comma 13 6" xfId="1246"/>
    <cellStyle name="Comma 14" xfId="745"/>
    <cellStyle name="Comma 14 2" xfId="892"/>
    <cellStyle name="Comma 14 2 2" xfId="1260"/>
    <cellStyle name="Comma 14 3" xfId="978"/>
    <cellStyle name="Comma 14 3 2" xfId="1273"/>
    <cellStyle name="Comma 14 4" xfId="1166"/>
    <cellStyle name="Comma 14 4 2" xfId="1287"/>
    <cellStyle name="Comma 14 5" xfId="1231"/>
    <cellStyle name="Comma 14 5 2" xfId="1312"/>
    <cellStyle name="Comma 14 6" xfId="1247"/>
    <cellStyle name="Comma 15" xfId="747"/>
    <cellStyle name="Comma 15 2" xfId="893"/>
    <cellStyle name="Comma 15 2 2" xfId="1261"/>
    <cellStyle name="Comma 15 3" xfId="979"/>
    <cellStyle name="Comma 15 3 2" xfId="1274"/>
    <cellStyle name="Comma 15 4" xfId="1167"/>
    <cellStyle name="Comma 15 4 2" xfId="1288"/>
    <cellStyle name="Comma 15 5" xfId="1232"/>
    <cellStyle name="Comma 15 5 2" xfId="1313"/>
    <cellStyle name="Comma 15 6" xfId="1248"/>
    <cellStyle name="Comma 16" xfId="749"/>
    <cellStyle name="Comma 16 2" xfId="894"/>
    <cellStyle name="Comma 16 2 2" xfId="1262"/>
    <cellStyle name="Comma 16 3" xfId="980"/>
    <cellStyle name="Comma 16 3 2" xfId="1275"/>
    <cellStyle name="Comma 16 4" xfId="1168"/>
    <cellStyle name="Comma 16 4 2" xfId="1289"/>
    <cellStyle name="Comma 16 5" xfId="1233"/>
    <cellStyle name="Comma 16 5 2" xfId="1314"/>
    <cellStyle name="Comma 16 6" xfId="1249"/>
    <cellStyle name="Comma 17" xfId="1169"/>
    <cellStyle name="Comma 18" xfId="1174"/>
    <cellStyle name="Comma 18 2" xfId="1291"/>
    <cellStyle name="Comma 19" xfId="1176"/>
    <cellStyle name="Comma 19 2" xfId="1292"/>
    <cellStyle name="Comma 2" xfId="6"/>
    <cellStyle name="Comma 2 2" xfId="1126"/>
    <cellStyle name="Comma 2 3" xfId="1037"/>
    <cellStyle name="Comma 2 4" xfId="210"/>
    <cellStyle name="Comma 20" xfId="1178"/>
    <cellStyle name="Comma 20 2" xfId="1293"/>
    <cellStyle name="Comma 21" xfId="1180"/>
    <cellStyle name="Comma 21 2" xfId="1294"/>
    <cellStyle name="Comma 22" xfId="1172"/>
    <cellStyle name="Comma 22 2" xfId="1290"/>
    <cellStyle name="Comma 23" xfId="1234"/>
    <cellStyle name="Comma 23 2" xfId="1315"/>
    <cellStyle name="Comma 24" xfId="1033"/>
    <cellStyle name="Comma 25" xfId="1276"/>
    <cellStyle name="Comma 3" xfId="211"/>
    <cellStyle name="Comma 4" xfId="725"/>
    <cellStyle name="Comma 4 2" xfId="882"/>
    <cellStyle name="Comma 4 2 2" xfId="1250"/>
    <cellStyle name="Comma 4 3" xfId="968"/>
    <cellStyle name="Comma 4 3 2" xfId="1263"/>
    <cellStyle name="Comma 4 4" xfId="1154"/>
    <cellStyle name="Comma 4 4 2" xfId="1277"/>
    <cellStyle name="Comma 4 5" xfId="1221"/>
    <cellStyle name="Comma 4 5 2" xfId="1302"/>
    <cellStyle name="Comma 4 6" xfId="1237"/>
    <cellStyle name="Comma 5" xfId="727"/>
    <cellStyle name="Comma 5 2" xfId="883"/>
    <cellStyle name="Comma 5 2 2" xfId="1251"/>
    <cellStyle name="Comma 5 3" xfId="969"/>
    <cellStyle name="Comma 5 3 2" xfId="1264"/>
    <cellStyle name="Comma 5 4" xfId="1156"/>
    <cellStyle name="Comma 5 4 2" xfId="1278"/>
    <cellStyle name="Comma 5 5" xfId="1222"/>
    <cellStyle name="Comma 5 5 2" xfId="1303"/>
    <cellStyle name="Comma 5 6" xfId="1238"/>
    <cellStyle name="Comma 6" xfId="729"/>
    <cellStyle name="Comma 6 2" xfId="884"/>
    <cellStyle name="Comma 6 2 2" xfId="1252"/>
    <cellStyle name="Comma 6 3" xfId="970"/>
    <cellStyle name="Comma 6 3 2" xfId="1265"/>
    <cellStyle name="Comma 6 4" xfId="1158"/>
    <cellStyle name="Comma 6 4 2" xfId="1279"/>
    <cellStyle name="Comma 6 5" xfId="1223"/>
    <cellStyle name="Comma 6 5 2" xfId="1304"/>
    <cellStyle name="Comma 6 6" xfId="1239"/>
    <cellStyle name="Comma 7" xfId="731"/>
    <cellStyle name="Comma 7 2" xfId="885"/>
    <cellStyle name="Comma 7 2 2" xfId="1253"/>
    <cellStyle name="Comma 7 3" xfId="971"/>
    <cellStyle name="Comma 7 3 2" xfId="1266"/>
    <cellStyle name="Comma 7 4" xfId="1159"/>
    <cellStyle name="Comma 7 4 2" xfId="1280"/>
    <cellStyle name="Comma 7 5" xfId="1224"/>
    <cellStyle name="Comma 7 5 2" xfId="1305"/>
    <cellStyle name="Comma 7 6" xfId="1240"/>
    <cellStyle name="Comma 8" xfId="733"/>
    <cellStyle name="Comma 8 2" xfId="886"/>
    <cellStyle name="Comma 8 2 2" xfId="1254"/>
    <cellStyle name="Comma 8 3" xfId="972"/>
    <cellStyle name="Comma 8 3 2" xfId="1267"/>
    <cellStyle name="Comma 8 4" xfId="1160"/>
    <cellStyle name="Comma 8 4 2" xfId="1281"/>
    <cellStyle name="Comma 8 5" xfId="1225"/>
    <cellStyle name="Comma 8 5 2" xfId="1306"/>
    <cellStyle name="Comma 8 6" xfId="1241"/>
    <cellStyle name="Comma 9" xfId="735"/>
    <cellStyle name="Comma 9 2" xfId="887"/>
    <cellStyle name="Comma 9 2 2" xfId="1255"/>
    <cellStyle name="Comma 9 3" xfId="973"/>
    <cellStyle name="Comma 9 3 2" xfId="1268"/>
    <cellStyle name="Comma 9 4" xfId="1161"/>
    <cellStyle name="Comma 9 4 2" xfId="1282"/>
    <cellStyle name="Comma 9 5" xfId="1226"/>
    <cellStyle name="Comma 9 5 2" xfId="1307"/>
    <cellStyle name="Comma 9 6" xfId="1242"/>
    <cellStyle name="Comma(3)" xfId="212"/>
    <cellStyle name="Comma0" xfId="213"/>
    <cellStyle name="Comma0 - Style3" xfId="214"/>
    <cellStyle name="Comma0_BG Money (current)" xfId="215"/>
    <cellStyle name="Commentaire" xfId="216"/>
    <cellStyle name="Commentaire 2" xfId="777"/>
    <cellStyle name="Commentaire 3" xfId="793"/>
    <cellStyle name="Curren - Style3" xfId="217"/>
    <cellStyle name="Curren - Style4" xfId="218"/>
    <cellStyle name="Currency0" xfId="219"/>
    <cellStyle name="Data" xfId="220"/>
    <cellStyle name="Data 2" xfId="671"/>
    <cellStyle name="Date" xfId="221"/>
    <cellStyle name="Datum" xfId="222"/>
    <cellStyle name="day of week" xfId="223"/>
    <cellStyle name="DEM" xfId="224"/>
    <cellStyle name="Emphasis 1" xfId="225"/>
    <cellStyle name="Emphasis 1 2" xfId="226"/>
    <cellStyle name="Emphasis 1 3" xfId="227"/>
    <cellStyle name="Emphasis 2" xfId="228"/>
    <cellStyle name="Emphasis 2 2" xfId="229"/>
    <cellStyle name="Emphasis 2 3" xfId="230"/>
    <cellStyle name="Emphasis 3" xfId="231"/>
    <cellStyle name="Emphasis 3 2" xfId="232"/>
    <cellStyle name="Emphasis 3 3" xfId="233"/>
    <cellStyle name="Entrée" xfId="234"/>
    <cellStyle name="Entrée 2" xfId="782"/>
    <cellStyle name="Entrée 3" xfId="792"/>
    <cellStyle name="eptembre" xfId="235"/>
    <cellStyle name="eptembre 2" xfId="783"/>
    <cellStyle name="estimation" xfId="672"/>
    <cellStyle name="Euro" xfId="236"/>
    <cellStyle name="Euro 2" xfId="673"/>
    <cellStyle name="Excel.Chart" xfId="237"/>
    <cellStyle name="exo" xfId="238"/>
    <cellStyle name="exo 2" xfId="674"/>
    <cellStyle name="exo 3" xfId="908"/>
    <cellStyle name="Explanatory Text 2" xfId="239"/>
    <cellStyle name="Explanatory Text 2 2" xfId="1355"/>
    <cellStyle name="Explanatory Text 3" xfId="240"/>
    <cellStyle name="Explanatory Text 3 2" xfId="1127"/>
    <cellStyle name="Explanatory Text 3 3" xfId="1068"/>
    <cellStyle name="Explanatory Text 4" xfId="1194"/>
    <cellStyle name="Explanatory Text 5" xfId="1320"/>
    <cellStyle name="Ezres [0]_10mell99" xfId="241"/>
    <cellStyle name="Ezres_10mell99" xfId="242"/>
    <cellStyle name="f‰H‹Ëf‰h,ÿt$è¸Wÿÿé&gt;Ëÿÿ÷Ç" xfId="243"/>
    <cellStyle name="f‰H_x0010_‹Ëf‰h,ÿt$_x0018_è¸Wÿÿé&gt;Ëÿÿ÷Ç_x0001_" xfId="244"/>
    <cellStyle name="F2" xfId="245"/>
    <cellStyle name="F3" xfId="246"/>
    <cellStyle name="F4" xfId="247"/>
    <cellStyle name="F5" xfId="248"/>
    <cellStyle name="F6" xfId="249"/>
    <cellStyle name="F7" xfId="250"/>
    <cellStyle name="F8" xfId="251"/>
    <cellStyle name="facha" xfId="252"/>
    <cellStyle name="Fecha" xfId="253"/>
    <cellStyle name="Fijo" xfId="254"/>
    <cellStyle name="Finanční0" xfId="255"/>
    <cellStyle name="Finanèní0" xfId="256"/>
    <cellStyle name="Fixed" xfId="257"/>
    <cellStyle name="fixed0 - Style4" xfId="258"/>
    <cellStyle name="Fixed2 - Style2" xfId="259"/>
    <cellStyle name="Fixo" xfId="260"/>
    <cellStyle name="Forecast" xfId="675"/>
    <cellStyle name="formula1" xfId="261"/>
    <cellStyle name="formula2" xfId="262"/>
    <cellStyle name="formula3" xfId="263"/>
    <cellStyle name="Fuss" xfId="264"/>
    <cellStyle name="Fuss 2" xfId="784"/>
    <cellStyle name="Fuss 3" xfId="789"/>
    <cellStyle name="Good 2" xfId="265"/>
    <cellStyle name="Good 3" xfId="266"/>
    <cellStyle name="Good 3 2" xfId="1128"/>
    <cellStyle name="Good 3 3" xfId="1069"/>
    <cellStyle name="Good 4" xfId="1185"/>
    <cellStyle name="Grey" xfId="267"/>
    <cellStyle name="hard_num" xfId="268"/>
    <cellStyle name="Head1" xfId="676"/>
    <cellStyle name="Header style" xfId="269"/>
    <cellStyle name="Header1" xfId="270"/>
    <cellStyle name="Header2" xfId="271"/>
    <cellStyle name="Header2 2" xfId="785"/>
    <cellStyle name="Heading 1 2" xfId="272"/>
    <cellStyle name="Heading 1 3" xfId="273"/>
    <cellStyle name="Heading 1 3 2" xfId="1129"/>
    <cellStyle name="Heading 1 3 3" xfId="1070"/>
    <cellStyle name="Heading 1 4" xfId="940"/>
    <cellStyle name="Heading 1 5" xfId="1181"/>
    <cellStyle name="Heading 2 2" xfId="274"/>
    <cellStyle name="Heading 2 3" xfId="275"/>
    <cellStyle name="Heading 2 3 2" xfId="1130"/>
    <cellStyle name="Heading 2 3 3" xfId="1071"/>
    <cellStyle name="Heading 2 4" xfId="917"/>
    <cellStyle name="Heading 2 5" xfId="1182"/>
    <cellStyle name="Heading 3 2" xfId="276"/>
    <cellStyle name="Heading 3 3" xfId="277"/>
    <cellStyle name="Heading 3 3 2" xfId="1131"/>
    <cellStyle name="Heading 3 3 3" xfId="1072"/>
    <cellStyle name="Heading 3 4" xfId="1183"/>
    <cellStyle name="Heading 4 2" xfId="278"/>
    <cellStyle name="Heading 4 3" xfId="279"/>
    <cellStyle name="Heading 4 3 2" xfId="1132"/>
    <cellStyle name="Heading 4 3 3" xfId="1073"/>
    <cellStyle name="Heading 4 4" xfId="1184"/>
    <cellStyle name="Heading1" xfId="280"/>
    <cellStyle name="Heading2" xfId="281"/>
    <cellStyle name="Hiperhivatkozás" xfId="282"/>
    <cellStyle name="Hipervínculo" xfId="283"/>
    <cellStyle name="Hipervínculo visitado" xfId="284"/>
    <cellStyle name="Hipervínculo_10-01-03 2003 2003 NUEVOS RON -NUEVOS INTERESES" xfId="285"/>
    <cellStyle name="Historical" xfId="677"/>
    <cellStyle name="Hyperlink" xfId="286"/>
    <cellStyle name="Hyperlink 2" xfId="287"/>
    <cellStyle name="Hyperlink seguido_NFGC_SPE_1995_2003" xfId="288"/>
    <cellStyle name="Îáû÷íûé_Table16" xfId="289"/>
    <cellStyle name="Ievade" xfId="941"/>
    <cellStyle name="imf-one decimal" xfId="290"/>
    <cellStyle name="imf-zero decimal" xfId="291"/>
    <cellStyle name="Indent0" xfId="678"/>
    <cellStyle name="Indent1" xfId="679"/>
    <cellStyle name="Indent2" xfId="680"/>
    <cellStyle name="Indent3" xfId="681"/>
    <cellStyle name="Indent4" xfId="682"/>
    <cellStyle name="Indent5" xfId="683"/>
    <cellStyle name="info" xfId="684"/>
    <cellStyle name="Input [yellow]" xfId="292"/>
    <cellStyle name="Input 10" xfId="1017"/>
    <cellStyle name="Input 11" xfId="1188"/>
    <cellStyle name="Input 12" xfId="1295"/>
    <cellStyle name="Input 13" xfId="1319"/>
    <cellStyle name="Input 2" xfId="293"/>
    <cellStyle name="Input 2 2" xfId="788"/>
    <cellStyle name="Input 2 3" xfId="852"/>
    <cellStyle name="Input 3" xfId="294"/>
    <cellStyle name="Input 3 2" xfId="1133"/>
    <cellStyle name="Input 3 3" xfId="1074"/>
    <cellStyle name="Input 4" xfId="942"/>
    <cellStyle name="Input 4 2" xfId="1060"/>
    <cellStyle name="Input 5" xfId="985"/>
    <cellStyle name="Input 5 2" xfId="1064"/>
    <cellStyle name="Input 6" xfId="993"/>
    <cellStyle name="Input 7" xfId="1015"/>
    <cellStyle name="Input 8" xfId="1016"/>
    <cellStyle name="Input 9" xfId="1014"/>
    <cellStyle name="Insatisfaisant" xfId="295"/>
    <cellStyle name="İzlenen Köprü" xfId="296"/>
    <cellStyle name="Izvade" xfId="943"/>
    <cellStyle name="jo[" xfId="297"/>
    <cellStyle name="JPY" xfId="298"/>
    <cellStyle name="Koefic." xfId="299"/>
    <cellStyle name="Koefic. 2" xfId="685"/>
    <cellStyle name="Koefic. 3" xfId="944"/>
    <cellStyle name="Köprü" xfId="300"/>
    <cellStyle name="Kopsumma" xfId="984"/>
    <cellStyle name="Label" xfId="301"/>
    <cellStyle name="Labs" xfId="945"/>
    <cellStyle name="link_ext" xfId="302"/>
    <cellStyle name="Linked Cell 2" xfId="303"/>
    <cellStyle name="Linked Cell 3" xfId="304"/>
    <cellStyle name="Linked Cell 3 2" xfId="1134"/>
    <cellStyle name="Linked Cell 3 3" xfId="1075"/>
    <cellStyle name="Linked Cell 4" xfId="1191"/>
    <cellStyle name="MacroCode" xfId="305"/>
    <cellStyle name="Már látott hiperhivatkozás" xfId="306"/>
    <cellStyle name="Měna0" xfId="307"/>
    <cellStyle name="měny_DEFLÁTORY  3q 1998" xfId="308"/>
    <cellStyle name="Millares [0]_11.1.3. bis" xfId="309"/>
    <cellStyle name="Millares_11.1.3. bis" xfId="310"/>
    <cellStyle name="Milliers [0]_Classeur1" xfId="311"/>
    <cellStyle name="Milliers_ADJ 278" xfId="312"/>
    <cellStyle name="Mìna0" xfId="313"/>
    <cellStyle name="mitP" xfId="314"/>
    <cellStyle name="Moeda [0]_A" xfId="315"/>
    <cellStyle name="Moeda_A" xfId="316"/>
    <cellStyle name="Moeda0" xfId="317"/>
    <cellStyle name="Moneda [0]_11.1.3. bis" xfId="318"/>
    <cellStyle name="Moneda_11.1.3. bis" xfId="319"/>
    <cellStyle name="Monétaire [0]_ARRIE00" xfId="320"/>
    <cellStyle name="Monétaire_ARRIE00" xfId="321"/>
    <cellStyle name="Monetario" xfId="322"/>
    <cellStyle name="Monetario0" xfId="323"/>
    <cellStyle name="Money" xfId="324"/>
    <cellStyle name="MTW" xfId="325"/>
    <cellStyle name="Navadno_Slo" xfId="326"/>
    <cellStyle name="Nedefinován" xfId="327"/>
    <cellStyle name="Neitrāls" xfId="946"/>
    <cellStyle name="Neutral 2" xfId="328"/>
    <cellStyle name="Neutral 3" xfId="329"/>
    <cellStyle name="Neutral 3 2" xfId="1135"/>
    <cellStyle name="Neutral 3 3" xfId="1076"/>
    <cellStyle name="Neutral 4" xfId="1187"/>
    <cellStyle name="Neutre" xfId="330"/>
    <cellStyle name="No-definido" xfId="331"/>
    <cellStyle name="Non défini" xfId="332"/>
    <cellStyle name="Normaali_CENTRAL" xfId="333"/>
    <cellStyle name="Normal" xfId="0" builtinId="0"/>
    <cellStyle name="Normal - Modelo1" xfId="334"/>
    <cellStyle name="Normal - Style1" xfId="335"/>
    <cellStyle name="Normal - Style2" xfId="336"/>
    <cellStyle name="Normal - Style3" xfId="337"/>
    <cellStyle name="Normal - Style4" xfId="338"/>
    <cellStyle name="Normal - Style5" xfId="339"/>
    <cellStyle name="Normal - Style6" xfId="340"/>
    <cellStyle name="Normal - Style7" xfId="341"/>
    <cellStyle name="Normal - Style8" xfId="342"/>
    <cellStyle name="Normal 10" xfId="343"/>
    <cellStyle name="Normal 10 2" xfId="344"/>
    <cellStyle name="Normal 10 3" xfId="1136"/>
    <cellStyle name="Normal 10 4" xfId="1095"/>
    <cellStyle name="Normal 11" xfId="345"/>
    <cellStyle name="Normal 11 2" xfId="1137"/>
    <cellStyle name="Normal 11 3" xfId="1171"/>
    <cellStyle name="Normal 11 4" xfId="1036"/>
    <cellStyle name="Normal 12" xfId="346"/>
    <cellStyle name="Normal 13" xfId="347"/>
    <cellStyle name="Normal 14" xfId="348"/>
    <cellStyle name="Normal 14 2" xfId="875"/>
    <cellStyle name="Normal 15" xfId="349"/>
    <cellStyle name="Normal 15 2" xfId="958"/>
    <cellStyle name="Normal 15 2 2" xfId="1138"/>
    <cellStyle name="Normal 16" xfId="350"/>
    <cellStyle name="Normal 16 2" xfId="877"/>
    <cellStyle name="Normal 17" xfId="351"/>
    <cellStyle name="Normal 17 2" xfId="1139"/>
    <cellStyle name="Normal 17 3" xfId="1094"/>
    <cellStyle name="Normal 18" xfId="352"/>
    <cellStyle name="Normal 18 2" xfId="878"/>
    <cellStyle name="Normal 19" xfId="651"/>
    <cellStyle name="Normal 19 2" xfId="1149"/>
    <cellStyle name="Normal 19 3" xfId="1096"/>
    <cellStyle name="Normal 2" xfId="2"/>
    <cellStyle name="Normal 2 2" xfId="3"/>
    <cellStyle name="Normal 2 2 2" xfId="355"/>
    <cellStyle name="Normal 2 2 3" xfId="356"/>
    <cellStyle name="Normal 2 2 4" xfId="354"/>
    <cellStyle name="Normal 2 2 5" xfId="1356"/>
    <cellStyle name="Normal 2 3" xfId="357"/>
    <cellStyle name="Normal 2 3 2" xfId="358"/>
    <cellStyle name="Normal 2 3 3" xfId="1357"/>
    <cellStyle name="Normal 2 4" xfId="359"/>
    <cellStyle name="Normal 2 5" xfId="360"/>
    <cellStyle name="Normal 2 6" xfId="686"/>
    <cellStyle name="Normal 2 7" xfId="353"/>
    <cellStyle name="Normal 2_Book1 (2)" xfId="361"/>
    <cellStyle name="Normal 20" xfId="723"/>
    <cellStyle name="Normal 21" xfId="724"/>
    <cellStyle name="Normal 21 2" xfId="879"/>
    <cellStyle name="Normal 21 2 2" xfId="1153"/>
    <cellStyle name="Normal 21 3" xfId="1098"/>
    <cellStyle name="Normal 22" xfId="726"/>
    <cellStyle name="Normal 22 2" xfId="1155"/>
    <cellStyle name="Normal 22 3" xfId="1170"/>
    <cellStyle name="Normal 22 4" xfId="1148"/>
    <cellStyle name="Normal 23" xfId="728"/>
    <cellStyle name="Normal 23 2" xfId="880"/>
    <cellStyle name="Normal 23 2 2" xfId="1157"/>
    <cellStyle name="Normal 23 3" xfId="1150"/>
    <cellStyle name="Normal 24" xfId="730"/>
    <cellStyle name="Normal 25" xfId="732"/>
    <cellStyle name="Normal 26" xfId="734"/>
    <cellStyle name="Normal 27" xfId="736"/>
    <cellStyle name="Normal 28" xfId="738"/>
    <cellStyle name="Normal 29" xfId="740"/>
    <cellStyle name="Normal 3" xfId="5"/>
    <cellStyle name="Normal 3 2" xfId="363"/>
    <cellStyle name="Normal 3 2 2" xfId="364"/>
    <cellStyle name="Normal 3 2 3" xfId="688"/>
    <cellStyle name="Normal 3 3" xfId="365"/>
    <cellStyle name="Normal 3 4" xfId="366"/>
    <cellStyle name="Normal 3 5" xfId="687"/>
    <cellStyle name="Normal 3 6" xfId="362"/>
    <cellStyle name="Normal 3 7" xfId="1358"/>
    <cellStyle name="Normal 3 8" xfId="1406"/>
    <cellStyle name="Normal 30" xfId="742"/>
    <cellStyle name="Normal 31" xfId="744"/>
    <cellStyle name="Normal 31 2" xfId="750"/>
    <cellStyle name="Normal 32" xfId="746"/>
    <cellStyle name="Normal 33" xfId="748"/>
    <cellStyle name="Normal 34" xfId="751"/>
    <cellStyle name="Normal 34 2" xfId="1152"/>
    <cellStyle name="Normal 35" xfId="11"/>
    <cellStyle name="Normal 36" xfId="752"/>
    <cellStyle name="Normal 36 2" xfId="1173"/>
    <cellStyle name="Normal 36 3" xfId="1235"/>
    <cellStyle name="Normal 37" xfId="829"/>
    <cellStyle name="Normal 37 2" xfId="1175"/>
    <cellStyle name="Normal 38" xfId="873"/>
    <cellStyle name="Normal 38 2" xfId="1177"/>
    <cellStyle name="Normal 39" xfId="874"/>
    <cellStyle name="Normal 39 2" xfId="1179"/>
    <cellStyle name="Normal 4" xfId="367"/>
    <cellStyle name="Normal 4 2" xfId="368"/>
    <cellStyle name="Normal 4 2 2" xfId="369"/>
    <cellStyle name="Normal 4 3" xfId="370"/>
    <cellStyle name="Normal 4 3 2" xfId="371"/>
    <cellStyle name="Normal 4 4" xfId="372"/>
    <cellStyle name="Normal 40" xfId="10"/>
    <cellStyle name="Normal 41" xfId="881"/>
    <cellStyle name="Normal 42" xfId="896"/>
    <cellStyle name="Normal 43" xfId="963"/>
    <cellStyle name="Normal 44" xfId="918"/>
    <cellStyle name="Normal 45" xfId="914"/>
    <cellStyle name="Normal 46" xfId="955"/>
    <cellStyle name="Normal 47" xfId="961"/>
    <cellStyle name="Normal 48" xfId="1000"/>
    <cellStyle name="Normal 49" xfId="1001"/>
    <cellStyle name="Normal 5" xfId="373"/>
    <cellStyle name="Normal 5 2" xfId="374"/>
    <cellStyle name="Normal 5 2 2" xfId="375"/>
    <cellStyle name="Normal 5 2 3" xfId="376"/>
    <cellStyle name="Normal 5 3" xfId="377"/>
    <cellStyle name="Normal 5 3 2" xfId="378"/>
    <cellStyle name="Normal 5 4" xfId="379"/>
    <cellStyle name="Normal 5 5" xfId="689"/>
    <cellStyle name="Normal 50" xfId="1030"/>
    <cellStyle name="Normal 51" xfId="1031"/>
    <cellStyle name="Normal 52" xfId="1032"/>
    <cellStyle name="Normal 53" xfId="1034"/>
    <cellStyle name="Normal 54" xfId="1220"/>
    <cellStyle name="Normal 55" xfId="1316"/>
    <cellStyle name="Normal 56" xfId="1317"/>
    <cellStyle name="Normal 6" xfId="380"/>
    <cellStyle name="Normal 6 2" xfId="381"/>
    <cellStyle name="Normal 6 3" xfId="382"/>
    <cellStyle name="Normal 7" xfId="383"/>
    <cellStyle name="Normal 7 2" xfId="384"/>
    <cellStyle name="Normal 7 3" xfId="1140"/>
    <cellStyle name="Normal 7 4" xfId="1087"/>
    <cellStyle name="Normal 8" xfId="385"/>
    <cellStyle name="Normal 8 2" xfId="964"/>
    <cellStyle name="Normal 8 2 2" xfId="1141"/>
    <cellStyle name="Normal 9" xfId="386"/>
    <cellStyle name="Normal 9 2" xfId="1142"/>
    <cellStyle name="Normal 9 3" xfId="1097"/>
    <cellStyle name="Normal Table" xfId="387"/>
    <cellStyle name="Normál_10mell99" xfId="388"/>
    <cellStyle name="normálne_HDP-OD~1" xfId="389"/>
    <cellStyle name="normální_agricult_1" xfId="390"/>
    <cellStyle name="Nosaukums" xfId="909"/>
    <cellStyle name="Note 2" xfId="391"/>
    <cellStyle name="Note 2 2" xfId="790"/>
    <cellStyle name="Note 2 3" xfId="787"/>
    <cellStyle name="Note 2 4" xfId="1359"/>
    <cellStyle name="Note 3" xfId="392"/>
    <cellStyle name="Note 3 2" xfId="1143"/>
    <cellStyle name="Note 3 3" xfId="1077"/>
    <cellStyle name="Note 4" xfId="1236"/>
    <cellStyle name="Notes" xfId="393"/>
    <cellStyle name="numbers" xfId="394"/>
    <cellStyle name="Numbers(2)" xfId="395"/>
    <cellStyle name="Obično_ENG.30.04.2004" xfId="396"/>
    <cellStyle name="ohneP" xfId="397"/>
    <cellStyle name="Output 2" xfId="398"/>
    <cellStyle name="Output 2 2" xfId="791"/>
    <cellStyle name="Output 2 3" xfId="786"/>
    <cellStyle name="Output 3" xfId="399"/>
    <cellStyle name="Output 3 2" xfId="1144"/>
    <cellStyle name="Output 3 3" xfId="1078"/>
    <cellStyle name="Output 4" xfId="1189"/>
    <cellStyle name="ParaBirimi [0]_2004_iller" xfId="400"/>
    <cellStyle name="ParaBirimi_2004_iller" xfId="401"/>
    <cellStyle name="Parastais 13" xfId="1360"/>
    <cellStyle name="Parastais 2" xfId="402"/>
    <cellStyle name="Parastais 2 2" xfId="403"/>
    <cellStyle name="Parastais 2 2 2" xfId="1362"/>
    <cellStyle name="Parastais 2 3" xfId="404"/>
    <cellStyle name="Parastais 2 3 2" xfId="1363"/>
    <cellStyle name="Parastais 2 4" xfId="1361"/>
    <cellStyle name="Parastais 2_FMRik_260209_marts_sad1II.variants" xfId="1364"/>
    <cellStyle name="Parastais 3" xfId="1365"/>
    <cellStyle name="Parastais 4" xfId="1366"/>
    <cellStyle name="Parastais 5" xfId="1367"/>
    <cellStyle name="Parastais 6" xfId="1368"/>
    <cellStyle name="Parastais_3_pielik__Veidl_3" xfId="690"/>
    <cellStyle name="Parasts 3" xfId="1369"/>
    <cellStyle name="Parasts 4" xfId="1370"/>
    <cellStyle name="Paskaidrojošs teksts" xfId="990"/>
    <cellStyle name="Pārbaudes šūna" xfId="982"/>
    <cellStyle name="Pénznem [0]_10mell99" xfId="405"/>
    <cellStyle name="Pénznem_10mell99" xfId="406"/>
    <cellStyle name="Percen - Style1" xfId="407"/>
    <cellStyle name="Percent" xfId="1" builtinId="5"/>
    <cellStyle name="Percent [2]" xfId="408"/>
    <cellStyle name="Percent 10" xfId="828"/>
    <cellStyle name="Percent 11" xfId="876"/>
    <cellStyle name="Percent 12" xfId="872"/>
    <cellStyle name="Percent 13" xfId="895"/>
    <cellStyle name="Percent 14" xfId="989"/>
    <cellStyle name="Percent 15" xfId="992"/>
    <cellStyle name="Percent 16" xfId="962"/>
    <cellStyle name="Percent 17" xfId="919"/>
    <cellStyle name="Percent 18" xfId="1035"/>
    <cellStyle name="Percent 2" xfId="4"/>
    <cellStyle name="Percent 2 2" xfId="410"/>
    <cellStyle name="Percent 2 2 2" xfId="411"/>
    <cellStyle name="Percent 2 2 3" xfId="692"/>
    <cellStyle name="Percent 2 3" xfId="412"/>
    <cellStyle name="Percent 2 4" xfId="691"/>
    <cellStyle name="Percent 2 5" xfId="1145"/>
    <cellStyle name="Percent 2 6" xfId="1038"/>
    <cellStyle name="Percent 2 7" xfId="409"/>
    <cellStyle name="Percent 3" xfId="7"/>
    <cellStyle name="Percent 3 2" xfId="413"/>
    <cellStyle name="Percent 4" xfId="8"/>
    <cellStyle name="Percent 4 2" xfId="414"/>
    <cellStyle name="Percent 5" xfId="415"/>
    <cellStyle name="Percent 5 2" xfId="1405"/>
    <cellStyle name="Percent 6" xfId="652"/>
    <cellStyle name="Percent 7" xfId="722"/>
    <cellStyle name="Percent 8" xfId="12"/>
    <cellStyle name="Percent 8 2" xfId="1151"/>
    <cellStyle name="Percent 9" xfId="753"/>
    <cellStyle name="percentage difference" xfId="416"/>
    <cellStyle name="percentage difference one decimal" xfId="417"/>
    <cellStyle name="percentage difference zero decimal" xfId="418"/>
    <cellStyle name="Percentual" xfId="419"/>
    <cellStyle name="Pevný" xfId="420"/>
    <cellStyle name="Pie??m." xfId="421"/>
    <cellStyle name="Pie??m. 2" xfId="422"/>
    <cellStyle name="Pie??m. 2 2" xfId="904"/>
    <cellStyle name="Pie??m. 3" xfId="693"/>
    <cellStyle name="Pie??m. 4" xfId="900"/>
    <cellStyle name="Piezīme" xfId="921"/>
    <cellStyle name="Ponto" xfId="423"/>
    <cellStyle name="Porcentagem_SEP1196" xfId="424"/>
    <cellStyle name="Porcentaje" xfId="425"/>
    <cellStyle name="Presentation" xfId="426"/>
    <cellStyle name="prev" xfId="427"/>
    <cellStyle name="PSChar" xfId="428"/>
    <cellStyle name="PSDate" xfId="429"/>
    <cellStyle name="PSDec" xfId="430"/>
    <cellStyle name="PSHeading" xfId="431"/>
    <cellStyle name="PSInt" xfId="432"/>
    <cellStyle name="PSSpacer" xfId="433"/>
    <cellStyle name="Publication" xfId="434"/>
    <cellStyle name="Punto" xfId="435"/>
    <cellStyle name="Punto0" xfId="436"/>
    <cellStyle name="Red Text" xfId="437"/>
    <cellStyle name="reduced" xfId="438"/>
    <cellStyle name="residual" xfId="694"/>
    <cellStyle name="Richard" xfId="439"/>
    <cellStyle name="Saistītā šūna" xfId="910"/>
    <cellStyle name="SAPBEXaggData" xfId="440"/>
    <cellStyle name="SAPBEXaggData 2" xfId="441"/>
    <cellStyle name="SAPBEXaggData 2 2" xfId="1372"/>
    <cellStyle name="SAPBEXaggData 3" xfId="442"/>
    <cellStyle name="SAPBEXaggData 3 2" xfId="1371"/>
    <cellStyle name="SAPBEXaggData 4" xfId="794"/>
    <cellStyle name="SAPBEXaggData 5" xfId="833"/>
    <cellStyle name="SAPBEXaggData 6" xfId="1321"/>
    <cellStyle name="SAPBEXaggDataEmph" xfId="443"/>
    <cellStyle name="SAPBEXaggDataEmph 2" xfId="444"/>
    <cellStyle name="SAPBEXaggDataEmph 3" xfId="445"/>
    <cellStyle name="SAPBEXaggDataEmph 4" xfId="695"/>
    <cellStyle name="SAPBEXaggDataEmph 4 2" xfId="834"/>
    <cellStyle name="SAPBEXaggDataEmph 4 3" xfId="855"/>
    <cellStyle name="SAPBEXaggDataEmph 5" xfId="795"/>
    <cellStyle name="SAPBEXaggDataEmph 6" xfId="781"/>
    <cellStyle name="SAPBEXaggItem" xfId="446"/>
    <cellStyle name="SAPBEXaggItem 2" xfId="447"/>
    <cellStyle name="SAPBEXaggItem 2 2" xfId="1374"/>
    <cellStyle name="SAPBEXaggItem 3" xfId="448"/>
    <cellStyle name="SAPBEXaggItem 3 2" xfId="1373"/>
    <cellStyle name="SAPBEXaggItem 4" xfId="696"/>
    <cellStyle name="SAPBEXaggItem 4 2" xfId="835"/>
    <cellStyle name="SAPBEXaggItem 4 3" xfId="856"/>
    <cellStyle name="SAPBEXaggItem 5" xfId="796"/>
    <cellStyle name="SAPBEXaggItem 6" xfId="780"/>
    <cellStyle name="SAPBEXaggItem 7" xfId="1322"/>
    <cellStyle name="SAPBEXaggItemX" xfId="449"/>
    <cellStyle name="SAPBEXaggItemX 2" xfId="450"/>
    <cellStyle name="SAPBEXaggItemX 3" xfId="451"/>
    <cellStyle name="SAPBEXaggItemX 4" xfId="697"/>
    <cellStyle name="SAPBEXaggItemX 4 2" xfId="836"/>
    <cellStyle name="SAPBEXaggItemX 4 3" xfId="857"/>
    <cellStyle name="SAPBEXaggItemX 5" xfId="797"/>
    <cellStyle name="SAPBEXaggItemX 6" xfId="779"/>
    <cellStyle name="SAPBEXchaText" xfId="452"/>
    <cellStyle name="SAPBEXchaText 2" xfId="453"/>
    <cellStyle name="SAPBEXchaText 2 2" xfId="1376"/>
    <cellStyle name="SAPBEXchaText 3" xfId="454"/>
    <cellStyle name="SAPBEXchaText 3 2" xfId="1375"/>
    <cellStyle name="SAPBEXchaText 4" xfId="698"/>
    <cellStyle name="SAPBEXchaText 5" xfId="1323"/>
    <cellStyle name="SAPBEXexcBad" xfId="455"/>
    <cellStyle name="SAPBEXexcBad7" xfId="456"/>
    <cellStyle name="SAPBEXexcBad7 2" xfId="457"/>
    <cellStyle name="SAPBEXexcBad7 3" xfId="458"/>
    <cellStyle name="SAPBEXexcBad7 4" xfId="798"/>
    <cellStyle name="SAPBEXexcBad7 5" xfId="778"/>
    <cellStyle name="SAPBEXexcBad8" xfId="459"/>
    <cellStyle name="SAPBEXexcBad8 2" xfId="460"/>
    <cellStyle name="SAPBEXexcBad8 3" xfId="461"/>
    <cellStyle name="SAPBEXexcBad8 4" xfId="799"/>
    <cellStyle name="SAPBEXexcBad8 5" xfId="776"/>
    <cellStyle name="SAPBEXexcBad9" xfId="462"/>
    <cellStyle name="SAPBEXexcBad9 2" xfId="463"/>
    <cellStyle name="SAPBEXexcBad9 3" xfId="464"/>
    <cellStyle name="SAPBEXexcBad9 4" xfId="800"/>
    <cellStyle name="SAPBEXexcBad9 5" xfId="775"/>
    <cellStyle name="SAPBEXexcCritical" xfId="465"/>
    <cellStyle name="SAPBEXexcCritical4" xfId="466"/>
    <cellStyle name="SAPBEXexcCritical4 2" xfId="467"/>
    <cellStyle name="SAPBEXexcCritical4 3" xfId="468"/>
    <cellStyle name="SAPBEXexcCritical4 4" xfId="801"/>
    <cellStyle name="SAPBEXexcCritical4 5" xfId="851"/>
    <cellStyle name="SAPBEXexcCritical5" xfId="469"/>
    <cellStyle name="SAPBEXexcCritical5 2" xfId="470"/>
    <cellStyle name="SAPBEXexcCritical5 3" xfId="471"/>
    <cellStyle name="SAPBEXexcCritical5 4" xfId="803"/>
    <cellStyle name="SAPBEXexcCritical5 5" xfId="774"/>
    <cellStyle name="SAPBEXexcCritical6" xfId="472"/>
    <cellStyle name="SAPBEXexcCritical6 2" xfId="473"/>
    <cellStyle name="SAPBEXexcCritical6 3" xfId="474"/>
    <cellStyle name="SAPBEXexcCritical6 4" xfId="805"/>
    <cellStyle name="SAPBEXexcCritical6 5" xfId="854"/>
    <cellStyle name="SAPBEXexcGood" xfId="475"/>
    <cellStyle name="SAPBEXexcGood1" xfId="476"/>
    <cellStyle name="SAPBEXexcGood1 2" xfId="477"/>
    <cellStyle name="SAPBEXexcGood1 3" xfId="478"/>
    <cellStyle name="SAPBEXexcGood1 4" xfId="806"/>
    <cellStyle name="SAPBEXexcGood1 5" xfId="853"/>
    <cellStyle name="SAPBEXexcGood2" xfId="479"/>
    <cellStyle name="SAPBEXexcGood2 2" xfId="480"/>
    <cellStyle name="SAPBEXexcGood2 3" xfId="481"/>
    <cellStyle name="SAPBEXexcGood2 4" xfId="807"/>
    <cellStyle name="SAPBEXexcGood2 5" xfId="773"/>
    <cellStyle name="SAPBEXexcGood3" xfId="482"/>
    <cellStyle name="SAPBEXexcGood3 2" xfId="483"/>
    <cellStyle name="SAPBEXexcGood3 3" xfId="484"/>
    <cellStyle name="SAPBEXexcGood3 4" xfId="808"/>
    <cellStyle name="SAPBEXexcGood3 5" xfId="772"/>
    <cellStyle name="SAPBEXexcVeryBad" xfId="485"/>
    <cellStyle name="SAPBEXfilterDrill" xfId="486"/>
    <cellStyle name="SAPBEXfilterDrill 2" xfId="487"/>
    <cellStyle name="SAPBEXfilterDrill 3" xfId="488"/>
    <cellStyle name="SAPBEXfilterItem" xfId="489"/>
    <cellStyle name="SAPBEXfilterItem 2" xfId="490"/>
    <cellStyle name="SAPBEXfilterItem 3" xfId="491"/>
    <cellStyle name="SAPBEXfilterText" xfId="492"/>
    <cellStyle name="SAPBEXfilterText 2" xfId="493"/>
    <cellStyle name="SAPBEXfilterText 2 2" xfId="1377"/>
    <cellStyle name="SAPBEXfilterText 3" xfId="494"/>
    <cellStyle name="SAPBEXfilterText 4" xfId="699"/>
    <cellStyle name="SAPBEXformats" xfId="495"/>
    <cellStyle name="SAPBEXformats 2" xfId="496"/>
    <cellStyle name="SAPBEXformats 2 2" xfId="1379"/>
    <cellStyle name="SAPBEXformats 3" xfId="497"/>
    <cellStyle name="SAPBEXformats 3 2" xfId="1378"/>
    <cellStyle name="SAPBEXformats 4" xfId="809"/>
    <cellStyle name="SAPBEXformats 5" xfId="771"/>
    <cellStyle name="SAPBEXformats 6" xfId="1324"/>
    <cellStyle name="SAPBEXheaderData" xfId="498"/>
    <cellStyle name="SAPBEXheaderItem" xfId="499"/>
    <cellStyle name="SAPBEXheaderItem 2" xfId="500"/>
    <cellStyle name="SAPBEXheaderItem 2 2" xfId="1380"/>
    <cellStyle name="SAPBEXheaderItem 3" xfId="501"/>
    <cellStyle name="SAPBEXheaderText" xfId="502"/>
    <cellStyle name="SAPBEXheaderText 2" xfId="503"/>
    <cellStyle name="SAPBEXheaderText 2 2" xfId="1381"/>
    <cellStyle name="SAPBEXheaderText 3" xfId="504"/>
    <cellStyle name="SAPBEXheaderText 4" xfId="700"/>
    <cellStyle name="SAPBEXHLevel0" xfId="505"/>
    <cellStyle name="SAPBEXHLevel0 2" xfId="506"/>
    <cellStyle name="SAPBEXHLevel0 3" xfId="507"/>
    <cellStyle name="SAPBEXHLevel0 3 2" xfId="1382"/>
    <cellStyle name="SAPBEXHLevel0 4" xfId="701"/>
    <cellStyle name="SAPBEXHLevel0 4 2" xfId="837"/>
    <cellStyle name="SAPBEXHLevel0 4 3" xfId="858"/>
    <cellStyle name="SAPBEXHLevel0 5" xfId="810"/>
    <cellStyle name="SAPBEXHLevel0 6" xfId="770"/>
    <cellStyle name="SAPBEXHLevel0 7" xfId="947"/>
    <cellStyle name="SAPBEXHLevel0 8" xfId="1325"/>
    <cellStyle name="SAPBEXHLevel0X" xfId="508"/>
    <cellStyle name="SAPBEXHLevel0X 2" xfId="509"/>
    <cellStyle name="SAPBEXHLevel0X 2 2" xfId="1383"/>
    <cellStyle name="SAPBEXHLevel0X 3" xfId="510"/>
    <cellStyle name="SAPBEXHLevel0X 4" xfId="702"/>
    <cellStyle name="SAPBEXHLevel0X 4 2" xfId="838"/>
    <cellStyle name="SAPBEXHLevel0X 4 3" xfId="859"/>
    <cellStyle name="SAPBEXHLevel0X 5" xfId="811"/>
    <cellStyle name="SAPBEXHLevel0X 6" xfId="769"/>
    <cellStyle name="SAPBEXHLevel0X 7" xfId="948"/>
    <cellStyle name="SAPBEXHLevel1" xfId="511"/>
    <cellStyle name="SAPBEXHLevel1 2" xfId="512"/>
    <cellStyle name="SAPBEXHLevel1 2 2" xfId="1385"/>
    <cellStyle name="SAPBEXHLevel1 3" xfId="513"/>
    <cellStyle name="SAPBEXHLevel1 3 2" xfId="1384"/>
    <cellStyle name="SAPBEXHLevel1 4" xfId="703"/>
    <cellStyle name="SAPBEXHLevel1 4 2" xfId="839"/>
    <cellStyle name="SAPBEXHLevel1 4 3" xfId="860"/>
    <cellStyle name="SAPBEXHLevel1 5" xfId="812"/>
    <cellStyle name="SAPBEXHLevel1 6" xfId="766"/>
    <cellStyle name="SAPBEXHLevel1 7" xfId="951"/>
    <cellStyle name="SAPBEXHLevel1 8" xfId="1326"/>
    <cellStyle name="SAPBEXHLevel1X" xfId="514"/>
    <cellStyle name="SAPBEXHLevel1X 2" xfId="515"/>
    <cellStyle name="SAPBEXHLevel1X 2 2" xfId="1386"/>
    <cellStyle name="SAPBEXHLevel1X 3" xfId="516"/>
    <cellStyle name="SAPBEXHLevel1X 4" xfId="704"/>
    <cellStyle name="SAPBEXHLevel1X 4 2" xfId="840"/>
    <cellStyle name="SAPBEXHLevel1X 4 3" xfId="861"/>
    <cellStyle name="SAPBEXHLevel1X 5" xfId="813"/>
    <cellStyle name="SAPBEXHLevel1X 6" xfId="765"/>
    <cellStyle name="SAPBEXHLevel1X 7" xfId="922"/>
    <cellStyle name="SAPBEXHLevel2" xfId="517"/>
    <cellStyle name="SAPBEXHLevel2 2" xfId="518"/>
    <cellStyle name="SAPBEXHLevel2 3" xfId="519"/>
    <cellStyle name="SAPBEXHLevel2 3 2" xfId="1387"/>
    <cellStyle name="SAPBEXHLevel2 4" xfId="705"/>
    <cellStyle name="SAPBEXHLevel2 4 2" xfId="841"/>
    <cellStyle name="SAPBEXHLevel2 4 3" xfId="862"/>
    <cellStyle name="SAPBEXHLevel2 5" xfId="814"/>
    <cellStyle name="SAPBEXHLevel2 6" xfId="764"/>
    <cellStyle name="SAPBEXHLevel2 7" xfId="949"/>
    <cellStyle name="SAPBEXHLevel2 8" xfId="1327"/>
    <cellStyle name="SAPBEXHLevel2X" xfId="520"/>
    <cellStyle name="SAPBEXHLevel2X 2" xfId="521"/>
    <cellStyle name="SAPBEXHLevel2X 2 2" xfId="1388"/>
    <cellStyle name="SAPBEXHLevel2X 3" xfId="522"/>
    <cellStyle name="SAPBEXHLevel2X 4" xfId="706"/>
    <cellStyle name="SAPBEXHLevel2X 4 2" xfId="842"/>
    <cellStyle name="SAPBEXHLevel2X 4 3" xfId="863"/>
    <cellStyle name="SAPBEXHLevel2X 5" xfId="815"/>
    <cellStyle name="SAPBEXHLevel2X 6" xfId="763"/>
    <cellStyle name="SAPBEXHLevel2X 7" xfId="901"/>
    <cellStyle name="SAPBEXHLevel3" xfId="523"/>
    <cellStyle name="SAPBEXHLevel3 2" xfId="524"/>
    <cellStyle name="SAPBEXHLevel3 2 2" xfId="1390"/>
    <cellStyle name="SAPBEXHLevel3 3" xfId="525"/>
    <cellStyle name="SAPBEXHLevel3 3 2" xfId="1389"/>
    <cellStyle name="SAPBEXHLevel3 4" xfId="707"/>
    <cellStyle name="SAPBEXHLevel3 4 2" xfId="843"/>
    <cellStyle name="SAPBEXHLevel3 4 3" xfId="864"/>
    <cellStyle name="SAPBEXHLevel3 5" xfId="816"/>
    <cellStyle name="SAPBEXHLevel3 6" xfId="762"/>
    <cellStyle name="SAPBEXHLevel3 7" xfId="953"/>
    <cellStyle name="SAPBEXHLevel3 8" xfId="1328"/>
    <cellStyle name="SAPBEXHLevel3X" xfId="526"/>
    <cellStyle name="SAPBEXHLevel3X 2" xfId="527"/>
    <cellStyle name="SAPBEXHLevel3X 2 2" xfId="1391"/>
    <cellStyle name="SAPBEXHLevel3X 3" xfId="528"/>
    <cellStyle name="SAPBEXHLevel3X 4" xfId="708"/>
    <cellStyle name="SAPBEXHLevel3X 4 2" xfId="844"/>
    <cellStyle name="SAPBEXHLevel3X 4 3" xfId="865"/>
    <cellStyle name="SAPBEXHLevel3X 5" xfId="817"/>
    <cellStyle name="SAPBEXHLevel3X 6" xfId="761"/>
    <cellStyle name="SAPBEXHLevel3X 7" xfId="954"/>
    <cellStyle name="SAPBEXinputData" xfId="529"/>
    <cellStyle name="SAPBEXinputData 2" xfId="530"/>
    <cellStyle name="SAPBEXinputData 2 2" xfId="1392"/>
    <cellStyle name="SAPBEXinputData 3" xfId="531"/>
    <cellStyle name="SAPBEXinputData 4" xfId="709"/>
    <cellStyle name="SAPBEXItemHeader" xfId="710"/>
    <cellStyle name="SAPBEXItemHeader 2" xfId="845"/>
    <cellStyle name="SAPBEXItemHeader 3" xfId="866"/>
    <cellStyle name="SAPBEXresData" xfId="532"/>
    <cellStyle name="SAPBEXresData 2" xfId="533"/>
    <cellStyle name="SAPBEXresData 3" xfId="534"/>
    <cellStyle name="SAPBEXresData 4" xfId="711"/>
    <cellStyle name="SAPBEXresData 4 2" xfId="846"/>
    <cellStyle name="SAPBEXresData 4 3" xfId="867"/>
    <cellStyle name="SAPBEXresData 5" xfId="818"/>
    <cellStyle name="SAPBEXresData 6" xfId="760"/>
    <cellStyle name="SAPBEXresDataEmph" xfId="535"/>
    <cellStyle name="SAPBEXresDataEmph 2" xfId="536"/>
    <cellStyle name="SAPBEXresDataEmph 3" xfId="537"/>
    <cellStyle name="SAPBEXresDataEmph 4" xfId="712"/>
    <cellStyle name="SAPBEXresDataEmph 4 2" xfId="847"/>
    <cellStyle name="SAPBEXresDataEmph 4 3" xfId="868"/>
    <cellStyle name="SAPBEXresDataEmph 5" xfId="819"/>
    <cellStyle name="SAPBEXresDataEmph 6" xfId="759"/>
    <cellStyle name="SAPBEXresItem" xfId="538"/>
    <cellStyle name="SAPBEXresItem 2" xfId="539"/>
    <cellStyle name="SAPBEXresItem 3" xfId="540"/>
    <cellStyle name="SAPBEXresItem 4" xfId="713"/>
    <cellStyle name="SAPBEXresItem 4 2" xfId="848"/>
    <cellStyle name="SAPBEXresItem 4 3" xfId="869"/>
    <cellStyle name="SAPBEXresItem 5" xfId="820"/>
    <cellStyle name="SAPBEXresItem 6" xfId="832"/>
    <cellStyle name="SAPBEXresItemX" xfId="541"/>
    <cellStyle name="SAPBEXresItemX 2" xfId="542"/>
    <cellStyle name="SAPBEXresItemX 3" xfId="543"/>
    <cellStyle name="SAPBEXresItemX 4" xfId="714"/>
    <cellStyle name="SAPBEXresItemX 4 2" xfId="849"/>
    <cellStyle name="SAPBEXresItemX 4 3" xfId="870"/>
    <cellStyle name="SAPBEXresItemX 5" xfId="821"/>
    <cellStyle name="SAPBEXresItemX 6" xfId="758"/>
    <cellStyle name="SAPBEXstdData" xfId="544"/>
    <cellStyle name="SAPBEXstdData 2" xfId="545"/>
    <cellStyle name="SAPBEXstdData 2 2" xfId="546"/>
    <cellStyle name="SAPBEXstdData 2 3" xfId="822"/>
    <cellStyle name="SAPBEXstdData 2 4" xfId="831"/>
    <cellStyle name="SAPBEXstdData 2 5" xfId="1394"/>
    <cellStyle name="SAPBEXstdData 3" xfId="547"/>
    <cellStyle name="SAPBEXstdData 3 2" xfId="1395"/>
    <cellStyle name="SAPBEXstdData 4" xfId="548"/>
    <cellStyle name="SAPBEXstdData 4 2" xfId="1393"/>
    <cellStyle name="SAPBEXstdData 5" xfId="1329"/>
    <cellStyle name="SAPBEXstdData_2009 g _150609" xfId="1396"/>
    <cellStyle name="SAPBEXstdDataEmph" xfId="549"/>
    <cellStyle name="SAPBEXstdDataEmph 2" xfId="550"/>
    <cellStyle name="SAPBEXstdDataEmph 3" xfId="551"/>
    <cellStyle name="SAPBEXstdDataEmph 4" xfId="823"/>
    <cellStyle name="SAPBEXstdDataEmph 5" xfId="757"/>
    <cellStyle name="SAPBEXstdItem" xfId="552"/>
    <cellStyle name="SAPBEXstdItem 2" xfId="553"/>
    <cellStyle name="SAPBEXstdItem 2 2" xfId="1398"/>
    <cellStyle name="SAPBEXstdItem 3" xfId="554"/>
    <cellStyle name="SAPBEXstdItem 3 2" xfId="1399"/>
    <cellStyle name="SAPBEXstdItem 4" xfId="824"/>
    <cellStyle name="SAPBEXstdItem 4 2" xfId="1400"/>
    <cellStyle name="SAPBEXstdItem 5" xfId="756"/>
    <cellStyle name="SAPBEXstdItem 5 2" xfId="1397"/>
    <cellStyle name="SAPBEXstdItem 6" xfId="1330"/>
    <cellStyle name="SAPBEXstdItem_FMLikp03_081208_15_aprrez" xfId="1401"/>
    <cellStyle name="SAPBEXstdItemX" xfId="555"/>
    <cellStyle name="SAPBEXstdItemX 2" xfId="556"/>
    <cellStyle name="SAPBEXstdItemX 3" xfId="557"/>
    <cellStyle name="SAPBEXstdItemX 4" xfId="715"/>
    <cellStyle name="SAPBEXstdItemX 4 2" xfId="850"/>
    <cellStyle name="SAPBEXstdItemX 4 3" xfId="871"/>
    <cellStyle name="SAPBEXstdItemX 5" xfId="825"/>
    <cellStyle name="SAPBEXstdItemX 6" xfId="830"/>
    <cellStyle name="SAPBEXsubData" xfId="558"/>
    <cellStyle name="SAPBEXsubDataEmph" xfId="559"/>
    <cellStyle name="SAPBEXsubItem" xfId="560"/>
    <cellStyle name="SAPBEXtitle" xfId="561"/>
    <cellStyle name="SAPBEXtitle 2" xfId="562"/>
    <cellStyle name="SAPBEXtitle 2 2" xfId="1402"/>
    <cellStyle name="SAPBEXtitle 3" xfId="563"/>
    <cellStyle name="SAPBEXunassignedItem" xfId="716"/>
    <cellStyle name="SAPBEXundefined" xfId="564"/>
    <cellStyle name="SAPBEXundefined 2" xfId="565"/>
    <cellStyle name="SAPBEXundefined 3" xfId="566"/>
    <cellStyle name="SAPBEXundefined 4" xfId="826"/>
    <cellStyle name="SAPBEXundefined 5" xfId="755"/>
    <cellStyle name="Satisfaisant" xfId="567"/>
    <cellStyle name="Sce_Title" xfId="717"/>
    <cellStyle name="Sep. milhar [2]" xfId="568"/>
    <cellStyle name="Separador de m" xfId="569"/>
    <cellStyle name="Separador de milhares [0]_A" xfId="570"/>
    <cellStyle name="Separador de milhares_A" xfId="571"/>
    <cellStyle name="Sheet Title" xfId="572"/>
    <cellStyle name="Sheet Title 2" xfId="573"/>
    <cellStyle name="Sheet Title 3" xfId="574"/>
    <cellStyle name="Slikts" xfId="924"/>
    <cellStyle name="Sortie" xfId="575"/>
    <cellStyle name="Sortie 2" xfId="827"/>
    <cellStyle name="Sortie 3" xfId="754"/>
    <cellStyle name="Standard_Tabelle1" xfId="576"/>
    <cellStyle name="Stils 1" xfId="1403"/>
    <cellStyle name="STYL1 - Style1" xfId="577"/>
    <cellStyle name="Style 1" xfId="578"/>
    <cellStyle name="Style 1 2" xfId="718"/>
    <cellStyle name="Sub-title" xfId="719"/>
    <cellStyle name="sum" xfId="579"/>
    <cellStyle name="summary" xfId="580"/>
    <cellStyle name="Text" xfId="581"/>
    <cellStyle name="Texte explicatif" xfId="582"/>
    <cellStyle name="þ_x001d_ð‡_x000c_éþ÷_x000c_âþU_x0001__x001f__x000f_&quot;_x0007__x0001__x0001_" xfId="583"/>
    <cellStyle name="þ_x001d_ð‡_x000c_éþ÷_x000c_âþU_x0001__x001f__x000f_&quot;_x000f__x0001__x0001_" xfId="584"/>
    <cellStyle name="þð‡éþ÷âþU&quot;" xfId="585"/>
    <cellStyle name="Time" xfId="586"/>
    <cellStyle name="Title" xfId="9" builtinId="15" customBuiltin="1"/>
    <cellStyle name="Title 2" xfId="587"/>
    <cellStyle name="Title 2 2" xfId="1404"/>
    <cellStyle name="Title 3" xfId="588"/>
    <cellStyle name="Title 3 2" xfId="1146"/>
    <cellStyle name="Title 3 3" xfId="1085"/>
    <cellStyle name="Title 4" xfId="1318"/>
    <cellStyle name="Titre" xfId="589"/>
    <cellStyle name="Titre 1" xfId="590"/>
    <cellStyle name="Titre 2" xfId="591"/>
    <cellStyle name="Titre 3" xfId="592"/>
    <cellStyle name="Titre 4" xfId="593"/>
    <cellStyle name="Titulo1" xfId="594"/>
    <cellStyle name="Titulo2" xfId="595"/>
    <cellStyle name="TopGrey" xfId="596"/>
    <cellStyle name="Total 2" xfId="597"/>
    <cellStyle name="Total 3" xfId="598"/>
    <cellStyle name="Total 3 2" xfId="1147"/>
    <cellStyle name="Total 3 3" xfId="1086"/>
    <cellStyle name="Total 4" xfId="950"/>
    <cellStyle name="Total 5" xfId="1195"/>
    <cellStyle name="Undefiniert" xfId="599"/>
    <cellStyle name="USD" xfId="600"/>
    <cellStyle name="USD Paren" xfId="601"/>
    <cellStyle name="USD_Black Box 10 UNLOCKED" xfId="602"/>
    <cellStyle name="V?st." xfId="603"/>
    <cellStyle name="V?st. 2" xfId="604"/>
    <cellStyle name="V?st. 3" xfId="720"/>
    <cellStyle name="V¡rgula" xfId="605"/>
    <cellStyle name="V¡rgula0" xfId="606"/>
    <cellStyle name="vaca" xfId="607"/>
    <cellStyle name="Vérification" xfId="608"/>
    <cellStyle name="Vēst." xfId="609"/>
    <cellStyle name="Vēst. 2" xfId="923"/>
    <cellStyle name="Virgül [0]_08-01" xfId="610"/>
    <cellStyle name="Virgül_08-01" xfId="611"/>
    <cellStyle name="Vírgula" xfId="612"/>
    <cellStyle name="Virsraksts 1" xfId="983"/>
    <cellStyle name="Virsraksts 2" xfId="920"/>
    <cellStyle name="Virsraksts 3" xfId="952"/>
    <cellStyle name="Virsraksts 4" xfId="981"/>
    <cellStyle name="Warning Text 2" xfId="613"/>
    <cellStyle name="Warning Text 3" xfId="1193"/>
    <cellStyle name="WebAnchor1" xfId="614"/>
    <cellStyle name="WebAnchor2" xfId="615"/>
    <cellStyle name="WebAnchor3" xfId="616"/>
    <cellStyle name="WebAnchor4" xfId="617"/>
    <cellStyle name="WebAnchor5" xfId="618"/>
    <cellStyle name="WebAnchor6" xfId="619"/>
    <cellStyle name="WebAnchor7" xfId="620"/>
    <cellStyle name="WebBold" xfId="621"/>
    <cellStyle name="WebDate" xfId="622"/>
    <cellStyle name="WebExclude" xfId="623"/>
    <cellStyle name="WebFN" xfId="624"/>
    <cellStyle name="WebFN1" xfId="625"/>
    <cellStyle name="WebFN2" xfId="626"/>
    <cellStyle name="WebFN3" xfId="627"/>
    <cellStyle name="WebFN4" xfId="628"/>
    <cellStyle name="WebHR" xfId="629"/>
    <cellStyle name="WebIndent1" xfId="630"/>
    <cellStyle name="WebIndent1wFN3" xfId="631"/>
    <cellStyle name="WebIndent2" xfId="632"/>
    <cellStyle name="WebNoBR" xfId="633"/>
    <cellStyle name="year" xfId="634"/>
    <cellStyle name="Years" xfId="721"/>
    <cellStyle name="Záhlaví 1" xfId="635"/>
    <cellStyle name="Záhlaví 2" xfId="636"/>
    <cellStyle name="zero" xfId="637"/>
    <cellStyle name="ДАТА" xfId="638"/>
    <cellStyle name="Денежный [0]_arrears" xfId="639"/>
    <cellStyle name="Денежный_arrears" xfId="640"/>
    <cellStyle name="ЗАГОЛОВОК1" xfId="641"/>
    <cellStyle name="ЗАГОЛОВОК2" xfId="642"/>
    <cellStyle name="ИТОГОВЫЙ" xfId="643"/>
    <cellStyle name="Обычный_1-Б (6)_1" xfId="644"/>
    <cellStyle name="ПРОЦЕНТНЫЙ_BOPENGC" xfId="645"/>
    <cellStyle name="ТЕКСТ" xfId="646"/>
    <cellStyle name="ФИКСИРОВАННЫЙ" xfId="647"/>
    <cellStyle name="Финансовый [0]_arrears" xfId="648"/>
    <cellStyle name="Финансовый_arrears" xfId="649"/>
    <cellStyle name="標準_TonREAL" xfId="650"/>
  </cellStyles>
  <dxfs count="0"/>
  <tableStyles count="0" defaultTableStyle="TableStyleMedium2" defaultPivotStyle="PivotStyleLight16"/>
  <colors>
    <mruColors>
      <color rgb="FFFFFF66"/>
      <color rgb="FFFF99CC"/>
      <color rgb="FFFF66CC"/>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abSelected="1" zoomScale="85" zoomScaleNormal="85" workbookViewId="0">
      <selection activeCell="A6" sqref="A6"/>
    </sheetView>
  </sheetViews>
  <sheetFormatPr defaultRowHeight="15"/>
  <cols>
    <col min="1" max="1" width="30.85546875" customWidth="1"/>
    <col min="2" max="5" width="10.28515625" customWidth="1"/>
    <col min="6" max="7" width="10.28515625" style="60" customWidth="1"/>
    <col min="8" max="8" width="30.85546875" customWidth="1"/>
  </cols>
  <sheetData>
    <row r="1" spans="1:10" ht="18.75">
      <c r="A1" s="15" t="s">
        <v>86</v>
      </c>
      <c r="B1" s="1"/>
      <c r="C1" s="1"/>
      <c r="D1" s="1"/>
      <c r="E1" s="1"/>
      <c r="H1" s="5" t="s">
        <v>87</v>
      </c>
    </row>
    <row r="2" spans="1:10" ht="18.75">
      <c r="A2" s="15" t="s">
        <v>88</v>
      </c>
      <c r="B2" s="1"/>
      <c r="C2" s="1"/>
      <c r="D2" s="1"/>
      <c r="E2" s="1"/>
      <c r="H2" s="5" t="s">
        <v>89</v>
      </c>
    </row>
    <row r="3" spans="1:10" s="12" customFormat="1" ht="12.75">
      <c r="A3" s="3" t="s">
        <v>0</v>
      </c>
      <c r="B3" s="4"/>
      <c r="C3" s="4"/>
      <c r="D3" s="4"/>
      <c r="E3" s="4"/>
      <c r="F3" s="61"/>
      <c r="G3" s="61"/>
    </row>
    <row r="4" spans="1:10" s="12" customFormat="1" ht="12.75">
      <c r="A4" s="3" t="s">
        <v>1</v>
      </c>
      <c r="B4" s="4"/>
      <c r="C4" s="4"/>
      <c r="D4" s="4"/>
      <c r="E4" s="4"/>
      <c r="F4" s="61"/>
      <c r="G4" s="61"/>
    </row>
    <row r="5" spans="1:10" ht="8.25" customHeight="1">
      <c r="A5" s="1"/>
      <c r="B5" s="1"/>
      <c r="C5" s="1"/>
      <c r="D5" s="1"/>
      <c r="E5" s="1"/>
      <c r="F5" s="50"/>
      <c r="G5" s="50"/>
    </row>
    <row r="6" spans="1:10">
      <c r="A6" s="62"/>
      <c r="B6" s="67">
        <v>2017</v>
      </c>
      <c r="C6" s="25"/>
      <c r="D6" s="82">
        <v>2018</v>
      </c>
      <c r="E6" s="24"/>
      <c r="F6" s="82">
        <v>2019</v>
      </c>
      <c r="G6" s="24"/>
      <c r="H6" s="62"/>
    </row>
    <row r="7" spans="1:10" s="64" customFormat="1" ht="60">
      <c r="A7" s="63"/>
      <c r="B7" s="22" t="s">
        <v>120</v>
      </c>
      <c r="C7" s="96" t="s">
        <v>121</v>
      </c>
      <c r="D7" s="97" t="s">
        <v>120</v>
      </c>
      <c r="E7" s="22" t="s">
        <v>121</v>
      </c>
      <c r="F7" s="97" t="s">
        <v>120</v>
      </c>
      <c r="G7" s="22" t="s">
        <v>121</v>
      </c>
      <c r="H7" s="63"/>
    </row>
    <row r="8" spans="1:10">
      <c r="A8" s="6" t="s">
        <v>90</v>
      </c>
      <c r="B8" s="13">
        <f>'2.tabula'!F19</f>
        <v>8265.8353919599977</v>
      </c>
      <c r="C8" s="98">
        <f>'2.tabula'!G19</f>
        <v>8231.5109423483991</v>
      </c>
      <c r="D8" s="99">
        <f>'2.tabula'!J19</f>
        <v>8784.3346670858991</v>
      </c>
      <c r="E8" s="13">
        <f>'2.tabula'!K19</f>
        <v>8672.7141129853389</v>
      </c>
      <c r="F8" s="99">
        <f>'2.tabula'!M19</f>
        <v>8947.5173751535294</v>
      </c>
      <c r="G8" s="100">
        <f>'2.tabula'!N19</f>
        <v>8799.44362801436</v>
      </c>
      <c r="H8" s="6" t="s">
        <v>91</v>
      </c>
      <c r="I8" s="84"/>
      <c r="J8" s="84"/>
    </row>
    <row r="9" spans="1:10" ht="15" customHeight="1">
      <c r="A9" s="6" t="s">
        <v>92</v>
      </c>
      <c r="B9" s="13">
        <f>'3.tabula'!B35</f>
        <v>8411.2438458051838</v>
      </c>
      <c r="C9" s="98">
        <f>'3.tabula'!C35</f>
        <v>8411.2438458051838</v>
      </c>
      <c r="D9" s="99">
        <f>'3.tabula'!D35</f>
        <v>8792.3649723838153</v>
      </c>
      <c r="E9" s="13">
        <f>'3.tabula'!E35</f>
        <v>8745.6711299105627</v>
      </c>
      <c r="F9" s="99">
        <f>'3.tabula'!F35</f>
        <v>9093.5432331557695</v>
      </c>
      <c r="G9" s="100">
        <f>'3.tabula'!G35</f>
        <v>8967.6693280076051</v>
      </c>
      <c r="H9" s="6" t="s">
        <v>93</v>
      </c>
      <c r="I9" s="84"/>
      <c r="J9" s="84"/>
    </row>
    <row r="10" spans="1:10">
      <c r="A10" s="6" t="s">
        <v>94</v>
      </c>
      <c r="B10" s="13">
        <f>'4.tabula'!B32</f>
        <v>8261.6265869933704</v>
      </c>
      <c r="C10" s="98">
        <f>'4.tabula'!C32</f>
        <v>8283.6265869933704</v>
      </c>
      <c r="D10" s="99">
        <f>'4.tabula'!D32</f>
        <v>8888.5357440957505</v>
      </c>
      <c r="E10" s="13">
        <f>'4.tabula'!E32</f>
        <v>8910.5357440957505</v>
      </c>
      <c r="F10" s="101" t="s">
        <v>2</v>
      </c>
      <c r="G10" s="100" t="str">
        <f>F10</f>
        <v>x</v>
      </c>
      <c r="H10" s="6" t="s">
        <v>95</v>
      </c>
      <c r="I10" s="84"/>
      <c r="J10" s="84"/>
    </row>
    <row r="11" spans="1:10" ht="6.75" customHeight="1">
      <c r="A11" s="65"/>
      <c r="B11" s="13"/>
      <c r="C11" s="98"/>
      <c r="D11" s="99"/>
      <c r="E11" s="13"/>
      <c r="F11" s="99"/>
      <c r="G11" s="100"/>
      <c r="H11" s="65"/>
      <c r="I11" s="84"/>
      <c r="J11" s="84"/>
    </row>
    <row r="12" spans="1:10">
      <c r="A12" s="6" t="s">
        <v>96</v>
      </c>
      <c r="B12" s="13">
        <f t="shared" ref="B12:G12" si="0">MIN(B8:B9)</f>
        <v>8265.8353919599977</v>
      </c>
      <c r="C12" s="98">
        <f t="shared" si="0"/>
        <v>8231.5109423483991</v>
      </c>
      <c r="D12" s="99">
        <f t="shared" si="0"/>
        <v>8784.3346670858991</v>
      </c>
      <c r="E12" s="13">
        <f t="shared" si="0"/>
        <v>8672.7141129853389</v>
      </c>
      <c r="F12" s="99">
        <f t="shared" si="0"/>
        <v>8947.5173751535294</v>
      </c>
      <c r="G12" s="100">
        <f t="shared" si="0"/>
        <v>8799.44362801436</v>
      </c>
      <c r="H12" s="6" t="s">
        <v>96</v>
      </c>
      <c r="I12" s="84"/>
      <c r="J12" s="84"/>
    </row>
    <row r="13" spans="1:10" ht="7.5" customHeight="1">
      <c r="A13" s="45"/>
      <c r="B13" s="13"/>
      <c r="C13" s="98"/>
      <c r="D13" s="99"/>
      <c r="E13" s="13"/>
      <c r="F13" s="99"/>
      <c r="G13" s="100"/>
      <c r="H13" s="45"/>
      <c r="I13" s="84"/>
      <c r="J13" s="84"/>
    </row>
    <row r="14" spans="1:10">
      <c r="A14" s="6" t="s">
        <v>97</v>
      </c>
      <c r="B14" s="102">
        <f t="shared" ref="B14:C14" si="1">B12-B10</f>
        <v>4.2088049666272127</v>
      </c>
      <c r="C14" s="103">
        <f t="shared" si="1"/>
        <v>-52.115644644971326</v>
      </c>
      <c r="D14" s="101">
        <f>(D12-B21)-(D10-D21)</f>
        <v>-102.69936126286302</v>
      </c>
      <c r="E14" s="102">
        <f>(E12-C21)-(E10-E21)</f>
        <v>-236.31991536342321</v>
      </c>
      <c r="F14" s="101" t="s">
        <v>2</v>
      </c>
      <c r="G14" s="104" t="s">
        <v>2</v>
      </c>
      <c r="H14" s="6" t="s">
        <v>97</v>
      </c>
      <c r="I14" s="84"/>
      <c r="J14" s="84"/>
    </row>
    <row r="15" spans="1:10">
      <c r="A15" s="6" t="s">
        <v>98</v>
      </c>
      <c r="B15" s="102">
        <f t="shared" ref="B15:E15" si="2">ABS(B14)</f>
        <v>4.2088049666272127</v>
      </c>
      <c r="C15" s="103">
        <f t="shared" si="2"/>
        <v>52.115644644971326</v>
      </c>
      <c r="D15" s="101">
        <f t="shared" si="2"/>
        <v>102.69936126286302</v>
      </c>
      <c r="E15" s="102">
        <f t="shared" si="2"/>
        <v>236.31991536342321</v>
      </c>
      <c r="F15" s="101" t="s">
        <v>2</v>
      </c>
      <c r="G15" s="104" t="s">
        <v>2</v>
      </c>
      <c r="H15" s="6" t="s">
        <v>98</v>
      </c>
      <c r="I15" s="84"/>
      <c r="J15" s="84"/>
    </row>
    <row r="16" spans="1:10" ht="30">
      <c r="A16" s="6" t="s">
        <v>99</v>
      </c>
      <c r="B16" s="102">
        <f>'2.tabula'!F17</f>
        <v>26403.422778152322</v>
      </c>
      <c r="C16" s="103">
        <f>'2.tabula'!G17</f>
        <v>26403.422778152322</v>
      </c>
      <c r="D16" s="101">
        <f>'2.tabula'!J17</f>
        <v>27905.138525140275</v>
      </c>
      <c r="E16" s="102">
        <f>'2.tabula'!K17</f>
        <v>27905.138525140275</v>
      </c>
      <c r="F16" s="101">
        <f>'2.tabula'!M17</f>
        <v>29614.749427833638</v>
      </c>
      <c r="G16" s="104">
        <f>'2.tabula'!N17</f>
        <v>29614.749427833638</v>
      </c>
      <c r="H16" s="6" t="s">
        <v>100</v>
      </c>
      <c r="I16" s="84"/>
      <c r="J16" s="84"/>
    </row>
    <row r="17" spans="1:10">
      <c r="A17" s="6" t="s">
        <v>101</v>
      </c>
      <c r="B17" s="102">
        <f t="shared" ref="B17:C17" si="3">B16/100*0.1</f>
        <v>26.403422778152322</v>
      </c>
      <c r="C17" s="103">
        <f t="shared" si="3"/>
        <v>26.403422778152322</v>
      </c>
      <c r="D17" s="101">
        <f t="shared" ref="D17:E17" si="4">D16/100*0.1</f>
        <v>27.905138525140273</v>
      </c>
      <c r="E17" s="102">
        <f t="shared" si="4"/>
        <v>27.905138525140273</v>
      </c>
      <c r="F17" s="101">
        <f t="shared" ref="F17:G17" si="5">F16/100*0.1</f>
        <v>29.614749427833637</v>
      </c>
      <c r="G17" s="104">
        <f t="shared" si="5"/>
        <v>29.614749427833637</v>
      </c>
      <c r="H17" s="6" t="s">
        <v>102</v>
      </c>
      <c r="I17" s="92"/>
      <c r="J17" s="84"/>
    </row>
    <row r="18" spans="1:10" ht="6" customHeight="1">
      <c r="A18" s="65"/>
      <c r="B18" s="13"/>
      <c r="C18" s="98"/>
      <c r="D18" s="99"/>
      <c r="E18" s="13"/>
      <c r="F18" s="99"/>
      <c r="G18" s="100"/>
      <c r="H18" s="65"/>
      <c r="I18" s="84"/>
      <c r="J18" s="84"/>
    </row>
    <row r="19" spans="1:10" ht="63.75" customHeight="1">
      <c r="A19" s="6" t="s">
        <v>103</v>
      </c>
      <c r="B19" s="105">
        <f t="shared" ref="B19:C19" si="6">IF(B15&gt;B17,B12,B10)</f>
        <v>8261.6265869933704</v>
      </c>
      <c r="C19" s="106">
        <f t="shared" si="6"/>
        <v>8231.5109423483991</v>
      </c>
      <c r="D19" s="107">
        <f t="shared" ref="D19:E19" si="7">IF(D15&gt;D17,D12,D10)</f>
        <v>8784.3346670858991</v>
      </c>
      <c r="E19" s="105">
        <f t="shared" si="7"/>
        <v>8672.7141129853389</v>
      </c>
      <c r="F19" s="107">
        <f t="shared" ref="F19:G19" si="8">IF(F15&gt;F17,F12,F10)</f>
        <v>8947.5173751535294</v>
      </c>
      <c r="G19" s="108">
        <f t="shared" si="8"/>
        <v>8799.44362801436</v>
      </c>
      <c r="H19" s="6" t="s">
        <v>104</v>
      </c>
      <c r="I19" s="84"/>
      <c r="J19" s="84"/>
    </row>
    <row r="20" spans="1:10" ht="6" customHeight="1">
      <c r="A20" s="65"/>
      <c r="B20" s="13"/>
      <c r="C20" s="98"/>
      <c r="D20" s="99"/>
      <c r="E20" s="13"/>
      <c r="F20" s="99"/>
      <c r="G20" s="100"/>
      <c r="H20" s="65"/>
      <c r="I20" s="84"/>
      <c r="J20" s="84"/>
    </row>
    <row r="21" spans="1:10">
      <c r="A21" s="65" t="s">
        <v>105</v>
      </c>
      <c r="B21" s="105">
        <f t="shared" ref="B21:C21" si="9">B16/100*0.1</f>
        <v>26.403422778152322</v>
      </c>
      <c r="C21" s="106">
        <f t="shared" si="9"/>
        <v>26.403422778152322</v>
      </c>
      <c r="D21" s="107">
        <f t="shared" ref="D21:E21" si="10">D16/100*0.1</f>
        <v>27.905138525140273</v>
      </c>
      <c r="E21" s="105">
        <f t="shared" si="10"/>
        <v>27.905138525140273</v>
      </c>
      <c r="F21" s="107">
        <f t="shared" ref="F21:G21" si="11">F16/100*0.1</f>
        <v>29.614749427833637</v>
      </c>
      <c r="G21" s="108">
        <f t="shared" si="11"/>
        <v>29.614749427833637</v>
      </c>
      <c r="H21" s="6" t="s">
        <v>106</v>
      </c>
      <c r="I21" s="84"/>
      <c r="J21" s="84"/>
    </row>
    <row r="22" spans="1:10" ht="45">
      <c r="A22" s="6" t="s">
        <v>107</v>
      </c>
      <c r="B22" s="105">
        <f t="shared" ref="B22:C22" si="12">B19-B21</f>
        <v>8235.2231642152183</v>
      </c>
      <c r="C22" s="106">
        <f t="shared" si="12"/>
        <v>8205.107519570247</v>
      </c>
      <c r="D22" s="107">
        <f t="shared" ref="D22:E22" si="13">D19-D21</f>
        <v>8756.4295285607586</v>
      </c>
      <c r="E22" s="105">
        <f t="shared" si="13"/>
        <v>8644.8089744601984</v>
      </c>
      <c r="F22" s="107">
        <f t="shared" ref="F22:G22" si="14">F19-F21</f>
        <v>8917.9026257256955</v>
      </c>
      <c r="G22" s="108">
        <f t="shared" si="14"/>
        <v>8769.8288785865261</v>
      </c>
      <c r="H22" s="6" t="s">
        <v>108</v>
      </c>
      <c r="I22" s="84"/>
    </row>
    <row r="23" spans="1:10" s="4" customFormat="1" ht="25.5">
      <c r="A23" s="9" t="s">
        <v>21</v>
      </c>
      <c r="B23" s="47"/>
      <c r="C23" s="90"/>
      <c r="D23" s="47"/>
      <c r="E23" s="93"/>
      <c r="F23" s="66"/>
      <c r="G23" s="93"/>
      <c r="H23" s="11" t="s">
        <v>17</v>
      </c>
    </row>
    <row r="24" spans="1:10">
      <c r="C24" s="91"/>
      <c r="E24" s="94"/>
      <c r="G24" s="91"/>
    </row>
  </sheetData>
  <pageMargins left="0.55118110236220474" right="0.55118110236220474" top="0.98425196850393704" bottom="0.98425196850393704" header="0.31496062992125984" footer="0.31496062992125984"/>
  <pageSetup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showGridLines="0" zoomScale="85" zoomScaleNormal="85" workbookViewId="0">
      <selection activeCell="A6" sqref="A6"/>
    </sheetView>
  </sheetViews>
  <sheetFormatPr defaultColWidth="9.140625" defaultRowHeight="15"/>
  <cols>
    <col min="1" max="1" width="32.42578125" style="4" customWidth="1"/>
    <col min="2" max="4" width="10.140625" style="1" customWidth="1"/>
    <col min="5" max="5" width="8.85546875" style="1" customWidth="1"/>
    <col min="6" max="7" width="10.140625" style="1" customWidth="1"/>
    <col min="8" max="10" width="8.85546875" style="1" customWidth="1"/>
    <col min="11" max="11" width="10.140625" style="1" customWidth="1"/>
    <col min="12" max="12" width="8.85546875" style="1" customWidth="1"/>
    <col min="13" max="13" width="10.85546875" style="68" customWidth="1"/>
    <col min="14" max="14" width="10" style="1" customWidth="1"/>
    <col min="15" max="15" width="33.28515625" style="4" customWidth="1"/>
    <col min="16" max="16384" width="9.140625" style="4"/>
  </cols>
  <sheetData>
    <row r="1" spans="1:23" ht="15.75">
      <c r="A1" s="15" t="s">
        <v>3</v>
      </c>
      <c r="O1" s="5" t="s">
        <v>25</v>
      </c>
    </row>
    <row r="2" spans="1:23" ht="15.75">
      <c r="A2" s="15" t="s">
        <v>4</v>
      </c>
      <c r="O2" s="5" t="s">
        <v>26</v>
      </c>
    </row>
    <row r="3" spans="1:23" s="12" customFormat="1" ht="12.75">
      <c r="A3" s="3" t="s">
        <v>0</v>
      </c>
      <c r="B3" s="4"/>
      <c r="C3" s="4"/>
      <c r="D3" s="4"/>
      <c r="E3" s="4"/>
      <c r="F3" s="4"/>
      <c r="G3" s="4"/>
      <c r="H3" s="4"/>
      <c r="I3" s="4"/>
      <c r="J3" s="4"/>
      <c r="K3" s="4"/>
      <c r="L3" s="4"/>
      <c r="M3" s="69"/>
      <c r="N3" s="4"/>
      <c r="O3" s="4"/>
    </row>
    <row r="4" spans="1:23" s="12" customFormat="1" ht="12.75">
      <c r="A4" s="3" t="s">
        <v>1</v>
      </c>
      <c r="B4" s="4"/>
      <c r="C4" s="4"/>
      <c r="D4" s="4"/>
      <c r="E4" s="4"/>
      <c r="F4" s="4"/>
      <c r="G4" s="4"/>
      <c r="H4" s="4"/>
      <c r="I4" s="4"/>
      <c r="J4" s="4"/>
      <c r="K4" s="4"/>
      <c r="L4" s="4"/>
      <c r="M4" s="69"/>
      <c r="N4" s="4"/>
      <c r="O4" s="4"/>
    </row>
    <row r="5" spans="1:23" s="1" customFormat="1" ht="6.75" customHeight="1">
      <c r="M5" s="68"/>
    </row>
    <row r="6" spans="1:23" s="1" customFormat="1">
      <c r="A6" s="2"/>
      <c r="B6" s="59">
        <v>2017</v>
      </c>
      <c r="C6" s="59"/>
      <c r="D6" s="59"/>
      <c r="E6" s="59"/>
      <c r="F6" s="80"/>
      <c r="G6" s="80"/>
      <c r="H6" s="83">
        <v>2018</v>
      </c>
      <c r="I6" s="78"/>
      <c r="J6" s="78"/>
      <c r="K6" s="25"/>
      <c r="L6" s="78">
        <v>2019</v>
      </c>
      <c r="M6" s="78"/>
      <c r="N6" s="24"/>
      <c r="O6" s="23"/>
    </row>
    <row r="7" spans="1:23" s="1" customFormat="1" ht="60" customHeight="1">
      <c r="A7" s="2"/>
      <c r="B7" s="22" t="s">
        <v>122</v>
      </c>
      <c r="C7" s="22" t="s">
        <v>129</v>
      </c>
      <c r="D7" s="22" t="s">
        <v>118</v>
      </c>
      <c r="E7" s="42" t="s">
        <v>130</v>
      </c>
      <c r="F7" s="22" t="s">
        <v>120</v>
      </c>
      <c r="G7" s="22" t="s">
        <v>121</v>
      </c>
      <c r="H7" s="97" t="s">
        <v>118</v>
      </c>
      <c r="I7" s="22" t="s">
        <v>130</v>
      </c>
      <c r="J7" s="22" t="s">
        <v>120</v>
      </c>
      <c r="K7" s="96" t="s">
        <v>121</v>
      </c>
      <c r="L7" s="41" t="s">
        <v>27</v>
      </c>
      <c r="M7" s="22" t="s">
        <v>120</v>
      </c>
      <c r="N7" s="22" t="s">
        <v>121</v>
      </c>
      <c r="O7" s="23"/>
    </row>
    <row r="8" spans="1:23" ht="30">
      <c r="A8" s="6" t="s">
        <v>22</v>
      </c>
      <c r="B8" s="13">
        <v>7483.5020540000014</v>
      </c>
      <c r="C8" s="13">
        <v>7488.8</v>
      </c>
      <c r="D8" s="13">
        <v>7664.8214590000007</v>
      </c>
      <c r="E8" s="13">
        <v>7870.6182340000005</v>
      </c>
      <c r="F8" s="13">
        <v>7952.4599120000003</v>
      </c>
      <c r="G8" s="13">
        <v>7952.4599120000003</v>
      </c>
      <c r="H8" s="99">
        <v>8335.6954569999998</v>
      </c>
      <c r="I8" s="13">
        <v>8709.7497240000012</v>
      </c>
      <c r="J8" s="13">
        <v>8742.1617819999992</v>
      </c>
      <c r="K8" s="98">
        <v>8742.1617819999992</v>
      </c>
      <c r="L8" s="27">
        <v>8871.0509489999986</v>
      </c>
      <c r="M8" s="13">
        <v>8804.7796740000013</v>
      </c>
      <c r="N8" s="13">
        <v>8804.7796740000013</v>
      </c>
      <c r="O8" s="33" t="s">
        <v>11</v>
      </c>
      <c r="P8" s="85"/>
      <c r="Q8" s="86"/>
    </row>
    <row r="9" spans="1:23">
      <c r="A9" s="6" t="s">
        <v>5</v>
      </c>
      <c r="B9" s="13">
        <v>0.87498724935358041</v>
      </c>
      <c r="C9" s="13">
        <v>0.87498724935358041</v>
      </c>
      <c r="D9" s="13">
        <v>-15.797096799999963</v>
      </c>
      <c r="E9" s="13">
        <v>-27.287655764499959</v>
      </c>
      <c r="F9" s="13">
        <v>1.214031120753134E-2</v>
      </c>
      <c r="G9" s="13">
        <v>1.214031120753134E-2</v>
      </c>
      <c r="H9" s="99">
        <v>-33.550468998999804</v>
      </c>
      <c r="I9" s="13">
        <v>-45.529243046547435</v>
      </c>
      <c r="J9" s="13">
        <v>-49.845187315332623</v>
      </c>
      <c r="K9" s="98">
        <v>-49.845187315332623</v>
      </c>
      <c r="L9" s="27">
        <v>-56.290821799684181</v>
      </c>
      <c r="M9" s="13">
        <v>-48.904031726874109</v>
      </c>
      <c r="N9" s="13">
        <v>-48.904031726874109</v>
      </c>
      <c r="O9" s="33" t="s">
        <v>12</v>
      </c>
      <c r="P9" s="85"/>
      <c r="Q9" s="86"/>
    </row>
    <row r="10" spans="1:23" ht="46.5" customHeight="1">
      <c r="A10" s="6" t="s">
        <v>18</v>
      </c>
      <c r="B10" s="13">
        <v>-0.35913310902003559</v>
      </c>
      <c r="C10" s="13">
        <v>-0.35913310902003559</v>
      </c>
      <c r="D10" s="13">
        <v>-0.26581199999998262</v>
      </c>
      <c r="E10" s="13">
        <v>-3.333170999999993</v>
      </c>
      <c r="F10" s="13">
        <v>-8.7952000000029784E-2</v>
      </c>
      <c r="G10" s="13">
        <v>-8.7952000000029784E-2</v>
      </c>
      <c r="H10" s="99">
        <v>-0.78037149999994426</v>
      </c>
      <c r="I10" s="13">
        <v>-3.8088874999999121</v>
      </c>
      <c r="J10" s="13">
        <v>-3.0942820000000211</v>
      </c>
      <c r="K10" s="98">
        <v>-3.0942820000000211</v>
      </c>
      <c r="L10" s="27">
        <v>-6.9046539999999936</v>
      </c>
      <c r="M10" s="13">
        <v>-8.9844630000000052</v>
      </c>
      <c r="N10" s="13">
        <v>-8.9844630000000052</v>
      </c>
      <c r="O10" s="33" t="s">
        <v>13</v>
      </c>
      <c r="P10" s="85"/>
      <c r="Q10" s="86"/>
    </row>
    <row r="11" spans="1:23">
      <c r="A11" s="6" t="s">
        <v>6</v>
      </c>
      <c r="B11" s="13">
        <v>273.8155782053372</v>
      </c>
      <c r="C11" s="13">
        <v>269.13475420533717</v>
      </c>
      <c r="D11" s="13">
        <v>23.833481449617999</v>
      </c>
      <c r="E11" s="18">
        <v>147.33662312988685</v>
      </c>
      <c r="F11" s="13">
        <v>38.855694756004809</v>
      </c>
      <c r="G11" s="13">
        <v>38.855694756004809</v>
      </c>
      <c r="H11" s="99">
        <v>-296.35231934359695</v>
      </c>
      <c r="I11" s="13">
        <v>-110.13754222870259</v>
      </c>
      <c r="J11" s="13">
        <v>-195.10108626022776</v>
      </c>
      <c r="K11" s="98">
        <v>-195.10108626022776</v>
      </c>
      <c r="L11" s="27">
        <v>-83.933144379540764</v>
      </c>
      <c r="M11" s="13">
        <v>-12.6</v>
      </c>
      <c r="N11" s="13">
        <v>-12.6</v>
      </c>
      <c r="O11" s="33" t="s">
        <v>14</v>
      </c>
      <c r="P11" s="85"/>
      <c r="Q11" s="86"/>
      <c r="S11" s="85"/>
      <c r="T11" s="85"/>
      <c r="U11" s="85"/>
      <c r="V11" s="85"/>
      <c r="W11" s="85"/>
    </row>
    <row r="12" spans="1:23" ht="6" customHeight="1">
      <c r="A12" s="6"/>
      <c r="B12" s="16"/>
      <c r="C12" s="16"/>
      <c r="D12" s="16"/>
      <c r="E12" s="16"/>
      <c r="F12" s="16"/>
      <c r="G12" s="16"/>
      <c r="H12" s="129"/>
      <c r="I12" s="16"/>
      <c r="J12" s="16"/>
      <c r="K12" s="130"/>
      <c r="L12" s="28"/>
      <c r="M12" s="16"/>
      <c r="N12" s="16"/>
      <c r="O12" s="33"/>
    </row>
    <row r="13" spans="1:23" ht="30">
      <c r="A13" s="6" t="s">
        <v>7</v>
      </c>
      <c r="B13" s="17">
        <v>-0.75030684668421677</v>
      </c>
      <c r="C13" s="17">
        <f>-0.5-0.068-0.183</f>
        <v>-0.75100000000000011</v>
      </c>
      <c r="D13" s="17">
        <v>-1</v>
      </c>
      <c r="E13" s="17">
        <f>-0.5-0.27-0.29</f>
        <v>-1.06</v>
      </c>
      <c r="F13" s="17">
        <v>-0.92999999999999972</v>
      </c>
      <c r="G13" s="17">
        <v>-0.8</v>
      </c>
      <c r="H13" s="131">
        <v>-0.78600000000000003</v>
      </c>
      <c r="I13" s="17">
        <v>-0.79</v>
      </c>
      <c r="J13" s="17">
        <v>-1.1299999999999997</v>
      </c>
      <c r="K13" s="132">
        <v>-0.73</v>
      </c>
      <c r="L13" s="29">
        <v>-0.83</v>
      </c>
      <c r="M13" s="17">
        <v>-1</v>
      </c>
      <c r="N13" s="17">
        <f>-0.005*100</f>
        <v>-0.5</v>
      </c>
      <c r="O13" s="33" t="s">
        <v>23</v>
      </c>
      <c r="P13" s="88"/>
      <c r="Q13" s="86"/>
    </row>
    <row r="14" spans="1:23" ht="15" customHeight="1">
      <c r="A14" s="6" t="s">
        <v>8</v>
      </c>
      <c r="B14" s="14" t="s">
        <v>2</v>
      </c>
      <c r="C14" s="14" t="s">
        <v>2</v>
      </c>
      <c r="D14" s="14" t="s">
        <v>2</v>
      </c>
      <c r="E14" s="14" t="s">
        <v>2</v>
      </c>
      <c r="F14" s="14" t="s">
        <v>2</v>
      </c>
      <c r="G14" s="14" t="s">
        <v>2</v>
      </c>
      <c r="H14" s="110" t="s">
        <v>2</v>
      </c>
      <c r="I14" s="14" t="s">
        <v>2</v>
      </c>
      <c r="J14" s="14" t="s">
        <v>2</v>
      </c>
      <c r="K14" s="111" t="s">
        <v>2</v>
      </c>
      <c r="L14" s="30" t="s">
        <v>2</v>
      </c>
      <c r="M14" s="14" t="s">
        <v>2</v>
      </c>
      <c r="N14" s="14" t="s">
        <v>2</v>
      </c>
      <c r="O14" s="33" t="s">
        <v>15</v>
      </c>
    </row>
    <row r="15" spans="1:23" ht="15.75" customHeight="1">
      <c r="A15" s="6" t="s">
        <v>9</v>
      </c>
      <c r="B15" s="18">
        <v>8.7055020300075541E-3</v>
      </c>
      <c r="C15" s="18">
        <v>8.7055020300075541E-3</v>
      </c>
      <c r="D15" s="18">
        <v>-2.4033662616592497E-2</v>
      </c>
      <c r="E15" s="18">
        <v>-2.4033662616592497E-2</v>
      </c>
      <c r="F15" s="18">
        <v>-0.11</v>
      </c>
      <c r="G15" s="18">
        <v>-0.11</v>
      </c>
      <c r="H15" s="133">
        <v>1.0259775863358063E-2</v>
      </c>
      <c r="I15" s="18">
        <v>1.0259775863358063E-2</v>
      </c>
      <c r="J15" s="18">
        <v>0.09</v>
      </c>
      <c r="K15" s="134">
        <v>0.09</v>
      </c>
      <c r="L15" s="31">
        <v>0.33542960757315843</v>
      </c>
      <c r="M15" s="18">
        <v>0.28000000000000003</v>
      </c>
      <c r="N15" s="14">
        <v>0.28000000000000003</v>
      </c>
      <c r="O15" s="33" t="s">
        <v>16</v>
      </c>
      <c r="P15" s="85"/>
      <c r="Q15" s="86"/>
    </row>
    <row r="16" spans="1:23" ht="5.25" customHeight="1">
      <c r="A16" s="6"/>
      <c r="B16" s="16"/>
      <c r="C16" s="16"/>
      <c r="D16" s="16"/>
      <c r="E16" s="16"/>
      <c r="F16" s="16"/>
      <c r="G16" s="16"/>
      <c r="H16" s="129"/>
      <c r="I16" s="16"/>
      <c r="J16" s="16"/>
      <c r="K16" s="130"/>
      <c r="L16" s="28"/>
      <c r="M16" s="16"/>
      <c r="N16" s="16"/>
      <c r="O16" s="33"/>
    </row>
    <row r="17" spans="1:19">
      <c r="A17" s="6" t="s">
        <v>10</v>
      </c>
      <c r="B17" s="13">
        <v>28513.3</v>
      </c>
      <c r="C17" s="13">
        <v>28513.3</v>
      </c>
      <c r="D17" s="13">
        <v>27750.236382001818</v>
      </c>
      <c r="E17" s="13">
        <v>27750.236382001818</v>
      </c>
      <c r="F17" s="13">
        <v>26403.422778152322</v>
      </c>
      <c r="G17" s="13">
        <v>26403.422778152322</v>
      </c>
      <c r="H17" s="99">
        <v>29476.74238420471</v>
      </c>
      <c r="I17" s="13">
        <v>29476.74238420471</v>
      </c>
      <c r="J17" s="13">
        <v>27905.138525140275</v>
      </c>
      <c r="K17" s="98">
        <v>27905.138525140275</v>
      </c>
      <c r="L17" s="27">
        <v>30429.165340094489</v>
      </c>
      <c r="M17" s="13">
        <v>29614.749427833638</v>
      </c>
      <c r="N17" s="13">
        <v>29614.749427833638</v>
      </c>
      <c r="O17" s="33" t="s">
        <v>24</v>
      </c>
      <c r="P17" s="85"/>
      <c r="Q17" s="86"/>
      <c r="S17" s="85"/>
    </row>
    <row r="18" spans="1:19" ht="5.25" customHeight="1">
      <c r="A18" s="7"/>
      <c r="B18" s="16"/>
      <c r="C18" s="16"/>
      <c r="D18" s="16"/>
      <c r="E18" s="16"/>
      <c r="F18" s="16"/>
      <c r="G18" s="16"/>
      <c r="H18" s="129"/>
      <c r="I18" s="16"/>
      <c r="J18" s="16"/>
      <c r="K18" s="130"/>
      <c r="L18" s="28"/>
      <c r="M18" s="16"/>
      <c r="N18" s="16"/>
      <c r="O18" s="34"/>
    </row>
    <row r="19" spans="1:19" ht="29.25">
      <c r="A19" s="8" t="s">
        <v>19</v>
      </c>
      <c r="B19" s="19">
        <f t="shared" ref="B19:G19" si="0">B8+B9+B10+B11-(B13+B15)*B17/100</f>
        <v>7969.2885025509604</v>
      </c>
      <c r="C19" s="19">
        <f t="shared" si="0"/>
        <v>7970.1032654353485</v>
      </c>
      <c r="D19" s="19">
        <f t="shared" si="0"/>
        <v>7956.7637936569945</v>
      </c>
      <c r="E19" s="19">
        <f t="shared" si="0"/>
        <v>8288.1559342019627</v>
      </c>
      <c r="F19" s="19">
        <f t="shared" si="0"/>
        <v>8265.8353919599977</v>
      </c>
      <c r="G19" s="19">
        <f t="shared" si="0"/>
        <v>8231.5109423483991</v>
      </c>
      <c r="H19" s="135">
        <f t="shared" ref="H19:K19" si="1">H8+H9+H10+H11-(H13+H15)*H17/100</f>
        <v>8233.6752445968141</v>
      </c>
      <c r="I19" s="19">
        <f t="shared" si="1"/>
        <v>8780.1160683595317</v>
      </c>
      <c r="J19" s="19">
        <f t="shared" si="1"/>
        <v>8784.3346670858991</v>
      </c>
      <c r="K19" s="136">
        <f t="shared" si="1"/>
        <v>8672.7141129853389</v>
      </c>
      <c r="L19" s="32">
        <v>8926.1455523336517</v>
      </c>
      <c r="M19" s="19">
        <f>M8+M9+M10+M11-(M13+M15)*M17/100</f>
        <v>8947.5173751535294</v>
      </c>
      <c r="N19" s="19">
        <f>N8+N9+N10+N11-(N13+N15)*N17/100</f>
        <v>8799.44362801436</v>
      </c>
      <c r="O19" s="35" t="s">
        <v>20</v>
      </c>
      <c r="P19" s="85"/>
      <c r="Q19" s="86"/>
    </row>
    <row r="20" spans="1:19" ht="25.5">
      <c r="A20" s="9" t="s">
        <v>21</v>
      </c>
      <c r="B20" s="10"/>
      <c r="C20" s="10"/>
      <c r="D20" s="10"/>
      <c r="E20" s="10"/>
      <c r="F20" s="10"/>
      <c r="G20" s="10"/>
      <c r="H20" s="10"/>
      <c r="I20" s="10"/>
      <c r="J20" s="10"/>
      <c r="K20" s="10"/>
      <c r="L20" s="10"/>
      <c r="M20" s="70"/>
      <c r="N20" s="10"/>
      <c r="O20" s="11" t="s">
        <v>17</v>
      </c>
    </row>
    <row r="21" spans="1:19" s="1" customFormat="1" hidden="1">
      <c r="A21" s="5" t="s">
        <v>28</v>
      </c>
      <c r="B21" s="26"/>
      <c r="C21" s="26"/>
      <c r="D21" s="26"/>
      <c r="E21" s="26">
        <f t="shared" ref="E21:F21" si="2">E17/100*0.1</f>
        <v>27.750236382001816</v>
      </c>
      <c r="F21" s="26">
        <f t="shared" si="2"/>
        <v>26.403422778152322</v>
      </c>
      <c r="G21" s="26"/>
      <c r="H21" s="26"/>
      <c r="I21" s="26"/>
      <c r="J21" s="26"/>
      <c r="K21" s="26"/>
      <c r="L21" s="26"/>
      <c r="M21" s="71"/>
      <c r="N21" s="26"/>
    </row>
    <row r="22" spans="1:19" s="1" customFormat="1" hidden="1">
      <c r="A22" s="5" t="s">
        <v>29</v>
      </c>
      <c r="B22" s="20"/>
      <c r="C22" s="20"/>
      <c r="D22" s="20"/>
      <c r="E22" s="20">
        <f t="shared" ref="E22:F22" si="3">E19-E21</f>
        <v>8260.4056978199606</v>
      </c>
      <c r="F22" s="20">
        <f t="shared" si="3"/>
        <v>8239.4319691818455</v>
      </c>
      <c r="G22" s="20"/>
      <c r="H22" s="20"/>
      <c r="I22" s="20"/>
      <c r="J22" s="20"/>
      <c r="K22" s="20"/>
      <c r="L22" s="20"/>
      <c r="M22" s="72"/>
      <c r="N22" s="20"/>
    </row>
    <row r="23" spans="1:19">
      <c r="B23" s="21"/>
      <c r="C23" s="21"/>
      <c r="D23" s="21"/>
      <c r="E23" s="21"/>
      <c r="F23" s="21"/>
      <c r="G23" s="89"/>
      <c r="H23" s="21"/>
      <c r="I23" s="21"/>
      <c r="J23" s="21"/>
      <c r="K23" s="89"/>
      <c r="L23" s="21"/>
      <c r="M23" s="73"/>
      <c r="N23" s="89"/>
    </row>
    <row r="26" spans="1:19">
      <c r="O26" s="87"/>
      <c r="P26" s="85"/>
    </row>
  </sheetData>
  <pageMargins left="0.55118110236220474" right="0.55118110236220474" top="0.98425196850393704" bottom="0.98425196850393704" header="0.31496062992125984" footer="0.31496062992125984"/>
  <pageSetup scale="65"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zoomScale="85" zoomScaleNormal="85" workbookViewId="0">
      <selection activeCell="A6" sqref="A6"/>
    </sheetView>
  </sheetViews>
  <sheetFormatPr defaultRowHeight="15"/>
  <cols>
    <col min="1" max="1" width="39.7109375" style="37" customWidth="1"/>
    <col min="2" max="7" width="12" style="74" customWidth="1"/>
    <col min="8" max="8" width="39" style="37" customWidth="1"/>
    <col min="9" max="9" width="9.140625" customWidth="1"/>
  </cols>
  <sheetData>
    <row r="1" spans="1:9" ht="15.75">
      <c r="A1" s="36" t="s">
        <v>30</v>
      </c>
      <c r="H1" s="38" t="s">
        <v>31</v>
      </c>
    </row>
    <row r="2" spans="1:9" ht="15.75">
      <c r="A2" s="36" t="s">
        <v>32</v>
      </c>
      <c r="C2" s="77"/>
      <c r="D2" s="77"/>
      <c r="F2" s="77"/>
      <c r="G2" s="77"/>
      <c r="H2" s="38" t="s">
        <v>33</v>
      </c>
    </row>
    <row r="3" spans="1:9">
      <c r="A3" s="39" t="s">
        <v>0</v>
      </c>
      <c r="C3" s="77"/>
      <c r="D3" s="77"/>
      <c r="F3" s="77"/>
      <c r="G3" s="77"/>
      <c r="H3" s="40"/>
    </row>
    <row r="4" spans="1:9">
      <c r="A4" s="39" t="s">
        <v>1</v>
      </c>
      <c r="C4" s="77"/>
      <c r="D4" s="77"/>
      <c r="F4" s="77"/>
      <c r="G4" s="77"/>
      <c r="H4" s="40"/>
    </row>
    <row r="5" spans="1:9" ht="6.75" customHeight="1"/>
    <row r="6" spans="1:9">
      <c r="A6" s="2"/>
      <c r="B6" s="67">
        <v>2017</v>
      </c>
      <c r="C6" s="25"/>
      <c r="D6" s="82">
        <v>2018</v>
      </c>
      <c r="E6" s="25"/>
      <c r="F6" s="59">
        <v>2019</v>
      </c>
      <c r="G6" s="24"/>
      <c r="H6" s="2"/>
    </row>
    <row r="7" spans="1:9" ht="60">
      <c r="A7" s="2"/>
      <c r="B7" s="22" t="s">
        <v>120</v>
      </c>
      <c r="C7" s="96" t="s">
        <v>121</v>
      </c>
      <c r="D7" s="22" t="s">
        <v>120</v>
      </c>
      <c r="E7" s="96" t="s">
        <v>121</v>
      </c>
      <c r="F7" s="22" t="s">
        <v>120</v>
      </c>
      <c r="G7" s="22" t="s">
        <v>121</v>
      </c>
      <c r="H7" s="23"/>
    </row>
    <row r="8" spans="1:9" ht="45">
      <c r="A8" s="43" t="s">
        <v>125</v>
      </c>
      <c r="B8" s="14">
        <v>9840.33613447278</v>
      </c>
      <c r="C8" s="109">
        <v>9796.2999999999993</v>
      </c>
      <c r="D8" s="110">
        <v>10490.1</v>
      </c>
      <c r="E8" s="111">
        <v>10378.4</v>
      </c>
      <c r="F8" s="112">
        <v>10786.3</v>
      </c>
      <c r="G8" s="14">
        <v>10638.3</v>
      </c>
      <c r="H8" s="44" t="s">
        <v>126</v>
      </c>
      <c r="I8" s="84"/>
    </row>
    <row r="9" spans="1:9">
      <c r="A9" s="43" t="s">
        <v>34</v>
      </c>
      <c r="B9" s="14">
        <v>264.40183499999995</v>
      </c>
      <c r="C9" s="109">
        <v>264.40183499999995</v>
      </c>
      <c r="D9" s="110">
        <v>260.81699700000001</v>
      </c>
      <c r="E9" s="111">
        <v>260.81699700000001</v>
      </c>
      <c r="F9" s="112">
        <v>289.61690600000003</v>
      </c>
      <c r="G9" s="14">
        <v>289.61690600000003</v>
      </c>
      <c r="H9" s="44" t="s">
        <v>35</v>
      </c>
      <c r="I9" s="84"/>
    </row>
    <row r="10" spans="1:9" ht="30">
      <c r="A10" s="43" t="s">
        <v>36</v>
      </c>
      <c r="B10" s="14">
        <v>482.98514150230602</v>
      </c>
      <c r="C10" s="109">
        <v>482.98514150230602</v>
      </c>
      <c r="D10" s="110">
        <v>525.05712926777449</v>
      </c>
      <c r="E10" s="111">
        <v>525.05712926777449</v>
      </c>
      <c r="F10" s="112">
        <v>521.34201839814443</v>
      </c>
      <c r="G10" s="14">
        <v>521.34201839814443</v>
      </c>
      <c r="H10" s="44" t="s">
        <v>37</v>
      </c>
      <c r="I10" s="84"/>
    </row>
    <row r="11" spans="1:9" ht="30">
      <c r="A11" s="43" t="s">
        <v>38</v>
      </c>
      <c r="B11" s="14">
        <v>1042.6589999999999</v>
      </c>
      <c r="C11" s="109">
        <v>1042.6589999999999</v>
      </c>
      <c r="D11" s="110">
        <v>1084.5889999999999</v>
      </c>
      <c r="E11" s="111">
        <v>1084.5889999999999</v>
      </c>
      <c r="F11" s="112">
        <v>896.60930485339725</v>
      </c>
      <c r="G11" s="14">
        <v>896.60930485339725</v>
      </c>
      <c r="H11" s="49" t="s">
        <v>39</v>
      </c>
      <c r="I11" s="84"/>
    </row>
    <row r="12" spans="1:9">
      <c r="A12" s="43" t="s">
        <v>40</v>
      </c>
      <c r="B12" s="14">
        <v>1084.5889999999999</v>
      </c>
      <c r="C12" s="109">
        <v>1084.5889999999999</v>
      </c>
      <c r="D12" s="110">
        <v>896.60930485339725</v>
      </c>
      <c r="E12" s="111">
        <v>896.60930485339725</v>
      </c>
      <c r="F12" s="112">
        <v>1150.7314073973844</v>
      </c>
      <c r="G12" s="14">
        <v>1150.7314073973844</v>
      </c>
      <c r="H12" s="49" t="s">
        <v>41</v>
      </c>
      <c r="I12" s="84"/>
    </row>
    <row r="13" spans="1:9">
      <c r="A13" s="43" t="s">
        <v>42</v>
      </c>
      <c r="B13" s="14">
        <v>896.60930485339725</v>
      </c>
      <c r="C13" s="109">
        <v>896.60930485339725</v>
      </c>
      <c r="D13" s="110">
        <v>1150.7314073973844</v>
      </c>
      <c r="E13" s="111">
        <v>1150.7314073973844</v>
      </c>
      <c r="F13" s="112">
        <v>1286.3594473887094</v>
      </c>
      <c r="G13" s="14">
        <v>1286.3594473887094</v>
      </c>
      <c r="H13" s="49" t="s">
        <v>43</v>
      </c>
      <c r="I13" s="84"/>
    </row>
    <row r="14" spans="1:9">
      <c r="A14" s="43" t="s">
        <v>44</v>
      </c>
      <c r="B14" s="14">
        <v>1150.7314073973844</v>
      </c>
      <c r="C14" s="109">
        <v>1150.7314073973844</v>
      </c>
      <c r="D14" s="110">
        <v>1286.3594473887094</v>
      </c>
      <c r="E14" s="111">
        <v>1286.3594473887094</v>
      </c>
      <c r="F14" s="112">
        <v>1308.1058271217246</v>
      </c>
      <c r="G14" s="14">
        <v>1308.1058271217246</v>
      </c>
      <c r="H14" s="49" t="s">
        <v>45</v>
      </c>
      <c r="I14" s="84"/>
    </row>
    <row r="15" spans="1:9" ht="6.75" customHeight="1">
      <c r="A15" s="43"/>
      <c r="B15" s="14"/>
      <c r="C15" s="109"/>
      <c r="D15" s="110"/>
      <c r="E15" s="111"/>
      <c r="F15" s="112"/>
      <c r="G15" s="14"/>
      <c r="H15" s="49"/>
      <c r="I15" s="84"/>
    </row>
    <row r="16" spans="1:9" ht="32.25" customHeight="1">
      <c r="A16" s="43" t="s">
        <v>46</v>
      </c>
      <c r="B16" s="14">
        <v>-10.389326995698923</v>
      </c>
      <c r="C16" s="109">
        <v>-10.389326995698923</v>
      </c>
      <c r="D16" s="110">
        <v>-10.986426905076401</v>
      </c>
      <c r="E16" s="111">
        <v>-10.986426905076401</v>
      </c>
      <c r="F16" s="112">
        <v>-12.015446518368355</v>
      </c>
      <c r="G16" s="14">
        <v>-12.015446518368355</v>
      </c>
      <c r="H16" s="49" t="s">
        <v>47</v>
      </c>
      <c r="I16" s="84"/>
    </row>
    <row r="17" spans="1:9" ht="30">
      <c r="A17" s="48" t="s">
        <v>109</v>
      </c>
      <c r="B17" s="14">
        <v>92.2</v>
      </c>
      <c r="C17" s="109">
        <v>92.2</v>
      </c>
      <c r="D17" s="110">
        <v>20.399999999999999</v>
      </c>
      <c r="E17" s="111">
        <v>20.399999999999999</v>
      </c>
      <c r="F17" s="112">
        <v>-35.128183999999997</v>
      </c>
      <c r="G17" s="14">
        <v>-35.128183999999997</v>
      </c>
      <c r="H17" s="49" t="s">
        <v>110</v>
      </c>
      <c r="I17" s="84"/>
    </row>
    <row r="18" spans="1:9" ht="6.75" customHeight="1">
      <c r="A18" s="48"/>
      <c r="B18" s="14"/>
      <c r="C18" s="109"/>
      <c r="D18" s="110"/>
      <c r="E18" s="111"/>
      <c r="F18" s="112"/>
      <c r="G18" s="14"/>
      <c r="H18" s="49"/>
      <c r="I18" s="84"/>
    </row>
    <row r="19" spans="1:9" ht="45">
      <c r="A19" s="48" t="s">
        <v>48</v>
      </c>
      <c r="B19" s="14">
        <v>8985.8649286357831</v>
      </c>
      <c r="C19" s="109">
        <v>8941.8287941630042</v>
      </c>
      <c r="D19" s="110">
        <v>9522.4022534287215</v>
      </c>
      <c r="E19" s="111">
        <v>9410.7387162533887</v>
      </c>
      <c r="F19" s="112">
        <f>F8-F9-F10-F14+AVERAGE(F11:F14)</f>
        <v>9827.6867451704347</v>
      </c>
      <c r="G19" s="14">
        <v>9679.6610451771903</v>
      </c>
      <c r="H19" s="49" t="s">
        <v>49</v>
      </c>
      <c r="I19" s="84"/>
    </row>
    <row r="20" spans="1:9" ht="30">
      <c r="A20" s="48" t="s">
        <v>50</v>
      </c>
      <c r="B20" s="14">
        <v>8904.0542556314813</v>
      </c>
      <c r="C20" s="109">
        <v>8860.0181211587023</v>
      </c>
      <c r="D20" s="110">
        <v>9512.9886803337977</v>
      </c>
      <c r="E20" s="111">
        <v>9401.3251431584649</v>
      </c>
      <c r="F20" s="112">
        <f>F19-F16-F17</f>
        <v>9874.8303756888017</v>
      </c>
      <c r="G20" s="14">
        <v>9726.8046756955573</v>
      </c>
      <c r="H20" s="49" t="s">
        <v>51</v>
      </c>
      <c r="I20" s="84"/>
    </row>
    <row r="21" spans="1:9" ht="30">
      <c r="A21" s="48" t="s">
        <v>52</v>
      </c>
      <c r="B21" s="14">
        <v>2.9029692713349835</v>
      </c>
      <c r="C21" s="109">
        <v>2.3940495295651285</v>
      </c>
      <c r="D21" s="110">
        <v>5.8661437255549922</v>
      </c>
      <c r="E21" s="111">
        <v>5.138728995744227</v>
      </c>
      <c r="F21" s="112">
        <v>3.7015467318563395</v>
      </c>
      <c r="G21" s="14">
        <v>3.3588400333492174</v>
      </c>
      <c r="H21" s="49" t="s">
        <v>53</v>
      </c>
      <c r="I21" s="84"/>
    </row>
    <row r="22" spans="1:9" ht="6.75" customHeight="1">
      <c r="A22" s="48"/>
      <c r="B22" s="14"/>
      <c r="C22" s="109"/>
      <c r="D22" s="110"/>
      <c r="E22" s="111"/>
      <c r="F22" s="112"/>
      <c r="G22" s="14"/>
      <c r="H22" s="49"/>
      <c r="I22" s="84"/>
    </row>
    <row r="23" spans="1:9">
      <c r="A23" s="48" t="s">
        <v>123</v>
      </c>
      <c r="B23" s="14">
        <v>2.2154228781482654</v>
      </c>
      <c r="C23" s="109">
        <v>2.2154228781482654</v>
      </c>
      <c r="D23" s="110">
        <v>2.5115595363318519</v>
      </c>
      <c r="E23" s="111">
        <v>2.5115595363318519</v>
      </c>
      <c r="F23" s="112">
        <v>2.7962145019867108</v>
      </c>
      <c r="G23" s="14">
        <v>2.7962145019867108</v>
      </c>
      <c r="H23" s="49" t="s">
        <v>127</v>
      </c>
      <c r="I23" s="84"/>
    </row>
    <row r="24" spans="1:9" ht="6.75" customHeight="1">
      <c r="A24" s="48"/>
      <c r="B24" s="14"/>
      <c r="C24" s="109"/>
      <c r="D24" s="110"/>
      <c r="E24" s="111"/>
      <c r="F24" s="112"/>
      <c r="G24" s="14"/>
      <c r="H24" s="49"/>
      <c r="I24" s="84"/>
    </row>
    <row r="25" spans="1:9">
      <c r="A25" s="48" t="s">
        <v>124</v>
      </c>
      <c r="B25" s="14">
        <v>0.67264447362933311</v>
      </c>
      <c r="C25" s="109">
        <v>0.17475508723354949</v>
      </c>
      <c r="D25" s="110">
        <v>3.2723960150408402</v>
      </c>
      <c r="E25" s="111">
        <v>2.5628031329298864</v>
      </c>
      <c r="F25" s="112">
        <v>0.88070580639147522</v>
      </c>
      <c r="G25" s="14">
        <v>0.54705559138392346</v>
      </c>
      <c r="H25" s="49" t="s">
        <v>128</v>
      </c>
      <c r="I25" s="84"/>
    </row>
    <row r="26" spans="1:9" ht="6.75" customHeight="1">
      <c r="A26" s="48"/>
      <c r="B26" s="14"/>
      <c r="C26" s="109"/>
      <c r="D26" s="110"/>
      <c r="E26" s="111"/>
      <c r="F26" s="112"/>
      <c r="G26" s="14"/>
      <c r="H26" s="49"/>
      <c r="I26" s="84"/>
    </row>
    <row r="27" spans="1:9">
      <c r="A27" s="43" t="s">
        <v>131</v>
      </c>
      <c r="B27" s="14">
        <v>2.1610605285625835</v>
      </c>
      <c r="C27" s="109">
        <v>2.1610605285625835</v>
      </c>
      <c r="D27" s="110">
        <v>3.3595724951898114</v>
      </c>
      <c r="E27" s="111">
        <v>3.3595724951898114</v>
      </c>
      <c r="F27" s="112">
        <v>2.2862317517009259</v>
      </c>
      <c r="G27" s="14">
        <v>2.2754438338129854</v>
      </c>
      <c r="H27" s="49" t="s">
        <v>132</v>
      </c>
      <c r="I27" s="84"/>
    </row>
    <row r="28" spans="1:9" ht="6.75" customHeight="1">
      <c r="A28" s="48"/>
      <c r="B28" s="14"/>
      <c r="C28" s="109"/>
      <c r="D28" s="110"/>
      <c r="E28" s="111"/>
      <c r="F28" s="112"/>
      <c r="G28" s="14"/>
      <c r="H28" s="49"/>
      <c r="I28" s="84"/>
    </row>
    <row r="29" spans="1:9" ht="45">
      <c r="A29" s="43" t="s">
        <v>134</v>
      </c>
      <c r="B29" s="14">
        <v>9971.9800122845918</v>
      </c>
      <c r="C29" s="109">
        <v>9971.9800122845918</v>
      </c>
      <c r="D29" s="110">
        <v>10498.093842473252</v>
      </c>
      <c r="E29" s="111">
        <v>10451.4</v>
      </c>
      <c r="F29" s="112">
        <v>10932.373905148164</v>
      </c>
      <c r="G29" s="14">
        <v>10806.5</v>
      </c>
      <c r="H29" s="49" t="s">
        <v>133</v>
      </c>
      <c r="I29" s="84"/>
    </row>
    <row r="30" spans="1:9">
      <c r="A30" s="43" t="s">
        <v>135</v>
      </c>
      <c r="B30" s="14">
        <v>9551.975961546621</v>
      </c>
      <c r="C30" s="109">
        <v>9551.975961546621</v>
      </c>
      <c r="D30" s="110">
        <v>10199.850096513876</v>
      </c>
      <c r="E30" s="111">
        <v>10199.850096513876</v>
      </c>
      <c r="F30" s="112">
        <v>10573.121851265521</v>
      </c>
      <c r="G30" s="14">
        <v>10573.121851265521</v>
      </c>
      <c r="H30" s="49" t="s">
        <v>142</v>
      </c>
      <c r="I30" s="84"/>
    </row>
    <row r="31" spans="1:9" ht="30">
      <c r="A31" s="43" t="s">
        <v>136</v>
      </c>
      <c r="B31" s="14">
        <v>7952.4599120000003</v>
      </c>
      <c r="C31" s="109">
        <v>7952.4599120000003</v>
      </c>
      <c r="D31" s="110">
        <v>8742.1617819999992</v>
      </c>
      <c r="E31" s="111">
        <v>8742.1617819999992</v>
      </c>
      <c r="F31" s="112">
        <v>8804.7796740000013</v>
      </c>
      <c r="G31" s="14">
        <v>8804.7796740000013</v>
      </c>
      <c r="H31" s="49" t="s">
        <v>143</v>
      </c>
      <c r="I31" s="84"/>
    </row>
    <row r="32" spans="1:9">
      <c r="A32" s="43" t="s">
        <v>137</v>
      </c>
      <c r="B32" s="14">
        <v>1.214031120753134E-2</v>
      </c>
      <c r="C32" s="109">
        <v>1.214031120753134E-2</v>
      </c>
      <c r="D32" s="110">
        <v>-49.845187315332623</v>
      </c>
      <c r="E32" s="111">
        <v>-49.845187315332623</v>
      </c>
      <c r="F32" s="112">
        <v>-48.904031726874109</v>
      </c>
      <c r="G32" s="14">
        <v>-48.904031726874109</v>
      </c>
      <c r="H32" s="44" t="s">
        <v>144</v>
      </c>
      <c r="I32" s="84"/>
    </row>
    <row r="33" spans="1:9" ht="45">
      <c r="A33" s="43" t="s">
        <v>138</v>
      </c>
      <c r="B33" s="14">
        <v>-8.7952000000029784E-2</v>
      </c>
      <c r="C33" s="109">
        <v>-8.7952000000029784E-2</v>
      </c>
      <c r="D33" s="110">
        <v>-3.0942820000000211</v>
      </c>
      <c r="E33" s="111">
        <v>-3.0942820000000211</v>
      </c>
      <c r="F33" s="112">
        <v>-8.9844630000000052</v>
      </c>
      <c r="G33" s="14">
        <v>-8.9844630000000052</v>
      </c>
      <c r="H33" s="44" t="s">
        <v>145</v>
      </c>
      <c r="I33" s="84"/>
    </row>
    <row r="34" spans="1:9">
      <c r="A34" s="43" t="s">
        <v>139</v>
      </c>
      <c r="B34" s="14">
        <v>38.855694756004809</v>
      </c>
      <c r="C34" s="109">
        <v>38.855694756004809</v>
      </c>
      <c r="D34" s="110">
        <v>-195.10108626022776</v>
      </c>
      <c r="E34" s="111">
        <v>-195.10108626022776</v>
      </c>
      <c r="F34" s="112">
        <v>-12.6</v>
      </c>
      <c r="G34" s="14">
        <v>-12.6</v>
      </c>
      <c r="H34" s="44" t="s">
        <v>146</v>
      </c>
      <c r="I34" s="84"/>
    </row>
    <row r="35" spans="1:9" ht="29.25">
      <c r="A35" s="46" t="s">
        <v>140</v>
      </c>
      <c r="B35" s="113">
        <f t="shared" ref="B35:C35" si="0">B31-((B30-B29)-B32-B33-B34)</f>
        <v>8411.2438458051838</v>
      </c>
      <c r="C35" s="114">
        <f t="shared" si="0"/>
        <v>8411.2438458051838</v>
      </c>
      <c r="D35" s="115">
        <f t="shared" ref="D35:E35" si="1">D31-((D30-D29)-D32-D33-D34)</f>
        <v>8792.3649723838153</v>
      </c>
      <c r="E35" s="116">
        <f t="shared" si="1"/>
        <v>8745.6711299105627</v>
      </c>
      <c r="F35" s="117">
        <f t="shared" ref="F35:G35" si="2">F31-((F30-F29)-F32-F33-F34)</f>
        <v>9093.5432331557695</v>
      </c>
      <c r="G35" s="113">
        <f t="shared" si="2"/>
        <v>8967.6693280076051</v>
      </c>
      <c r="H35" s="46" t="s">
        <v>141</v>
      </c>
      <c r="I35" s="84"/>
    </row>
    <row r="36" spans="1:9" ht="26.25">
      <c r="A36" s="9" t="s">
        <v>21</v>
      </c>
      <c r="B36" s="70"/>
      <c r="C36" s="70"/>
      <c r="D36" s="70"/>
      <c r="E36" s="70"/>
      <c r="F36" s="70"/>
      <c r="G36" s="70"/>
      <c r="H36" s="11" t="s">
        <v>17</v>
      </c>
    </row>
    <row r="38" spans="1:9">
      <c r="B38" s="75"/>
      <c r="C38" s="75"/>
      <c r="D38" s="75"/>
      <c r="E38" s="75"/>
      <c r="F38" s="75"/>
      <c r="G38" s="75"/>
    </row>
    <row r="42" spans="1:9">
      <c r="B42" s="76"/>
      <c r="C42" s="76"/>
      <c r="D42" s="76"/>
      <c r="E42" s="76"/>
      <c r="F42" s="76"/>
      <c r="G42" s="76"/>
    </row>
  </sheetData>
  <pageMargins left="0.55118110236220474" right="0.55118110236220474" top="0.98425196850393704" bottom="0.98425196850393704" header="0.31496062992125984" footer="0.31496062992125984"/>
  <pageSetup scale="55" orientation="landscape" r:id="rId1"/>
  <headerFooter>
    <oddHeader xml:space="preserve">&amp;L&amp;"Times New Roman,Regular"Fiskālās disciplīnas uzraudzības ziņojums
Fiscal discipline monitoring report&amp;R&amp;"Times New Roman,Regular"6. pielikums
Annex 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85" zoomScaleNormal="85" workbookViewId="0">
      <selection activeCell="A6" sqref="A6"/>
    </sheetView>
  </sheetViews>
  <sheetFormatPr defaultColWidth="9.140625" defaultRowHeight="15"/>
  <cols>
    <col min="1" max="1" width="53.28515625" style="1" customWidth="1"/>
    <col min="2" max="4" width="11.42578125" style="50" customWidth="1"/>
    <col min="5" max="5" width="11.42578125" style="68" customWidth="1"/>
    <col min="6" max="6" width="53.28515625" style="1" customWidth="1"/>
    <col min="7" max="16384" width="9.140625" style="1"/>
  </cols>
  <sheetData>
    <row r="1" spans="1:6" ht="15.75">
      <c r="A1" s="15" t="s">
        <v>54</v>
      </c>
      <c r="F1" s="5" t="s">
        <v>55</v>
      </c>
    </row>
    <row r="2" spans="1:6" ht="15.75">
      <c r="A2" s="15" t="s">
        <v>56</v>
      </c>
      <c r="F2" s="5" t="s">
        <v>57</v>
      </c>
    </row>
    <row r="3" spans="1:6" customFormat="1">
      <c r="A3" s="3" t="s">
        <v>0</v>
      </c>
      <c r="B3" s="50"/>
      <c r="C3" s="50"/>
      <c r="D3" s="50"/>
      <c r="E3" s="68"/>
    </row>
    <row r="4" spans="1:6" customFormat="1">
      <c r="A4" s="3" t="s">
        <v>1</v>
      </c>
      <c r="B4" s="50"/>
      <c r="C4" s="50"/>
      <c r="D4" s="50"/>
      <c r="E4" s="68"/>
    </row>
    <row r="5" spans="1:6" ht="6.75" customHeight="1"/>
    <row r="6" spans="1:6">
      <c r="A6" s="2"/>
      <c r="B6" s="59">
        <v>2017</v>
      </c>
      <c r="C6" s="25"/>
      <c r="D6" s="59">
        <v>2018</v>
      </c>
      <c r="E6" s="81"/>
      <c r="F6" s="23"/>
    </row>
    <row r="7" spans="1:6" ht="60">
      <c r="A7" s="2"/>
      <c r="B7" s="22" t="s">
        <v>120</v>
      </c>
      <c r="C7" s="96" t="s">
        <v>121</v>
      </c>
      <c r="D7" s="22" t="s">
        <v>120</v>
      </c>
      <c r="E7" s="22" t="s">
        <v>121</v>
      </c>
      <c r="F7" s="23"/>
    </row>
    <row r="8" spans="1:6" ht="30">
      <c r="A8" s="51" t="s">
        <v>147</v>
      </c>
      <c r="B8" s="118">
        <v>6807.9904790000001</v>
      </c>
      <c r="C8" s="119">
        <v>6807.9904790000001</v>
      </c>
      <c r="D8" s="120">
        <v>7237.7223910000002</v>
      </c>
      <c r="E8" s="118">
        <v>7237.7223910000002</v>
      </c>
      <c r="F8" s="51" t="s">
        <v>148</v>
      </c>
    </row>
    <row r="9" spans="1:6" ht="30">
      <c r="A9" s="52" t="s">
        <v>58</v>
      </c>
      <c r="B9" s="120"/>
      <c r="C9" s="121"/>
      <c r="D9" s="120"/>
      <c r="E9" s="122"/>
      <c r="F9" s="52" t="s">
        <v>59</v>
      </c>
    </row>
    <row r="10" spans="1:6" ht="30">
      <c r="A10" s="22" t="s">
        <v>60</v>
      </c>
      <c r="B10" s="120">
        <v>-9.199148000000001</v>
      </c>
      <c r="C10" s="121">
        <v>-9.199148000000001</v>
      </c>
      <c r="D10" s="120">
        <v>-8.116916999999999</v>
      </c>
      <c r="E10" s="118">
        <v>-8.116916999999999</v>
      </c>
      <c r="F10" s="51" t="s">
        <v>61</v>
      </c>
    </row>
    <row r="11" spans="1:6" ht="30">
      <c r="A11" s="79" t="s">
        <v>111</v>
      </c>
      <c r="B11" s="120">
        <v>-2.4499200000000001</v>
      </c>
      <c r="C11" s="121">
        <v>-2.4499200000000001</v>
      </c>
      <c r="D11" s="120">
        <v>-0.48423300000000002</v>
      </c>
      <c r="E11" s="118">
        <v>-0.48423300000000002</v>
      </c>
      <c r="F11" s="79" t="s">
        <v>149</v>
      </c>
    </row>
    <row r="12" spans="1:6" ht="30">
      <c r="A12" s="79" t="s">
        <v>112</v>
      </c>
      <c r="B12" s="120">
        <v>-0.29506100000000002</v>
      </c>
      <c r="C12" s="121">
        <v>-0.29506100000000002</v>
      </c>
      <c r="D12" s="120">
        <v>0.99916000000000005</v>
      </c>
      <c r="E12" s="118">
        <v>0.99916000000000005</v>
      </c>
      <c r="F12" s="79" t="s">
        <v>150</v>
      </c>
    </row>
    <row r="13" spans="1:6" ht="30">
      <c r="A13" s="79" t="s">
        <v>119</v>
      </c>
      <c r="B13" s="120">
        <v>-6.454167</v>
      </c>
      <c r="C13" s="121">
        <v>-6.454167</v>
      </c>
      <c r="D13" s="120">
        <v>-8.6318439999999992</v>
      </c>
      <c r="E13" s="118">
        <v>-8.6318439999999992</v>
      </c>
      <c r="F13" s="79" t="s">
        <v>151</v>
      </c>
    </row>
    <row r="14" spans="1:6" ht="30">
      <c r="A14" s="79" t="s">
        <v>113</v>
      </c>
      <c r="B14" s="120">
        <v>0</v>
      </c>
      <c r="C14" s="121">
        <v>0</v>
      </c>
      <c r="D14" s="120">
        <v>0</v>
      </c>
      <c r="E14" s="118">
        <v>0</v>
      </c>
      <c r="F14" s="79" t="s">
        <v>152</v>
      </c>
    </row>
    <row r="15" spans="1:6" ht="48" customHeight="1">
      <c r="A15" s="22" t="s">
        <v>62</v>
      </c>
      <c r="B15" s="120">
        <v>111.420422</v>
      </c>
      <c r="C15" s="121">
        <v>111.420422</v>
      </c>
      <c r="D15" s="120">
        <v>163.14297900000003</v>
      </c>
      <c r="E15" s="118">
        <v>163.14297900000003</v>
      </c>
      <c r="F15" s="51" t="s">
        <v>63</v>
      </c>
    </row>
    <row r="16" spans="1:6">
      <c r="A16" s="79" t="s">
        <v>114</v>
      </c>
      <c r="B16" s="120">
        <v>17.746435999999999</v>
      </c>
      <c r="C16" s="121">
        <v>17.746435999999999</v>
      </c>
      <c r="D16" s="120">
        <v>45.501770999999998</v>
      </c>
      <c r="E16" s="118">
        <v>45.501770999999998</v>
      </c>
      <c r="F16" s="79" t="s">
        <v>153</v>
      </c>
    </row>
    <row r="17" spans="1:6">
      <c r="A17" s="79" t="s">
        <v>115</v>
      </c>
      <c r="B17" s="120">
        <v>29.280047</v>
      </c>
      <c r="C17" s="121">
        <v>29.280047</v>
      </c>
      <c r="D17" s="120">
        <v>33.098632000000002</v>
      </c>
      <c r="E17" s="118">
        <v>33.098632000000002</v>
      </c>
      <c r="F17" s="79" t="s">
        <v>154</v>
      </c>
    </row>
    <row r="18" spans="1:6">
      <c r="A18" s="79" t="s">
        <v>116</v>
      </c>
      <c r="B18" s="120">
        <v>2.928121</v>
      </c>
      <c r="C18" s="121">
        <v>2.928121</v>
      </c>
      <c r="D18" s="120">
        <v>4.0435400000000001</v>
      </c>
      <c r="E18" s="118">
        <v>4.0435400000000001</v>
      </c>
      <c r="F18" s="79" t="s">
        <v>155</v>
      </c>
    </row>
    <row r="19" spans="1:6" ht="30">
      <c r="A19" s="79" t="s">
        <v>117</v>
      </c>
      <c r="B19" s="120">
        <v>61.465817999999999</v>
      </c>
      <c r="C19" s="121">
        <v>61.465817999999999</v>
      </c>
      <c r="D19" s="120">
        <v>80.499036000000004</v>
      </c>
      <c r="E19" s="118">
        <v>80.499036000000004</v>
      </c>
      <c r="F19" s="79" t="s">
        <v>156</v>
      </c>
    </row>
    <row r="20" spans="1:6" ht="62.25" customHeight="1">
      <c r="A20" s="22" t="s">
        <v>64</v>
      </c>
      <c r="B20" s="120">
        <v>4.2507419999999998</v>
      </c>
      <c r="C20" s="121">
        <v>4.2507419999999998</v>
      </c>
      <c r="D20" s="120">
        <v>4.0022019999999996</v>
      </c>
      <c r="E20" s="118">
        <v>4.0022019999999996</v>
      </c>
      <c r="F20" s="51" t="s">
        <v>65</v>
      </c>
    </row>
    <row r="21" spans="1:6" ht="75">
      <c r="A21" s="22" t="s">
        <v>66</v>
      </c>
      <c r="B21" s="120"/>
      <c r="C21" s="121"/>
      <c r="D21" s="120"/>
      <c r="E21" s="118"/>
      <c r="F21" s="51" t="s">
        <v>67</v>
      </c>
    </row>
    <row r="22" spans="1:6" ht="30">
      <c r="A22" s="22" t="s">
        <v>68</v>
      </c>
      <c r="B22" s="120"/>
      <c r="C22" s="121">
        <v>22</v>
      </c>
      <c r="D22" s="120"/>
      <c r="E22" s="118">
        <v>22</v>
      </c>
      <c r="F22" s="51" t="s">
        <v>69</v>
      </c>
    </row>
    <row r="23" spans="1:6" ht="45">
      <c r="A23" s="22" t="s">
        <v>70</v>
      </c>
      <c r="B23" s="120">
        <v>-53.713852000000003</v>
      </c>
      <c r="C23" s="121">
        <v>-53.713852000000003</v>
      </c>
      <c r="D23" s="120">
        <v>9.9907380000000003</v>
      </c>
      <c r="E23" s="118">
        <v>9.9907380000000003</v>
      </c>
      <c r="F23" s="51" t="s">
        <v>71</v>
      </c>
    </row>
    <row r="24" spans="1:6" ht="30">
      <c r="A24" s="22" t="s">
        <v>72</v>
      </c>
      <c r="B24" s="120">
        <v>-26.5</v>
      </c>
      <c r="C24" s="121">
        <v>-26.5</v>
      </c>
      <c r="D24" s="120">
        <v>-25.3</v>
      </c>
      <c r="E24" s="118">
        <v>-25.3</v>
      </c>
      <c r="F24" s="51" t="s">
        <v>73</v>
      </c>
    </row>
    <row r="25" spans="1:6" ht="30">
      <c r="A25" s="22" t="s">
        <v>74</v>
      </c>
      <c r="B25" s="120">
        <v>-8.0882590000000008</v>
      </c>
      <c r="C25" s="121">
        <v>-8.0882590000000008</v>
      </c>
      <c r="D25" s="120">
        <v>-7.8821209999999997</v>
      </c>
      <c r="E25" s="118">
        <v>-7.8821209999999997</v>
      </c>
      <c r="F25" s="51" t="s">
        <v>75</v>
      </c>
    </row>
    <row r="26" spans="1:6" ht="61.5" customHeight="1">
      <c r="A26" s="51" t="s">
        <v>76</v>
      </c>
      <c r="B26" s="120"/>
      <c r="C26" s="121"/>
      <c r="D26" s="120"/>
      <c r="E26" s="118"/>
      <c r="F26" s="51" t="s">
        <v>77</v>
      </c>
    </row>
    <row r="27" spans="1:6" ht="104.25" customHeight="1">
      <c r="A27" s="51" t="s">
        <v>78</v>
      </c>
      <c r="B27" s="120"/>
      <c r="C27" s="121"/>
      <c r="D27" s="120"/>
      <c r="E27" s="118"/>
      <c r="F27" s="51" t="s">
        <v>79</v>
      </c>
    </row>
    <row r="28" spans="1:6" ht="5.25" customHeight="1">
      <c r="A28" s="53"/>
      <c r="B28" s="120"/>
      <c r="C28" s="121"/>
      <c r="D28" s="120"/>
      <c r="E28" s="118"/>
      <c r="F28" s="53"/>
    </row>
    <row r="29" spans="1:6" ht="45">
      <c r="A29" s="51" t="s">
        <v>80</v>
      </c>
      <c r="B29" s="120">
        <v>1168.0662029933701</v>
      </c>
      <c r="C29" s="121">
        <v>1168.0662029933701</v>
      </c>
      <c r="D29" s="120">
        <v>1254.3764720957502</v>
      </c>
      <c r="E29" s="118">
        <v>1254.3764720957502</v>
      </c>
      <c r="F29" s="51" t="s">
        <v>81</v>
      </c>
    </row>
    <row r="30" spans="1:6" ht="32.25" customHeight="1">
      <c r="A30" s="51" t="s">
        <v>82</v>
      </c>
      <c r="B30" s="120">
        <v>267.39999999999998</v>
      </c>
      <c r="C30" s="121">
        <v>267.39999999999998</v>
      </c>
      <c r="D30" s="120">
        <v>260.60000000000002</v>
      </c>
      <c r="E30" s="118">
        <v>260.60000000000002</v>
      </c>
      <c r="F30" s="51" t="s">
        <v>83</v>
      </c>
    </row>
    <row r="31" spans="1:6" ht="5.25" customHeight="1">
      <c r="A31" s="53"/>
      <c r="B31" s="123"/>
      <c r="C31" s="124"/>
      <c r="D31" s="123"/>
      <c r="E31" s="125"/>
      <c r="F31" s="53"/>
    </row>
    <row r="32" spans="1:6" ht="29.25">
      <c r="A32" s="54" t="s">
        <v>84</v>
      </c>
      <c r="B32" s="126">
        <f>B8+B10+B15+B20+B23+B24+B25+B29+B30</f>
        <v>8261.6265869933704</v>
      </c>
      <c r="C32" s="127">
        <f>C8+C10+C15+C20+C22+C23+C24+C25+C29+C30</f>
        <v>8283.6265869933704</v>
      </c>
      <c r="D32" s="126">
        <f>D8+D10+D15+D20+D23+D24+D25+D29+D30</f>
        <v>8888.5357440957505</v>
      </c>
      <c r="E32" s="128">
        <f>E8+E10+E15+E20+E22+E23+E24+E25+E29+E30</f>
        <v>8910.5357440957505</v>
      </c>
      <c r="F32" s="54" t="s">
        <v>85</v>
      </c>
    </row>
    <row r="33" spans="1:6" ht="25.5">
      <c r="A33" s="55" t="s">
        <v>21</v>
      </c>
      <c r="C33" s="95"/>
      <c r="F33" s="56" t="s">
        <v>17</v>
      </c>
    </row>
    <row r="34" spans="1:6">
      <c r="A34" s="57"/>
      <c r="B34" s="58"/>
      <c r="C34" s="57"/>
    </row>
    <row r="35" spans="1:6">
      <c r="B35" s="57"/>
    </row>
  </sheetData>
  <pageMargins left="0.55118110236220474" right="0.55118110236220474" top="0.98425196850393704" bottom="0.98425196850393704" header="0.31496062992125984" footer="0.31496062992125984"/>
  <pageSetup scale="61" orientation="portrait" r:id="rId1"/>
  <headerFooter>
    <oddHeader xml:space="preserve">&amp;L&amp;"Times New Roman,Regular"Fiskālās disciplīnas uzraudzības ziņojums
Fiscal discipline monitoring report&amp;R&amp;"Times New Roman,Regular"6. pielikums
Annex 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69D30F03FAFDF44794EF81CCC2DE81EF" ma:contentTypeVersion="2" ma:contentTypeDescription="Izveidot jaunu dokumentu." ma:contentTypeScope="" ma:versionID="61c325c86d4544562a7e482795ec8a6d">
  <xsd:schema xmlns:xsd="http://www.w3.org/2001/XMLSchema" xmlns:xs="http://www.w3.org/2001/XMLSchema" xmlns:p="http://schemas.microsoft.com/office/2006/metadata/properties" xmlns:ns2="18cde31a-aed2-49ce-b570-e812b29b6342" targetNamespace="http://schemas.microsoft.com/office/2006/metadata/properties" ma:root="true" ma:fieldsID="5752a91ce3287c457fb94e5a3263f716" ns2:_="">
    <xsd:import namespace="18cde31a-aed2-49ce-b570-e812b29b634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UserInfo>
        <DisplayName>Elīna Veide</DisplayName>
        <AccountId>22</AccountId>
        <AccountType/>
      </UserInfo>
      <UserInfo>
        <DisplayName>Emils Kilis</DisplayName>
        <AccountId>23</AccountId>
        <AccountType/>
      </UserInfo>
      <UserInfo>
        <DisplayName>Andzs Ubelis</DisplayName>
        <AccountId>24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335B5C-EFD3-4B2B-B8E0-E77096464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FAAE28-D288-44EE-87A0-D56904B4BF9B}">
  <ds:schemaRefs>
    <ds:schemaRef ds:uri="18cde31a-aed2-49ce-b570-e812b29b6342"/>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24188E0-FE8E-4A78-88AD-F0EDF8EEE2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1.tabula</vt:lpstr>
      <vt:lpstr>2.tabula</vt:lpstr>
      <vt:lpstr>3.tabula</vt:lpstr>
      <vt:lpstr>4.tabula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Windows user</cp:lastModifiedBy>
  <cp:lastPrinted>2016-10-05T18:18:37Z</cp:lastPrinted>
  <dcterms:created xsi:type="dcterms:W3CDTF">2014-12-06T14:55:24Z</dcterms:created>
  <dcterms:modified xsi:type="dcterms:W3CDTF">2016-10-05T18:21:04Z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0x01010069D30F03FAFDF44794EF81CCC2DE81EF</vt:lpwstr>
  </property>
</Properties>
</file>