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showInkAnnotation="0"/>
  <mc:AlternateContent xmlns:mc="http://schemas.openxmlformats.org/markup-compatibility/2006">
    <mc:Choice Requires="x15">
      <x15ac:absPath xmlns:x15ac="http://schemas.microsoft.com/office/spreadsheetml/2010/11/ac" url="\\asmens4\fdp_dokumenti\1_Makro\Ceturksnis\2022_I\web\2022_Q1\"/>
    </mc:Choice>
  </mc:AlternateContent>
  <xr:revisionPtr revIDLastSave="0" documentId="13_ncr:1_{0B1AC2A5-D562-47F9-8059-C403AF3EA2FD}" xr6:coauthVersionLast="47" xr6:coauthVersionMax="47" xr10:uidLastSave="{00000000-0000-0000-0000-000000000000}"/>
  <bookViews>
    <workbookView xWindow="-120" yWindow="-120" windowWidth="29040" windowHeight="15840" tabRatio="804" xr2:uid="{00000000-000D-0000-FFFF-FFFF00000000}"/>
  </bookViews>
  <sheets>
    <sheet name="20190515_LV" sheetId="1" r:id="rId1"/>
    <sheet name="20190515_EN" sheetId="17" r:id="rId2"/>
    <sheet name="IKP, GDP" sheetId="18" r:id="rId3"/>
    <sheet name="Exp-Imp" sheetId="19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9" i="19" l="1"/>
  <c r="AJ6" i="19"/>
  <c r="P35" i="18"/>
  <c r="O35" i="18"/>
  <c r="N35" i="18"/>
  <c r="M35" i="18"/>
  <c r="L35" i="18"/>
  <c r="K35" i="18"/>
  <c r="AF6" i="17"/>
  <c r="AF5" i="17"/>
  <c r="AF4" i="17"/>
  <c r="AF3" i="17"/>
  <c r="AF6" i="1"/>
  <c r="AF5" i="1"/>
  <c r="AF4" i="1"/>
  <c r="AF3" i="1"/>
  <c r="AE6" i="17" l="1"/>
  <c r="AE4" i="17"/>
  <c r="AE3" i="17"/>
  <c r="AE6" i="1" l="1"/>
  <c r="AE4" i="1"/>
  <c r="AE3" i="1"/>
  <c r="AI9" i="19"/>
  <c r="AI6" i="19"/>
  <c r="P34" i="18"/>
  <c r="O34" i="18"/>
  <c r="N34" i="18"/>
  <c r="M34" i="18"/>
  <c r="L34" i="18"/>
  <c r="K34" i="18"/>
  <c r="AD6" i="17" l="1"/>
  <c r="AD5" i="17"/>
  <c r="AD4" i="17"/>
  <c r="AD3" i="17"/>
  <c r="AD6" i="1"/>
  <c r="AD5" i="1"/>
  <c r="AD4" i="1"/>
  <c r="AD3" i="1"/>
  <c r="M21" i="17"/>
  <c r="AE5" i="17" s="1"/>
  <c r="M21" i="1"/>
  <c r="AE5" i="1" s="1"/>
  <c r="AH6" i="19"/>
  <c r="AH9" i="19" s="1"/>
  <c r="P33" i="18"/>
  <c r="O33" i="18"/>
  <c r="N33" i="18"/>
  <c r="M33" i="18"/>
  <c r="L33" i="18"/>
  <c r="K33" i="18"/>
  <c r="AC6" i="17"/>
  <c r="AC5" i="17"/>
  <c r="AC4" i="17"/>
  <c r="AC3" i="17"/>
  <c r="AC6" i="1"/>
  <c r="AC5" i="1"/>
  <c r="AC4" i="1"/>
  <c r="AC3" i="1"/>
  <c r="L32" i="18" l="1"/>
  <c r="AB6" i="17" l="1"/>
  <c r="AB5" i="17"/>
  <c r="AB4" i="17"/>
  <c r="AB3" i="17"/>
  <c r="AF6" i="19"/>
  <c r="AF9" i="19" s="1"/>
  <c r="P32" i="18"/>
  <c r="K32" i="18"/>
  <c r="O32" i="18"/>
  <c r="N32" i="18"/>
  <c r="M32" i="18"/>
  <c r="AB6" i="1"/>
  <c r="AB5" i="1"/>
  <c r="AB4" i="1"/>
  <c r="AB3" i="1"/>
  <c r="AA6" i="17" l="1"/>
  <c r="AA6" i="1"/>
  <c r="AG6" i="19" l="1"/>
  <c r="AG9" i="19" s="1"/>
  <c r="P31" i="18"/>
  <c r="O31" i="18"/>
  <c r="N31" i="18"/>
  <c r="M31" i="18"/>
  <c r="L31" i="18"/>
  <c r="K31" i="18"/>
  <c r="AA5" i="17"/>
  <c r="AA4" i="17"/>
  <c r="AA3" i="17"/>
  <c r="L21" i="17"/>
  <c r="K21" i="17"/>
  <c r="J21" i="17"/>
  <c r="I21" i="17"/>
  <c r="H21" i="17"/>
  <c r="AA5" i="1"/>
  <c r="AA4" i="1"/>
  <c r="AA3" i="1"/>
  <c r="Y6" i="1" l="1"/>
  <c r="L30" i="18"/>
  <c r="AE6" i="19" l="1"/>
  <c r="AE9" i="19" s="1"/>
  <c r="P30" i="18"/>
  <c r="O30" i="18"/>
  <c r="N30" i="18"/>
  <c r="M30" i="18"/>
  <c r="K30" i="18"/>
  <c r="Z6" i="17" l="1"/>
  <c r="Z5" i="17"/>
  <c r="Z4" i="17"/>
  <c r="Z3" i="17"/>
  <c r="Y6" i="17"/>
  <c r="Y5" i="17"/>
  <c r="Y4" i="17"/>
  <c r="Y3" i="17"/>
  <c r="Z6" i="1"/>
  <c r="Z4" i="1"/>
  <c r="Z3" i="1"/>
  <c r="Y5" i="1"/>
  <c r="Y4" i="1"/>
  <c r="Y3" i="1"/>
  <c r="U4" i="1"/>
  <c r="L21" i="1"/>
  <c r="Z5" i="1" s="1"/>
  <c r="K21" i="1"/>
  <c r="U5" i="1" s="1"/>
  <c r="J21" i="1"/>
  <c r="P5" i="1" s="1"/>
  <c r="H21" i="1"/>
  <c r="F5" i="1" s="1"/>
  <c r="I21" i="1"/>
  <c r="K5" i="1" s="1"/>
  <c r="N29" i="18" l="1"/>
  <c r="U3" i="1" l="1"/>
  <c r="AD6" i="19" l="1"/>
  <c r="AD9" i="19" s="1"/>
  <c r="D6" i="19"/>
  <c r="D9" i="19" s="1"/>
  <c r="P29" i="18" l="1"/>
  <c r="O29" i="18"/>
  <c r="M29" i="18"/>
  <c r="L29" i="18"/>
  <c r="K29" i="18"/>
  <c r="X6" i="17" l="1"/>
  <c r="X5" i="17"/>
  <c r="X4" i="17"/>
  <c r="X3" i="17"/>
  <c r="X6" i="1"/>
  <c r="X5" i="1"/>
  <c r="X4" i="1"/>
  <c r="X3" i="1"/>
  <c r="AC6" i="19" l="1"/>
  <c r="AC9" i="19" s="1"/>
  <c r="P28" i="18"/>
  <c r="O28" i="18"/>
  <c r="N28" i="18"/>
  <c r="M28" i="18"/>
  <c r="L28" i="18"/>
  <c r="K28" i="18"/>
  <c r="W6" i="17"/>
  <c r="W5" i="17"/>
  <c r="W4" i="17"/>
  <c r="W3" i="17"/>
  <c r="W6" i="1"/>
  <c r="W5" i="1"/>
  <c r="W4" i="1"/>
  <c r="W3" i="1"/>
  <c r="AB6" i="19" l="1"/>
  <c r="AB9" i="19" s="1"/>
  <c r="P27" i="18"/>
  <c r="O27" i="18"/>
  <c r="N27" i="18"/>
  <c r="M27" i="18"/>
  <c r="L27" i="18"/>
  <c r="K27" i="18"/>
  <c r="V6" i="17"/>
  <c r="V5" i="17"/>
  <c r="V4" i="17"/>
  <c r="V3" i="17"/>
  <c r="V6" i="1"/>
  <c r="V5" i="1"/>
  <c r="V4" i="1"/>
  <c r="V3" i="1"/>
  <c r="Q3" i="1"/>
  <c r="AA6" i="19" l="1"/>
  <c r="AA9" i="19" s="1"/>
  <c r="P26" i="18" l="1"/>
  <c r="O26" i="18"/>
  <c r="N26" i="18"/>
  <c r="M26" i="18"/>
  <c r="L26" i="18"/>
  <c r="K26" i="18"/>
  <c r="K6" i="18"/>
  <c r="U6" i="1"/>
  <c r="T6" i="1"/>
  <c r="T5" i="1"/>
  <c r="T4" i="1"/>
  <c r="T3" i="1"/>
  <c r="U6" i="17"/>
  <c r="U5" i="17"/>
  <c r="U4" i="17"/>
  <c r="U3" i="17"/>
  <c r="P3" i="17"/>
  <c r="T6" i="17"/>
  <c r="T5" i="17"/>
  <c r="T4" i="17"/>
  <c r="T3" i="17"/>
  <c r="Z6" i="19" l="1"/>
  <c r="Z9" i="19" s="1"/>
  <c r="Y6" i="19" l="1"/>
  <c r="Y9" i="19" s="1"/>
  <c r="P25" i="18" l="1"/>
  <c r="O25" i="18"/>
  <c r="N25" i="18"/>
  <c r="M25" i="18"/>
  <c r="L25" i="18"/>
  <c r="K25" i="18"/>
  <c r="S6" i="17" l="1"/>
  <c r="S5" i="17"/>
  <c r="S4" i="17"/>
  <c r="S3" i="17"/>
  <c r="S6" i="1"/>
  <c r="S5" i="1"/>
  <c r="S4" i="1"/>
  <c r="S3" i="1"/>
  <c r="K23" i="18" l="1"/>
  <c r="K24" i="18"/>
  <c r="P23" i="18"/>
  <c r="P24" i="18"/>
  <c r="O23" i="18"/>
  <c r="O24" i="18"/>
  <c r="N23" i="18"/>
  <c r="N24" i="18"/>
  <c r="M23" i="18"/>
  <c r="M24" i="18"/>
  <c r="L23" i="18"/>
  <c r="L24" i="18"/>
  <c r="R6" i="17" l="1"/>
  <c r="Q6" i="17"/>
  <c r="R5" i="17"/>
  <c r="Q5" i="17"/>
  <c r="R4" i="17"/>
  <c r="Q4" i="17"/>
  <c r="R3" i="17"/>
  <c r="Q3" i="17"/>
  <c r="R3" i="1" l="1"/>
  <c r="R4" i="1"/>
  <c r="Q4" i="1"/>
  <c r="O4" i="1"/>
  <c r="R5" i="1"/>
  <c r="Q5" i="1"/>
  <c r="R6" i="1"/>
  <c r="Q6" i="1"/>
  <c r="X6" i="19" l="1"/>
  <c r="X9" i="19" s="1"/>
  <c r="W6" i="19"/>
  <c r="W9" i="19" s="1"/>
  <c r="V6" i="19"/>
  <c r="V9" i="19" s="1"/>
  <c r="U6" i="19"/>
  <c r="U9" i="19" s="1"/>
  <c r="T6" i="19"/>
  <c r="T9" i="19" s="1"/>
  <c r="S6" i="19"/>
  <c r="S9" i="19" s="1"/>
  <c r="R6" i="19"/>
  <c r="R9" i="19" s="1"/>
  <c r="Q6" i="19"/>
  <c r="Q9" i="19" s="1"/>
  <c r="P6" i="19"/>
  <c r="P9" i="19" s="1"/>
  <c r="O6" i="19"/>
  <c r="O9" i="19" s="1"/>
  <c r="N6" i="19"/>
  <c r="N9" i="19" s="1"/>
  <c r="M6" i="19"/>
  <c r="M9" i="19" s="1"/>
  <c r="L6" i="19"/>
  <c r="L9" i="19" s="1"/>
  <c r="K6" i="19"/>
  <c r="K9" i="19" s="1"/>
  <c r="J6" i="19"/>
  <c r="J9" i="19" s="1"/>
  <c r="I6" i="19"/>
  <c r="I9" i="19" s="1"/>
  <c r="H6" i="19"/>
  <c r="H9" i="19" s="1"/>
  <c r="G6" i="19"/>
  <c r="G9" i="19" s="1"/>
  <c r="F6" i="19"/>
  <c r="F9" i="19" s="1"/>
  <c r="E6" i="19"/>
  <c r="E9" i="19" s="1"/>
  <c r="P22" i="18" l="1"/>
  <c r="O22" i="18"/>
  <c r="N22" i="18"/>
  <c r="M22" i="18"/>
  <c r="L22" i="18"/>
  <c r="K22" i="18"/>
  <c r="P21" i="18"/>
  <c r="O21" i="18"/>
  <c r="N21" i="18"/>
  <c r="M21" i="18"/>
  <c r="L21" i="18"/>
  <c r="K21" i="18"/>
  <c r="P20" i="18"/>
  <c r="O20" i="18"/>
  <c r="N20" i="18"/>
  <c r="M20" i="18"/>
  <c r="L20" i="18"/>
  <c r="K20" i="18"/>
  <c r="P19" i="18"/>
  <c r="O19" i="18"/>
  <c r="N19" i="18"/>
  <c r="M19" i="18"/>
  <c r="L19" i="18"/>
  <c r="K19" i="18"/>
  <c r="P18" i="18"/>
  <c r="O18" i="18"/>
  <c r="N18" i="18"/>
  <c r="M18" i="18"/>
  <c r="L18" i="18"/>
  <c r="K18" i="18"/>
  <c r="P17" i="18"/>
  <c r="O17" i="18"/>
  <c r="N17" i="18"/>
  <c r="M17" i="18"/>
  <c r="L17" i="18"/>
  <c r="K17" i="18"/>
  <c r="P16" i="18"/>
  <c r="O16" i="18"/>
  <c r="N16" i="18"/>
  <c r="M16" i="18"/>
  <c r="L16" i="18"/>
  <c r="K16" i="18"/>
  <c r="P15" i="18"/>
  <c r="O15" i="18"/>
  <c r="N15" i="18"/>
  <c r="M15" i="18"/>
  <c r="L15" i="18"/>
  <c r="K15" i="18"/>
  <c r="P14" i="18"/>
  <c r="O14" i="18"/>
  <c r="N14" i="18"/>
  <c r="M14" i="18"/>
  <c r="L14" i="18"/>
  <c r="K14" i="18"/>
  <c r="P13" i="18"/>
  <c r="O13" i="18"/>
  <c r="N13" i="18"/>
  <c r="M13" i="18"/>
  <c r="L13" i="18"/>
  <c r="K13" i="18"/>
  <c r="P12" i="18"/>
  <c r="O12" i="18"/>
  <c r="N12" i="18"/>
  <c r="M12" i="18"/>
  <c r="L12" i="18"/>
  <c r="K12" i="18"/>
  <c r="P11" i="18"/>
  <c r="O11" i="18"/>
  <c r="N11" i="18"/>
  <c r="M11" i="18"/>
  <c r="L11" i="18"/>
  <c r="K11" i="18"/>
  <c r="P10" i="18"/>
  <c r="O10" i="18"/>
  <c r="N10" i="18"/>
  <c r="M10" i="18"/>
  <c r="L10" i="18"/>
  <c r="K10" i="18"/>
  <c r="P9" i="18"/>
  <c r="O9" i="18"/>
  <c r="N9" i="18"/>
  <c r="M9" i="18"/>
  <c r="L9" i="18"/>
  <c r="K9" i="18"/>
  <c r="P8" i="18"/>
  <c r="O8" i="18"/>
  <c r="N8" i="18"/>
  <c r="M8" i="18"/>
  <c r="L8" i="18"/>
  <c r="K8" i="18"/>
  <c r="P7" i="18"/>
  <c r="O7" i="18"/>
  <c r="N7" i="18"/>
  <c r="M7" i="18"/>
  <c r="L7" i="18"/>
  <c r="K7" i="18"/>
  <c r="P6" i="18"/>
  <c r="O6" i="18"/>
  <c r="N6" i="18"/>
  <c r="M6" i="18"/>
  <c r="L6" i="18"/>
  <c r="O5" i="1" l="1"/>
  <c r="P4" i="1"/>
  <c r="P3" i="1"/>
  <c r="P4" i="17"/>
  <c r="O6" i="1"/>
  <c r="O6" i="17"/>
  <c r="O5" i="17"/>
  <c r="O4" i="17"/>
  <c r="O3" i="17"/>
  <c r="P6" i="17"/>
  <c r="P5" i="17"/>
  <c r="P6" i="1"/>
  <c r="O3" i="1"/>
  <c r="N3" i="17" l="1"/>
  <c r="N4" i="17"/>
  <c r="N5" i="17"/>
  <c r="N6" i="17"/>
  <c r="M6" i="17"/>
  <c r="N6" i="1"/>
  <c r="M6" i="1"/>
  <c r="F3" i="1"/>
  <c r="K3" i="1"/>
  <c r="N5" i="1"/>
  <c r="N4" i="1"/>
  <c r="N3" i="1"/>
  <c r="M5" i="1"/>
  <c r="M3" i="1"/>
  <c r="E4" i="1"/>
  <c r="E3" i="1"/>
  <c r="L4" i="1" l="1"/>
  <c r="E6" i="1" l="1"/>
  <c r="L6" i="1"/>
  <c r="L6" i="17"/>
  <c r="B5" i="17" l="1"/>
  <c r="I3" i="1" l="1"/>
  <c r="M5" i="17"/>
  <c r="L5" i="17"/>
  <c r="M4" i="17"/>
  <c r="L4" i="17"/>
  <c r="M3" i="17"/>
  <c r="L3" i="17"/>
  <c r="L3" i="1"/>
  <c r="L5" i="1"/>
  <c r="M4" i="1"/>
  <c r="K6" i="1" l="1"/>
  <c r="B3" i="17" l="1"/>
  <c r="C3" i="17"/>
  <c r="D3" i="17"/>
  <c r="E3" i="17"/>
  <c r="F3" i="17"/>
  <c r="G3" i="17"/>
  <c r="H3" i="17"/>
  <c r="I3" i="17"/>
  <c r="J3" i="17"/>
  <c r="K3" i="17"/>
  <c r="B4" i="17"/>
  <c r="C4" i="17"/>
  <c r="D4" i="17"/>
  <c r="E4" i="17"/>
  <c r="F4" i="17"/>
  <c r="G4" i="17"/>
  <c r="H4" i="17"/>
  <c r="I4" i="17"/>
  <c r="J4" i="17"/>
  <c r="K4" i="17"/>
  <c r="C5" i="17"/>
  <c r="D5" i="17"/>
  <c r="E5" i="17"/>
  <c r="F5" i="17"/>
  <c r="G5" i="17"/>
  <c r="H5" i="17"/>
  <c r="I5" i="17"/>
  <c r="J5" i="17"/>
  <c r="K5" i="17"/>
  <c r="B6" i="17"/>
  <c r="C6" i="17"/>
  <c r="D6" i="17"/>
  <c r="E6" i="17"/>
  <c r="F6" i="17"/>
  <c r="G6" i="17"/>
  <c r="H6" i="17"/>
  <c r="I6" i="17"/>
  <c r="J6" i="17"/>
  <c r="K6" i="17"/>
  <c r="J6" i="1"/>
  <c r="J5" i="1"/>
  <c r="K4" i="1"/>
  <c r="J4" i="1"/>
  <c r="J3" i="1"/>
  <c r="I4" i="1" l="1"/>
  <c r="G4" i="1"/>
  <c r="G6" i="1" l="1"/>
  <c r="G5" i="1"/>
  <c r="G3" i="1"/>
  <c r="B4" i="1" l="1"/>
  <c r="F6" i="1" l="1"/>
  <c r="H6" i="1"/>
  <c r="I6" i="1"/>
  <c r="F4" i="1"/>
  <c r="I5" i="1" l="1"/>
  <c r="H4" i="1"/>
  <c r="C4" i="1" l="1"/>
  <c r="D4" i="1"/>
  <c r="C6" i="1"/>
  <c r="D6" i="1"/>
  <c r="B6" i="1"/>
  <c r="H5" i="1"/>
  <c r="C5" i="1"/>
  <c r="D5" i="1"/>
  <c r="E5" i="1"/>
  <c r="B5" i="1"/>
  <c r="H3" i="1"/>
  <c r="C3" i="1"/>
  <c r="D3" i="1"/>
  <c r="B3" i="1"/>
</calcChain>
</file>

<file path=xl/sharedStrings.xml><?xml version="1.0" encoding="utf-8"?>
<sst xmlns="http://schemas.openxmlformats.org/spreadsheetml/2006/main" count="433" uniqueCount="129">
  <si>
    <t>Makroekonomiskie rādītāji 
(sezonāli izlīdzināti)</t>
  </si>
  <si>
    <t>2016 faktiskie dati</t>
  </si>
  <si>
    <t>2017 faktiskie dati</t>
  </si>
  <si>
    <t>2018 faktiskie dati</t>
  </si>
  <si>
    <t>I</t>
  </si>
  <si>
    <t>II</t>
  </si>
  <si>
    <t>III</t>
  </si>
  <si>
    <t>IV</t>
  </si>
  <si>
    <t>Reālā IKP izaugsme</t>
  </si>
  <si>
    <t>Nominālā IKP izaugsme</t>
  </si>
  <si>
    <t>Inflācija (patēriņa cenas)</t>
  </si>
  <si>
    <t>IKP deflators</t>
  </si>
  <si>
    <t>Datu avots: Centrālās statistikas birojs</t>
  </si>
  <si>
    <t>Ceturkšņa IKP sezonāli izlīdzināti dati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</si>
  <si>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</si>
  <si>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</si>
  <si>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</si>
  <si>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</si>
  <si>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</si>
  <si>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</si>
  <si>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</si>
  <si>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</si>
  <si>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</si>
  <si>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</si>
  <si>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</si>
  <si>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</si>
  <si>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</si>
  <si>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</si>
  <si>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</si>
  <si>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</si>
  <si>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</si>
  <si>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</si>
  <si>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</si>
  <si>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Faktiskajās cenās</t>
  </si>
  <si>
    <t>Ikgadējie IKP dati</t>
  </si>
  <si>
    <t>Ceturkšņa inflācija</t>
  </si>
  <si>
    <t>Patēriņa cenu indekss (1990.gads = 100)</t>
  </si>
  <si>
    <t>Gada inflācija</t>
  </si>
  <si>
    <t>Patēriņa cenu indekss
Pārmaiņas pret iepriekšējo gadu, %</t>
  </si>
  <si>
    <t>Ceturkšņa IKP deflators</t>
  </si>
  <si>
    <t>Atbilstošā iepriekšējā gada perioda cenas=1</t>
  </si>
  <si>
    <t>Gada IKP deflators</t>
  </si>
  <si>
    <t>Iepriekšējā gada cenas = 1</t>
  </si>
  <si>
    <t>Macroeconomic indicator 
(seasonally adjusted)</t>
  </si>
  <si>
    <t>2016 actual data</t>
  </si>
  <si>
    <t>2017 actual data</t>
  </si>
  <si>
    <t>2018 actual data</t>
  </si>
  <si>
    <t>Real GDP growth</t>
  </si>
  <si>
    <t>Nominal GDP growth</t>
  </si>
  <si>
    <t>Inflation (PCI)</t>
  </si>
  <si>
    <t>GDP deflator</t>
  </si>
  <si>
    <t>Source: Central Statistical Bureau</t>
  </si>
  <si>
    <t>Quarterly GDP seasonally adjusted data</t>
  </si>
  <si>
    <t>Nominal prices</t>
  </si>
  <si>
    <t>Yearly GDP data</t>
  </si>
  <si>
    <t>Quarterly inflation</t>
  </si>
  <si>
    <t>Consumer price index (1990 = 100)</t>
  </si>
  <si>
    <t>Yearly inflation</t>
  </si>
  <si>
    <t>Consumer prices index
Percentage changes over previous year</t>
  </si>
  <si>
    <t>Quarterly GDP deflator</t>
  </si>
  <si>
    <t>Prices of corresponding period of the previous year = 1</t>
  </si>
  <si>
    <t>Yearly GDP deflator</t>
  </si>
  <si>
    <t>Prices of the previous year = 1</t>
  </si>
  <si>
    <t>IKP pa ceturkšņiem (tūkst. euro) / Quarterly GDP (thousand euros)</t>
  </si>
  <si>
    <t>Ieguldījums IKP izaugsmē, izmaiņas pret iepriekšējo gadu / Contribution to GDP growth, increase over the corresponding period of the previous year</t>
  </si>
  <si>
    <t>Sezonāli izlīdzināti / Seasonally adjusted</t>
  </si>
  <si>
    <r>
      <rPr>
        <b/>
        <sz val="11"/>
        <color rgb="FF000000"/>
        <rFont val="Arial"/>
        <family val="2"/>
        <charset val="186"/>
      </rPr>
      <t>2015</t>
    </r>
    <r>
      <rPr>
        <sz val="11"/>
        <color rgb="FF000000"/>
        <rFont val="Arial"/>
        <family val="2"/>
        <charset val="186"/>
      </rPr>
      <t>. g. salīdzināmajās cenās /</t>
    </r>
    <r>
      <rPr>
        <b/>
        <sz val="11"/>
        <color rgb="FF000000"/>
        <rFont val="Arial"/>
        <family val="2"/>
        <charset val="186"/>
      </rPr>
      <t xml:space="preserve"> 2015</t>
    </r>
    <r>
      <rPr>
        <sz val="11"/>
        <color rgb="FF000000"/>
        <rFont val="Arial"/>
        <family val="2"/>
        <charset val="186"/>
      </rPr>
      <t xml:space="preserve"> prices</t>
    </r>
  </si>
  <si>
    <t>IKP</t>
  </si>
  <si>
    <t>Mājsaimniecību patēriņš</t>
  </si>
  <si>
    <t>Valdības patēriņš</t>
  </si>
  <si>
    <t>Investīcijas</t>
  </si>
  <si>
    <t>Eksports</t>
  </si>
  <si>
    <t>Imports</t>
  </si>
  <si>
    <t>GDP</t>
  </si>
  <si>
    <t>Household consumption</t>
  </si>
  <si>
    <t>Government consumption</t>
  </si>
  <si>
    <t>Gross capital formation</t>
  </si>
  <si>
    <t>Export of goods and services</t>
  </si>
  <si>
    <t>Import of goods and services (less)</t>
  </si>
  <si>
    <t>Import of goods and services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</si>
  <si>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</si>
  <si>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</si>
  <si>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</si>
  <si>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</si>
  <si>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</si>
  <si>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</si>
  <si>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</si>
  <si>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</si>
  <si>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Pēdējo reizi atjaunināts / Last update</t>
  </si>
  <si>
    <t xml:space="preserve">Latvijas ārējā tirdzniecība pa ceturkšņiem faktiskajās cenās (miljonos eiro) / Foreign trade of Latvia quarterly data at current prices (millions EUR)
(millions euro)
</t>
  </si>
  <si>
    <t>Export</t>
  </si>
  <si>
    <t>Import</t>
  </si>
  <si>
    <t>Tirdzniecības bilance</t>
  </si>
  <si>
    <t>Trade balance</t>
  </si>
  <si>
    <t>IKP (nominālais), sezonāli neizlīdzināti dati</t>
  </si>
  <si>
    <t>GDP (nominal), seasonally non-adjusted data</t>
  </si>
  <si>
    <t>Tirdzniecības bilance, % no nominālā IKP (sezonali neizlīdzināti dati)</t>
  </si>
  <si>
    <t>Trade balance, % of nominal GDP (seasonally non-adjusted data)</t>
  </si>
  <si>
    <t>2019Q4</t>
  </si>
  <si>
    <t>2019 actual data</t>
  </si>
  <si>
    <r>
      <t>In</t>
    </r>
    <r>
      <rPr>
        <b/>
        <sz val="10"/>
        <rFont val="Arial"/>
        <family val="2"/>
        <charset val="186"/>
      </rPr>
      <t xml:space="preserve"> 2015</t>
    </r>
    <r>
      <rPr>
        <sz val="10"/>
        <rFont val="Arial"/>
        <family val="2"/>
        <charset val="186"/>
      </rPr>
      <t xml:space="preserve"> prices</t>
    </r>
  </si>
  <si>
    <r>
      <t xml:space="preserve">In </t>
    </r>
    <r>
      <rPr>
        <b/>
        <sz val="10"/>
        <rFont val="Arial"/>
        <family val="2"/>
        <charset val="186"/>
      </rPr>
      <t>2015</t>
    </r>
    <r>
      <rPr>
        <sz val="10"/>
        <rFont val="Arial"/>
        <family val="2"/>
        <charset val="186"/>
      </rPr>
      <t xml:space="preserve"> prices</t>
    </r>
  </si>
  <si>
    <t>2019 faktiskie dati</t>
  </si>
  <si>
    <t>2020 faktiskie dati</t>
  </si>
  <si>
    <t>2020Q1</t>
  </si>
  <si>
    <t>https://fdp.gov.lv/17062020-fdp-viedoklis-par-finansu-ministrijas-makroekonomisko-raditaju-prognozem-2020-gadam-un-2021-2023gadam</t>
  </si>
  <si>
    <t>2020 actual data</t>
  </si>
  <si>
    <t>2020Q2</t>
  </si>
  <si>
    <t>2020Q3</t>
  </si>
  <si>
    <t>2020Q4</t>
  </si>
  <si>
    <t>Datu avots / Source CSP</t>
  </si>
  <si>
    <t xml:space="preserve">2021 faktiskie dati </t>
  </si>
  <si>
    <t>Iekšzemes kopprodukts no ražošanas aspekta (tūkst. eiro) - Vērtības, Rādītāji un Laika periods. (stat.gov.lv)</t>
  </si>
  <si>
    <t>Iekšzemes kopprodukts no ražošanas aspekta (tūkst. eiro) - Vērtības, Koriģēšana un Laika periods. (stat.gov.lv)</t>
  </si>
  <si>
    <t>Patēriņa cenu indeksi (1990.gads=100) - Laika periods. (stat.gov.lv)</t>
  </si>
  <si>
    <t>Iekšzemes kopprodukta deflatori - Rādītāji, Darbības veids (NACE 2.red.) un produktu nodokļi un Laika periods. (stat.gov.lv)</t>
  </si>
  <si>
    <t>Iekšzemes kopprodukta deflatori - Darbības veids (NACE 2.red.) un produktu nodokļi, Rādītāji un Laika periods. (stat.gov.lv)</t>
  </si>
  <si>
    <t>Iekšzemes kopprodukta izlietojums (tūkst. eiro) - Koriģēšana, Vērtības, Rādītāji un Laika periods. (stat.gov.lv)</t>
  </si>
  <si>
    <t>Eksports un imports pa valstu grupām (milj. eiro) - Preču plūsma, Valstu grupa un Laika periods. (stat.gov.lv)</t>
  </si>
  <si>
    <t>2021Q1</t>
  </si>
  <si>
    <t>2021 actual data</t>
  </si>
  <si>
    <r>
      <rPr>
        <b/>
        <sz val="10"/>
        <rFont val="Arial"/>
        <family val="2"/>
        <charset val="186"/>
      </rPr>
      <t>2015</t>
    </r>
    <r>
      <rPr>
        <sz val="10"/>
        <rFont val="Arial"/>
        <family val="2"/>
        <charset val="186"/>
      </rPr>
      <t>.g. salīdzināmajās cenās</t>
    </r>
  </si>
  <si>
    <t>2021Q2</t>
  </si>
  <si>
    <t>2021Q3</t>
  </si>
  <si>
    <t>2021Q4</t>
  </si>
  <si>
    <t>2022Q1</t>
  </si>
  <si>
    <t>16.06.2022.</t>
  </si>
  <si>
    <t>Projection (09.03.2022)</t>
  </si>
  <si>
    <t>Prognoze (09.03.2022)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</si>
</sst>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%"/>
    <numFmt numFmtId="165" formatCode="0.0"/>
    <numFmt numFmtId="166" formatCode="0.000"/>
    <numFmt numFmtId="167" formatCode="#,##0.0"/>
  </numFmts>
  <fonts count="44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0"/>
      <color rgb="FFFFFFFF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sz val="11"/>
      <color theme="1"/>
      <name val="Times New Roman"/>
      <family val="1"/>
      <charset val="186"/>
    </font>
    <font>
      <sz val="8"/>
      <color theme="1"/>
      <name val="Arial"/>
      <family val="2"/>
      <charset val="186"/>
    </font>
    <font>
      <b/>
      <sz val="11"/>
      <color rgb="FF000000"/>
      <name val="Arial"/>
      <family val="2"/>
      <charset val="186"/>
    </font>
    <font>
      <sz val="11"/>
      <color rgb="FF000000"/>
      <name val="Arial"/>
      <family val="2"/>
      <charset val="186"/>
    </font>
    <font>
      <u/>
      <sz val="11"/>
      <color theme="10"/>
      <name val="Calibri"/>
      <family val="2"/>
    </font>
    <font>
      <b/>
      <sz val="12"/>
      <color theme="0"/>
      <name val="Arial"/>
      <family val="2"/>
      <charset val="186"/>
    </font>
    <font>
      <sz val="10"/>
      <color theme="8" tint="-0.249977111117893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b/>
      <sz val="10"/>
      <color theme="0"/>
      <name val="Arial"/>
      <family val="2"/>
      <charset val="186"/>
    </font>
    <font>
      <sz val="6"/>
      <color theme="1"/>
      <name val="Arial"/>
      <family val="2"/>
      <charset val="186"/>
    </font>
    <font>
      <u/>
      <sz val="11"/>
      <color theme="10"/>
      <name val="Calibri"/>
      <family val="2"/>
      <charset val="186"/>
      <scheme val="minor"/>
    </font>
    <font>
      <sz val="9"/>
      <name val="Verdana"/>
      <family val="2"/>
      <charset val="186"/>
    </font>
    <font>
      <sz val="11"/>
      <color rgb="FF9C0006"/>
      <name val="Calibri"/>
      <family val="2"/>
      <charset val="186"/>
      <scheme val="minor"/>
    </font>
    <font>
      <sz val="8"/>
      <name val="Arial"/>
      <family val="2"/>
      <charset val="186"/>
    </font>
    <font>
      <b/>
      <sz val="9"/>
      <name val="Arial"/>
      <family val="2"/>
      <charset val="186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0"/>
      <color theme="0"/>
      <name val="Arial"/>
      <family val="2"/>
      <charset val="186"/>
    </font>
    <font>
      <sz val="10"/>
      <color rgb="FFFF0000"/>
      <name val="Arial"/>
      <family val="2"/>
      <charset val="186"/>
    </font>
    <font>
      <sz val="8"/>
      <name val="Calibri"/>
      <family val="2"/>
      <charset val="186"/>
      <scheme val="minor"/>
    </font>
    <font>
      <b/>
      <sz val="10"/>
      <color rgb="FF000000"/>
      <name val="Arial"/>
      <family val="2"/>
    </font>
    <font>
      <i/>
      <sz val="9"/>
      <name val="Arial"/>
      <family val="2"/>
      <charset val="186"/>
    </font>
    <font>
      <sz val="11"/>
      <color theme="1"/>
      <name val="Arial"/>
      <family val="2"/>
      <charset val="186"/>
    </font>
    <font>
      <b/>
      <sz val="8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sz val="11"/>
      <name val="Arial"/>
      <family val="2"/>
      <charset val="186"/>
    </font>
    <font>
      <u/>
      <sz val="11"/>
      <name val="Calibri"/>
      <family val="2"/>
      <charset val="186"/>
      <scheme val="minor"/>
    </font>
    <font>
      <sz val="9"/>
      <name val="Arial"/>
      <family val="2"/>
      <charset val="186"/>
    </font>
    <font>
      <u/>
      <sz val="11"/>
      <color theme="0"/>
      <name val="Calibri"/>
      <family val="2"/>
      <charset val="186"/>
      <scheme val="minor"/>
    </font>
    <font>
      <u/>
      <sz val="10"/>
      <color theme="0"/>
      <name val="Calibri"/>
      <family val="2"/>
      <charset val="186"/>
      <scheme val="minor"/>
    </font>
    <font>
      <b/>
      <sz val="11"/>
      <name val="Arial"/>
      <family val="2"/>
      <charset val="186"/>
    </font>
    <font>
      <sz val="1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Border="0" applyAlignment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2" fillId="10" borderId="0" applyNumberFormat="0" applyBorder="0" applyAlignment="0" applyProtection="0"/>
  </cellStyleXfs>
  <cellXfs count="187">
    <xf numFmtId="0" fontId="0" fillId="0" borderId="0" xfId="0"/>
    <xf numFmtId="0" fontId="3" fillId="2" borderId="1" xfId="0" applyFont="1" applyFill="1" applyBorder="1" applyAlignment="1">
      <alignment horizontal="center" wrapText="1" readingOrder="1"/>
    </xf>
    <xf numFmtId="0" fontId="4" fillId="0" borderId="0" xfId="0" applyFont="1"/>
    <xf numFmtId="0" fontId="4" fillId="0" borderId="0" xfId="0" applyFont="1" applyBorder="1"/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165" fontId="10" fillId="0" borderId="0" xfId="0" applyNumberFormat="1" applyFont="1" applyAlignment="1">
      <alignment horizontal="right" vertical="center" indent="1"/>
    </xf>
    <xf numFmtId="164" fontId="10" fillId="0" borderId="0" xfId="1" applyNumberFormat="1" applyFont="1" applyAlignment="1">
      <alignment horizontal="right" vertical="center" indent="1"/>
    </xf>
    <xf numFmtId="0" fontId="4" fillId="0" borderId="0" xfId="0" applyFont="1" applyAlignment="1">
      <alignment vertical="center"/>
    </xf>
    <xf numFmtId="0" fontId="8" fillId="6" borderId="0" xfId="2" applyFont="1" applyFill="1" applyBorder="1" applyAlignment="1" applyProtection="1">
      <alignment horizontal="right"/>
    </xf>
    <xf numFmtId="0" fontId="4" fillId="7" borderId="0" xfId="0" applyFont="1" applyFill="1"/>
    <xf numFmtId="0" fontId="4" fillId="7" borderId="0" xfId="0" applyFont="1" applyFill="1" applyBorder="1"/>
    <xf numFmtId="164" fontId="4" fillId="7" borderId="0" xfId="1" applyNumberFormat="1" applyFont="1" applyFill="1" applyBorder="1"/>
    <xf numFmtId="0" fontId="9" fillId="7" borderId="0" xfId="2" applyFont="1" applyFill="1" applyBorder="1" applyAlignment="1" applyProtection="1">
      <alignment horizontal="right"/>
    </xf>
    <xf numFmtId="0" fontId="4" fillId="7" borderId="0" xfId="0" applyFont="1" applyFill="1" applyBorder="1" applyAlignment="1">
      <alignment horizontal="right"/>
    </xf>
    <xf numFmtId="0" fontId="0" fillId="7" borderId="0" xfId="0" applyFill="1" applyProtection="1"/>
    <xf numFmtId="0" fontId="3" fillId="2" borderId="1" xfId="0" applyFont="1" applyFill="1" applyBorder="1" applyAlignment="1">
      <alignment horizontal="center" vertical="center" wrapText="1" readingOrder="1"/>
    </xf>
    <xf numFmtId="164" fontId="4" fillId="7" borderId="12" xfId="1" applyNumberFormat="1" applyFont="1" applyFill="1" applyBorder="1" applyAlignment="1" applyProtection="1">
      <alignment horizontal="right"/>
    </xf>
    <xf numFmtId="164" fontId="5" fillId="7" borderId="12" xfId="1" applyNumberFormat="1" applyFont="1" applyFill="1" applyBorder="1" applyAlignment="1" applyProtection="1">
      <alignment horizontal="right"/>
    </xf>
    <xf numFmtId="164" fontId="7" fillId="7" borderId="12" xfId="1" applyNumberFormat="1" applyFont="1" applyFill="1" applyBorder="1" applyAlignment="1" applyProtection="1">
      <alignment horizontal="right"/>
    </xf>
    <xf numFmtId="164" fontId="4" fillId="7" borderId="13" xfId="1" applyNumberFormat="1" applyFont="1" applyFill="1" applyBorder="1" applyAlignment="1" applyProtection="1">
      <alignment horizontal="right"/>
    </xf>
    <xf numFmtId="164" fontId="5" fillId="7" borderId="13" xfId="1" applyNumberFormat="1" applyFont="1" applyFill="1" applyBorder="1" applyAlignment="1" applyProtection="1">
      <alignment horizontal="right"/>
    </xf>
    <xf numFmtId="164" fontId="7" fillId="7" borderId="13" xfId="1" applyNumberFormat="1" applyFont="1" applyFill="1" applyBorder="1" applyAlignment="1" applyProtection="1">
      <alignment horizontal="right"/>
    </xf>
    <xf numFmtId="164" fontId="6" fillId="7" borderId="13" xfId="1" applyNumberFormat="1" applyFont="1" applyFill="1" applyBorder="1" applyAlignment="1" applyProtection="1">
      <alignment horizontal="right"/>
    </xf>
    <xf numFmtId="164" fontId="4" fillId="7" borderId="2" xfId="1" applyNumberFormat="1" applyFont="1" applyFill="1" applyBorder="1" applyAlignment="1" applyProtection="1">
      <alignment horizontal="right"/>
    </xf>
    <xf numFmtId="164" fontId="7" fillId="7" borderId="2" xfId="1" applyNumberFormat="1" applyFont="1" applyFill="1" applyBorder="1" applyAlignment="1" applyProtection="1">
      <alignment horizontal="right"/>
    </xf>
    <xf numFmtId="164" fontId="5" fillId="7" borderId="2" xfId="1" applyNumberFormat="1" applyFont="1" applyFill="1" applyBorder="1" applyAlignment="1" applyProtection="1">
      <alignment horizontal="right"/>
    </xf>
    <xf numFmtId="164" fontId="6" fillId="7" borderId="2" xfId="1" applyNumberFormat="1" applyFont="1" applyFill="1" applyBorder="1" applyAlignment="1" applyProtection="1">
      <alignment horizontal="right"/>
    </xf>
    <xf numFmtId="164" fontId="6" fillId="7" borderId="12" xfId="1" applyNumberFormat="1" applyFont="1" applyFill="1" applyBorder="1" applyAlignment="1" applyProtection="1">
      <alignment horizontal="right"/>
    </xf>
    <xf numFmtId="0" fontId="4" fillId="7" borderId="0" xfId="0" applyFont="1" applyFill="1" applyAlignment="1">
      <alignment vertical="center"/>
    </xf>
    <xf numFmtId="0" fontId="4" fillId="7" borderId="0" xfId="0" applyFont="1" applyFill="1" applyBorder="1" applyAlignment="1">
      <alignment horizontal="right" vertical="center"/>
    </xf>
    <xf numFmtId="0" fontId="11" fillId="7" borderId="0" xfId="0" applyFont="1" applyFill="1" applyBorder="1" applyAlignment="1">
      <alignment horizontal="center" vertical="center"/>
    </xf>
    <xf numFmtId="0" fontId="4" fillId="7" borderId="0" xfId="0" applyFont="1" applyFill="1" applyBorder="1" applyAlignment="1">
      <alignment vertical="center"/>
    </xf>
    <xf numFmtId="0" fontId="13" fillId="0" borderId="0" xfId="2" applyFont="1" applyFill="1" applyProtection="1"/>
    <xf numFmtId="0" fontId="8" fillId="0" borderId="0" xfId="2" applyFont="1" applyFill="1" applyAlignment="1" applyProtection="1">
      <alignment horizontal="center"/>
    </xf>
    <xf numFmtId="0" fontId="9" fillId="0" borderId="0" xfId="2" applyFont="1" applyFill="1" applyProtection="1"/>
    <xf numFmtId="0" fontId="8" fillId="0" borderId="0" xfId="2" applyFont="1" applyFill="1" applyAlignment="1" applyProtection="1">
      <alignment horizontal="center" vertical="center"/>
    </xf>
    <xf numFmtId="0" fontId="6" fillId="0" borderId="0" xfId="2" applyFont="1" applyFill="1" applyAlignment="1" applyProtection="1">
      <alignment horizontal="center" vertical="center"/>
    </xf>
    <xf numFmtId="0" fontId="8" fillId="0" borderId="0" xfId="2" applyFont="1" applyFill="1" applyProtection="1"/>
    <xf numFmtId="0" fontId="8" fillId="0" borderId="0" xfId="2" applyFont="1" applyFill="1" applyAlignment="1" applyProtection="1">
      <alignment horizontal="right" vertical="center"/>
    </xf>
    <xf numFmtId="0" fontId="9" fillId="0" borderId="0" xfId="2" applyFont="1" applyFill="1" applyAlignment="1" applyProtection="1">
      <alignment horizontal="right" vertical="center"/>
    </xf>
    <xf numFmtId="0" fontId="8" fillId="0" borderId="0" xfId="2" applyFont="1" applyFill="1" applyAlignment="1" applyProtection="1">
      <alignment horizontal="right" vertical="center" wrapText="1"/>
    </xf>
    <xf numFmtId="165" fontId="8" fillId="0" borderId="0" xfId="2" applyNumberFormat="1" applyFont="1" applyFill="1" applyAlignment="1" applyProtection="1">
      <alignment horizontal="right" vertical="center" wrapText="1"/>
    </xf>
    <xf numFmtId="165" fontId="9" fillId="0" borderId="0" xfId="2" applyNumberFormat="1" applyFont="1" applyFill="1" applyProtection="1"/>
    <xf numFmtId="165" fontId="8" fillId="0" borderId="0" xfId="2" applyNumberFormat="1" applyFont="1" applyFill="1" applyAlignment="1" applyProtection="1">
      <alignment horizontal="right" vertical="center"/>
    </xf>
    <xf numFmtId="165" fontId="16" fillId="0" borderId="0" xfId="2" applyNumberFormat="1" applyFont="1" applyFill="1" applyProtection="1"/>
    <xf numFmtId="0" fontId="9" fillId="0" borderId="0" xfId="2" applyFont="1" applyFill="1" applyAlignment="1" applyProtection="1">
      <alignment horizontal="right"/>
    </xf>
    <xf numFmtId="0" fontId="18" fillId="4" borderId="1" xfId="0" applyFont="1" applyFill="1" applyBorder="1" applyAlignment="1">
      <alignment horizontal="center" vertical="center" wrapText="1" readingOrder="1"/>
    </xf>
    <xf numFmtId="0" fontId="6" fillId="6" borderId="0" xfId="0" applyFont="1" applyFill="1" applyAlignment="1">
      <alignment horizontal="right"/>
    </xf>
    <xf numFmtId="0" fontId="19" fillId="0" borderId="0" xfId="0" applyFont="1" applyBorder="1" applyAlignment="1">
      <alignment horizontal="center" vertical="center"/>
    </xf>
    <xf numFmtId="165" fontId="19" fillId="0" borderId="0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165" fontId="9" fillId="0" borderId="0" xfId="0" applyNumberFormat="1" applyFont="1" applyFill="1" applyProtection="1"/>
    <xf numFmtId="164" fontId="4" fillId="0" borderId="12" xfId="1" applyNumberFormat="1" applyFont="1" applyFill="1" applyBorder="1" applyAlignment="1" applyProtection="1">
      <alignment horizontal="right"/>
    </xf>
    <xf numFmtId="0" fontId="4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164" fontId="7" fillId="0" borderId="12" xfId="1" applyNumberFormat="1" applyFont="1" applyFill="1" applyBorder="1" applyAlignment="1" applyProtection="1">
      <alignment horizontal="right"/>
    </xf>
    <xf numFmtId="164" fontId="7" fillId="0" borderId="13" xfId="1" applyNumberFormat="1" applyFont="1" applyFill="1" applyBorder="1" applyAlignment="1" applyProtection="1">
      <alignment horizontal="right"/>
    </xf>
    <xf numFmtId="164" fontId="4" fillId="0" borderId="13" xfId="1" applyNumberFormat="1" applyFont="1" applyFill="1" applyBorder="1" applyAlignment="1" applyProtection="1">
      <alignment horizontal="right"/>
    </xf>
    <xf numFmtId="164" fontId="7" fillId="0" borderId="2" xfId="1" applyNumberFormat="1" applyFont="1" applyFill="1" applyBorder="1" applyAlignment="1" applyProtection="1">
      <alignment horizontal="right"/>
    </xf>
    <xf numFmtId="164" fontId="4" fillId="0" borderId="2" xfId="1" applyNumberFormat="1" applyFont="1" applyFill="1" applyBorder="1" applyAlignment="1" applyProtection="1">
      <alignment horizontal="right"/>
    </xf>
    <xf numFmtId="0" fontId="4" fillId="0" borderId="0" xfId="0" applyFont="1" applyFill="1" applyBorder="1"/>
    <xf numFmtId="0" fontId="7" fillId="7" borderId="0" xfId="0" applyFont="1" applyFill="1" applyAlignment="1">
      <alignment horizontal="right"/>
    </xf>
    <xf numFmtId="0" fontId="7" fillId="7" borderId="0" xfId="0" applyFont="1" applyFill="1"/>
    <xf numFmtId="0" fontId="7" fillId="7" borderId="0" xfId="0" applyFont="1" applyFill="1" applyBorder="1"/>
    <xf numFmtId="164" fontId="7" fillId="7" borderId="0" xfId="1" applyNumberFormat="1" applyFont="1" applyFill="1" applyBorder="1"/>
    <xf numFmtId="0" fontId="23" fillId="7" borderId="0" xfId="0" applyFont="1" applyFill="1" applyAlignment="1">
      <alignment horizontal="center" vertical="center"/>
    </xf>
    <xf numFmtId="0" fontId="24" fillId="6" borderId="0" xfId="2" applyFont="1" applyFill="1" applyBorder="1" applyAlignment="1" applyProtection="1">
      <alignment horizontal="right" vertical="center" wrapText="1"/>
    </xf>
    <xf numFmtId="0" fontId="6" fillId="6" borderId="0" xfId="2" applyFont="1" applyFill="1" applyBorder="1" applyAlignment="1" applyProtection="1">
      <alignment horizontal="right"/>
    </xf>
    <xf numFmtId="0" fontId="25" fillId="0" borderId="0" xfId="0" applyFont="1"/>
    <xf numFmtId="0" fontId="7" fillId="0" borderId="0" xfId="2" applyFont="1" applyFill="1" applyBorder="1" applyAlignment="1" applyProtection="1">
      <alignment horizontal="right"/>
    </xf>
    <xf numFmtId="0" fontId="7" fillId="0" borderId="0" xfId="0" applyFont="1" applyFill="1" applyAlignment="1">
      <alignment horizontal="right"/>
    </xf>
    <xf numFmtId="0" fontId="7" fillId="0" borderId="0" xfId="0" applyFont="1" applyFill="1"/>
    <xf numFmtId="0" fontId="7" fillId="7" borderId="0" xfId="0" applyFont="1" applyFill="1" applyBorder="1" applyAlignment="1">
      <alignment horizontal="right"/>
    </xf>
    <xf numFmtId="3" fontId="21" fillId="0" borderId="0" xfId="0" applyNumberFormat="1" applyFont="1"/>
    <xf numFmtId="0" fontId="25" fillId="7" borderId="0" xfId="0" applyFont="1" applyFill="1" applyAlignment="1" applyProtection="1">
      <alignment horizontal="right"/>
    </xf>
    <xf numFmtId="0" fontId="7" fillId="0" borderId="0" xfId="0" applyFont="1"/>
    <xf numFmtId="166" fontId="26" fillId="0" borderId="0" xfId="0" applyNumberFormat="1" applyFont="1" applyFill="1" applyProtection="1"/>
    <xf numFmtId="0" fontId="28" fillId="7" borderId="0" xfId="0" applyFont="1" applyFill="1" applyBorder="1" applyAlignment="1">
      <alignment horizontal="right"/>
    </xf>
    <xf numFmtId="0" fontId="18" fillId="7" borderId="0" xfId="0" applyFont="1" applyFill="1" applyBorder="1" applyAlignment="1">
      <alignment horizontal="right"/>
    </xf>
    <xf numFmtId="166" fontId="27" fillId="7" borderId="0" xfId="0" applyNumberFormat="1" applyFont="1" applyFill="1" applyProtection="1"/>
    <xf numFmtId="0" fontId="28" fillId="7" borderId="0" xfId="0" applyFont="1" applyFill="1" applyAlignment="1">
      <alignment horizontal="right"/>
    </xf>
    <xf numFmtId="0" fontId="3" fillId="2" borderId="0" xfId="0" applyFont="1" applyFill="1" applyBorder="1" applyAlignment="1">
      <alignment horizontal="center" vertical="center" wrapText="1" readingOrder="1"/>
    </xf>
    <xf numFmtId="164" fontId="29" fillId="0" borderId="0" xfId="0" applyNumberFormat="1" applyFont="1" applyFill="1" applyAlignment="1">
      <alignment horizontal="right"/>
    </xf>
    <xf numFmtId="0" fontId="31" fillId="0" borderId="0" xfId="2" applyFont="1" applyFill="1" applyAlignment="1" applyProtection="1">
      <alignment horizontal="center"/>
    </xf>
    <xf numFmtId="0" fontId="32" fillId="7" borderId="0" xfId="0" applyFont="1" applyFill="1" applyBorder="1" applyAlignment="1">
      <alignment horizontal="left"/>
    </xf>
    <xf numFmtId="164" fontId="7" fillId="7" borderId="0" xfId="0" applyNumberFormat="1" applyFont="1" applyFill="1"/>
    <xf numFmtId="0" fontId="28" fillId="0" borderId="0" xfId="0" applyFont="1" applyAlignment="1">
      <alignment horizontal="right"/>
    </xf>
    <xf numFmtId="0" fontId="28" fillId="0" borderId="0" xfId="0" applyFont="1"/>
    <xf numFmtId="0" fontId="24" fillId="5" borderId="0" xfId="2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7" fillId="7" borderId="0" xfId="0" applyFont="1" applyFill="1" applyBorder="1" applyAlignment="1">
      <alignment horizontal="right" vertical="center"/>
    </xf>
    <xf numFmtId="0" fontId="7" fillId="7" borderId="0" xfId="0" applyFont="1" applyFill="1" applyBorder="1" applyAlignment="1">
      <alignment horizontal="right" vertical="center" wrapText="1"/>
    </xf>
    <xf numFmtId="0" fontId="7" fillId="0" borderId="0" xfId="2" applyFont="1" applyFill="1" applyProtection="1"/>
    <xf numFmtId="164" fontId="7" fillId="3" borderId="14" xfId="1" applyNumberFormat="1" applyFont="1" applyFill="1" applyBorder="1" applyAlignment="1" applyProtection="1">
      <alignment horizontal="right"/>
    </xf>
    <xf numFmtId="164" fontId="7" fillId="3" borderId="15" xfId="1" applyNumberFormat="1" applyFont="1" applyFill="1" applyBorder="1" applyAlignment="1" applyProtection="1">
      <alignment horizontal="right"/>
    </xf>
    <xf numFmtId="164" fontId="7" fillId="3" borderId="10" xfId="1" applyNumberFormat="1" applyFont="1" applyFill="1" applyBorder="1" applyAlignment="1" applyProtection="1">
      <alignment horizontal="right"/>
    </xf>
    <xf numFmtId="164" fontId="7" fillId="7" borderId="0" xfId="1" applyNumberFormat="1" applyFont="1" applyFill="1" applyBorder="1" applyAlignment="1" applyProtection="1">
      <alignment horizontal="right"/>
    </xf>
    <xf numFmtId="165" fontId="9" fillId="7" borderId="0" xfId="0" applyNumberFormat="1" applyFont="1" applyFill="1" applyProtection="1"/>
    <xf numFmtId="165" fontId="16" fillId="7" borderId="0" xfId="2" applyNumberFormat="1" applyFont="1" applyFill="1" applyProtection="1"/>
    <xf numFmtId="166" fontId="29" fillId="7" borderId="0" xfId="0" applyNumberFormat="1" applyFont="1" applyFill="1" applyAlignment="1">
      <alignment horizontal="right"/>
    </xf>
    <xf numFmtId="164" fontId="7" fillId="0" borderId="0" xfId="0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 applyProtection="1">
      <alignment horizontal="right"/>
    </xf>
    <xf numFmtId="0" fontId="33" fillId="0" borderId="0" xfId="2" applyFont="1" applyFill="1" applyProtection="1"/>
    <xf numFmtId="0" fontId="34" fillId="0" borderId="0" xfId="2" applyFont="1" applyFill="1" applyAlignment="1" applyProtection="1">
      <alignment horizontal="center" vertical="center" wrapText="1"/>
    </xf>
    <xf numFmtId="0" fontId="11" fillId="0" borderId="0" xfId="2" applyFont="1" applyFill="1" applyProtection="1"/>
    <xf numFmtId="0" fontId="5" fillId="0" borderId="0" xfId="2" applyFont="1" applyFill="1" applyAlignment="1" applyProtection="1">
      <alignment horizontal="center"/>
    </xf>
    <xf numFmtId="2" fontId="4" fillId="0" borderId="0" xfId="2" applyNumberFormat="1" applyFont="1" applyFill="1" applyProtection="1"/>
    <xf numFmtId="0" fontId="35" fillId="0" borderId="0" xfId="2" applyFont="1" applyFill="1" applyProtection="1"/>
    <xf numFmtId="165" fontId="33" fillId="0" borderId="0" xfId="2" applyNumberFormat="1" applyFont="1" applyFill="1" applyProtection="1"/>
    <xf numFmtId="0" fontId="5" fillId="7" borderId="0" xfId="2" applyFont="1" applyFill="1" applyAlignment="1" applyProtection="1">
      <alignment horizontal="center"/>
    </xf>
    <xf numFmtId="165" fontId="33" fillId="7" borderId="0" xfId="2" applyNumberFormat="1" applyFont="1" applyFill="1" applyProtection="1"/>
    <xf numFmtId="2" fontId="33" fillId="0" borderId="0" xfId="2" applyNumberFormat="1" applyFont="1" applyFill="1" applyProtection="1"/>
    <xf numFmtId="0" fontId="4" fillId="0" borderId="0" xfId="2" applyFont="1" applyFill="1" applyProtection="1"/>
    <xf numFmtId="0" fontId="36" fillId="0" borderId="0" xfId="2" applyFont="1" applyFill="1" applyAlignment="1" applyProtection="1"/>
    <xf numFmtId="0" fontId="36" fillId="0" borderId="0" xfId="2" applyFont="1" applyFill="1" applyAlignment="1" applyProtection="1">
      <alignment horizontal="center" vertical="center"/>
    </xf>
    <xf numFmtId="3" fontId="1" fillId="0" borderId="0" xfId="0" applyNumberFormat="1" applyFont="1"/>
    <xf numFmtId="3" fontId="21" fillId="0" borderId="0" xfId="0" applyNumberFormat="1" applyFont="1" applyFill="1"/>
    <xf numFmtId="0" fontId="25" fillId="0" borderId="0" xfId="7" applyFont="1" applyFill="1" applyBorder="1" applyAlignment="1" applyProtection="1">
      <alignment horizontal="right"/>
    </xf>
    <xf numFmtId="165" fontId="37" fillId="7" borderId="0" xfId="2" applyNumberFormat="1" applyFont="1" applyFill="1" applyProtection="1"/>
    <xf numFmtId="0" fontId="7" fillId="0" borderId="0" xfId="0" applyFont="1" applyFill="1" applyBorder="1" applyAlignment="1">
      <alignment horizontal="right" wrapText="1"/>
    </xf>
    <xf numFmtId="0" fontId="7" fillId="7" borderId="0" xfId="0" applyFont="1" applyFill="1" applyBorder="1" applyAlignment="1">
      <alignment horizontal="right" wrapText="1"/>
    </xf>
    <xf numFmtId="0" fontId="38" fillId="0" borderId="0" xfId="6" applyFont="1" applyFill="1" applyBorder="1" applyAlignment="1">
      <alignment horizontal="right" wrapText="1"/>
    </xf>
    <xf numFmtId="0" fontId="7" fillId="0" borderId="0" xfId="0" applyFont="1" applyAlignment="1">
      <alignment horizontal="right"/>
    </xf>
    <xf numFmtId="167" fontId="21" fillId="0" borderId="0" xfId="0" applyNumberFormat="1" applyFont="1"/>
    <xf numFmtId="165" fontId="37" fillId="0" borderId="0" xfId="2" applyNumberFormat="1" applyFont="1" applyFill="1" applyProtection="1"/>
    <xf numFmtId="0" fontId="38" fillId="7" borderId="0" xfId="6" applyFont="1" applyFill="1"/>
    <xf numFmtId="0" fontId="37" fillId="0" borderId="0" xfId="2" applyFont="1" applyFill="1" applyProtection="1"/>
    <xf numFmtId="0" fontId="39" fillId="0" borderId="0" xfId="2" applyFont="1" applyFill="1" applyAlignment="1" applyProtection="1">
      <alignment horizontal="left"/>
    </xf>
    <xf numFmtId="14" fontId="24" fillId="0" borderId="0" xfId="2" applyNumberFormat="1" applyFont="1" applyFill="1" applyAlignment="1" applyProtection="1">
      <alignment horizontal="center" vertical="center"/>
    </xf>
    <xf numFmtId="1" fontId="0" fillId="0" borderId="0" xfId="0" applyNumberFormat="1"/>
    <xf numFmtId="0" fontId="40" fillId="0" borderId="0" xfId="6" applyFont="1" applyFill="1"/>
    <xf numFmtId="0" fontId="28" fillId="0" borderId="0" xfId="0" applyFont="1" applyFill="1" applyBorder="1" applyAlignment="1">
      <alignment horizontal="right"/>
    </xf>
    <xf numFmtId="0" fontId="4" fillId="0" borderId="0" xfId="0" applyFont="1" applyFill="1"/>
    <xf numFmtId="0" fontId="41" fillId="7" borderId="0" xfId="6" applyFont="1" applyFill="1"/>
    <xf numFmtId="166" fontId="0" fillId="0" borderId="0" xfId="0" applyNumberFormat="1"/>
    <xf numFmtId="0" fontId="40" fillId="7" borderId="0" xfId="6" applyFont="1" applyFill="1"/>
    <xf numFmtId="165" fontId="0" fillId="0" borderId="0" xfId="0" applyNumberFormat="1"/>
    <xf numFmtId="166" fontId="0" fillId="0" borderId="0" xfId="0" applyNumberFormat="1" applyFill="1"/>
    <xf numFmtId="1" fontId="0" fillId="0" borderId="0" xfId="0" applyNumberFormat="1" applyFill="1"/>
    <xf numFmtId="2" fontId="7" fillId="7" borderId="0" xfId="0" applyNumberFormat="1" applyFont="1" applyFill="1" applyAlignment="1">
      <alignment horizontal="right"/>
    </xf>
    <xf numFmtId="164" fontId="4" fillId="0" borderId="0" xfId="0" applyNumberFormat="1" applyFont="1"/>
    <xf numFmtId="0" fontId="3" fillId="2" borderId="16" xfId="0" applyFont="1" applyFill="1" applyBorder="1" applyAlignment="1">
      <alignment horizontal="center" vertical="center" wrapText="1" readingOrder="1"/>
    </xf>
    <xf numFmtId="0" fontId="6" fillId="0" borderId="0" xfId="2" applyFont="1" applyFill="1" applyAlignment="1" applyProtection="1">
      <alignment horizontal="center"/>
    </xf>
    <xf numFmtId="2" fontId="37" fillId="0" borderId="0" xfId="2" applyNumberFormat="1" applyFont="1" applyFill="1" applyProtection="1"/>
    <xf numFmtId="0" fontId="42" fillId="0" borderId="0" xfId="2" applyFont="1" applyFill="1" applyProtection="1"/>
    <xf numFmtId="0" fontId="26" fillId="0" borderId="0" xfId="0" applyFont="1" applyAlignment="1">
      <alignment horizontal="center"/>
    </xf>
    <xf numFmtId="0" fontId="6" fillId="7" borderId="0" xfId="2" applyFont="1" applyFill="1" applyAlignment="1" applyProtection="1">
      <alignment horizontal="center"/>
    </xf>
    <xf numFmtId="0" fontId="6" fillId="0" borderId="0" xfId="0" applyFont="1" applyFill="1" applyAlignment="1" applyProtection="1">
      <alignment horizontal="center"/>
    </xf>
    <xf numFmtId="2" fontId="37" fillId="0" borderId="0" xfId="2" applyNumberFormat="1" applyFont="1" applyFill="1" applyAlignment="1" applyProtection="1"/>
    <xf numFmtId="0" fontId="6" fillId="7" borderId="0" xfId="0" applyFont="1" applyFill="1" applyAlignment="1" applyProtection="1">
      <alignment horizontal="center"/>
    </xf>
    <xf numFmtId="2" fontId="37" fillId="7" borderId="0" xfId="2" applyNumberFormat="1" applyFont="1" applyFill="1" applyProtection="1"/>
    <xf numFmtId="1" fontId="37" fillId="7" borderId="0" xfId="2" applyNumberFormat="1" applyFont="1" applyFill="1" applyProtection="1"/>
    <xf numFmtId="1" fontId="23" fillId="0" borderId="0" xfId="2" applyNumberFormat="1" applyFont="1" applyFill="1" applyProtection="1"/>
    <xf numFmtId="10" fontId="37" fillId="0" borderId="0" xfId="1" applyNumberFormat="1" applyFont="1" applyFill="1" applyProtection="1"/>
    <xf numFmtId="0" fontId="25" fillId="11" borderId="0" xfId="0" applyFont="1" applyFill="1"/>
    <xf numFmtId="0" fontId="39" fillId="0" borderId="0" xfId="2" applyFont="1" applyFill="1" applyProtection="1"/>
    <xf numFmtId="14" fontId="43" fillId="0" borderId="0" xfId="2" applyNumberFormat="1" applyFont="1" applyBorder="1" applyAlignment="1">
      <alignment horizontal="center" vertical="center"/>
    </xf>
    <xf numFmtId="0" fontId="38" fillId="0" borderId="0" xfId="6" applyFont="1"/>
    <xf numFmtId="14" fontId="25" fillId="0" borderId="0" xfId="0" applyNumberFormat="1" applyFont="1" applyAlignment="1">
      <alignment horizontal="center"/>
    </xf>
    <xf numFmtId="0" fontId="40" fillId="11" borderId="0" xfId="6" applyFont="1" applyFill="1"/>
    <xf numFmtId="165" fontId="0" fillId="0" borderId="0" xfId="0" applyNumberFormat="1" applyFill="1"/>
    <xf numFmtId="0" fontId="40" fillId="7" borderId="0" xfId="6" applyFont="1" applyFill="1" applyBorder="1" applyAlignment="1">
      <alignment horizontal="right"/>
    </xf>
    <xf numFmtId="164" fontId="21" fillId="0" borderId="0" xfId="1" applyNumberFormat="1" applyFont="1"/>
    <xf numFmtId="0" fontId="3" fillId="4" borderId="9" xfId="0" applyFont="1" applyFill="1" applyBorder="1" applyAlignment="1">
      <alignment horizontal="center" wrapText="1" readingOrder="1"/>
    </xf>
    <xf numFmtId="0" fontId="3" fillId="4" borderId="8" xfId="0" applyFont="1" applyFill="1" applyBorder="1" applyAlignment="1">
      <alignment horizontal="center" wrapText="1" readingOrder="1"/>
    </xf>
    <xf numFmtId="0" fontId="3" fillId="2" borderId="9" xfId="0" applyFont="1" applyFill="1" applyBorder="1" applyAlignment="1">
      <alignment horizontal="center" wrapText="1" readingOrder="1"/>
    </xf>
    <xf numFmtId="0" fontId="3" fillId="2" borderId="8" xfId="0" applyFont="1" applyFill="1" applyBorder="1" applyAlignment="1">
      <alignment horizontal="center" wrapText="1" readingOrder="1"/>
    </xf>
    <xf numFmtId="0" fontId="3" fillId="2" borderId="10" xfId="0" applyFont="1" applyFill="1" applyBorder="1" applyAlignment="1">
      <alignment horizontal="center" wrapText="1" readingOrder="1"/>
    </xf>
    <xf numFmtId="0" fontId="3" fillId="2" borderId="6" xfId="0" applyFont="1" applyFill="1" applyBorder="1" applyAlignment="1">
      <alignment horizontal="center" vertical="center" wrapText="1" readingOrder="1"/>
    </xf>
    <xf numFmtId="0" fontId="3" fillId="2" borderId="2" xfId="0" applyFont="1" applyFill="1" applyBorder="1" applyAlignment="1">
      <alignment horizontal="center" vertical="center" wrapText="1" readingOrder="1"/>
    </xf>
    <xf numFmtId="0" fontId="3" fillId="2" borderId="3" xfId="0" applyFont="1" applyFill="1" applyBorder="1" applyAlignment="1">
      <alignment horizontal="left" vertical="center" wrapText="1" readingOrder="1"/>
    </xf>
    <xf numFmtId="0" fontId="3" fillId="2" borderId="7" xfId="0" applyFont="1" applyFill="1" applyBorder="1" applyAlignment="1">
      <alignment horizontal="left" vertical="center" wrapText="1" readingOrder="1"/>
    </xf>
    <xf numFmtId="0" fontId="3" fillId="2" borderId="4" xfId="0" applyFont="1" applyFill="1" applyBorder="1" applyAlignment="1">
      <alignment horizontal="center" wrapText="1" readingOrder="1"/>
    </xf>
    <xf numFmtId="0" fontId="3" fillId="2" borderId="5" xfId="0" applyFont="1" applyFill="1" applyBorder="1" applyAlignment="1">
      <alignment horizontal="center" wrapText="1" readingOrder="1"/>
    </xf>
    <xf numFmtId="0" fontId="3" fillId="2" borderId="9" xfId="0" applyFont="1" applyFill="1" applyBorder="1" applyAlignment="1">
      <alignment horizontal="center" vertical="center" wrapText="1" readingOrder="1"/>
    </xf>
    <xf numFmtId="0" fontId="3" fillId="2" borderId="8" xfId="0" applyFont="1" applyFill="1" applyBorder="1" applyAlignment="1">
      <alignment horizontal="center" vertical="center" wrapText="1" readingOrder="1"/>
    </xf>
    <xf numFmtId="0" fontId="3" fillId="2" borderId="10" xfId="0" applyFont="1" applyFill="1" applyBorder="1" applyAlignment="1">
      <alignment horizontal="center" vertical="center" wrapText="1" readingOrder="1"/>
    </xf>
    <xf numFmtId="0" fontId="3" fillId="2" borderId="13" xfId="0" applyFont="1" applyFill="1" applyBorder="1" applyAlignment="1">
      <alignment horizontal="center" vertical="center" wrapText="1" readingOrder="1"/>
    </xf>
    <xf numFmtId="0" fontId="3" fillId="2" borderId="11" xfId="0" applyFont="1" applyFill="1" applyBorder="1" applyAlignment="1">
      <alignment horizontal="center" wrapText="1" readingOrder="1"/>
    </xf>
    <xf numFmtId="0" fontId="12" fillId="8" borderId="0" xfId="2" applyFont="1" applyFill="1" applyAlignment="1" applyProtection="1">
      <alignment horizontal="left"/>
    </xf>
    <xf numFmtId="0" fontId="12" fillId="8" borderId="0" xfId="2" applyFont="1" applyFill="1" applyAlignment="1" applyProtection="1">
      <alignment horizontal="center" vertical="center" wrapText="1"/>
    </xf>
    <xf numFmtId="0" fontId="13" fillId="3" borderId="0" xfId="2" applyFont="1" applyFill="1" applyAlignment="1" applyProtection="1">
      <alignment horizontal="left"/>
    </xf>
    <xf numFmtId="0" fontId="39" fillId="0" borderId="0" xfId="2" applyFont="1" applyFill="1" applyAlignment="1" applyProtection="1">
      <alignment horizontal="left"/>
    </xf>
    <xf numFmtId="0" fontId="15" fillId="9" borderId="0" xfId="2" applyFont="1" applyFill="1" applyAlignment="1" applyProtection="1">
      <alignment horizontal="center" wrapText="1"/>
    </xf>
    <xf numFmtId="0" fontId="15" fillId="9" borderId="0" xfId="2" applyFont="1" applyFill="1" applyAlignment="1" applyProtection="1">
      <alignment horizontal="center"/>
    </xf>
    <xf numFmtId="0" fontId="39" fillId="11" borderId="0" xfId="2" applyFont="1" applyFill="1" applyAlignment="1" applyProtection="1">
      <alignment horizontal="left"/>
    </xf>
  </cellXfs>
  <cellStyles count="8">
    <cellStyle name="Comma 2" xfId="4" xr:uid="{00000000-0005-0000-0000-000001000000}"/>
    <cellStyle name="Hipersaite" xfId="6" builtinId="8"/>
    <cellStyle name="Hyperlink 2" xfId="5" xr:uid="{00000000-0005-0000-0000-000004000000}"/>
    <cellStyle name="Normal 2" xfId="2" xr:uid="{00000000-0005-0000-0000-000006000000}"/>
    <cellStyle name="Parasts" xfId="0" builtinId="0"/>
    <cellStyle name="Percent 2" xfId="3" xr:uid="{00000000-0005-0000-0000-000008000000}"/>
    <cellStyle name="Procenti" xfId="1" builtinId="5"/>
    <cellStyle name="Slikts" xfId="7" builtinId="27"/>
  </cellStyles>
  <dxfs count="0"/>
  <tableStyles count="0" defaultTableStyle="TableStyleMedium2" defaultPivotStyle="PivotStyleLight16"/>
  <colors>
    <mruColors>
      <color rgb="FF93B7FF"/>
      <color rgb="FFFF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0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000"/>
              <a:t>Contribution to real GDP growth </a:t>
            </a:r>
          </a:p>
          <a:p>
            <a:pPr algn="ctr" rtl="0">
              <a:defRPr sz="10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000"/>
              <a:t>(</a:t>
            </a:r>
            <a:r>
              <a:rPr lang="en-GB" sz="1000"/>
              <a:t>increase over the corresponding period </a:t>
            </a:r>
            <a:r>
              <a:rPr lang="lv-LV" sz="1000"/>
              <a:t>of the </a:t>
            </a:r>
            <a:r>
              <a:rPr lang="en-US" sz="1000"/>
              <a:t>previous</a:t>
            </a:r>
            <a:r>
              <a:rPr lang="lv-LV" sz="1000"/>
              <a:t> </a:t>
            </a:r>
            <a:r>
              <a:rPr lang="en-GB" sz="1000"/>
              <a:t>year</a:t>
            </a:r>
            <a:r>
              <a:rPr lang="lv-LV" sz="1000"/>
              <a:t>)</a:t>
            </a:r>
            <a:endParaRPr lang="en-GB" sz="1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0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5.3091340047763613E-2"/>
          <c:y val="0.17996772626011359"/>
          <c:w val="0.91732517251957424"/>
          <c:h val="0.54708255256441174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'IKP, GDP'!$L$5</c:f>
              <c:strCache>
                <c:ptCount val="1"/>
                <c:pt idx="0">
                  <c:v>Household consumption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'IKP, GDP'!$I$6:$J$35</c:f>
              <c:multiLvlStrCache>
                <c:ptCount val="30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  <c:pt idx="28">
                    <c:v>IV</c:v>
                  </c:pt>
                  <c:pt idx="29">
                    <c:v>I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  <c:pt idx="29">
                    <c:v>2022</c:v>
                  </c:pt>
                </c:lvl>
              </c:multiLvlStrCache>
            </c:multiLvlStrRef>
          </c:cat>
          <c:val>
            <c:numRef>
              <c:f>'IKP, GDP'!$L$6:$L$35</c:f>
              <c:numCache>
                <c:formatCode>0.0</c:formatCode>
                <c:ptCount val="30"/>
                <c:pt idx="0">
                  <c:v>0.52378086411102243</c:v>
                </c:pt>
                <c:pt idx="1">
                  <c:v>1.2924593867105485</c:v>
                </c:pt>
                <c:pt idx="2">
                  <c:v>0.95690479507359716</c:v>
                </c:pt>
                <c:pt idx="3">
                  <c:v>2.0212069726378972</c:v>
                </c:pt>
                <c:pt idx="4">
                  <c:v>1.049460654767824</c:v>
                </c:pt>
                <c:pt idx="5">
                  <c:v>2.4473832648961791</c:v>
                </c:pt>
                <c:pt idx="6">
                  <c:v>2.1600925414847443</c:v>
                </c:pt>
                <c:pt idx="7">
                  <c:v>0.89063913568775033</c:v>
                </c:pt>
                <c:pt idx="8">
                  <c:v>2.2291137965874261</c:v>
                </c:pt>
                <c:pt idx="9">
                  <c:v>1.2040294384253465</c:v>
                </c:pt>
                <c:pt idx="10">
                  <c:v>0.71044357015480031</c:v>
                </c:pt>
                <c:pt idx="11">
                  <c:v>2.0477842455146074</c:v>
                </c:pt>
                <c:pt idx="12">
                  <c:v>2.6086904296598723</c:v>
                </c:pt>
                <c:pt idx="13">
                  <c:v>1.8142755911085391</c:v>
                </c:pt>
                <c:pt idx="14">
                  <c:v>2.2756055016131276</c:v>
                </c:pt>
                <c:pt idx="15">
                  <c:v>1.4888167089369952</c:v>
                </c:pt>
                <c:pt idx="16">
                  <c:v>1.3922312016307226</c:v>
                </c:pt>
                <c:pt idx="17">
                  <c:v>0.7705917191379138</c:v>
                </c:pt>
                <c:pt idx="18">
                  <c:v>0.70645303612477717</c:v>
                </c:pt>
                <c:pt idx="19">
                  <c:v>4.9014969798626608E-2</c:v>
                </c:pt>
                <c:pt idx="20">
                  <c:v>-0.96373724792157456</c:v>
                </c:pt>
                <c:pt idx="21">
                  <c:v>0.88171388308924459</c:v>
                </c:pt>
                <c:pt idx="22">
                  <c:v>-10.441567069864039</c:v>
                </c:pt>
                <c:pt idx="23">
                  <c:v>-2.6934510352163574</c:v>
                </c:pt>
                <c:pt idx="24">
                  <c:v>-2.9417731498285709</c:v>
                </c:pt>
                <c:pt idx="25">
                  <c:v>-5.1163380181924776</c:v>
                </c:pt>
                <c:pt idx="26">
                  <c:v>8.4065731598710851</c:v>
                </c:pt>
                <c:pt idx="27">
                  <c:v>3.8764769703929969</c:v>
                </c:pt>
                <c:pt idx="28">
                  <c:v>3.5066807566870031</c:v>
                </c:pt>
                <c:pt idx="29">
                  <c:v>8.4861519852024525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BF-4E31-9DC8-C93F5B4520A1}"/>
            </c:ext>
          </c:extLst>
        </c:ser>
        <c:ser>
          <c:idx val="2"/>
          <c:order val="2"/>
          <c:tx>
            <c:strRef>
              <c:f>'IKP, GDP'!$M$5</c:f>
              <c:strCache>
                <c:ptCount val="1"/>
                <c:pt idx="0">
                  <c:v>Government consumption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'IKP, GDP'!$I$6:$J$35</c:f>
              <c:multiLvlStrCache>
                <c:ptCount val="30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  <c:pt idx="28">
                    <c:v>IV</c:v>
                  </c:pt>
                  <c:pt idx="29">
                    <c:v>I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  <c:pt idx="29">
                    <c:v>2022</c:v>
                  </c:pt>
                </c:lvl>
              </c:multiLvlStrCache>
            </c:multiLvlStrRef>
          </c:cat>
          <c:val>
            <c:numRef>
              <c:f>'IKP, GDP'!$M$6:$M$35</c:f>
              <c:numCache>
                <c:formatCode>0.0</c:formatCode>
                <c:ptCount val="30"/>
                <c:pt idx="0">
                  <c:v>0.63384041585829209</c:v>
                </c:pt>
                <c:pt idx="1">
                  <c:v>0.59376099474734856</c:v>
                </c:pt>
                <c:pt idx="2">
                  <c:v>0.54570623631423265</c:v>
                </c:pt>
                <c:pt idx="3">
                  <c:v>0.49721573667349517</c:v>
                </c:pt>
                <c:pt idx="4">
                  <c:v>0.36557351196664384</c:v>
                </c:pt>
                <c:pt idx="5">
                  <c:v>0.32355409802735308</c:v>
                </c:pt>
                <c:pt idx="6">
                  <c:v>0.3136850679306849</c:v>
                </c:pt>
                <c:pt idx="7">
                  <c:v>0.37895347237872484</c:v>
                </c:pt>
                <c:pt idx="8">
                  <c:v>0.53839190049108265</c:v>
                </c:pt>
                <c:pt idx="9">
                  <c:v>0.59816638270968592</c:v>
                </c:pt>
                <c:pt idx="10">
                  <c:v>0.67873263289390429</c:v>
                </c:pt>
                <c:pt idx="11">
                  <c:v>0.65266653355757098</c:v>
                </c:pt>
                <c:pt idx="12">
                  <c:v>0.53499846138551799</c:v>
                </c:pt>
                <c:pt idx="13">
                  <c:v>0.42791147742714841</c:v>
                </c:pt>
                <c:pt idx="14">
                  <c:v>0.32960281564038835</c:v>
                </c:pt>
                <c:pt idx="15">
                  <c:v>0.31584972597927119</c:v>
                </c:pt>
                <c:pt idx="16">
                  <c:v>0.38600655174817222</c:v>
                </c:pt>
                <c:pt idx="17">
                  <c:v>0.4987872726465451</c:v>
                </c:pt>
                <c:pt idx="18">
                  <c:v>0.59175327123253785</c:v>
                </c:pt>
                <c:pt idx="19">
                  <c:v>0.62461346082620905</c:v>
                </c:pt>
                <c:pt idx="20">
                  <c:v>0.5812204259378867</c:v>
                </c:pt>
                <c:pt idx="21">
                  <c:v>0.50772498242113984</c:v>
                </c:pt>
                <c:pt idx="22">
                  <c:v>0.43417000323531474</c:v>
                </c:pt>
                <c:pt idx="23">
                  <c:v>0.48836971985804128</c:v>
                </c:pt>
                <c:pt idx="24">
                  <c:v>0.60102683907421495</c:v>
                </c:pt>
                <c:pt idx="25">
                  <c:v>0.73873097559554946</c:v>
                </c:pt>
                <c:pt idx="26">
                  <c:v>0.90049433327581596</c:v>
                </c:pt>
                <c:pt idx="27">
                  <c:v>0.79894099334572655</c:v>
                </c:pt>
                <c:pt idx="28">
                  <c:v>0.67611521090203075</c:v>
                </c:pt>
                <c:pt idx="29">
                  <c:v>0.55636275151158221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BF-4E31-9DC8-C93F5B4520A1}"/>
            </c:ext>
          </c:extLst>
        </c:ser>
        <c:ser>
          <c:idx val="3"/>
          <c:order val="3"/>
          <c:tx>
            <c:strRef>
              <c:f>'IKP, GDP'!$N$5</c:f>
              <c:strCache>
                <c:ptCount val="1"/>
                <c:pt idx="0">
                  <c:v>Gross capital formation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'IKP, GDP'!$I$6:$J$35</c:f>
              <c:multiLvlStrCache>
                <c:ptCount val="30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  <c:pt idx="28">
                    <c:v>IV</c:v>
                  </c:pt>
                  <c:pt idx="29">
                    <c:v>I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  <c:pt idx="29">
                    <c:v>2022</c:v>
                  </c:pt>
                </c:lvl>
              </c:multiLvlStrCache>
            </c:multiLvlStrRef>
          </c:cat>
          <c:val>
            <c:numRef>
              <c:f>'IKP, GDP'!$N$6:$N$35</c:f>
              <c:numCache>
                <c:formatCode>0.0</c:formatCode>
                <c:ptCount val="30"/>
                <c:pt idx="0">
                  <c:v>0.23785365697874214</c:v>
                </c:pt>
                <c:pt idx="1">
                  <c:v>2.4027960179225115E-2</c:v>
                </c:pt>
                <c:pt idx="2">
                  <c:v>1.1134922899847572</c:v>
                </c:pt>
                <c:pt idx="3">
                  <c:v>-0.67154683746647104</c:v>
                </c:pt>
                <c:pt idx="4">
                  <c:v>-1.6692464568481959</c:v>
                </c:pt>
                <c:pt idx="5">
                  <c:v>-1.3886619752477649</c:v>
                </c:pt>
                <c:pt idx="6">
                  <c:v>-3.3276402653007637</c:v>
                </c:pt>
                <c:pt idx="7">
                  <c:v>-1.3783032105627833</c:v>
                </c:pt>
                <c:pt idx="8">
                  <c:v>-0.37787644075595977</c:v>
                </c:pt>
                <c:pt idx="9">
                  <c:v>0.31878508730724991</c:v>
                </c:pt>
                <c:pt idx="10">
                  <c:v>2.9801711300999285</c:v>
                </c:pt>
                <c:pt idx="11">
                  <c:v>2.6308244828583645</c:v>
                </c:pt>
                <c:pt idx="12">
                  <c:v>2.3440993146804052</c:v>
                </c:pt>
                <c:pt idx="13">
                  <c:v>3.4442626865578765</c:v>
                </c:pt>
                <c:pt idx="14">
                  <c:v>1.821336502986987</c:v>
                </c:pt>
                <c:pt idx="15">
                  <c:v>2.0361961692213093</c:v>
                </c:pt>
                <c:pt idx="16">
                  <c:v>3.0233970043910654</c:v>
                </c:pt>
                <c:pt idx="17">
                  <c:v>1.4870904552374544</c:v>
                </c:pt>
                <c:pt idx="18">
                  <c:v>2.4472107562097825</c:v>
                </c:pt>
                <c:pt idx="19">
                  <c:v>1.9760934671771129</c:v>
                </c:pt>
                <c:pt idx="20">
                  <c:v>0.25412731046848042</c:v>
                </c:pt>
                <c:pt idx="21">
                  <c:v>1.1888131516503258</c:v>
                </c:pt>
                <c:pt idx="22">
                  <c:v>-0.95723179428362315</c:v>
                </c:pt>
                <c:pt idx="23">
                  <c:v>-0.41293108491266489</c:v>
                </c:pt>
                <c:pt idx="24">
                  <c:v>0.83351925019824713</c:v>
                </c:pt>
                <c:pt idx="25">
                  <c:v>-0.53305066315582728</c:v>
                </c:pt>
                <c:pt idx="26">
                  <c:v>1.9523667762024763</c:v>
                </c:pt>
                <c:pt idx="27">
                  <c:v>1.0484668911456558</c:v>
                </c:pt>
                <c:pt idx="28">
                  <c:v>4.9765795054873184E-2</c:v>
                </c:pt>
                <c:pt idx="29">
                  <c:v>0.96819432419771678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BF-4E31-9DC8-C93F5B4520A1}"/>
            </c:ext>
          </c:extLst>
        </c:ser>
        <c:ser>
          <c:idx val="4"/>
          <c:order val="4"/>
          <c:tx>
            <c:strRef>
              <c:f>'IKP, GDP'!$O$5</c:f>
              <c:strCache>
                <c:ptCount val="1"/>
                <c:pt idx="0">
                  <c:v>Export of goods and services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'IKP, GDP'!$I$6:$J$35</c:f>
              <c:multiLvlStrCache>
                <c:ptCount val="30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  <c:pt idx="28">
                    <c:v>IV</c:v>
                  </c:pt>
                  <c:pt idx="29">
                    <c:v>I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  <c:pt idx="29">
                    <c:v>2022</c:v>
                  </c:pt>
                </c:lvl>
              </c:multiLvlStrCache>
            </c:multiLvlStrRef>
          </c:cat>
          <c:val>
            <c:numRef>
              <c:f>'IKP, GDP'!$O$6:$O$35</c:f>
              <c:numCache>
                <c:formatCode>0.0</c:formatCode>
                <c:ptCount val="30"/>
                <c:pt idx="0">
                  <c:v>3.9070886063477812</c:v>
                </c:pt>
                <c:pt idx="1">
                  <c:v>2.0719311763038402</c:v>
                </c:pt>
                <c:pt idx="2">
                  <c:v>1.3764382312882846</c:v>
                </c:pt>
                <c:pt idx="3">
                  <c:v>2.7119649155713166</c:v>
                </c:pt>
                <c:pt idx="4">
                  <c:v>1.1400630198712483</c:v>
                </c:pt>
                <c:pt idx="5">
                  <c:v>1.4320148578101366</c:v>
                </c:pt>
                <c:pt idx="6">
                  <c:v>3.5297943098042435</c:v>
                </c:pt>
                <c:pt idx="7">
                  <c:v>2.437109608829096</c:v>
                </c:pt>
                <c:pt idx="8">
                  <c:v>2.081399489214625</c:v>
                </c:pt>
                <c:pt idx="9">
                  <c:v>4.4826534446817101</c:v>
                </c:pt>
                <c:pt idx="10">
                  <c:v>2.7949049064463254</c:v>
                </c:pt>
                <c:pt idx="11">
                  <c:v>2.6923714409315589</c:v>
                </c:pt>
                <c:pt idx="12">
                  <c:v>5.5735618142912076</c:v>
                </c:pt>
                <c:pt idx="13">
                  <c:v>1.6976601459404339</c:v>
                </c:pt>
                <c:pt idx="14">
                  <c:v>6.4340778932094294</c:v>
                </c:pt>
                <c:pt idx="15">
                  <c:v>2.1890559825011002</c:v>
                </c:pt>
                <c:pt idx="16">
                  <c:v>0.92038427629350561</c:v>
                </c:pt>
                <c:pt idx="17">
                  <c:v>2.6146296384093293</c:v>
                </c:pt>
                <c:pt idx="18">
                  <c:v>-1.3719822188607085</c:v>
                </c:pt>
                <c:pt idx="19">
                  <c:v>3.8336298609025494</c:v>
                </c:pt>
                <c:pt idx="20">
                  <c:v>0.19294851350384623</c:v>
                </c:pt>
                <c:pt idx="21">
                  <c:v>1.4615823637071568</c:v>
                </c:pt>
                <c:pt idx="22">
                  <c:v>-7.7254178852008737</c:v>
                </c:pt>
                <c:pt idx="23">
                  <c:v>-1.6931669609262128</c:v>
                </c:pt>
                <c:pt idx="24">
                  <c:v>2.3660329309822652</c:v>
                </c:pt>
                <c:pt idx="25">
                  <c:v>-0.48983350344083521</c:v>
                </c:pt>
                <c:pt idx="26">
                  <c:v>9.6503228872956779</c:v>
                </c:pt>
                <c:pt idx="27">
                  <c:v>3.9099526953273367</c:v>
                </c:pt>
                <c:pt idx="28">
                  <c:v>3.1402716395228008</c:v>
                </c:pt>
                <c:pt idx="29">
                  <c:v>5.5159598510135694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BF-4E31-9DC8-C93F5B4520A1}"/>
            </c:ext>
          </c:extLst>
        </c:ser>
        <c:ser>
          <c:idx val="5"/>
          <c:order val="5"/>
          <c:tx>
            <c:strRef>
              <c:f>'IKP, GDP'!$P$5</c:f>
              <c:strCache>
                <c:ptCount val="1"/>
                <c:pt idx="0">
                  <c:v>Import of goods and services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'IKP, GDP'!$I$6:$J$35</c:f>
              <c:multiLvlStrCache>
                <c:ptCount val="30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  <c:pt idx="28">
                    <c:v>IV</c:v>
                  </c:pt>
                  <c:pt idx="29">
                    <c:v>I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  <c:pt idx="29">
                    <c:v>2022</c:v>
                  </c:pt>
                </c:lvl>
              </c:multiLvlStrCache>
            </c:multiLvlStrRef>
          </c:cat>
          <c:val>
            <c:numRef>
              <c:f>'IKP, GDP'!$P$6:$P$35</c:f>
              <c:numCache>
                <c:formatCode>0.0</c:formatCode>
                <c:ptCount val="30"/>
                <c:pt idx="0">
                  <c:v>-3.0306551269761757</c:v>
                </c:pt>
                <c:pt idx="1">
                  <c:v>-9.4207289025411995E-3</c:v>
                </c:pt>
                <c:pt idx="2">
                  <c:v>-0.72875231787362904</c:v>
                </c:pt>
                <c:pt idx="3">
                  <c:v>-3.0796025035387324</c:v>
                </c:pt>
                <c:pt idx="4">
                  <c:v>-0.42677865735062748</c:v>
                </c:pt>
                <c:pt idx="5">
                  <c:v>-2.2202055788080153</c:v>
                </c:pt>
                <c:pt idx="6">
                  <c:v>-3.287368786433535</c:v>
                </c:pt>
                <c:pt idx="7">
                  <c:v>-0.20158439165004421</c:v>
                </c:pt>
                <c:pt idx="8">
                  <c:v>-3.3462244601251379</c:v>
                </c:pt>
                <c:pt idx="9">
                  <c:v>-4.3504452326966092</c:v>
                </c:pt>
                <c:pt idx="10">
                  <c:v>-4.3547016552019642</c:v>
                </c:pt>
                <c:pt idx="11">
                  <c:v>-7.46492447338714</c:v>
                </c:pt>
                <c:pt idx="12">
                  <c:v>-4.8926676129633053</c:v>
                </c:pt>
                <c:pt idx="13">
                  <c:v>-4.8106671396001683</c:v>
                </c:pt>
                <c:pt idx="14">
                  <c:v>-3.7746561491795436</c:v>
                </c:pt>
                <c:pt idx="15">
                  <c:v>-4.1893349451173378</c:v>
                </c:pt>
                <c:pt idx="16">
                  <c:v>-4.3249883528552928</c:v>
                </c:pt>
                <c:pt idx="17">
                  <c:v>-2.5143755037352604</c:v>
                </c:pt>
                <c:pt idx="18">
                  <c:v>-2.8035886934216205</c:v>
                </c:pt>
                <c:pt idx="19">
                  <c:v>-1.9597600488413351</c:v>
                </c:pt>
                <c:pt idx="20">
                  <c:v>-1.1666806780050205</c:v>
                </c:pt>
                <c:pt idx="21">
                  <c:v>-2.6723465997050639</c:v>
                </c:pt>
                <c:pt idx="22">
                  <c:v>10.535134334828236</c:v>
                </c:pt>
                <c:pt idx="23">
                  <c:v>0.58372403830256248</c:v>
                </c:pt>
                <c:pt idx="24">
                  <c:v>-2.0671161808938345</c:v>
                </c:pt>
                <c:pt idx="25">
                  <c:v>-0.83646351625816973</c:v>
                </c:pt>
                <c:pt idx="26">
                  <c:v>-18.598365116415771</c:v>
                </c:pt>
                <c:pt idx="27">
                  <c:v>-10.353011699885634</c:v>
                </c:pt>
                <c:pt idx="28">
                  <c:v>-7.3671748578382603</c:v>
                </c:pt>
                <c:pt idx="29">
                  <c:v>-11.051918373680396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EBF-4E31-9DC8-C93F5B452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61769416"/>
        <c:axId val="161770984"/>
      </c:barChart>
      <c:lineChart>
        <c:grouping val="standard"/>
        <c:varyColors val="0"/>
        <c:ser>
          <c:idx val="0"/>
          <c:order val="0"/>
          <c:tx>
            <c:strRef>
              <c:f>'IKP, GDP'!$K$5</c:f>
              <c:strCache>
                <c:ptCount val="1"/>
                <c:pt idx="0">
                  <c:v>Real GDP growth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numFmt formatCode="#,##0.0" sourceLinked="0"/>
            <c:spPr>
              <a:solidFill>
                <a:srgbClr val="FFFFFF">
                  <a:alpha val="60000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'IKP, GDP'!$I$6:$J$35</c:f>
              <c:multiLvlStrCache>
                <c:ptCount val="30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  <c:pt idx="28">
                    <c:v>IV</c:v>
                  </c:pt>
                  <c:pt idx="29">
                    <c:v>I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  <c:pt idx="29">
                    <c:v>2022</c:v>
                  </c:pt>
                </c:lvl>
              </c:multiLvlStrCache>
            </c:multiLvlStrRef>
          </c:cat>
          <c:val>
            <c:numRef>
              <c:f>'IKP, GDP'!$K$6:$K$35</c:f>
              <c:numCache>
                <c:formatCode>0.0</c:formatCode>
                <c:ptCount val="30"/>
                <c:pt idx="0">
                  <c:v>1.4700823688471143</c:v>
                </c:pt>
                <c:pt idx="1">
                  <c:v>3.0426063517819291</c:v>
                </c:pt>
                <c:pt idx="2">
                  <c:v>3.9874019933375138</c:v>
                </c:pt>
                <c:pt idx="3">
                  <c:v>4.2960645183341528</c:v>
                </c:pt>
                <c:pt idx="4">
                  <c:v>3.5756963340863424</c:v>
                </c:pt>
                <c:pt idx="5">
                  <c:v>3.9912046622419428</c:v>
                </c:pt>
                <c:pt idx="6">
                  <c:v>1.4631374522314777</c:v>
                </c:pt>
                <c:pt idx="7">
                  <c:v>0.90539433180916173</c:v>
                </c:pt>
                <c:pt idx="8">
                  <c:v>2.2657069897039639</c:v>
                </c:pt>
                <c:pt idx="9">
                  <c:v>2.0081333996887052</c:v>
                </c:pt>
                <c:pt idx="10">
                  <c:v>3.8032454117286285</c:v>
                </c:pt>
                <c:pt idx="11">
                  <c:v>3.9193909234955582</c:v>
                </c:pt>
                <c:pt idx="12">
                  <c:v>3.4021002601341221</c:v>
                </c:pt>
                <c:pt idx="13">
                  <c:v>3.3626505433679288</c:v>
                </c:pt>
                <c:pt idx="14">
                  <c:v>3.8441518346428838</c:v>
                </c:pt>
                <c:pt idx="15">
                  <c:v>4.6245751285429515</c:v>
                </c:pt>
                <c:pt idx="16">
                  <c:v>4.9082015463495221</c:v>
                </c:pt>
                <c:pt idx="17">
                  <c:v>4.5626844207242057</c:v>
                </c:pt>
                <c:pt idx="18">
                  <c:v>3.0123702120726792</c:v>
                </c:pt>
                <c:pt idx="19">
                  <c:v>1.3708299569018534</c:v>
                </c:pt>
                <c:pt idx="20">
                  <c:v>0.83291457158305438</c:v>
                </c:pt>
                <c:pt idx="21">
                  <c:v>-1.6456979833071039</c:v>
                </c:pt>
                <c:pt idx="22">
                  <c:v>-8.6763291270393506</c:v>
                </c:pt>
                <c:pt idx="23">
                  <c:v>-3.0421642019072936</c:v>
                </c:pt>
                <c:pt idx="24">
                  <c:v>-1.6874989885351854</c:v>
                </c:pt>
                <c:pt idx="25">
                  <c:v>-0.40219911387991969</c:v>
                </c:pt>
                <c:pt idx="26">
                  <c:v>10.129486749200911</c:v>
                </c:pt>
                <c:pt idx="27">
                  <c:v>4.8198007415861222</c:v>
                </c:pt>
                <c:pt idx="28">
                  <c:v>2.7215393592176174</c:v>
                </c:pt>
                <c:pt idx="29">
                  <c:v>6.3723173714251402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EBF-4E31-9DC8-C93F5B452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769416"/>
        <c:axId val="161770984"/>
      </c:lineChart>
      <c:catAx>
        <c:axId val="161769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61770984"/>
        <c:crosses val="autoZero"/>
        <c:auto val="1"/>
        <c:lblAlgn val="ctr"/>
        <c:lblOffset val="100"/>
        <c:noMultiLvlLbl val="0"/>
      </c:catAx>
      <c:valAx>
        <c:axId val="161770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61769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2345913577664373E-2"/>
          <c:y val="0.85650982377371809"/>
          <c:w val="0.97281468544623551"/>
          <c:h val="0.122058897585204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8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000" b="0">
                <a:solidFill>
                  <a:sysClr val="windowText" lastClr="000000"/>
                </a:solidFill>
              </a:rPr>
              <a:t>Ieguldījums reālā IKP izaugsmē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8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0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(salīdzinājumā ar iepriekšējā gada attiecīgo periodu</a:t>
            </a:r>
            <a:r>
              <a:rPr lang="lv-LV" sz="8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)</a:t>
            </a:r>
            <a:endParaRPr lang="en-GB" sz="8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8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7.502727048066879E-2"/>
          <c:y val="0.13095677562721053"/>
          <c:w val="0.91593451306910567"/>
          <c:h val="0.63063172560828407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'IKP, GDP'!$L$4</c:f>
              <c:strCache>
                <c:ptCount val="1"/>
                <c:pt idx="0">
                  <c:v>Mājsaimniecību patēriņš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GDP'!$J$6:$J$35</c:f>
              <c:strCache>
                <c:ptCount val="30"/>
                <c:pt idx="0">
                  <c:v>IV</c:v>
                </c:pt>
                <c:pt idx="1">
                  <c:v>I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  <c:pt idx="17">
                  <c:v>I</c:v>
                </c:pt>
                <c:pt idx="18">
                  <c:v>II</c:v>
                </c:pt>
                <c:pt idx="19">
                  <c:v>III</c:v>
                </c:pt>
                <c:pt idx="20">
                  <c:v>IV</c:v>
                </c:pt>
                <c:pt idx="21">
                  <c:v>I</c:v>
                </c:pt>
                <c:pt idx="22">
                  <c:v>II</c:v>
                </c:pt>
                <c:pt idx="23">
                  <c:v>III</c:v>
                </c:pt>
                <c:pt idx="24">
                  <c:v>IV</c:v>
                </c:pt>
                <c:pt idx="25">
                  <c:v>I</c:v>
                </c:pt>
                <c:pt idx="26">
                  <c:v>II</c:v>
                </c:pt>
                <c:pt idx="27">
                  <c:v>III</c:v>
                </c:pt>
                <c:pt idx="28">
                  <c:v>IV</c:v>
                </c:pt>
                <c:pt idx="29">
                  <c:v>I</c:v>
                </c:pt>
              </c:strCache>
            </c:strRef>
          </c:cat>
          <c:val>
            <c:numRef>
              <c:f>'IKP, GDP'!$L$6:$L$35</c:f>
              <c:numCache>
                <c:formatCode>0.0</c:formatCode>
                <c:ptCount val="30"/>
                <c:pt idx="0">
                  <c:v>0.52378086411102243</c:v>
                </c:pt>
                <c:pt idx="1">
                  <c:v>1.2924593867105485</c:v>
                </c:pt>
                <c:pt idx="2">
                  <c:v>0.95690479507359716</c:v>
                </c:pt>
                <c:pt idx="3">
                  <c:v>2.0212069726378972</c:v>
                </c:pt>
                <c:pt idx="4">
                  <c:v>1.049460654767824</c:v>
                </c:pt>
                <c:pt idx="5">
                  <c:v>2.4473832648961791</c:v>
                </c:pt>
                <c:pt idx="6">
                  <c:v>2.1600925414847443</c:v>
                </c:pt>
                <c:pt idx="7">
                  <c:v>0.89063913568775033</c:v>
                </c:pt>
                <c:pt idx="8">
                  <c:v>2.2291137965874261</c:v>
                </c:pt>
                <c:pt idx="9">
                  <c:v>1.2040294384253465</c:v>
                </c:pt>
                <c:pt idx="10">
                  <c:v>0.71044357015480031</c:v>
                </c:pt>
                <c:pt idx="11">
                  <c:v>2.0477842455146074</c:v>
                </c:pt>
                <c:pt idx="12">
                  <c:v>2.6086904296598723</c:v>
                </c:pt>
                <c:pt idx="13">
                  <c:v>1.8142755911085391</c:v>
                </c:pt>
                <c:pt idx="14">
                  <c:v>2.2756055016131276</c:v>
                </c:pt>
                <c:pt idx="15">
                  <c:v>1.4888167089369952</c:v>
                </c:pt>
                <c:pt idx="16">
                  <c:v>1.3922312016307226</c:v>
                </c:pt>
                <c:pt idx="17">
                  <c:v>0.7705917191379138</c:v>
                </c:pt>
                <c:pt idx="18">
                  <c:v>0.70645303612477717</c:v>
                </c:pt>
                <c:pt idx="19">
                  <c:v>4.9014969798626608E-2</c:v>
                </c:pt>
                <c:pt idx="20">
                  <c:v>-0.96373724792157456</c:v>
                </c:pt>
                <c:pt idx="21">
                  <c:v>0.88171388308924459</c:v>
                </c:pt>
                <c:pt idx="22">
                  <c:v>-10.441567069864039</c:v>
                </c:pt>
                <c:pt idx="23">
                  <c:v>-2.6934510352163574</c:v>
                </c:pt>
                <c:pt idx="24">
                  <c:v>-2.9417731498285709</c:v>
                </c:pt>
                <c:pt idx="25">
                  <c:v>-5.1163380181924776</c:v>
                </c:pt>
                <c:pt idx="26">
                  <c:v>8.4065731598710851</c:v>
                </c:pt>
                <c:pt idx="27">
                  <c:v>3.8764769703929969</c:v>
                </c:pt>
                <c:pt idx="28">
                  <c:v>3.5066807566870031</c:v>
                </c:pt>
                <c:pt idx="29">
                  <c:v>8.4861519852024525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1E-479E-8BA7-C2ADD1D74494}"/>
            </c:ext>
          </c:extLst>
        </c:ser>
        <c:ser>
          <c:idx val="2"/>
          <c:order val="2"/>
          <c:tx>
            <c:strRef>
              <c:f>'IKP, GDP'!$M$4</c:f>
              <c:strCache>
                <c:ptCount val="1"/>
                <c:pt idx="0">
                  <c:v>Valdības patēriņš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GDP'!$J$6:$J$35</c:f>
              <c:strCache>
                <c:ptCount val="30"/>
                <c:pt idx="0">
                  <c:v>IV</c:v>
                </c:pt>
                <c:pt idx="1">
                  <c:v>I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  <c:pt idx="17">
                  <c:v>I</c:v>
                </c:pt>
                <c:pt idx="18">
                  <c:v>II</c:v>
                </c:pt>
                <c:pt idx="19">
                  <c:v>III</c:v>
                </c:pt>
                <c:pt idx="20">
                  <c:v>IV</c:v>
                </c:pt>
                <c:pt idx="21">
                  <c:v>I</c:v>
                </c:pt>
                <c:pt idx="22">
                  <c:v>II</c:v>
                </c:pt>
                <c:pt idx="23">
                  <c:v>III</c:v>
                </c:pt>
                <c:pt idx="24">
                  <c:v>IV</c:v>
                </c:pt>
                <c:pt idx="25">
                  <c:v>I</c:v>
                </c:pt>
                <c:pt idx="26">
                  <c:v>II</c:v>
                </c:pt>
                <c:pt idx="27">
                  <c:v>III</c:v>
                </c:pt>
                <c:pt idx="28">
                  <c:v>IV</c:v>
                </c:pt>
                <c:pt idx="29">
                  <c:v>I</c:v>
                </c:pt>
              </c:strCache>
            </c:strRef>
          </c:cat>
          <c:val>
            <c:numRef>
              <c:f>'IKP, GDP'!$M$6:$M$35</c:f>
              <c:numCache>
                <c:formatCode>0.0</c:formatCode>
                <c:ptCount val="30"/>
                <c:pt idx="0">
                  <c:v>0.63384041585829209</c:v>
                </c:pt>
                <c:pt idx="1">
                  <c:v>0.59376099474734856</c:v>
                </c:pt>
                <c:pt idx="2">
                  <c:v>0.54570623631423265</c:v>
                </c:pt>
                <c:pt idx="3">
                  <c:v>0.49721573667349517</c:v>
                </c:pt>
                <c:pt idx="4">
                  <c:v>0.36557351196664384</c:v>
                </c:pt>
                <c:pt idx="5">
                  <c:v>0.32355409802735308</c:v>
                </c:pt>
                <c:pt idx="6">
                  <c:v>0.3136850679306849</c:v>
                </c:pt>
                <c:pt idx="7">
                  <c:v>0.37895347237872484</c:v>
                </c:pt>
                <c:pt idx="8">
                  <c:v>0.53839190049108265</c:v>
                </c:pt>
                <c:pt idx="9">
                  <c:v>0.59816638270968592</c:v>
                </c:pt>
                <c:pt idx="10">
                  <c:v>0.67873263289390429</c:v>
                </c:pt>
                <c:pt idx="11">
                  <c:v>0.65266653355757098</c:v>
                </c:pt>
                <c:pt idx="12">
                  <c:v>0.53499846138551799</c:v>
                </c:pt>
                <c:pt idx="13">
                  <c:v>0.42791147742714841</c:v>
                </c:pt>
                <c:pt idx="14">
                  <c:v>0.32960281564038835</c:v>
                </c:pt>
                <c:pt idx="15">
                  <c:v>0.31584972597927119</c:v>
                </c:pt>
                <c:pt idx="16">
                  <c:v>0.38600655174817222</c:v>
                </c:pt>
                <c:pt idx="17">
                  <c:v>0.4987872726465451</c:v>
                </c:pt>
                <c:pt idx="18">
                  <c:v>0.59175327123253785</c:v>
                </c:pt>
                <c:pt idx="19">
                  <c:v>0.62461346082620905</c:v>
                </c:pt>
                <c:pt idx="20">
                  <c:v>0.5812204259378867</c:v>
                </c:pt>
                <c:pt idx="21">
                  <c:v>0.50772498242113984</c:v>
                </c:pt>
                <c:pt idx="22">
                  <c:v>0.43417000323531474</c:v>
                </c:pt>
                <c:pt idx="23">
                  <c:v>0.48836971985804128</c:v>
                </c:pt>
                <c:pt idx="24">
                  <c:v>0.60102683907421495</c:v>
                </c:pt>
                <c:pt idx="25">
                  <c:v>0.73873097559554946</c:v>
                </c:pt>
                <c:pt idx="26">
                  <c:v>0.90049433327581596</c:v>
                </c:pt>
                <c:pt idx="27">
                  <c:v>0.79894099334572655</c:v>
                </c:pt>
                <c:pt idx="28">
                  <c:v>0.67611521090203075</c:v>
                </c:pt>
                <c:pt idx="29">
                  <c:v>0.55636275151158221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1E-479E-8BA7-C2ADD1D74494}"/>
            </c:ext>
          </c:extLst>
        </c:ser>
        <c:ser>
          <c:idx val="3"/>
          <c:order val="3"/>
          <c:tx>
            <c:strRef>
              <c:f>'IKP, GDP'!$N$4</c:f>
              <c:strCache>
                <c:ptCount val="1"/>
                <c:pt idx="0">
                  <c:v>Investīcijas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GDP'!$J$6:$J$35</c:f>
              <c:strCache>
                <c:ptCount val="30"/>
                <c:pt idx="0">
                  <c:v>IV</c:v>
                </c:pt>
                <c:pt idx="1">
                  <c:v>I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  <c:pt idx="17">
                  <c:v>I</c:v>
                </c:pt>
                <c:pt idx="18">
                  <c:v>II</c:v>
                </c:pt>
                <c:pt idx="19">
                  <c:v>III</c:v>
                </c:pt>
                <c:pt idx="20">
                  <c:v>IV</c:v>
                </c:pt>
                <c:pt idx="21">
                  <c:v>I</c:v>
                </c:pt>
                <c:pt idx="22">
                  <c:v>II</c:v>
                </c:pt>
                <c:pt idx="23">
                  <c:v>III</c:v>
                </c:pt>
                <c:pt idx="24">
                  <c:v>IV</c:v>
                </c:pt>
                <c:pt idx="25">
                  <c:v>I</c:v>
                </c:pt>
                <c:pt idx="26">
                  <c:v>II</c:v>
                </c:pt>
                <c:pt idx="27">
                  <c:v>III</c:v>
                </c:pt>
                <c:pt idx="28">
                  <c:v>IV</c:v>
                </c:pt>
                <c:pt idx="29">
                  <c:v>I</c:v>
                </c:pt>
              </c:strCache>
            </c:strRef>
          </c:cat>
          <c:val>
            <c:numRef>
              <c:f>'IKP, GDP'!$N$6:$N$35</c:f>
              <c:numCache>
                <c:formatCode>0.0</c:formatCode>
                <c:ptCount val="30"/>
                <c:pt idx="0">
                  <c:v>0.23785365697874214</c:v>
                </c:pt>
                <c:pt idx="1">
                  <c:v>2.4027960179225115E-2</c:v>
                </c:pt>
                <c:pt idx="2">
                  <c:v>1.1134922899847572</c:v>
                </c:pt>
                <c:pt idx="3">
                  <c:v>-0.67154683746647104</c:v>
                </c:pt>
                <c:pt idx="4">
                  <c:v>-1.6692464568481959</c:v>
                </c:pt>
                <c:pt idx="5">
                  <c:v>-1.3886619752477649</c:v>
                </c:pt>
                <c:pt idx="6">
                  <c:v>-3.3276402653007637</c:v>
                </c:pt>
                <c:pt idx="7">
                  <c:v>-1.3783032105627833</c:v>
                </c:pt>
                <c:pt idx="8">
                  <c:v>-0.37787644075595977</c:v>
                </c:pt>
                <c:pt idx="9">
                  <c:v>0.31878508730724991</c:v>
                </c:pt>
                <c:pt idx="10">
                  <c:v>2.9801711300999285</c:v>
                </c:pt>
                <c:pt idx="11">
                  <c:v>2.6308244828583645</c:v>
                </c:pt>
                <c:pt idx="12">
                  <c:v>2.3440993146804052</c:v>
                </c:pt>
                <c:pt idx="13">
                  <c:v>3.4442626865578765</c:v>
                </c:pt>
                <c:pt idx="14">
                  <c:v>1.821336502986987</c:v>
                </c:pt>
                <c:pt idx="15">
                  <c:v>2.0361961692213093</c:v>
                </c:pt>
                <c:pt idx="16">
                  <c:v>3.0233970043910654</c:v>
                </c:pt>
                <c:pt idx="17">
                  <c:v>1.4870904552374544</c:v>
                </c:pt>
                <c:pt idx="18">
                  <c:v>2.4472107562097825</c:v>
                </c:pt>
                <c:pt idx="19">
                  <c:v>1.9760934671771129</c:v>
                </c:pt>
                <c:pt idx="20">
                  <c:v>0.25412731046848042</c:v>
                </c:pt>
                <c:pt idx="21">
                  <c:v>1.1888131516503258</c:v>
                </c:pt>
                <c:pt idx="22">
                  <c:v>-0.95723179428362315</c:v>
                </c:pt>
                <c:pt idx="23">
                  <c:v>-0.41293108491266489</c:v>
                </c:pt>
                <c:pt idx="24">
                  <c:v>0.83351925019824713</c:v>
                </c:pt>
                <c:pt idx="25">
                  <c:v>-0.53305066315582728</c:v>
                </c:pt>
                <c:pt idx="26">
                  <c:v>1.9523667762024763</c:v>
                </c:pt>
                <c:pt idx="27">
                  <c:v>1.0484668911456558</c:v>
                </c:pt>
                <c:pt idx="28">
                  <c:v>4.9765795054873184E-2</c:v>
                </c:pt>
                <c:pt idx="29">
                  <c:v>0.96819432419771678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1E-479E-8BA7-C2ADD1D74494}"/>
            </c:ext>
          </c:extLst>
        </c:ser>
        <c:ser>
          <c:idx val="4"/>
          <c:order val="4"/>
          <c:tx>
            <c:strRef>
              <c:f>'IKP, GDP'!$O$4</c:f>
              <c:strCache>
                <c:ptCount val="1"/>
                <c:pt idx="0">
                  <c:v>Eksports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GDP'!$J$6:$J$35</c:f>
              <c:strCache>
                <c:ptCount val="30"/>
                <c:pt idx="0">
                  <c:v>IV</c:v>
                </c:pt>
                <c:pt idx="1">
                  <c:v>I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  <c:pt idx="17">
                  <c:v>I</c:v>
                </c:pt>
                <c:pt idx="18">
                  <c:v>II</c:v>
                </c:pt>
                <c:pt idx="19">
                  <c:v>III</c:v>
                </c:pt>
                <c:pt idx="20">
                  <c:v>IV</c:v>
                </c:pt>
                <c:pt idx="21">
                  <c:v>I</c:v>
                </c:pt>
                <c:pt idx="22">
                  <c:v>II</c:v>
                </c:pt>
                <c:pt idx="23">
                  <c:v>III</c:v>
                </c:pt>
                <c:pt idx="24">
                  <c:v>IV</c:v>
                </c:pt>
                <c:pt idx="25">
                  <c:v>I</c:v>
                </c:pt>
                <c:pt idx="26">
                  <c:v>II</c:v>
                </c:pt>
                <c:pt idx="27">
                  <c:v>III</c:v>
                </c:pt>
                <c:pt idx="28">
                  <c:v>IV</c:v>
                </c:pt>
                <c:pt idx="29">
                  <c:v>I</c:v>
                </c:pt>
              </c:strCache>
            </c:strRef>
          </c:cat>
          <c:val>
            <c:numRef>
              <c:f>'IKP, GDP'!$O$6:$O$35</c:f>
              <c:numCache>
                <c:formatCode>0.0</c:formatCode>
                <c:ptCount val="30"/>
                <c:pt idx="0">
                  <c:v>3.9070886063477812</c:v>
                </c:pt>
                <c:pt idx="1">
                  <c:v>2.0719311763038402</c:v>
                </c:pt>
                <c:pt idx="2">
                  <c:v>1.3764382312882846</c:v>
                </c:pt>
                <c:pt idx="3">
                  <c:v>2.7119649155713166</c:v>
                </c:pt>
                <c:pt idx="4">
                  <c:v>1.1400630198712483</c:v>
                </c:pt>
                <c:pt idx="5">
                  <c:v>1.4320148578101366</c:v>
                </c:pt>
                <c:pt idx="6">
                  <c:v>3.5297943098042435</c:v>
                </c:pt>
                <c:pt idx="7">
                  <c:v>2.437109608829096</c:v>
                </c:pt>
                <c:pt idx="8">
                  <c:v>2.081399489214625</c:v>
                </c:pt>
                <c:pt idx="9">
                  <c:v>4.4826534446817101</c:v>
                </c:pt>
                <c:pt idx="10">
                  <c:v>2.7949049064463254</c:v>
                </c:pt>
                <c:pt idx="11">
                  <c:v>2.6923714409315589</c:v>
                </c:pt>
                <c:pt idx="12">
                  <c:v>5.5735618142912076</c:v>
                </c:pt>
                <c:pt idx="13">
                  <c:v>1.6976601459404339</c:v>
                </c:pt>
                <c:pt idx="14">
                  <c:v>6.4340778932094294</c:v>
                </c:pt>
                <c:pt idx="15">
                  <c:v>2.1890559825011002</c:v>
                </c:pt>
                <c:pt idx="16">
                  <c:v>0.92038427629350561</c:v>
                </c:pt>
                <c:pt idx="17">
                  <c:v>2.6146296384093293</c:v>
                </c:pt>
                <c:pt idx="18">
                  <c:v>-1.3719822188607085</c:v>
                </c:pt>
                <c:pt idx="19">
                  <c:v>3.8336298609025494</c:v>
                </c:pt>
                <c:pt idx="20">
                  <c:v>0.19294851350384623</c:v>
                </c:pt>
                <c:pt idx="21">
                  <c:v>1.4615823637071568</c:v>
                </c:pt>
                <c:pt idx="22">
                  <c:v>-7.7254178852008737</c:v>
                </c:pt>
                <c:pt idx="23">
                  <c:v>-1.6931669609262128</c:v>
                </c:pt>
                <c:pt idx="24">
                  <c:v>2.3660329309822652</c:v>
                </c:pt>
                <c:pt idx="25">
                  <c:v>-0.48983350344083521</c:v>
                </c:pt>
                <c:pt idx="26">
                  <c:v>9.6503228872956779</c:v>
                </c:pt>
                <c:pt idx="27">
                  <c:v>3.9099526953273367</c:v>
                </c:pt>
                <c:pt idx="28">
                  <c:v>3.1402716395228008</c:v>
                </c:pt>
                <c:pt idx="29">
                  <c:v>5.5159598510135694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1E-479E-8BA7-C2ADD1D74494}"/>
            </c:ext>
          </c:extLst>
        </c:ser>
        <c:ser>
          <c:idx val="5"/>
          <c:order val="5"/>
          <c:tx>
            <c:strRef>
              <c:f>'IKP, GDP'!$P$4</c:f>
              <c:strCache>
                <c:ptCount val="1"/>
                <c:pt idx="0">
                  <c:v>Imports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GDP'!$J$6:$J$35</c:f>
              <c:strCache>
                <c:ptCount val="30"/>
                <c:pt idx="0">
                  <c:v>IV</c:v>
                </c:pt>
                <c:pt idx="1">
                  <c:v>I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  <c:pt idx="17">
                  <c:v>I</c:v>
                </c:pt>
                <c:pt idx="18">
                  <c:v>II</c:v>
                </c:pt>
                <c:pt idx="19">
                  <c:v>III</c:v>
                </c:pt>
                <c:pt idx="20">
                  <c:v>IV</c:v>
                </c:pt>
                <c:pt idx="21">
                  <c:v>I</c:v>
                </c:pt>
                <c:pt idx="22">
                  <c:v>II</c:v>
                </c:pt>
                <c:pt idx="23">
                  <c:v>III</c:v>
                </c:pt>
                <c:pt idx="24">
                  <c:v>IV</c:v>
                </c:pt>
                <c:pt idx="25">
                  <c:v>I</c:v>
                </c:pt>
                <c:pt idx="26">
                  <c:v>II</c:v>
                </c:pt>
                <c:pt idx="27">
                  <c:v>III</c:v>
                </c:pt>
                <c:pt idx="28">
                  <c:v>IV</c:v>
                </c:pt>
                <c:pt idx="29">
                  <c:v>I</c:v>
                </c:pt>
              </c:strCache>
            </c:strRef>
          </c:cat>
          <c:val>
            <c:numRef>
              <c:f>'IKP, GDP'!$P$6:$P$35</c:f>
              <c:numCache>
                <c:formatCode>0.0</c:formatCode>
                <c:ptCount val="30"/>
                <c:pt idx="0">
                  <c:v>-3.0306551269761757</c:v>
                </c:pt>
                <c:pt idx="1">
                  <c:v>-9.4207289025411995E-3</c:v>
                </c:pt>
                <c:pt idx="2">
                  <c:v>-0.72875231787362904</c:v>
                </c:pt>
                <c:pt idx="3">
                  <c:v>-3.0796025035387324</c:v>
                </c:pt>
                <c:pt idx="4">
                  <c:v>-0.42677865735062748</c:v>
                </c:pt>
                <c:pt idx="5">
                  <c:v>-2.2202055788080153</c:v>
                </c:pt>
                <c:pt idx="6">
                  <c:v>-3.287368786433535</c:v>
                </c:pt>
                <c:pt idx="7">
                  <c:v>-0.20158439165004421</c:v>
                </c:pt>
                <c:pt idx="8">
                  <c:v>-3.3462244601251379</c:v>
                </c:pt>
                <c:pt idx="9">
                  <c:v>-4.3504452326966092</c:v>
                </c:pt>
                <c:pt idx="10">
                  <c:v>-4.3547016552019642</c:v>
                </c:pt>
                <c:pt idx="11">
                  <c:v>-7.46492447338714</c:v>
                </c:pt>
                <c:pt idx="12">
                  <c:v>-4.8926676129633053</c:v>
                </c:pt>
                <c:pt idx="13">
                  <c:v>-4.8106671396001683</c:v>
                </c:pt>
                <c:pt idx="14">
                  <c:v>-3.7746561491795436</c:v>
                </c:pt>
                <c:pt idx="15">
                  <c:v>-4.1893349451173378</c:v>
                </c:pt>
                <c:pt idx="16">
                  <c:v>-4.3249883528552928</c:v>
                </c:pt>
                <c:pt idx="17">
                  <c:v>-2.5143755037352604</c:v>
                </c:pt>
                <c:pt idx="18">
                  <c:v>-2.8035886934216205</c:v>
                </c:pt>
                <c:pt idx="19">
                  <c:v>-1.9597600488413351</c:v>
                </c:pt>
                <c:pt idx="20">
                  <c:v>-1.1666806780050205</c:v>
                </c:pt>
                <c:pt idx="21">
                  <c:v>-2.6723465997050639</c:v>
                </c:pt>
                <c:pt idx="22">
                  <c:v>10.535134334828236</c:v>
                </c:pt>
                <c:pt idx="23">
                  <c:v>0.58372403830256248</c:v>
                </c:pt>
                <c:pt idx="24">
                  <c:v>-2.0671161808938345</c:v>
                </c:pt>
                <c:pt idx="25">
                  <c:v>-0.83646351625816973</c:v>
                </c:pt>
                <c:pt idx="26">
                  <c:v>-18.598365116415771</c:v>
                </c:pt>
                <c:pt idx="27">
                  <c:v>-10.353011699885634</c:v>
                </c:pt>
                <c:pt idx="28">
                  <c:v>-7.3671748578382603</c:v>
                </c:pt>
                <c:pt idx="29">
                  <c:v>-11.051918373680396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1E-479E-8BA7-C2ADD1D74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52317536"/>
        <c:axId val="152321456"/>
      </c:barChart>
      <c:lineChart>
        <c:grouping val="standard"/>
        <c:varyColors val="0"/>
        <c:ser>
          <c:idx val="0"/>
          <c:order val="0"/>
          <c:tx>
            <c:strRef>
              <c:f>'IKP, GDP'!$K$4</c:f>
              <c:strCache>
                <c:ptCount val="1"/>
                <c:pt idx="0">
                  <c:v>Reālā IKP izaugsme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numFmt formatCode="#,##0.0" sourceLinked="0"/>
            <c:spPr>
              <a:solidFill>
                <a:srgbClr val="FFFFFF">
                  <a:alpha val="60000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'IKP, GDP'!$I$6:$J$35</c:f>
              <c:multiLvlStrCache>
                <c:ptCount val="30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  <c:pt idx="28">
                    <c:v>IV</c:v>
                  </c:pt>
                  <c:pt idx="29">
                    <c:v>I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  <c:pt idx="29">
                    <c:v>2022</c:v>
                  </c:pt>
                </c:lvl>
              </c:multiLvlStrCache>
            </c:multiLvlStrRef>
          </c:cat>
          <c:val>
            <c:numRef>
              <c:f>'IKP, GDP'!$K$6:$K$35</c:f>
              <c:numCache>
                <c:formatCode>0.0</c:formatCode>
                <c:ptCount val="30"/>
                <c:pt idx="0">
                  <c:v>1.4700823688471143</c:v>
                </c:pt>
                <c:pt idx="1">
                  <c:v>3.0426063517819291</c:v>
                </c:pt>
                <c:pt idx="2">
                  <c:v>3.9874019933375138</c:v>
                </c:pt>
                <c:pt idx="3">
                  <c:v>4.2960645183341528</c:v>
                </c:pt>
                <c:pt idx="4">
                  <c:v>3.5756963340863424</c:v>
                </c:pt>
                <c:pt idx="5">
                  <c:v>3.9912046622419428</c:v>
                </c:pt>
                <c:pt idx="6">
                  <c:v>1.4631374522314777</c:v>
                </c:pt>
                <c:pt idx="7">
                  <c:v>0.90539433180916173</c:v>
                </c:pt>
                <c:pt idx="8">
                  <c:v>2.2657069897039639</c:v>
                </c:pt>
                <c:pt idx="9">
                  <c:v>2.0081333996887052</c:v>
                </c:pt>
                <c:pt idx="10">
                  <c:v>3.8032454117286285</c:v>
                </c:pt>
                <c:pt idx="11">
                  <c:v>3.9193909234955582</c:v>
                </c:pt>
                <c:pt idx="12">
                  <c:v>3.4021002601341221</c:v>
                </c:pt>
                <c:pt idx="13">
                  <c:v>3.3626505433679288</c:v>
                </c:pt>
                <c:pt idx="14">
                  <c:v>3.8441518346428838</c:v>
                </c:pt>
                <c:pt idx="15">
                  <c:v>4.6245751285429515</c:v>
                </c:pt>
                <c:pt idx="16">
                  <c:v>4.9082015463495221</c:v>
                </c:pt>
                <c:pt idx="17">
                  <c:v>4.5626844207242057</c:v>
                </c:pt>
                <c:pt idx="18">
                  <c:v>3.0123702120726792</c:v>
                </c:pt>
                <c:pt idx="19">
                  <c:v>1.3708299569018534</c:v>
                </c:pt>
                <c:pt idx="20">
                  <c:v>0.83291457158305438</c:v>
                </c:pt>
                <c:pt idx="21">
                  <c:v>-1.6456979833071039</c:v>
                </c:pt>
                <c:pt idx="22">
                  <c:v>-8.6763291270393506</c:v>
                </c:pt>
                <c:pt idx="23">
                  <c:v>-3.0421642019072936</c:v>
                </c:pt>
                <c:pt idx="24">
                  <c:v>-1.6874989885351854</c:v>
                </c:pt>
                <c:pt idx="25">
                  <c:v>-0.40219911387991969</c:v>
                </c:pt>
                <c:pt idx="26">
                  <c:v>10.129486749200911</c:v>
                </c:pt>
                <c:pt idx="27">
                  <c:v>4.8198007415861222</c:v>
                </c:pt>
                <c:pt idx="28">
                  <c:v>2.7215393592176174</c:v>
                </c:pt>
                <c:pt idx="29">
                  <c:v>6.3723173714251402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91E-479E-8BA7-C2ADD1D74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17536"/>
        <c:axId val="152321456"/>
      </c:lineChart>
      <c:catAx>
        <c:axId val="152317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21456"/>
        <c:crosses val="autoZero"/>
        <c:auto val="1"/>
        <c:lblAlgn val="ctr"/>
        <c:lblOffset val="100"/>
        <c:noMultiLvlLbl val="0"/>
      </c:catAx>
      <c:valAx>
        <c:axId val="152321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17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1885986457686604E-2"/>
          <c:y val="0.8790228170208545"/>
          <c:w val="0.94907064488950965"/>
          <c:h val="9.97476414870931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26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/>
              <a:t>Quarterly trade balance in absolute values and % of nominal GDP</a:t>
            </a:r>
          </a:p>
          <a:p>
            <a:pPr algn="ctr" rtl="0">
              <a:defRPr sz="126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rich>
      </c:tx>
      <c:layout>
        <c:manualLayout>
          <c:xMode val="edge"/>
          <c:yMode val="edge"/>
          <c:x val="0.19570478732536553"/>
          <c:y val="9.891503124373996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26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8.125241723506782E-2"/>
          <c:y val="0.1359240328122896"/>
          <c:w val="0.82799654209412377"/>
          <c:h val="0.6004826174132744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'Exp-Imp'!$C$4</c:f>
              <c:strCache>
                <c:ptCount val="1"/>
                <c:pt idx="0">
                  <c:v>Export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'Exp-Imp'!$D$2:$AJ$3</c:f>
              <c:multiLvlStrCache>
                <c:ptCount val="3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2">
                    <c:v>2022</c:v>
                  </c:pt>
                </c:lvl>
              </c:multiLvlStrCache>
            </c:multiLvlStrRef>
          </c:cat>
          <c:val>
            <c:numRef>
              <c:f>'Exp-Imp'!$D$4:$XFD$4</c:f>
              <c:numCache>
                <c:formatCode>0.0</c:formatCode>
                <c:ptCount val="33"/>
                <c:pt idx="0">
                  <c:v>2450.6999999999998</c:v>
                </c:pt>
                <c:pt idx="1">
                  <c:v>2493.4</c:v>
                </c:pt>
                <c:pt idx="2">
                  <c:v>2625.5</c:v>
                </c:pt>
                <c:pt idx="3">
                  <c:v>2816.7</c:v>
                </c:pt>
                <c:pt idx="4">
                  <c:v>2476.5</c:v>
                </c:pt>
                <c:pt idx="5">
                  <c:v>2555.1999999999998</c:v>
                </c:pt>
                <c:pt idx="6">
                  <c:v>2663.4</c:v>
                </c:pt>
                <c:pt idx="7">
                  <c:v>2809.5</c:v>
                </c:pt>
                <c:pt idx="8">
                  <c:v>2391.5</c:v>
                </c:pt>
                <c:pt idx="9">
                  <c:v>2569.5</c:v>
                </c:pt>
                <c:pt idx="10">
                  <c:v>2678.2</c:v>
                </c:pt>
                <c:pt idx="11">
                  <c:v>2850.8</c:v>
                </c:pt>
                <c:pt idx="12">
                  <c:v>2719.6</c:v>
                </c:pt>
                <c:pt idx="13">
                  <c:v>2783.8</c:v>
                </c:pt>
                <c:pt idx="14">
                  <c:v>2956.9</c:v>
                </c:pt>
                <c:pt idx="15">
                  <c:v>3187</c:v>
                </c:pt>
                <c:pt idx="16">
                  <c:v>2969.9</c:v>
                </c:pt>
                <c:pt idx="17">
                  <c:v>3193.3</c:v>
                </c:pt>
                <c:pt idx="18">
                  <c:v>3189.7</c:v>
                </c:pt>
                <c:pt idx="19">
                  <c:v>3420.5</c:v>
                </c:pt>
                <c:pt idx="20">
                  <c:v>3123.6</c:v>
                </c:pt>
                <c:pt idx="21">
                  <c:v>3158.2</c:v>
                </c:pt>
                <c:pt idx="22">
                  <c:v>3298.5</c:v>
                </c:pt>
                <c:pt idx="23">
                  <c:v>3385.3</c:v>
                </c:pt>
                <c:pt idx="24">
                  <c:v>3266.4</c:v>
                </c:pt>
                <c:pt idx="25">
                  <c:v>2842.7</c:v>
                </c:pt>
                <c:pt idx="26">
                  <c:v>3452.8</c:v>
                </c:pt>
                <c:pt idx="27">
                  <c:v>3742.7</c:v>
                </c:pt>
                <c:pt idx="28">
                  <c:v>3526.4</c:v>
                </c:pt>
                <c:pt idx="29">
                  <c:v>3776.6</c:v>
                </c:pt>
                <c:pt idx="30">
                  <c:v>4388.7</c:v>
                </c:pt>
                <c:pt idx="31">
                  <c:v>4751.2</c:v>
                </c:pt>
                <c:pt idx="32">
                  <c:v>4629.8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7E-4A02-90E4-37F93388E52F}"/>
            </c:ext>
          </c:extLst>
        </c:ser>
        <c:ser>
          <c:idx val="1"/>
          <c:order val="1"/>
          <c:tx>
            <c:strRef>
              <c:f>'Exp-Imp'!$C$5</c:f>
              <c:strCache>
                <c:ptCount val="1"/>
                <c:pt idx="0">
                  <c:v>Import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'Exp-Imp'!$D$2:$AJ$3</c:f>
              <c:multiLvlStrCache>
                <c:ptCount val="3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2">
                    <c:v>2022</c:v>
                  </c:pt>
                </c:lvl>
              </c:multiLvlStrCache>
            </c:multiLvlStrRef>
          </c:cat>
          <c:val>
            <c:numRef>
              <c:f>'Exp-Imp'!$D$5:$XFD$5</c:f>
              <c:numCache>
                <c:formatCode>0.0</c:formatCode>
                <c:ptCount val="33"/>
                <c:pt idx="0">
                  <c:v>-3068.8</c:v>
                </c:pt>
                <c:pt idx="1">
                  <c:v>-3120.5</c:v>
                </c:pt>
                <c:pt idx="2">
                  <c:v>-3306.5</c:v>
                </c:pt>
                <c:pt idx="3">
                  <c:v>-3413.2</c:v>
                </c:pt>
                <c:pt idx="4">
                  <c:v>-3050.1</c:v>
                </c:pt>
                <c:pt idx="5">
                  <c:v>-3139.2</c:v>
                </c:pt>
                <c:pt idx="6">
                  <c:v>-3295.5</c:v>
                </c:pt>
                <c:pt idx="7">
                  <c:v>-3225.4</c:v>
                </c:pt>
                <c:pt idx="8">
                  <c:v>-2828.1</c:v>
                </c:pt>
                <c:pt idx="9">
                  <c:v>-3068</c:v>
                </c:pt>
                <c:pt idx="10">
                  <c:v>-3149.9</c:v>
                </c:pt>
                <c:pt idx="11">
                  <c:v>-3370.5</c:v>
                </c:pt>
                <c:pt idx="12">
                  <c:v>-3257.4</c:v>
                </c:pt>
                <c:pt idx="13">
                  <c:v>-3452</c:v>
                </c:pt>
                <c:pt idx="14">
                  <c:v>-3777.4</c:v>
                </c:pt>
                <c:pt idx="15">
                  <c:v>-3690</c:v>
                </c:pt>
                <c:pt idx="16">
                  <c:v>-3477.4</c:v>
                </c:pt>
                <c:pt idx="17">
                  <c:v>-3857.4</c:v>
                </c:pt>
                <c:pt idx="18">
                  <c:v>-4313.8999999999996</c:v>
                </c:pt>
                <c:pt idx="19">
                  <c:v>-4144.2</c:v>
                </c:pt>
                <c:pt idx="20">
                  <c:v>-3730.2</c:v>
                </c:pt>
                <c:pt idx="21">
                  <c:v>-4044.8</c:v>
                </c:pt>
                <c:pt idx="22">
                  <c:v>-4087.5</c:v>
                </c:pt>
                <c:pt idx="23">
                  <c:v>-4051.1</c:v>
                </c:pt>
                <c:pt idx="24">
                  <c:v>-3720.9</c:v>
                </c:pt>
                <c:pt idx="25">
                  <c:v>-3228.3</c:v>
                </c:pt>
                <c:pt idx="26">
                  <c:v>-4043.7</c:v>
                </c:pt>
                <c:pt idx="27">
                  <c:v>-4166.6000000000004</c:v>
                </c:pt>
                <c:pt idx="28">
                  <c:v>-3910.9</c:v>
                </c:pt>
                <c:pt idx="29">
                  <c:v>-4846.3</c:v>
                </c:pt>
                <c:pt idx="30">
                  <c:v>-5523.8</c:v>
                </c:pt>
                <c:pt idx="31">
                  <c:v>-5238</c:v>
                </c:pt>
                <c:pt idx="32">
                  <c:v>-5531.8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7E-4A02-90E4-37F93388E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52322632"/>
        <c:axId val="152319104"/>
      </c:barChart>
      <c:lineChart>
        <c:grouping val="standard"/>
        <c:varyColors val="0"/>
        <c:ser>
          <c:idx val="2"/>
          <c:order val="2"/>
          <c:tx>
            <c:strRef>
              <c:f>'Exp-Imp'!$C$6</c:f>
              <c:strCache>
                <c:ptCount val="1"/>
                <c:pt idx="0">
                  <c:v>Trade balance</c:v>
                </c:pt>
              </c:strCache>
            </c:strRef>
          </c:tx>
          <c:spPr>
            <a:ln w="127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'Exp-Imp'!$D$3:$XFD$3</c:f>
              <c:strCache>
                <c:ptCount val="33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</c:v>
                </c:pt>
              </c:strCache>
            </c:strRef>
          </c:cat>
          <c:val>
            <c:numRef>
              <c:f>'Exp-Imp'!$D$6:$XFD$6</c:f>
              <c:numCache>
                <c:formatCode>0.0</c:formatCode>
                <c:ptCount val="33"/>
                <c:pt idx="0">
                  <c:v>-618.10000000000036</c:v>
                </c:pt>
                <c:pt idx="1">
                  <c:v>-627.09999999999991</c:v>
                </c:pt>
                <c:pt idx="2">
                  <c:v>-681</c:v>
                </c:pt>
                <c:pt idx="3">
                  <c:v>-596.5</c:v>
                </c:pt>
                <c:pt idx="4">
                  <c:v>-573.59999999999991</c:v>
                </c:pt>
                <c:pt idx="5">
                  <c:v>-584</c:v>
                </c:pt>
                <c:pt idx="6">
                  <c:v>-632.09999999999991</c:v>
                </c:pt>
                <c:pt idx="7">
                  <c:v>-415.90000000000009</c:v>
                </c:pt>
                <c:pt idx="8">
                  <c:v>-436.59999999999991</c:v>
                </c:pt>
                <c:pt idx="9">
                  <c:v>-498.5</c:v>
                </c:pt>
                <c:pt idx="10">
                  <c:v>-471.70000000000027</c:v>
                </c:pt>
                <c:pt idx="11">
                  <c:v>-519.69999999999982</c:v>
                </c:pt>
                <c:pt idx="12">
                  <c:v>-537.80000000000018</c:v>
                </c:pt>
                <c:pt idx="13">
                  <c:v>-668.19999999999982</c:v>
                </c:pt>
                <c:pt idx="14">
                  <c:v>-820.5</c:v>
                </c:pt>
                <c:pt idx="15">
                  <c:v>-503</c:v>
                </c:pt>
                <c:pt idx="16">
                  <c:v>-507.5</c:v>
                </c:pt>
                <c:pt idx="17">
                  <c:v>-664.09999999999991</c:v>
                </c:pt>
                <c:pt idx="18">
                  <c:v>-1124.1999999999998</c:v>
                </c:pt>
                <c:pt idx="19">
                  <c:v>-723.69999999999982</c:v>
                </c:pt>
                <c:pt idx="20">
                  <c:v>-606.59999999999991</c:v>
                </c:pt>
                <c:pt idx="21">
                  <c:v>-886.60000000000036</c:v>
                </c:pt>
                <c:pt idx="22">
                  <c:v>-789</c:v>
                </c:pt>
                <c:pt idx="23">
                  <c:v>-665.79999999999973</c:v>
                </c:pt>
                <c:pt idx="24">
                  <c:v>-454.5</c:v>
                </c:pt>
                <c:pt idx="25">
                  <c:v>-385.60000000000036</c:v>
                </c:pt>
                <c:pt idx="26">
                  <c:v>-590.89999999999964</c:v>
                </c:pt>
                <c:pt idx="27">
                  <c:v>-423.90000000000055</c:v>
                </c:pt>
                <c:pt idx="28">
                  <c:v>-384.5</c:v>
                </c:pt>
                <c:pt idx="29">
                  <c:v>-1069.7000000000003</c:v>
                </c:pt>
                <c:pt idx="30">
                  <c:v>-1135.1000000000004</c:v>
                </c:pt>
                <c:pt idx="31">
                  <c:v>-486.80000000000018</c:v>
                </c:pt>
                <c:pt idx="32">
                  <c:v>-902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7E-4A02-90E4-37F93388E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22632"/>
        <c:axId val="152319104"/>
      </c:lineChart>
      <c:lineChart>
        <c:grouping val="standard"/>
        <c:varyColors val="0"/>
        <c:ser>
          <c:idx val="3"/>
          <c:order val="3"/>
          <c:tx>
            <c:strRef>
              <c:f>'Exp-Imp'!$C$9</c:f>
              <c:strCache>
                <c:ptCount val="1"/>
                <c:pt idx="0">
                  <c:v>Trade balance, % of nominal GDP (seasonally non-adjusted data)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dLbl>
              <c:idx val="29"/>
              <c:layout>
                <c:manualLayout>
                  <c:x val="-5.2163907677043382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CA2-48E7-A603-0E5AA014289B}"/>
                </c:ext>
              </c:extLst>
            </c:dLbl>
            <c:dLbl>
              <c:idx val="30"/>
              <c:layout>
                <c:manualLayout>
                  <c:x val="-2.1010378641636872E-2"/>
                  <c:y val="2.84389622242005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A2-48E7-A603-0E5AA014289B}"/>
                </c:ext>
              </c:extLst>
            </c:dLbl>
            <c:spPr>
              <a:solidFill>
                <a:srgbClr val="FFFFFF">
                  <a:alpha val="69804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'Exp-Imp'!$D$9:$XFD$9</c:f>
              <c:numCache>
                <c:formatCode>0.0</c:formatCode>
                <c:ptCount val="33"/>
                <c:pt idx="0">
                  <c:v>-11.648248889967681</c:v>
                </c:pt>
                <c:pt idx="1">
                  <c:v>-10.670833129848434</c:v>
                </c:pt>
                <c:pt idx="2">
                  <c:v>-11.072882656711371</c:v>
                </c:pt>
                <c:pt idx="3">
                  <c:v>-9.4795511857623325</c:v>
                </c:pt>
                <c:pt idx="4">
                  <c:v>-10.479340298489463</c:v>
                </c:pt>
                <c:pt idx="5">
                  <c:v>-9.4845504144456214</c:v>
                </c:pt>
                <c:pt idx="6">
                  <c:v>-9.7973235838519752</c:v>
                </c:pt>
                <c:pt idx="7">
                  <c:v>-6.4089574387593231</c:v>
                </c:pt>
                <c:pt idx="8">
                  <c:v>-7.7195023520082451</c:v>
                </c:pt>
                <c:pt idx="9">
                  <c:v>-7.8673611828976036</c:v>
                </c:pt>
                <c:pt idx="10">
                  <c:v>-7.1740648354778767</c:v>
                </c:pt>
                <c:pt idx="11">
                  <c:v>-7.6379991117170141</c:v>
                </c:pt>
                <c:pt idx="12">
                  <c:v>-9.0288193601525215</c:v>
                </c:pt>
                <c:pt idx="13">
                  <c:v>-9.9123861955855297</c:v>
                </c:pt>
                <c:pt idx="14">
                  <c:v>-11.600137533379556</c:v>
                </c:pt>
                <c:pt idx="15">
                  <c:v>-6.9728443063676497</c:v>
                </c:pt>
                <c:pt idx="16">
                  <c:v>-8.057979344580632</c:v>
                </c:pt>
                <c:pt idx="17">
                  <c:v>-9.074488280710364</c:v>
                </c:pt>
                <c:pt idx="18">
                  <c:v>-14.636500009504219</c:v>
                </c:pt>
                <c:pt idx="19">
                  <c:v>-9.2116744003406144</c:v>
                </c:pt>
                <c:pt idx="20">
                  <c:v>-8.9187139937798356</c:v>
                </c:pt>
                <c:pt idx="21">
                  <c:v>-11.521307726904208</c:v>
                </c:pt>
                <c:pt idx="22">
                  <c:v>-9.7514456610886917</c:v>
                </c:pt>
                <c:pt idx="23">
                  <c:v>-8.2611854813573622</c:v>
                </c:pt>
                <c:pt idx="24">
                  <c:v>-6.7353399657290494</c:v>
                </c:pt>
                <c:pt idx="25">
                  <c:v>-5.5552153978584515</c:v>
                </c:pt>
                <c:pt idx="26">
                  <c:v>-7.563789149873104</c:v>
                </c:pt>
                <c:pt idx="27">
                  <c:v>-5.3284695388529588</c:v>
                </c:pt>
                <c:pt idx="28">
                  <c:v>-5.6243093033682223</c:v>
                </c:pt>
                <c:pt idx="29">
                  <c:v>-13.123354750029966</c:v>
                </c:pt>
                <c:pt idx="30">
                  <c:v>-12.817222299821381</c:v>
                </c:pt>
                <c:pt idx="31">
                  <c:v>-5.3951342937366924</c:v>
                </c:pt>
                <c:pt idx="32">
                  <c:v>-11.085956722981361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7E-4A02-90E4-37F93388E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24200"/>
        <c:axId val="152323416"/>
      </c:lineChart>
      <c:catAx>
        <c:axId val="152322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19104"/>
        <c:crosses val="autoZero"/>
        <c:auto val="1"/>
        <c:lblAlgn val="ctr"/>
        <c:lblOffset val="100"/>
        <c:noMultiLvlLbl val="0"/>
      </c:catAx>
      <c:valAx>
        <c:axId val="152319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2263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2394283645196925E-3"/>
                <c:y val="6.7423897923284334E-2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105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r>
                    <a:rPr lang="lv-LV"/>
                    <a:t>Thsd. EUR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</c:dispUnitsLbl>
        </c:dispUnits>
      </c:valAx>
      <c:valAx>
        <c:axId val="152323416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lv-LV"/>
                  <a:t>%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0.96081280677762027"/>
              <c:y val="3.342978075106122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lv-LV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24200"/>
        <c:crosses val="max"/>
        <c:crossBetween val="between"/>
      </c:valAx>
      <c:catAx>
        <c:axId val="152324200"/>
        <c:scaling>
          <c:orientation val="minMax"/>
        </c:scaling>
        <c:delete val="1"/>
        <c:axPos val="b"/>
        <c:majorTickMark val="out"/>
        <c:minorTickMark val="none"/>
        <c:tickLblPos val="nextTo"/>
        <c:crossAx val="1523234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7940370996191386"/>
          <c:w val="1"/>
          <c:h val="0.100977759744063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200"/>
              <a:t>Ceturkšņa tirdzniecības bilance absolūtās vērtībās un % no nominālā IKP </a:t>
            </a:r>
          </a:p>
          <a:p>
            <a:pPr algn="ctr" rtl="0"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 sz="1200"/>
          </a:p>
        </c:rich>
      </c:tx>
      <c:layout>
        <c:manualLayout>
          <c:xMode val="edge"/>
          <c:yMode val="edge"/>
          <c:x val="0.16446635895308959"/>
          <c:y val="1.89941850762615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7.7346657650299411E-2"/>
          <c:y val="0.13452539541619846"/>
          <c:w val="0.85738410978137003"/>
          <c:h val="0.6970008036640803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'Exp-Imp'!$B$4</c:f>
              <c:strCache>
                <c:ptCount val="1"/>
                <c:pt idx="0">
                  <c:v>Eksports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'Exp-Imp'!$D$2:$AJ$3</c:f>
              <c:multiLvlStrCache>
                <c:ptCount val="3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2">
                    <c:v>2022</c:v>
                  </c:pt>
                </c:lvl>
              </c:multiLvlStrCache>
            </c:multiLvlStrRef>
          </c:cat>
          <c:val>
            <c:numRef>
              <c:f>'Exp-Imp'!$D$4:$XFD$4</c:f>
              <c:numCache>
                <c:formatCode>0.0</c:formatCode>
                <c:ptCount val="33"/>
                <c:pt idx="0">
                  <c:v>2450.6999999999998</c:v>
                </c:pt>
                <c:pt idx="1">
                  <c:v>2493.4</c:v>
                </c:pt>
                <c:pt idx="2">
                  <c:v>2625.5</c:v>
                </c:pt>
                <c:pt idx="3">
                  <c:v>2816.7</c:v>
                </c:pt>
                <c:pt idx="4">
                  <c:v>2476.5</c:v>
                </c:pt>
                <c:pt idx="5">
                  <c:v>2555.1999999999998</c:v>
                </c:pt>
                <c:pt idx="6">
                  <c:v>2663.4</c:v>
                </c:pt>
                <c:pt idx="7">
                  <c:v>2809.5</c:v>
                </c:pt>
                <c:pt idx="8">
                  <c:v>2391.5</c:v>
                </c:pt>
                <c:pt idx="9">
                  <c:v>2569.5</c:v>
                </c:pt>
                <c:pt idx="10">
                  <c:v>2678.2</c:v>
                </c:pt>
                <c:pt idx="11">
                  <c:v>2850.8</c:v>
                </c:pt>
                <c:pt idx="12">
                  <c:v>2719.6</c:v>
                </c:pt>
                <c:pt idx="13">
                  <c:v>2783.8</c:v>
                </c:pt>
                <c:pt idx="14">
                  <c:v>2956.9</c:v>
                </c:pt>
                <c:pt idx="15">
                  <c:v>3187</c:v>
                </c:pt>
                <c:pt idx="16">
                  <c:v>2969.9</c:v>
                </c:pt>
                <c:pt idx="17">
                  <c:v>3193.3</c:v>
                </c:pt>
                <c:pt idx="18">
                  <c:v>3189.7</c:v>
                </c:pt>
                <c:pt idx="19">
                  <c:v>3420.5</c:v>
                </c:pt>
                <c:pt idx="20">
                  <c:v>3123.6</c:v>
                </c:pt>
                <c:pt idx="21">
                  <c:v>3158.2</c:v>
                </c:pt>
                <c:pt idx="22">
                  <c:v>3298.5</c:v>
                </c:pt>
                <c:pt idx="23">
                  <c:v>3385.3</c:v>
                </c:pt>
                <c:pt idx="24">
                  <c:v>3266.4</c:v>
                </c:pt>
                <c:pt idx="25">
                  <c:v>2842.7</c:v>
                </c:pt>
                <c:pt idx="26">
                  <c:v>3452.8</c:v>
                </c:pt>
                <c:pt idx="27">
                  <c:v>3742.7</c:v>
                </c:pt>
                <c:pt idx="28">
                  <c:v>3526.4</c:v>
                </c:pt>
                <c:pt idx="29">
                  <c:v>3776.6</c:v>
                </c:pt>
                <c:pt idx="30">
                  <c:v>4388.7</c:v>
                </c:pt>
                <c:pt idx="31">
                  <c:v>4751.2</c:v>
                </c:pt>
                <c:pt idx="32">
                  <c:v>4629.8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BE-49BC-B7A6-20A2375AD8DD}"/>
            </c:ext>
          </c:extLst>
        </c:ser>
        <c:ser>
          <c:idx val="1"/>
          <c:order val="1"/>
          <c:tx>
            <c:strRef>
              <c:f>'Exp-Imp'!$B$5</c:f>
              <c:strCache>
                <c:ptCount val="1"/>
                <c:pt idx="0">
                  <c:v>Imports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'Exp-Imp'!$D$2:$AJ$3</c:f>
              <c:multiLvlStrCache>
                <c:ptCount val="3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2">
                    <c:v>2022</c:v>
                  </c:pt>
                </c:lvl>
              </c:multiLvlStrCache>
            </c:multiLvlStrRef>
          </c:cat>
          <c:val>
            <c:numRef>
              <c:f>'Exp-Imp'!$D$5:$XFD$5</c:f>
              <c:numCache>
                <c:formatCode>0.0</c:formatCode>
                <c:ptCount val="33"/>
                <c:pt idx="0">
                  <c:v>-3068.8</c:v>
                </c:pt>
                <c:pt idx="1">
                  <c:v>-3120.5</c:v>
                </c:pt>
                <c:pt idx="2">
                  <c:v>-3306.5</c:v>
                </c:pt>
                <c:pt idx="3">
                  <c:v>-3413.2</c:v>
                </c:pt>
                <c:pt idx="4">
                  <c:v>-3050.1</c:v>
                </c:pt>
                <c:pt idx="5">
                  <c:v>-3139.2</c:v>
                </c:pt>
                <c:pt idx="6">
                  <c:v>-3295.5</c:v>
                </c:pt>
                <c:pt idx="7">
                  <c:v>-3225.4</c:v>
                </c:pt>
                <c:pt idx="8">
                  <c:v>-2828.1</c:v>
                </c:pt>
                <c:pt idx="9">
                  <c:v>-3068</c:v>
                </c:pt>
                <c:pt idx="10">
                  <c:v>-3149.9</c:v>
                </c:pt>
                <c:pt idx="11">
                  <c:v>-3370.5</c:v>
                </c:pt>
                <c:pt idx="12">
                  <c:v>-3257.4</c:v>
                </c:pt>
                <c:pt idx="13">
                  <c:v>-3452</c:v>
                </c:pt>
                <c:pt idx="14">
                  <c:v>-3777.4</c:v>
                </c:pt>
                <c:pt idx="15">
                  <c:v>-3690</c:v>
                </c:pt>
                <c:pt idx="16">
                  <c:v>-3477.4</c:v>
                </c:pt>
                <c:pt idx="17">
                  <c:v>-3857.4</c:v>
                </c:pt>
                <c:pt idx="18">
                  <c:v>-4313.8999999999996</c:v>
                </c:pt>
                <c:pt idx="19">
                  <c:v>-4144.2</c:v>
                </c:pt>
                <c:pt idx="20">
                  <c:v>-3730.2</c:v>
                </c:pt>
                <c:pt idx="21">
                  <c:v>-4044.8</c:v>
                </c:pt>
                <c:pt idx="22">
                  <c:v>-4087.5</c:v>
                </c:pt>
                <c:pt idx="23">
                  <c:v>-4051.1</c:v>
                </c:pt>
                <c:pt idx="24">
                  <c:v>-3720.9</c:v>
                </c:pt>
                <c:pt idx="25">
                  <c:v>-3228.3</c:v>
                </c:pt>
                <c:pt idx="26">
                  <c:v>-4043.7</c:v>
                </c:pt>
                <c:pt idx="27">
                  <c:v>-4166.6000000000004</c:v>
                </c:pt>
                <c:pt idx="28">
                  <c:v>-3910.9</c:v>
                </c:pt>
                <c:pt idx="29">
                  <c:v>-4846.3</c:v>
                </c:pt>
                <c:pt idx="30">
                  <c:v>-5523.8</c:v>
                </c:pt>
                <c:pt idx="31">
                  <c:v>-5238</c:v>
                </c:pt>
                <c:pt idx="32">
                  <c:v>-5531.8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BE-49BC-B7A6-20A2375AD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52317144"/>
        <c:axId val="152319496"/>
      </c:barChart>
      <c:lineChart>
        <c:grouping val="standard"/>
        <c:varyColors val="0"/>
        <c:ser>
          <c:idx val="2"/>
          <c:order val="2"/>
          <c:tx>
            <c:strRef>
              <c:f>'Exp-Imp'!$B$6</c:f>
              <c:strCache>
                <c:ptCount val="1"/>
                <c:pt idx="0">
                  <c:v>Tirdzniecības bilance</c:v>
                </c:pt>
              </c:strCache>
            </c:strRef>
          </c:tx>
          <c:spPr>
            <a:ln w="127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'Exp-Imp'!$D$3:$XFD$3</c:f>
              <c:strCache>
                <c:ptCount val="33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</c:v>
                </c:pt>
              </c:strCache>
            </c:strRef>
          </c:cat>
          <c:val>
            <c:numRef>
              <c:f>'Exp-Imp'!$D$6:$XFD$6</c:f>
              <c:numCache>
                <c:formatCode>0.0</c:formatCode>
                <c:ptCount val="33"/>
                <c:pt idx="0">
                  <c:v>-618.10000000000036</c:v>
                </c:pt>
                <c:pt idx="1">
                  <c:v>-627.09999999999991</c:v>
                </c:pt>
                <c:pt idx="2">
                  <c:v>-681</c:v>
                </c:pt>
                <c:pt idx="3">
                  <c:v>-596.5</c:v>
                </c:pt>
                <c:pt idx="4">
                  <c:v>-573.59999999999991</c:v>
                </c:pt>
                <c:pt idx="5">
                  <c:v>-584</c:v>
                </c:pt>
                <c:pt idx="6">
                  <c:v>-632.09999999999991</c:v>
                </c:pt>
                <c:pt idx="7">
                  <c:v>-415.90000000000009</c:v>
                </c:pt>
                <c:pt idx="8">
                  <c:v>-436.59999999999991</c:v>
                </c:pt>
                <c:pt idx="9">
                  <c:v>-498.5</c:v>
                </c:pt>
                <c:pt idx="10">
                  <c:v>-471.70000000000027</c:v>
                </c:pt>
                <c:pt idx="11">
                  <c:v>-519.69999999999982</c:v>
                </c:pt>
                <c:pt idx="12">
                  <c:v>-537.80000000000018</c:v>
                </c:pt>
                <c:pt idx="13">
                  <c:v>-668.19999999999982</c:v>
                </c:pt>
                <c:pt idx="14">
                  <c:v>-820.5</c:v>
                </c:pt>
                <c:pt idx="15">
                  <c:v>-503</c:v>
                </c:pt>
                <c:pt idx="16">
                  <c:v>-507.5</c:v>
                </c:pt>
                <c:pt idx="17">
                  <c:v>-664.09999999999991</c:v>
                </c:pt>
                <c:pt idx="18">
                  <c:v>-1124.1999999999998</c:v>
                </c:pt>
                <c:pt idx="19">
                  <c:v>-723.69999999999982</c:v>
                </c:pt>
                <c:pt idx="20">
                  <c:v>-606.59999999999991</c:v>
                </c:pt>
                <c:pt idx="21">
                  <c:v>-886.60000000000036</c:v>
                </c:pt>
                <c:pt idx="22">
                  <c:v>-789</c:v>
                </c:pt>
                <c:pt idx="23">
                  <c:v>-665.79999999999973</c:v>
                </c:pt>
                <c:pt idx="24">
                  <c:v>-454.5</c:v>
                </c:pt>
                <c:pt idx="25">
                  <c:v>-385.60000000000036</c:v>
                </c:pt>
                <c:pt idx="26">
                  <c:v>-590.89999999999964</c:v>
                </c:pt>
                <c:pt idx="27">
                  <c:v>-423.90000000000055</c:v>
                </c:pt>
                <c:pt idx="28">
                  <c:v>-384.5</c:v>
                </c:pt>
                <c:pt idx="29">
                  <c:v>-1069.7000000000003</c:v>
                </c:pt>
                <c:pt idx="30">
                  <c:v>-1135.1000000000004</c:v>
                </c:pt>
                <c:pt idx="31">
                  <c:v>-486.80000000000018</c:v>
                </c:pt>
                <c:pt idx="32">
                  <c:v>-902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BE-49BC-B7A6-20A2375AD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17144"/>
        <c:axId val="152319496"/>
      </c:lineChart>
      <c:lineChart>
        <c:grouping val="standard"/>
        <c:varyColors val="0"/>
        <c:ser>
          <c:idx val="3"/>
          <c:order val="3"/>
          <c:tx>
            <c:strRef>
              <c:f>'Exp-Imp'!$B$9</c:f>
              <c:strCache>
                <c:ptCount val="1"/>
                <c:pt idx="0">
                  <c:v>Tirdzniecības bilance, % no nominālā IKP (sezonali neizlīdzināti dati)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dLbl>
              <c:idx val="29"/>
              <c:layout>
                <c:manualLayout>
                  <c:x val="-5.1614744409494047E-2"/>
                  <c:y val="-1.145617978589258E-1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A71-461D-BB98-CA0DFFE176AC}"/>
                </c:ext>
              </c:extLst>
            </c:dLbl>
            <c:dLbl>
              <c:idx val="30"/>
              <c:layout>
                <c:manualLayout>
                  <c:x val="-1.9461633715588716E-2"/>
                  <c:y val="2.81200388612540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A71-461D-BB98-CA0DFFE176AC}"/>
                </c:ext>
              </c:extLst>
            </c:dLbl>
            <c:spPr>
              <a:solidFill>
                <a:srgbClr val="FFFFFF">
                  <a:alpha val="69804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'Exp-Imp'!$D$2:$AJ$3</c:f>
              <c:multiLvlStrCache>
                <c:ptCount val="3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2">
                    <c:v>2022</c:v>
                  </c:pt>
                </c:lvl>
              </c:multiLvlStrCache>
            </c:multiLvlStrRef>
          </c:cat>
          <c:val>
            <c:numRef>
              <c:f>'Exp-Imp'!$D$9:$AJ$9</c:f>
              <c:numCache>
                <c:formatCode>0.0</c:formatCode>
                <c:ptCount val="33"/>
                <c:pt idx="0">
                  <c:v>-11.648248889967681</c:v>
                </c:pt>
                <c:pt idx="1">
                  <c:v>-10.670833129848434</c:v>
                </c:pt>
                <c:pt idx="2">
                  <c:v>-11.072882656711371</c:v>
                </c:pt>
                <c:pt idx="3">
                  <c:v>-9.4795511857623325</c:v>
                </c:pt>
                <c:pt idx="4">
                  <c:v>-10.479340298489463</c:v>
                </c:pt>
                <c:pt idx="5">
                  <c:v>-9.4845504144456214</c:v>
                </c:pt>
                <c:pt idx="6">
                  <c:v>-9.7973235838519752</c:v>
                </c:pt>
                <c:pt idx="7">
                  <c:v>-6.4089574387593231</c:v>
                </c:pt>
                <c:pt idx="8">
                  <c:v>-7.7195023520082451</c:v>
                </c:pt>
                <c:pt idx="9">
                  <c:v>-7.8673611828976036</c:v>
                </c:pt>
                <c:pt idx="10">
                  <c:v>-7.1740648354778767</c:v>
                </c:pt>
                <c:pt idx="11">
                  <c:v>-7.6379991117170141</c:v>
                </c:pt>
                <c:pt idx="12">
                  <c:v>-9.0288193601525215</c:v>
                </c:pt>
                <c:pt idx="13">
                  <c:v>-9.9123861955855297</c:v>
                </c:pt>
                <c:pt idx="14">
                  <c:v>-11.600137533379556</c:v>
                </c:pt>
                <c:pt idx="15">
                  <c:v>-6.9728443063676497</c:v>
                </c:pt>
                <c:pt idx="16">
                  <c:v>-8.057979344580632</c:v>
                </c:pt>
                <c:pt idx="17">
                  <c:v>-9.074488280710364</c:v>
                </c:pt>
                <c:pt idx="18">
                  <c:v>-14.636500009504219</c:v>
                </c:pt>
                <c:pt idx="19">
                  <c:v>-9.2116744003406144</c:v>
                </c:pt>
                <c:pt idx="20">
                  <c:v>-8.9187139937798356</c:v>
                </c:pt>
                <c:pt idx="21">
                  <c:v>-11.521307726904208</c:v>
                </c:pt>
                <c:pt idx="22">
                  <c:v>-9.7514456610886917</c:v>
                </c:pt>
                <c:pt idx="23">
                  <c:v>-8.2611854813573622</c:v>
                </c:pt>
                <c:pt idx="24">
                  <c:v>-6.7353399657290494</c:v>
                </c:pt>
                <c:pt idx="25">
                  <c:v>-5.5552153978584515</c:v>
                </c:pt>
                <c:pt idx="26">
                  <c:v>-7.563789149873104</c:v>
                </c:pt>
                <c:pt idx="27">
                  <c:v>-5.3284695388529588</c:v>
                </c:pt>
                <c:pt idx="28">
                  <c:v>-5.6243093033682223</c:v>
                </c:pt>
                <c:pt idx="29">
                  <c:v>-13.123354750029966</c:v>
                </c:pt>
                <c:pt idx="30">
                  <c:v>-12.817222299821381</c:v>
                </c:pt>
                <c:pt idx="31">
                  <c:v>-5.3951342937366924</c:v>
                </c:pt>
                <c:pt idx="32">
                  <c:v>-11.085956722981361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BE-49BC-B7A6-20A2375AD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710904"/>
        <c:axId val="152319888"/>
      </c:lineChart>
      <c:catAx>
        <c:axId val="152317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19496"/>
        <c:crosses val="autoZero"/>
        <c:auto val="1"/>
        <c:lblAlgn val="ctr"/>
        <c:lblOffset val="100"/>
        <c:noMultiLvlLbl val="0"/>
      </c:catAx>
      <c:valAx>
        <c:axId val="152319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1714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5.9150208791186277E-3"/>
                <c:y val="7.5895984648570225E-2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r>
                    <a:rPr lang="lv-LV"/>
                    <a:t>Tūkst. EUR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</c:dispUnitsLbl>
        </c:dispUnits>
      </c:valAx>
      <c:valAx>
        <c:axId val="152319888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lv-LV"/>
                  <a:t>%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0.96081284700372593"/>
              <c:y val="4.62176613436931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lv-LV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61710904"/>
        <c:crosses val="max"/>
        <c:crossBetween val="between"/>
      </c:valAx>
      <c:catAx>
        <c:axId val="161710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319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9104345149624043E-3"/>
          <c:y val="0.93410408869889627"/>
          <c:w val="0.99608956548503758"/>
          <c:h val="4.7347797710360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9526</xdr:colOff>
      <xdr:row>18</xdr:row>
      <xdr:rowOff>171226</xdr:rowOff>
    </xdr:from>
    <xdr:to>
      <xdr:col>26</xdr:col>
      <xdr:colOff>211667</xdr:colOff>
      <xdr:row>38</xdr:row>
      <xdr:rowOff>130752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08F01AB-0E3C-4F7D-9B52-618781459E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533400</xdr:colOff>
      <xdr:row>1</xdr:row>
      <xdr:rowOff>112713</xdr:rowOff>
    </xdr:from>
    <xdr:to>
      <xdr:col>26</xdr:col>
      <xdr:colOff>400049</xdr:colOff>
      <xdr:row>18</xdr:row>
      <xdr:rowOff>6351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7DDAFD1-7FF9-4A54-9BEF-57EA99713A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566398</xdr:colOff>
      <xdr:row>11</xdr:row>
      <xdr:rowOff>162341</xdr:rowOff>
    </xdr:from>
    <xdr:to>
      <xdr:col>20</xdr:col>
      <xdr:colOff>638592</xdr:colOff>
      <xdr:row>35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135D650-4CA1-42E1-8F86-22BA9957C6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663349</xdr:colOff>
      <xdr:row>11</xdr:row>
      <xdr:rowOff>13570</xdr:rowOff>
    </xdr:from>
    <xdr:to>
      <xdr:col>10</xdr:col>
      <xdr:colOff>619806</xdr:colOff>
      <xdr:row>34</xdr:row>
      <xdr:rowOff>79374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0A4FA5C-A8D4-469B-AB3C-A8F34696DE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FDP">
    <a:dk1>
      <a:srgbClr val="000000"/>
    </a:dk1>
    <a:lt1>
      <a:srgbClr val="FFFFFF"/>
    </a:lt1>
    <a:dk2>
      <a:srgbClr val="012069"/>
    </a:dk2>
    <a:lt2>
      <a:srgbClr val="00859B"/>
    </a:lt2>
    <a:accent1>
      <a:srgbClr val="0057B8"/>
    </a:accent1>
    <a:accent2>
      <a:srgbClr val="1F2A44"/>
    </a:accent2>
    <a:accent3>
      <a:srgbClr val="415563"/>
    </a:accent3>
    <a:accent4>
      <a:srgbClr val="828992"/>
    </a:accent4>
    <a:accent5>
      <a:srgbClr val="9D2234"/>
    </a:accent5>
    <a:accent6>
      <a:srgbClr val="7DA538"/>
    </a:accent6>
    <a:hlink>
      <a:srgbClr val="68478D"/>
    </a:hlink>
    <a:folHlink>
      <a:srgbClr val="830B55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stat.gov.lv/pxweb/lv/OSP_PUB/START__VEK__IS__ISI/ISI040c?s=isi040c&amp;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ata.stat.gov.lv/pxweb/lv/OSP_PUB/START__VEK__PC__PCI/PCI030c?s=pci030c&amp;" TargetMode="External"/><Relationship Id="rId1" Type="http://schemas.openxmlformats.org/officeDocument/2006/relationships/hyperlink" Target="https://fdp.gov.lv/17062020-fdp-viedoklis-par-finansu-ministrijas-makroekonomisko-raditaju-prognozem-2020-gadam-un-2021-2023gadam" TargetMode="External"/><Relationship Id="rId6" Type="http://schemas.openxmlformats.org/officeDocument/2006/relationships/hyperlink" Target="https://data.stat.gov.lv/pxweb/lv/OSP_PUB/START__VEK__IK__IKP/IKP020?s=ikp020&amp;" TargetMode="External"/><Relationship Id="rId5" Type="http://schemas.openxmlformats.org/officeDocument/2006/relationships/hyperlink" Target="https://data.stat.gov.lv/pxweb/lv/OSP_PUB/START__VEK__IS__ISP/ISP010c" TargetMode="External"/><Relationship Id="rId4" Type="http://schemas.openxmlformats.org/officeDocument/2006/relationships/hyperlink" Target="https://data.stat.gov.lv/pxweb/lv/OSP_PUB/START__VEK__IK__IKP/IKP100?s=ikp100&amp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data.stat.gov.lv/pxweb/lv/OSP_PUB/START__VEK__IS__ISP/ISP050c?s=isp050c&amp;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data.stat.gov.lv/pxweb/lv/OSP_PUB/START__VEK__IS__ISP/ISP050c?s=isp050c&amp;" TargetMode="External"/><Relationship Id="rId1" Type="http://schemas.openxmlformats.org/officeDocument/2006/relationships/hyperlink" Target="https://data.stat.gov.lv/pxweb/lv/OSP_PUB/START__TIR__AT__ATD/ATD100c?s=atd100c&amp;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31"/>
  <sheetViews>
    <sheetView showGridLines="0" tabSelected="1" zoomScale="70" zoomScaleNormal="70" workbookViewId="0">
      <selection sqref="A1:A2"/>
    </sheetView>
  </sheetViews>
  <sheetFormatPr defaultColWidth="0" defaultRowHeight="12.75" zeroHeight="1" x14ac:dyDescent="0.2"/>
  <cols>
    <col min="1" max="1" width="34.140625" style="123" customWidth="1"/>
    <col min="2" max="5" width="9.85546875" style="88" customWidth="1"/>
    <col min="6" max="6" width="10" style="88" customWidth="1"/>
    <col min="7" max="7" width="10.85546875" style="2" customWidth="1"/>
    <col min="8" max="8" width="10.7109375" style="2" customWidth="1"/>
    <col min="9" max="9" width="11.85546875" style="2" customWidth="1"/>
    <col min="10" max="10" width="11.28515625" style="2" customWidth="1"/>
    <col min="11" max="11" width="10.7109375" style="2" customWidth="1"/>
    <col min="12" max="12" width="11.28515625" style="2" customWidth="1"/>
    <col min="13" max="13" width="11" style="2" customWidth="1"/>
    <col min="14" max="19" width="9.140625" style="2" customWidth="1"/>
    <col min="20" max="20" width="9.85546875" style="2" customWidth="1"/>
    <col min="21" max="21" width="9.140625" style="2" customWidth="1"/>
    <col min="22" max="25" width="9.7109375" style="2" customWidth="1"/>
    <col min="26" max="26" width="10.85546875" style="2" customWidth="1"/>
    <col min="27" max="28" width="9.7109375" style="2" customWidth="1"/>
    <col min="29" max="29" width="11" style="2" customWidth="1"/>
    <col min="30" max="30" width="10.140625" style="2" customWidth="1"/>
    <col min="31" max="32" width="8.140625" style="2" customWidth="1"/>
    <col min="33" max="36" width="9.140625" style="2" customWidth="1"/>
    <col min="37" max="37" width="14.42578125" style="10" hidden="1" customWidth="1"/>
    <col min="38" max="39" width="13.28515625" style="10" hidden="1" customWidth="1"/>
    <col min="40" max="16384" width="9.140625" style="10" hidden="1"/>
  </cols>
  <sheetData>
    <row r="1" spans="1:38" ht="14.45" customHeight="1" x14ac:dyDescent="0.2">
      <c r="A1" s="171" t="s">
        <v>0</v>
      </c>
      <c r="B1" s="173" t="s">
        <v>1</v>
      </c>
      <c r="C1" s="174"/>
      <c r="D1" s="174"/>
      <c r="E1" s="174"/>
      <c r="F1" s="169">
        <v>2016</v>
      </c>
      <c r="G1" s="173" t="s">
        <v>2</v>
      </c>
      <c r="H1" s="174"/>
      <c r="I1" s="174"/>
      <c r="J1" s="174"/>
      <c r="K1" s="169">
        <v>2017</v>
      </c>
      <c r="L1" s="166" t="s">
        <v>3</v>
      </c>
      <c r="M1" s="167"/>
      <c r="N1" s="167"/>
      <c r="O1" s="168"/>
      <c r="P1" s="169">
        <v>2018</v>
      </c>
      <c r="Q1" s="175" t="s">
        <v>102</v>
      </c>
      <c r="R1" s="176"/>
      <c r="S1" s="176"/>
      <c r="T1" s="82"/>
      <c r="U1" s="169">
        <v>2019</v>
      </c>
      <c r="V1" s="175" t="s">
        <v>103</v>
      </c>
      <c r="W1" s="176"/>
      <c r="X1" s="176"/>
      <c r="Y1" s="82"/>
      <c r="Z1" s="169">
        <v>2020</v>
      </c>
      <c r="AA1" s="175" t="s">
        <v>111</v>
      </c>
      <c r="AB1" s="176"/>
      <c r="AC1" s="176"/>
      <c r="AD1" s="177"/>
      <c r="AE1" s="178">
        <v>2021</v>
      </c>
      <c r="AF1" s="142">
        <v>2022</v>
      </c>
      <c r="AG1" s="164" t="s">
        <v>128</v>
      </c>
      <c r="AH1" s="165"/>
      <c r="AI1" s="165"/>
      <c r="AJ1" s="165"/>
    </row>
    <row r="2" spans="1:38" ht="18.75" customHeight="1" x14ac:dyDescent="0.2">
      <c r="A2" s="172"/>
      <c r="B2" s="1" t="s">
        <v>4</v>
      </c>
      <c r="C2" s="1" t="s">
        <v>5</v>
      </c>
      <c r="D2" s="1" t="s">
        <v>6</v>
      </c>
      <c r="E2" s="1" t="s">
        <v>7</v>
      </c>
      <c r="F2" s="170"/>
      <c r="G2" s="16" t="s">
        <v>4</v>
      </c>
      <c r="H2" s="16" t="s">
        <v>5</v>
      </c>
      <c r="I2" s="16" t="s">
        <v>6</v>
      </c>
      <c r="J2" s="16" t="s">
        <v>7</v>
      </c>
      <c r="K2" s="170"/>
      <c r="L2" s="16" t="s">
        <v>4</v>
      </c>
      <c r="M2" s="16" t="s">
        <v>5</v>
      </c>
      <c r="N2" s="16" t="s">
        <v>6</v>
      </c>
      <c r="O2" s="16" t="s">
        <v>7</v>
      </c>
      <c r="P2" s="170"/>
      <c r="Q2" s="16" t="s">
        <v>4</v>
      </c>
      <c r="R2" s="16" t="s">
        <v>5</v>
      </c>
      <c r="S2" s="16" t="s">
        <v>6</v>
      </c>
      <c r="T2" s="16" t="s">
        <v>7</v>
      </c>
      <c r="U2" s="170"/>
      <c r="V2" s="16" t="s">
        <v>4</v>
      </c>
      <c r="W2" s="16" t="s">
        <v>5</v>
      </c>
      <c r="X2" s="16" t="s">
        <v>6</v>
      </c>
      <c r="Y2" s="16" t="s">
        <v>7</v>
      </c>
      <c r="Z2" s="170"/>
      <c r="AA2" s="16" t="s">
        <v>4</v>
      </c>
      <c r="AB2" s="16" t="s">
        <v>5</v>
      </c>
      <c r="AC2" s="16" t="s">
        <v>6</v>
      </c>
      <c r="AD2" s="16" t="s">
        <v>7</v>
      </c>
      <c r="AE2" s="170"/>
      <c r="AF2" s="16" t="s">
        <v>4</v>
      </c>
      <c r="AG2" s="47">
        <v>2022</v>
      </c>
      <c r="AH2" s="47">
        <v>2023</v>
      </c>
      <c r="AI2" s="47">
        <v>2024</v>
      </c>
      <c r="AJ2" s="47">
        <v>2025</v>
      </c>
    </row>
    <row r="3" spans="1:38" x14ac:dyDescent="0.2">
      <c r="A3" s="19" t="s">
        <v>8</v>
      </c>
      <c r="B3" s="17">
        <f t="shared" ref="B3:E4" si="0">F10/B10-1</f>
        <v>3.9912046622419428E-2</v>
      </c>
      <c r="C3" s="17">
        <f t="shared" si="0"/>
        <v>1.4631374522314777E-2</v>
      </c>
      <c r="D3" s="17">
        <f t="shared" si="0"/>
        <v>9.0539433180916173E-3</v>
      </c>
      <c r="E3" s="17">
        <f t="shared" si="0"/>
        <v>2.2657069897039639E-2</v>
      </c>
      <c r="F3" s="18">
        <f>H14/G14-1</f>
        <v>2.3676095426175214E-2</v>
      </c>
      <c r="G3" s="53">
        <f t="shared" ref="G3:J4" si="1">J10/F10-1</f>
        <v>2.0081333996887052E-2</v>
      </c>
      <c r="H3" s="17">
        <f t="shared" si="1"/>
        <v>3.8032454117286285E-2</v>
      </c>
      <c r="I3" s="17">
        <f t="shared" si="1"/>
        <v>3.9193909234955582E-2</v>
      </c>
      <c r="J3" s="17">
        <f t="shared" si="1"/>
        <v>3.4021002601341221E-2</v>
      </c>
      <c r="K3" s="18">
        <f>I14/H14-1</f>
        <v>3.3130888898412536E-2</v>
      </c>
      <c r="L3" s="17">
        <f t="shared" ref="L3:N4" si="2">N10/J10-1</f>
        <v>3.3626505433679288E-2</v>
      </c>
      <c r="M3" s="17">
        <f t="shared" si="2"/>
        <v>3.8441518346428838E-2</v>
      </c>
      <c r="N3" s="17">
        <f t="shared" si="2"/>
        <v>4.6245751285429515E-2</v>
      </c>
      <c r="O3" s="19">
        <f>Q10/M10-1</f>
        <v>4.9082015463495221E-2</v>
      </c>
      <c r="P3" s="18">
        <f>J14/I14-1</f>
        <v>3.9894803874928053E-2</v>
      </c>
      <c r="Q3" s="53">
        <f t="shared" ref="Q3:T4" si="3">R10/N10-1</f>
        <v>4.5626844207242057E-2</v>
      </c>
      <c r="R3" s="17">
        <f t="shared" si="3"/>
        <v>3.0123702120726792E-2</v>
      </c>
      <c r="S3" s="17">
        <f t="shared" si="3"/>
        <v>1.3708299569018534E-2</v>
      </c>
      <c r="T3" s="17">
        <f t="shared" si="3"/>
        <v>8.3291457158305438E-3</v>
      </c>
      <c r="U3" s="18">
        <f>K14/J14-1</f>
        <v>2.4843263546297623E-2</v>
      </c>
      <c r="V3" s="53">
        <f t="shared" ref="V3:Y4" si="4">V10/R10-1</f>
        <v>-1.6456979833071039E-2</v>
      </c>
      <c r="W3" s="53">
        <f t="shared" si="4"/>
        <v>-8.6763291270393506E-2</v>
      </c>
      <c r="X3" s="53">
        <f t="shared" si="4"/>
        <v>-3.0421642019072936E-2</v>
      </c>
      <c r="Y3" s="53">
        <f t="shared" si="4"/>
        <v>-1.6874989885351854E-2</v>
      </c>
      <c r="Z3" s="18">
        <f>L14/K14-1</f>
        <v>-3.7690784000846911E-2</v>
      </c>
      <c r="AA3" s="53">
        <f t="shared" ref="AA3:AD4" si="5">Z10/V10-1</f>
        <v>-4.0219911387991969E-3</v>
      </c>
      <c r="AB3" s="53">
        <f t="shared" si="5"/>
        <v>0.10129486749200911</v>
      </c>
      <c r="AC3" s="53">
        <f t="shared" si="5"/>
        <v>4.8198007415861222E-2</v>
      </c>
      <c r="AD3" s="53">
        <f t="shared" si="5"/>
        <v>2.7215393592176174E-2</v>
      </c>
      <c r="AE3" s="18">
        <f>M14/L14-1</f>
        <v>4.4820953994010759E-2</v>
      </c>
      <c r="AF3" s="53">
        <f>AD10/Z10-1</f>
        <v>6.3723173714251402E-2</v>
      </c>
      <c r="AG3" s="56">
        <v>2.1000000000000001E-2</v>
      </c>
      <c r="AH3" s="56">
        <v>2.5000000000000001E-2</v>
      </c>
      <c r="AI3" s="56">
        <v>3.3000000000000002E-2</v>
      </c>
      <c r="AJ3" s="56">
        <v>3.4000000000000002E-2</v>
      </c>
    </row>
    <row r="4" spans="1:38" x14ac:dyDescent="0.2">
      <c r="A4" s="22" t="s">
        <v>9</v>
      </c>
      <c r="B4" s="20">
        <f t="shared" si="0"/>
        <v>3.8100204622170564E-2</v>
      </c>
      <c r="C4" s="20">
        <f t="shared" si="0"/>
        <v>1.9285733217709655E-2</v>
      </c>
      <c r="D4" s="20">
        <f t="shared" si="0"/>
        <v>2.0027711989541119E-2</v>
      </c>
      <c r="E4" s="20">
        <f t="shared" si="0"/>
        <v>4.5296383976383581E-2</v>
      </c>
      <c r="F4" s="21">
        <f>H15/G15-1</f>
        <v>3.2524576831487906E-2</v>
      </c>
      <c r="G4" s="20">
        <f t="shared" si="1"/>
        <v>4.5103355545915713E-2</v>
      </c>
      <c r="H4" s="20">
        <f t="shared" si="1"/>
        <v>6.5413615998251462E-2</v>
      </c>
      <c r="I4" s="20">
        <f t="shared" si="1"/>
        <v>7.4335100241850638E-2</v>
      </c>
      <c r="J4" s="20">
        <f t="shared" si="1"/>
        <v>6.4384682737360643E-2</v>
      </c>
      <c r="K4" s="21">
        <f>I15/H15-1</f>
        <v>6.3580008674360089E-2</v>
      </c>
      <c r="L4" s="20">
        <f t="shared" si="2"/>
        <v>7.2728104785534597E-2</v>
      </c>
      <c r="M4" s="20">
        <f t="shared" si="2"/>
        <v>8.0562691248722063E-2</v>
      </c>
      <c r="N4" s="20">
        <f t="shared" si="2"/>
        <v>8.4909998966571365E-2</v>
      </c>
      <c r="O4" s="22">
        <f>Q11/M11-1</f>
        <v>8.9862500963839409E-2</v>
      </c>
      <c r="P4" s="21">
        <f>J15/I15-1</f>
        <v>8.0384234866079929E-2</v>
      </c>
      <c r="Q4" s="57">
        <f t="shared" si="3"/>
        <v>8.6757401930789513E-2</v>
      </c>
      <c r="R4" s="20">
        <f t="shared" si="3"/>
        <v>5.9199374988914366E-2</v>
      </c>
      <c r="S4" s="20">
        <f t="shared" si="3"/>
        <v>3.5909016217601009E-2</v>
      </c>
      <c r="T4" s="20">
        <f t="shared" si="3"/>
        <v>2.400630695845285E-2</v>
      </c>
      <c r="U4" s="21">
        <f>K15/J15-1</f>
        <v>5.1234436032434605E-2</v>
      </c>
      <c r="V4" s="57">
        <f t="shared" si="4"/>
        <v>2.2525784925140346E-3</v>
      </c>
      <c r="W4" s="57">
        <f t="shared" si="4"/>
        <v>-9.4490448047254483E-2</v>
      </c>
      <c r="X4" s="57">
        <f t="shared" si="4"/>
        <v>-4.2223907005549122E-2</v>
      </c>
      <c r="Y4" s="57">
        <f t="shared" si="4"/>
        <v>-1.7740464979870585E-2</v>
      </c>
      <c r="Z4" s="21">
        <f>L15/K15-1</f>
        <v>-3.8842215454307771E-2</v>
      </c>
      <c r="AA4" s="57">
        <f t="shared" si="5"/>
        <v>2.0275947677466988E-2</v>
      </c>
      <c r="AB4" s="57">
        <f t="shared" si="5"/>
        <v>0.16781127004019081</v>
      </c>
      <c r="AC4" s="57">
        <f t="shared" si="5"/>
        <v>0.1335921135624254</v>
      </c>
      <c r="AD4" s="57">
        <f t="shared" si="5"/>
        <v>0.13008465011884707</v>
      </c>
      <c r="AE4" s="21">
        <f>M15/L15-1</f>
        <v>0.11575229311952784</v>
      </c>
      <c r="AF4" s="57">
        <f>AD11/Z11-1</f>
        <v>0.18898720427062599</v>
      </c>
      <c r="AG4" s="57">
        <v>0.109</v>
      </c>
      <c r="AH4" s="57">
        <v>6.8000000000000005E-2</v>
      </c>
      <c r="AI4" s="57">
        <v>6.0999999999999999E-2</v>
      </c>
      <c r="AJ4" s="57">
        <v>5.8000000000000003E-2</v>
      </c>
    </row>
    <row r="5" spans="1:38" x14ac:dyDescent="0.2">
      <c r="A5" s="22" t="s">
        <v>10</v>
      </c>
      <c r="B5" s="20">
        <f>F18/B18-1</f>
        <v>-4.4487662574449471E-3</v>
      </c>
      <c r="C5" s="20">
        <f>G18/C18-1</f>
        <v>-6.9832602916876096E-3</v>
      </c>
      <c r="D5" s="20">
        <f>H18/D18-1</f>
        <v>2.2383204342633078E-3</v>
      </c>
      <c r="E5" s="20">
        <f>I18/E18-1</f>
        <v>1.4938501387424141E-2</v>
      </c>
      <c r="F5" s="23">
        <f>H21</f>
        <v>1.4064476304020967E-3</v>
      </c>
      <c r="G5" s="20">
        <f>J18/F18-1</f>
        <v>3.1847040437585461E-2</v>
      </c>
      <c r="H5" s="20">
        <f>K18/G18-1</f>
        <v>3.0951106223501945E-2</v>
      </c>
      <c r="I5" s="20">
        <f>L18/H18-1</f>
        <v>2.8858777535013536E-2</v>
      </c>
      <c r="J5" s="22">
        <f>M18/I18-1</f>
        <v>2.5611560394731336E-2</v>
      </c>
      <c r="K5" s="23">
        <f>I21</f>
        <v>2.930294902925823E-2</v>
      </c>
      <c r="L5" s="20">
        <f>N18/J18-1</f>
        <v>1.9916603953976209E-2</v>
      </c>
      <c r="M5" s="20">
        <f>O18/K18-1</f>
        <v>2.3523467325398562E-2</v>
      </c>
      <c r="N5" s="20">
        <f>P18/L18-1</f>
        <v>2.8878027649075433E-2</v>
      </c>
      <c r="O5" s="22">
        <f>Q18/M18-1</f>
        <v>2.9010270774976643E-2</v>
      </c>
      <c r="P5" s="23">
        <f>J21</f>
        <v>2.5344028482822356E-2</v>
      </c>
      <c r="Q5" s="58">
        <f>R18/N18-1</f>
        <v>2.9017722482354014E-2</v>
      </c>
      <c r="R5" s="20">
        <f>S18/O18-1</f>
        <v>3.2750991900243109E-2</v>
      </c>
      <c r="S5" s="20">
        <f>T18/P18-1</f>
        <v>2.8639552604240448E-2</v>
      </c>
      <c r="T5" s="20">
        <f>U18/Q18-1</f>
        <v>2.2112932935294483E-2</v>
      </c>
      <c r="U5" s="23">
        <f>K21</f>
        <v>2.811549455784812E-2</v>
      </c>
      <c r="V5" s="58">
        <f>V18/R18-1</f>
        <v>1.9414454636469403E-2</v>
      </c>
      <c r="W5" s="58">
        <f>W18/S18-1</f>
        <v>-4.2356940208996274E-3</v>
      </c>
      <c r="X5" s="58">
        <f>X18/T18-1</f>
        <v>4.4490516846185102E-6</v>
      </c>
      <c r="Y5" s="58">
        <f>Y18/U18-1</f>
        <v>-6.1432477539858921E-3</v>
      </c>
      <c r="Z5" s="23">
        <f>L21</f>
        <v>2.1888443570143856E-3</v>
      </c>
      <c r="AA5" s="58">
        <f>Z18/V18-1</f>
        <v>-1.2342565926555249E-3</v>
      </c>
      <c r="AB5" s="58">
        <f>AA18/W18-1</f>
        <v>2.3282069517290394E-2</v>
      </c>
      <c r="AC5" s="58">
        <f>AB18/X18-1</f>
        <v>3.7932445899772294E-2</v>
      </c>
      <c r="AD5" s="58">
        <f>AC18/Y18-1</f>
        <v>7.1405602401029E-2</v>
      </c>
      <c r="AE5" s="23">
        <f>M21</f>
        <v>3.2758733754288949E-2</v>
      </c>
      <c r="AF5" s="58">
        <f>AD18/Z18-1</f>
        <v>9.227614188016009E-2</v>
      </c>
      <c r="AG5" s="57">
        <v>8.5000000000000006E-2</v>
      </c>
      <c r="AH5" s="57">
        <v>3.5000000000000003E-2</v>
      </c>
      <c r="AI5" s="57">
        <v>2.5000000000000001E-2</v>
      </c>
      <c r="AJ5" s="57">
        <v>0.02</v>
      </c>
    </row>
    <row r="6" spans="1:38" x14ac:dyDescent="0.2">
      <c r="A6" s="25" t="s">
        <v>11</v>
      </c>
      <c r="B6" s="25">
        <f>F25-1</f>
        <v>0</v>
      </c>
      <c r="C6" s="25">
        <f>G25-1</f>
        <v>0</v>
      </c>
      <c r="D6" s="25">
        <f>H25-1</f>
        <v>6.0000000000000053E-3</v>
      </c>
      <c r="E6" s="25">
        <f>I25-1</f>
        <v>2.200000000000002E-2</v>
      </c>
      <c r="F6" s="26">
        <f>H28-1</f>
        <v>8.0000000000000071E-3</v>
      </c>
      <c r="G6" s="24">
        <f>J25-1</f>
        <v>2.0000000000000018E-2</v>
      </c>
      <c r="H6" s="24">
        <f>K25-1</f>
        <v>3.2999999999999918E-2</v>
      </c>
      <c r="I6" s="24">
        <f>L25-1</f>
        <v>3.6000000000000032E-2</v>
      </c>
      <c r="J6" s="24">
        <f>M25-1</f>
        <v>2.8000000000000025E-2</v>
      </c>
      <c r="K6" s="26">
        <f>I28-1</f>
        <v>2.8999999999999915E-2</v>
      </c>
      <c r="L6" s="24">
        <f>N25-1</f>
        <v>3.8000000000000034E-2</v>
      </c>
      <c r="M6" s="24">
        <f>O25-1</f>
        <v>3.6999999999999922E-2</v>
      </c>
      <c r="N6" s="24">
        <f>P25-1</f>
        <v>4.0999999999999925E-2</v>
      </c>
      <c r="O6" s="25">
        <f>Q25-1</f>
        <v>4.0000000000000036E-2</v>
      </c>
      <c r="P6" s="27">
        <f>J28-1</f>
        <v>3.8999999999999924E-2</v>
      </c>
      <c r="Q6" s="59">
        <f>R25-1</f>
        <v>4.2000000000000037E-2</v>
      </c>
      <c r="R6" s="24">
        <f>S25-1</f>
        <v>3.0000000000000027E-2</v>
      </c>
      <c r="S6" s="24">
        <f>T25-1</f>
        <v>2.0999999999999908E-2</v>
      </c>
      <c r="T6" s="24">
        <f>U25-1</f>
        <v>1.4999999999999902E-2</v>
      </c>
      <c r="U6" s="27">
        <f>K28-1</f>
        <v>2.6000000000000023E-2</v>
      </c>
      <c r="V6" s="59">
        <f>V25-1</f>
        <v>1.2999999999999901E-2</v>
      </c>
      <c r="W6" s="59">
        <f>W25-1</f>
        <v>-1.0000000000000009E-2</v>
      </c>
      <c r="X6" s="59">
        <f>X25-1</f>
        <v>-1.2000000000000011E-2</v>
      </c>
      <c r="Y6" s="59">
        <f>Y25-1</f>
        <v>-3.0000000000000027E-3</v>
      </c>
      <c r="Z6" s="27">
        <f>L28-1</f>
        <v>-3.0000000000000027E-3</v>
      </c>
      <c r="AA6" s="59">
        <f>Z25-1</f>
        <v>2.4999999999999911E-2</v>
      </c>
      <c r="AB6" s="59">
        <f>AA25-1</f>
        <v>6.6999999999999948E-2</v>
      </c>
      <c r="AC6" s="59">
        <f>AB25-1</f>
        <v>8.6000000000000076E-2</v>
      </c>
      <c r="AD6" s="59">
        <f>AC25-1</f>
        <v>0.10600000000000009</v>
      </c>
      <c r="AE6" s="27">
        <f>M28-1</f>
        <v>7.2999999999999954E-2</v>
      </c>
      <c r="AF6" s="59">
        <f>AD25-1</f>
        <v>0.123</v>
      </c>
      <c r="AG6" s="59">
        <v>8.6999999999999994E-2</v>
      </c>
      <c r="AH6" s="59">
        <v>4.2000000000000003E-2</v>
      </c>
      <c r="AI6" s="59">
        <v>2.7E-2</v>
      </c>
      <c r="AJ6" s="59">
        <v>2.3E-2</v>
      </c>
    </row>
    <row r="7" spans="1:38" x14ac:dyDescent="0.2">
      <c r="A7" s="62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86"/>
      <c r="R7" s="86"/>
      <c r="S7" s="86"/>
      <c r="T7" s="86"/>
      <c r="U7" s="63"/>
      <c r="Z7" s="86"/>
      <c r="AA7" s="86"/>
      <c r="AB7" s="86"/>
      <c r="AC7" s="86"/>
      <c r="AD7" s="86"/>
      <c r="AE7" s="86"/>
      <c r="AF7" s="86"/>
      <c r="AG7" s="63"/>
      <c r="AH7" s="63"/>
      <c r="AI7" s="63"/>
      <c r="AJ7" s="63"/>
    </row>
    <row r="8" spans="1:38" x14ac:dyDescent="0.2">
      <c r="A8" s="85" t="s">
        <v>12</v>
      </c>
      <c r="B8" s="64"/>
      <c r="C8" s="64"/>
      <c r="D8" s="65"/>
      <c r="E8" s="65"/>
      <c r="F8" s="65"/>
      <c r="G8" s="65"/>
      <c r="H8" s="65"/>
      <c r="I8" s="65"/>
      <c r="J8" s="64"/>
      <c r="K8" s="64"/>
      <c r="L8" s="64"/>
      <c r="M8" s="64"/>
      <c r="N8" s="64"/>
      <c r="O8" s="64"/>
      <c r="P8" s="63"/>
      <c r="Q8" s="63"/>
      <c r="R8" s="63"/>
      <c r="S8" s="63"/>
      <c r="T8" s="63"/>
      <c r="U8" s="63"/>
      <c r="V8" s="63"/>
      <c r="W8" s="63"/>
      <c r="X8" s="63"/>
      <c r="Y8" s="66"/>
      <c r="Z8" s="63"/>
      <c r="AA8" s="63"/>
      <c r="AB8" s="63"/>
      <c r="AC8" s="64"/>
      <c r="AD8" s="63"/>
      <c r="AE8" s="86"/>
      <c r="AF8" s="86"/>
      <c r="AH8" s="63"/>
      <c r="AI8" s="72"/>
      <c r="AJ8" s="63"/>
    </row>
    <row r="9" spans="1:38" ht="12.95" customHeight="1" x14ac:dyDescent="0.2">
      <c r="A9" s="67" t="s">
        <v>13</v>
      </c>
      <c r="B9" s="68" t="s">
        <v>14</v>
      </c>
      <c r="C9" s="68" t="s">
        <v>15</v>
      </c>
      <c r="D9" s="68" t="s">
        <v>16</v>
      </c>
      <c r="E9" s="68" t="s">
        <v>17</v>
      </c>
      <c r="F9" s="68" t="s">
        <v>18</v>
      </c>
      <c r="G9" s="68" t="s">
        <v>19</v>
      </c>
      <c r="H9" s="68" t="s">
        <v>20</v>
      </c>
      <c r="I9" s="68" t="s">
        <v>21</v>
      </c>
      <c r="J9" s="68" t="s">
        <v>22</v>
      </c>
      <c r="K9" s="68" t="s">
        <v>23</v>
      </c>
      <c r="L9" s="68" t="s">
        <v>24</v>
      </c>
      <c r="M9" s="68" t="s">
        <v>25</v>
      </c>
      <c r="N9" s="68" t="s">
        <v>26</v>
      </c>
      <c r="O9" s="68" t="s">
        <v>27</v>
      </c>
      <c r="P9" s="68" t="s">
        <v>28</v>
      </c>
      <c r="Q9" s="68" t="s">
        <v>29</v>
      </c>
      <c r="R9" s="48" t="s">
        <v>30</v>
      </c>
      <c r="S9" s="48" t="s">
        <v>31</v>
      </c>
      <c r="T9" s="48" t="s">
        <v>32</v>
      </c>
      <c r="U9" s="48" t="s">
        <v>98</v>
      </c>
      <c r="V9" s="48" t="s">
        <v>104</v>
      </c>
      <c r="W9" s="48" t="s">
        <v>107</v>
      </c>
      <c r="X9" s="48" t="s">
        <v>108</v>
      </c>
      <c r="Y9" s="48" t="s">
        <v>109</v>
      </c>
      <c r="Z9" s="48" t="s">
        <v>119</v>
      </c>
      <c r="AA9" s="68" t="s">
        <v>122</v>
      </c>
      <c r="AB9" s="48" t="s">
        <v>123</v>
      </c>
      <c r="AC9" s="48" t="s">
        <v>124</v>
      </c>
      <c r="AD9" s="68" t="s">
        <v>125</v>
      </c>
      <c r="AE9" s="141"/>
      <c r="AF9" s="141"/>
      <c r="AI9" s="83"/>
      <c r="AJ9" s="62"/>
    </row>
    <row r="10" spans="1:38" ht="15" x14ac:dyDescent="0.25">
      <c r="A10" s="120" t="s">
        <v>121</v>
      </c>
      <c r="B10" s="139">
        <v>6059574</v>
      </c>
      <c r="C10" s="139">
        <v>6150755</v>
      </c>
      <c r="D10" s="139">
        <v>6194428</v>
      </c>
      <c r="E10" s="139">
        <v>6186943</v>
      </c>
      <c r="F10" s="139">
        <v>6301424</v>
      </c>
      <c r="G10" s="139">
        <v>6240749</v>
      </c>
      <c r="H10" s="139">
        <v>6250512</v>
      </c>
      <c r="I10" s="139">
        <v>6327121</v>
      </c>
      <c r="J10" s="139">
        <v>6427965</v>
      </c>
      <c r="K10" s="139">
        <v>6478100</v>
      </c>
      <c r="L10" s="139">
        <v>6495494</v>
      </c>
      <c r="M10" s="139">
        <v>6542376</v>
      </c>
      <c r="N10" s="139">
        <v>6644115</v>
      </c>
      <c r="O10" s="139">
        <v>6727128</v>
      </c>
      <c r="P10" s="139">
        <v>6795883</v>
      </c>
      <c r="Q10" s="139">
        <v>6863489</v>
      </c>
      <c r="R10" s="139">
        <v>6947265</v>
      </c>
      <c r="S10" s="139">
        <v>6929774</v>
      </c>
      <c r="T10" s="139">
        <v>6889043</v>
      </c>
      <c r="U10" s="139">
        <v>6920656</v>
      </c>
      <c r="V10" s="139">
        <v>6832934</v>
      </c>
      <c r="W10" s="139">
        <v>6328524</v>
      </c>
      <c r="X10" s="139">
        <v>6679467</v>
      </c>
      <c r="Y10" s="139">
        <v>6803870</v>
      </c>
      <c r="Z10" s="139">
        <v>6805452</v>
      </c>
      <c r="AA10" s="139">
        <v>6969571</v>
      </c>
      <c r="AB10" s="139">
        <v>7001404</v>
      </c>
      <c r="AC10" s="139">
        <v>6989040</v>
      </c>
      <c r="AD10" s="139">
        <v>7239117</v>
      </c>
      <c r="AE10" s="135"/>
      <c r="AF10" s="135"/>
      <c r="AG10" s="130"/>
      <c r="AH10" s="130"/>
      <c r="AI10" s="83"/>
      <c r="AJ10" s="62"/>
    </row>
    <row r="11" spans="1:38" ht="15" x14ac:dyDescent="0.25">
      <c r="A11" s="120" t="s">
        <v>33</v>
      </c>
      <c r="B11" s="139">
        <v>6042356</v>
      </c>
      <c r="C11" s="139">
        <v>6149831</v>
      </c>
      <c r="D11" s="139">
        <v>6198761</v>
      </c>
      <c r="E11" s="139">
        <v>6189589</v>
      </c>
      <c r="F11" s="139">
        <v>6272571</v>
      </c>
      <c r="G11" s="139">
        <v>6268435</v>
      </c>
      <c r="H11" s="139">
        <v>6322908</v>
      </c>
      <c r="I11" s="139">
        <v>6469955</v>
      </c>
      <c r="J11" s="139">
        <v>6555485</v>
      </c>
      <c r="K11" s="139">
        <v>6678476</v>
      </c>
      <c r="L11" s="139">
        <v>6792922</v>
      </c>
      <c r="M11" s="139">
        <v>6886521</v>
      </c>
      <c r="N11" s="139">
        <v>7032253</v>
      </c>
      <c r="O11" s="139">
        <v>7216512</v>
      </c>
      <c r="P11" s="139">
        <v>7369709</v>
      </c>
      <c r="Q11" s="139">
        <v>7505361</v>
      </c>
      <c r="R11" s="139">
        <v>7642353</v>
      </c>
      <c r="S11" s="139">
        <v>7643725</v>
      </c>
      <c r="T11" s="139">
        <v>7634348</v>
      </c>
      <c r="U11" s="139">
        <v>7685537</v>
      </c>
      <c r="V11" s="139">
        <v>7659568</v>
      </c>
      <c r="W11" s="139">
        <v>6921466</v>
      </c>
      <c r="X11" s="139">
        <v>7311996</v>
      </c>
      <c r="Y11" s="139">
        <v>7549192</v>
      </c>
      <c r="Z11" s="139">
        <v>7814873</v>
      </c>
      <c r="AA11" s="139">
        <v>8082966</v>
      </c>
      <c r="AB11" s="139">
        <v>8288821</v>
      </c>
      <c r="AC11" s="139">
        <v>8531226</v>
      </c>
      <c r="AD11" s="139">
        <v>9291784</v>
      </c>
      <c r="AE11" s="130"/>
      <c r="AF11" s="130"/>
      <c r="AG11" s="130"/>
      <c r="AH11" s="130"/>
      <c r="AI11" s="83"/>
      <c r="AJ11" s="62"/>
    </row>
    <row r="12" spans="1:38" ht="18.75" customHeight="1" x14ac:dyDescent="0.25">
      <c r="A12" s="131" t="s">
        <v>113</v>
      </c>
      <c r="B12" s="78"/>
      <c r="C12" s="78"/>
      <c r="D12" s="78"/>
      <c r="E12" s="78"/>
      <c r="F12" s="78"/>
      <c r="G12" s="78"/>
      <c r="H12" s="78"/>
      <c r="I12" s="73"/>
      <c r="J12" s="73"/>
      <c r="K12" s="73"/>
      <c r="L12" s="73"/>
      <c r="M12" s="73"/>
      <c r="N12" s="73"/>
      <c r="O12" s="73"/>
      <c r="P12" s="74"/>
      <c r="Q12" s="74"/>
      <c r="R12" s="74"/>
      <c r="S12" s="74"/>
      <c r="T12" s="74"/>
      <c r="U12" s="117"/>
      <c r="V12" s="118"/>
      <c r="W12" s="117"/>
      <c r="X12" s="74"/>
      <c r="Y12" s="74"/>
      <c r="Z12" s="74"/>
      <c r="AA12" s="124"/>
      <c r="AB12" s="74"/>
      <c r="AC12" s="74"/>
      <c r="AD12" s="163"/>
      <c r="AE12" s="74"/>
      <c r="AF12" s="74"/>
      <c r="AG12" s="62"/>
      <c r="AH12" s="69"/>
      <c r="AI12" s="83"/>
      <c r="AJ12" s="62"/>
    </row>
    <row r="13" spans="1:38" x14ac:dyDescent="0.2">
      <c r="A13" s="67" t="s">
        <v>34</v>
      </c>
      <c r="B13" s="63"/>
      <c r="C13" s="63"/>
      <c r="D13" s="63"/>
      <c r="E13" s="63"/>
      <c r="F13" s="73"/>
      <c r="G13" s="68">
        <v>2015</v>
      </c>
      <c r="H13" s="68">
        <v>2016</v>
      </c>
      <c r="I13" s="68">
        <v>2017</v>
      </c>
      <c r="J13" s="68">
        <v>2018</v>
      </c>
      <c r="K13" s="68">
        <v>2019</v>
      </c>
      <c r="L13" s="68">
        <v>2020</v>
      </c>
      <c r="M13" s="68">
        <v>2021</v>
      </c>
      <c r="N13" s="73"/>
      <c r="O13" s="73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140"/>
      <c r="AH13" s="62"/>
      <c r="AI13" s="62"/>
      <c r="AJ13" s="62"/>
    </row>
    <row r="14" spans="1:38" ht="15" x14ac:dyDescent="0.25">
      <c r="A14" s="120" t="s">
        <v>121</v>
      </c>
      <c r="B14" s="72"/>
      <c r="C14" s="72"/>
      <c r="D14" s="72"/>
      <c r="E14" s="72"/>
      <c r="F14" s="71"/>
      <c r="G14" s="139">
        <v>24572126</v>
      </c>
      <c r="H14" s="139">
        <v>25153898</v>
      </c>
      <c r="I14" s="139">
        <v>25987269</v>
      </c>
      <c r="J14" s="139">
        <v>27024026</v>
      </c>
      <c r="K14" s="139">
        <v>27695391</v>
      </c>
      <c r="L14" s="139">
        <v>26651530</v>
      </c>
      <c r="M14" s="139">
        <v>27846077</v>
      </c>
      <c r="N14" s="73"/>
      <c r="O14" s="73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3"/>
      <c r="AI14" s="75"/>
      <c r="AJ14" s="75"/>
      <c r="AK14" s="15"/>
      <c r="AL14" s="15"/>
    </row>
    <row r="15" spans="1:38" ht="15" x14ac:dyDescent="0.25">
      <c r="A15" s="120" t="s">
        <v>33</v>
      </c>
      <c r="B15" s="72"/>
      <c r="C15" s="72"/>
      <c r="D15" s="72"/>
      <c r="E15" s="72"/>
      <c r="F15" s="55"/>
      <c r="G15" s="139">
        <v>24572126</v>
      </c>
      <c r="H15" s="139">
        <v>25371324</v>
      </c>
      <c r="I15" s="139">
        <v>26984433</v>
      </c>
      <c r="J15" s="139">
        <v>29153556</v>
      </c>
      <c r="K15" s="139">
        <v>30647222</v>
      </c>
      <c r="L15" s="139">
        <v>29456816</v>
      </c>
      <c r="M15" s="139">
        <v>32866510</v>
      </c>
      <c r="N15" s="73"/>
      <c r="O15" s="73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</row>
    <row r="16" spans="1:38" ht="15" x14ac:dyDescent="0.25">
      <c r="A16" s="131" t="s">
        <v>112</v>
      </c>
      <c r="B16" s="78"/>
      <c r="C16" s="78"/>
      <c r="D16" s="78"/>
      <c r="E16" s="78"/>
      <c r="F16" s="78"/>
      <c r="G16" s="78"/>
      <c r="H16" s="132"/>
      <c r="I16" s="55"/>
      <c r="J16" s="73"/>
      <c r="K16" s="73"/>
      <c r="L16" s="73"/>
      <c r="M16" s="73"/>
      <c r="N16" s="73"/>
      <c r="O16" s="73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</row>
    <row r="17" spans="1:36" x14ac:dyDescent="0.2">
      <c r="A17" s="67" t="s">
        <v>35</v>
      </c>
      <c r="B17" s="68" t="s">
        <v>14</v>
      </c>
      <c r="C17" s="68" t="s">
        <v>15</v>
      </c>
      <c r="D17" s="68" t="s">
        <v>16</v>
      </c>
      <c r="E17" s="68" t="s">
        <v>17</v>
      </c>
      <c r="F17" s="68" t="s">
        <v>18</v>
      </c>
      <c r="G17" s="68" t="s">
        <v>19</v>
      </c>
      <c r="H17" s="68" t="s">
        <v>20</v>
      </c>
      <c r="I17" s="68" t="s">
        <v>21</v>
      </c>
      <c r="J17" s="68" t="s">
        <v>22</v>
      </c>
      <c r="K17" s="68" t="s">
        <v>23</v>
      </c>
      <c r="L17" s="68" t="s">
        <v>24</v>
      </c>
      <c r="M17" s="68" t="s">
        <v>25</v>
      </c>
      <c r="N17" s="68" t="s">
        <v>26</v>
      </c>
      <c r="O17" s="68" t="s">
        <v>27</v>
      </c>
      <c r="P17" s="68" t="s">
        <v>28</v>
      </c>
      <c r="Q17" s="68" t="s">
        <v>29</v>
      </c>
      <c r="R17" s="48" t="s">
        <v>30</v>
      </c>
      <c r="S17" s="48" t="s">
        <v>31</v>
      </c>
      <c r="T17" s="48" t="s">
        <v>32</v>
      </c>
      <c r="U17" s="48" t="s">
        <v>98</v>
      </c>
      <c r="V17" s="48" t="s">
        <v>104</v>
      </c>
      <c r="W17" s="48" t="s">
        <v>107</v>
      </c>
      <c r="X17" s="48" t="s">
        <v>108</v>
      </c>
      <c r="Y17" s="48" t="s">
        <v>109</v>
      </c>
      <c r="Z17" s="48" t="s">
        <v>119</v>
      </c>
      <c r="AA17" s="48" t="s">
        <v>122</v>
      </c>
      <c r="AB17" s="48" t="s">
        <v>123</v>
      </c>
      <c r="AC17" s="48" t="s">
        <v>124</v>
      </c>
      <c r="AD17" s="68" t="s">
        <v>125</v>
      </c>
      <c r="AI17" s="62"/>
      <c r="AJ17" s="62"/>
    </row>
    <row r="18" spans="1:36" ht="12.95" customHeight="1" x14ac:dyDescent="0.25">
      <c r="A18" s="121" t="s">
        <v>36</v>
      </c>
      <c r="B18" s="118">
        <v>20567.5</v>
      </c>
      <c r="C18" s="118">
        <v>20878.5</v>
      </c>
      <c r="D18" s="118">
        <v>20595.8</v>
      </c>
      <c r="E18" s="118">
        <v>20577.7</v>
      </c>
      <c r="F18" s="118">
        <v>20476</v>
      </c>
      <c r="G18" s="118">
        <v>20732.7</v>
      </c>
      <c r="H18" s="118">
        <v>20641.900000000001</v>
      </c>
      <c r="I18" s="118">
        <v>20885.099999999999</v>
      </c>
      <c r="J18" s="118">
        <v>21128.1</v>
      </c>
      <c r="K18" s="118">
        <v>21374.400000000001</v>
      </c>
      <c r="L18" s="118">
        <v>21237.599999999999</v>
      </c>
      <c r="M18" s="118">
        <v>21420</v>
      </c>
      <c r="N18" s="118">
        <v>21548.9</v>
      </c>
      <c r="O18" s="118">
        <v>21877.200000000001</v>
      </c>
      <c r="P18" s="118">
        <v>21850.9</v>
      </c>
      <c r="Q18" s="118">
        <v>22041.4</v>
      </c>
      <c r="R18" s="118">
        <v>22174.2</v>
      </c>
      <c r="S18" s="118">
        <v>22593.7</v>
      </c>
      <c r="T18" s="118">
        <v>22476.7</v>
      </c>
      <c r="U18" s="118">
        <v>22528.799999999999</v>
      </c>
      <c r="V18" s="118">
        <v>22604.7</v>
      </c>
      <c r="W18" s="118">
        <v>22498</v>
      </c>
      <c r="X18" s="118">
        <v>22476.799999999999</v>
      </c>
      <c r="Y18" s="118">
        <v>22390.400000000001</v>
      </c>
      <c r="Z18" s="118">
        <v>22576.799999999999</v>
      </c>
      <c r="AA18" s="118">
        <v>23021.8</v>
      </c>
      <c r="AB18" s="133">
        <v>23329.4</v>
      </c>
      <c r="AC18" s="133">
        <v>23989.200000000001</v>
      </c>
      <c r="AD18" s="133">
        <v>24660.1</v>
      </c>
      <c r="AI18" s="73"/>
      <c r="AJ18" s="62"/>
    </row>
    <row r="19" spans="1:36" x14ac:dyDescent="0.2">
      <c r="A19" s="134" t="s">
        <v>114</v>
      </c>
      <c r="B19" s="78"/>
      <c r="C19" s="78"/>
      <c r="D19" s="78"/>
      <c r="E19" s="78"/>
      <c r="F19" s="78"/>
      <c r="G19" s="78"/>
      <c r="H19" s="78"/>
      <c r="I19" s="73"/>
      <c r="J19" s="73"/>
      <c r="K19" s="73"/>
      <c r="L19" s="55"/>
      <c r="M19" s="73"/>
      <c r="N19" s="73"/>
      <c r="O19" s="73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76"/>
      <c r="AH19" s="62"/>
      <c r="AI19" s="62"/>
      <c r="AJ19" s="62"/>
    </row>
    <row r="20" spans="1:36" x14ac:dyDescent="0.2">
      <c r="A20" s="67" t="s">
        <v>37</v>
      </c>
      <c r="B20" s="63"/>
      <c r="C20" s="63"/>
      <c r="D20" s="63"/>
      <c r="E20" s="63"/>
      <c r="F20" s="73"/>
      <c r="G20" s="68">
        <v>2015</v>
      </c>
      <c r="H20" s="68">
        <v>2016</v>
      </c>
      <c r="I20" s="68">
        <v>2017</v>
      </c>
      <c r="J20" s="68">
        <v>2018</v>
      </c>
      <c r="K20" s="68">
        <v>2019</v>
      </c>
      <c r="L20" s="68">
        <v>2020</v>
      </c>
      <c r="M20" s="68">
        <v>2021</v>
      </c>
      <c r="N20" s="55"/>
      <c r="O20" s="55"/>
      <c r="P20" s="71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</row>
    <row r="21" spans="1:36" ht="24.6" customHeight="1" x14ac:dyDescent="0.2">
      <c r="A21" s="120" t="s">
        <v>38</v>
      </c>
      <c r="B21" s="72"/>
      <c r="C21" s="72"/>
      <c r="D21" s="72"/>
      <c r="E21" s="72"/>
      <c r="F21" s="70"/>
      <c r="G21" s="102">
        <v>2E-3</v>
      </c>
      <c r="H21" s="102">
        <f>SUM(F18:I18)/SUM(B18:E18)-1</f>
        <v>1.4064476304020967E-3</v>
      </c>
      <c r="I21" s="102">
        <f>SUM(J18:M18)/SUM(F18:I18)-1</f>
        <v>2.930294902925823E-2</v>
      </c>
      <c r="J21" s="102">
        <f>SUM(N18:Q18)/SUM(J18:M18)-1</f>
        <v>2.5344028482822356E-2</v>
      </c>
      <c r="K21" s="102">
        <f>SUM(R18:U18)/SUM(N18:Q18)-1</f>
        <v>2.811549455784812E-2</v>
      </c>
      <c r="L21" s="102">
        <f>SUM(V18:Y18)/SUM(R18:U18)-1</f>
        <v>2.1888443570143856E-3</v>
      </c>
      <c r="M21" s="102">
        <f>SUM(Z18:AC18)/SUM(V18:Y18)-1</f>
        <v>3.2758733754288949E-2</v>
      </c>
      <c r="N21" s="102"/>
      <c r="O21" s="102"/>
      <c r="P21" s="71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</row>
    <row r="22" spans="1:36" ht="24.6" customHeight="1" x14ac:dyDescent="0.25">
      <c r="A22" s="122"/>
      <c r="B22" s="72"/>
      <c r="C22" s="72"/>
      <c r="D22" s="72"/>
      <c r="E22" s="72"/>
      <c r="F22" s="70"/>
      <c r="G22" s="102"/>
      <c r="M22" s="55"/>
      <c r="N22" s="55"/>
      <c r="O22" s="73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</row>
    <row r="23" spans="1:36" ht="15" x14ac:dyDescent="0.25">
      <c r="A23" s="162" t="s">
        <v>105</v>
      </c>
      <c r="B23" s="78"/>
      <c r="C23" s="78"/>
      <c r="D23" s="78"/>
      <c r="E23" s="78"/>
      <c r="F23" s="78"/>
      <c r="G23" s="78"/>
      <c r="H23" s="101"/>
      <c r="I23" s="55"/>
      <c r="J23" s="55"/>
      <c r="K23" s="55"/>
      <c r="L23" s="55"/>
      <c r="M23" s="55"/>
      <c r="N23" s="55"/>
      <c r="O23" s="73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</row>
    <row r="24" spans="1:36" x14ac:dyDescent="0.2">
      <c r="A24" s="67" t="s">
        <v>39</v>
      </c>
      <c r="B24" s="68" t="s">
        <v>14</v>
      </c>
      <c r="C24" s="68" t="s">
        <v>15</v>
      </c>
      <c r="D24" s="68" t="s">
        <v>16</v>
      </c>
      <c r="E24" s="68" t="s">
        <v>17</v>
      </c>
      <c r="F24" s="68" t="s">
        <v>18</v>
      </c>
      <c r="G24" s="68" t="s">
        <v>19</v>
      </c>
      <c r="H24" s="68" t="s">
        <v>20</v>
      </c>
      <c r="I24" s="68" t="s">
        <v>21</v>
      </c>
      <c r="J24" s="68" t="s">
        <v>22</v>
      </c>
      <c r="K24" s="68" t="s">
        <v>23</v>
      </c>
      <c r="L24" s="68" t="s">
        <v>24</v>
      </c>
      <c r="M24" s="68" t="s">
        <v>25</v>
      </c>
      <c r="N24" s="68" t="s">
        <v>26</v>
      </c>
      <c r="O24" s="68" t="s">
        <v>27</v>
      </c>
      <c r="P24" s="68" t="s">
        <v>28</v>
      </c>
      <c r="Q24" s="68" t="s">
        <v>29</v>
      </c>
      <c r="R24" s="48" t="s">
        <v>30</v>
      </c>
      <c r="S24" s="48" t="s">
        <v>31</v>
      </c>
      <c r="T24" s="48" t="s">
        <v>32</v>
      </c>
      <c r="U24" s="48" t="s">
        <v>98</v>
      </c>
      <c r="V24" s="48" t="s">
        <v>104</v>
      </c>
      <c r="W24" s="48" t="s">
        <v>107</v>
      </c>
      <c r="X24" s="48" t="s">
        <v>108</v>
      </c>
      <c r="Y24" s="48" t="s">
        <v>109</v>
      </c>
      <c r="Z24" s="48" t="s">
        <v>119</v>
      </c>
      <c r="AA24" s="48" t="s">
        <v>122</v>
      </c>
      <c r="AB24" s="48" t="s">
        <v>123</v>
      </c>
      <c r="AC24" s="48" t="s">
        <v>124</v>
      </c>
      <c r="AD24" s="68" t="s">
        <v>125</v>
      </c>
      <c r="AI24" s="62"/>
      <c r="AJ24" s="62"/>
    </row>
    <row r="25" spans="1:36" ht="26.25" x14ac:dyDescent="0.25">
      <c r="A25" s="120" t="s">
        <v>40</v>
      </c>
      <c r="B25" s="138">
        <v>1.0029999999999999</v>
      </c>
      <c r="C25" s="138">
        <v>1.008</v>
      </c>
      <c r="D25" s="138">
        <v>1.006</v>
      </c>
      <c r="E25" s="138">
        <v>0.99299999999999999</v>
      </c>
      <c r="F25" s="138">
        <v>1</v>
      </c>
      <c r="G25" s="138">
        <v>1</v>
      </c>
      <c r="H25" s="138">
        <v>1.006</v>
      </c>
      <c r="I25" s="138">
        <v>1.022</v>
      </c>
      <c r="J25" s="138">
        <v>1.02</v>
      </c>
      <c r="K25" s="138">
        <v>1.0329999999999999</v>
      </c>
      <c r="L25" s="138">
        <v>1.036</v>
      </c>
      <c r="M25" s="138">
        <v>1.028</v>
      </c>
      <c r="N25" s="138">
        <v>1.038</v>
      </c>
      <c r="O25" s="138">
        <v>1.0369999999999999</v>
      </c>
      <c r="P25" s="138">
        <v>1.0409999999999999</v>
      </c>
      <c r="Q25" s="138">
        <v>1.04</v>
      </c>
      <c r="R25" s="138">
        <v>1.042</v>
      </c>
      <c r="S25" s="138">
        <v>1.03</v>
      </c>
      <c r="T25" s="138">
        <v>1.0209999999999999</v>
      </c>
      <c r="U25" s="138">
        <v>1.0149999999999999</v>
      </c>
      <c r="V25" s="138">
        <v>1.0129999999999999</v>
      </c>
      <c r="W25" s="138">
        <v>0.99</v>
      </c>
      <c r="X25" s="138">
        <v>0.98799999999999999</v>
      </c>
      <c r="Y25" s="138">
        <v>0.997</v>
      </c>
      <c r="Z25" s="138">
        <v>1.0249999999999999</v>
      </c>
      <c r="AA25" s="138">
        <v>1.0669999999999999</v>
      </c>
      <c r="AB25" s="138">
        <v>1.0860000000000001</v>
      </c>
      <c r="AC25" s="133">
        <v>1.1060000000000001</v>
      </c>
      <c r="AD25" s="133">
        <v>1.123</v>
      </c>
      <c r="AI25" s="62"/>
      <c r="AJ25" s="62"/>
    </row>
    <row r="26" spans="1:36" ht="15" x14ac:dyDescent="0.25">
      <c r="A26" s="136" t="s">
        <v>115</v>
      </c>
      <c r="B26" s="79"/>
      <c r="C26" s="79"/>
      <c r="D26" s="79"/>
      <c r="E26" s="79"/>
      <c r="F26" s="79"/>
      <c r="G26" s="80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6"/>
      <c r="AI26" s="62"/>
      <c r="AJ26" s="62"/>
    </row>
    <row r="27" spans="1:36" x14ac:dyDescent="0.2">
      <c r="A27" s="67" t="s">
        <v>41</v>
      </c>
      <c r="B27" s="63"/>
      <c r="C27" s="63"/>
      <c r="D27" s="63"/>
      <c r="E27" s="63"/>
      <c r="F27" s="73"/>
      <c r="G27" s="68">
        <v>2015</v>
      </c>
      <c r="H27" s="68">
        <v>2016</v>
      </c>
      <c r="I27" s="68">
        <v>2017</v>
      </c>
      <c r="J27" s="68">
        <v>2018</v>
      </c>
      <c r="K27" s="68">
        <v>2019</v>
      </c>
      <c r="L27" s="68">
        <v>2020</v>
      </c>
      <c r="M27" s="68">
        <v>2021</v>
      </c>
      <c r="N27" s="73"/>
      <c r="O27" s="73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</row>
    <row r="28" spans="1:36" ht="15" x14ac:dyDescent="0.25">
      <c r="A28" s="120" t="s">
        <v>42</v>
      </c>
      <c r="B28" s="72"/>
      <c r="C28" s="72"/>
      <c r="D28" s="72"/>
      <c r="E28" s="72"/>
      <c r="F28" s="55"/>
      <c r="G28" s="138">
        <v>1.002</v>
      </c>
      <c r="H28" s="138">
        <v>1.008</v>
      </c>
      <c r="I28" s="138">
        <v>1.0289999999999999</v>
      </c>
      <c r="J28" s="138">
        <v>1.0389999999999999</v>
      </c>
      <c r="K28" s="138">
        <v>1.026</v>
      </c>
      <c r="L28" s="138">
        <v>0.997</v>
      </c>
      <c r="M28" s="138">
        <v>1.073</v>
      </c>
      <c r="N28" s="73"/>
      <c r="O28" s="73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</row>
    <row r="29" spans="1:36" ht="15" x14ac:dyDescent="0.25">
      <c r="A29" s="136" t="s">
        <v>116</v>
      </c>
      <c r="B29" s="81"/>
      <c r="C29" s="81"/>
      <c r="D29" s="81"/>
      <c r="E29" s="81"/>
      <c r="F29" s="81"/>
      <c r="G29" s="100"/>
      <c r="H29" s="81"/>
      <c r="I29" s="81"/>
      <c r="J29" s="81"/>
      <c r="K29" s="81"/>
      <c r="L29" s="71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</row>
    <row r="30" spans="1:36" hidden="1" x14ac:dyDescent="0.2">
      <c r="B30" s="87"/>
      <c r="C30" s="87"/>
      <c r="D30" s="87"/>
      <c r="E30" s="87"/>
      <c r="F30" s="87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</row>
    <row r="31" spans="1:36" hidden="1" x14ac:dyDescent="0.2">
      <c r="B31" s="87"/>
      <c r="C31" s="87"/>
      <c r="D31" s="87"/>
      <c r="E31" s="87"/>
      <c r="F31" s="87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</row>
  </sheetData>
  <mergeCells count="14">
    <mergeCell ref="AG1:AJ1"/>
    <mergeCell ref="L1:O1"/>
    <mergeCell ref="P1:P2"/>
    <mergeCell ref="A1:A2"/>
    <mergeCell ref="G1:J1"/>
    <mergeCell ref="B1:E1"/>
    <mergeCell ref="F1:F2"/>
    <mergeCell ref="K1:K2"/>
    <mergeCell ref="U1:U2"/>
    <mergeCell ref="Z1:Z2"/>
    <mergeCell ref="Q1:S1"/>
    <mergeCell ref="V1:X1"/>
    <mergeCell ref="AA1:AD1"/>
    <mergeCell ref="AE1:AE2"/>
  </mergeCells>
  <phoneticPr fontId="30" type="noConversion"/>
  <hyperlinks>
    <hyperlink ref="A23" r:id="rId1" xr:uid="{00000000-0004-0000-0000-000005000000}"/>
    <hyperlink ref="A19" r:id="rId2" display="https://data.stat.gov.lv/pxweb/lv/OSP_PUB/START__VEK__PC__PCI/PCI030c?s=pci030c&amp;" xr:uid="{EB4B5468-D75B-4F89-8A69-CACDABAA83C4}"/>
    <hyperlink ref="A26" r:id="rId3" display="https://data.stat.gov.lv/pxweb/lv/OSP_PUB/START__VEK__IS__ISI/ISI040c?s=isi040c&amp;" xr:uid="{DC5F5F0A-D930-4D8F-BCED-20FA79C2169F}"/>
    <hyperlink ref="A29" r:id="rId4" display="https://data.stat.gov.lv/pxweb/lv/OSP_PUB/START__VEK__IK__IKP/IKP100?s=ikp100&amp;" xr:uid="{B73D42DA-AB67-4C97-98D4-7620F1F6E674}"/>
    <hyperlink ref="A12" r:id="rId5" display="https://data.stat.gov.lv/pxweb/lv/OSP_PUB/START__VEK__IS__ISP/ISP010c" xr:uid="{77C2ADDC-4865-4A9F-A53E-9EF53B99F5B2}"/>
    <hyperlink ref="A16" r:id="rId6" display="https://data.stat.gov.lv/pxweb/lv/OSP_PUB/START__VEK__IK__IKP/IKP020?s=ikp020&amp;" xr:uid="{AA0556B4-7329-4EA3-AE9E-0CD343643D4C}"/>
  </hyperlinks>
  <pageMargins left="0.70866141732283472" right="0.70866141732283472" top="0.74803149606299213" bottom="0.74803149606299213" header="0.31496062992125984" footer="0.31496062992125984"/>
  <pageSetup paperSize="9" scale="73" orientation="landscape" horizontalDpi="300" verticalDpi="30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K32"/>
  <sheetViews>
    <sheetView showGridLines="0" zoomScale="60" zoomScaleNormal="60" workbookViewId="0">
      <selection sqref="A1:A2"/>
    </sheetView>
  </sheetViews>
  <sheetFormatPr defaultColWidth="0" defaultRowHeight="12.75" zeroHeight="1" x14ac:dyDescent="0.2"/>
  <cols>
    <col min="1" max="1" width="34.140625" style="4" customWidth="1"/>
    <col min="2" max="5" width="9.85546875" style="2" customWidth="1"/>
    <col min="6" max="6" width="10" style="2" customWidth="1"/>
    <col min="7" max="7" width="10.7109375" style="2" customWidth="1"/>
    <col min="8" max="8" width="11.140625" style="2" customWidth="1"/>
    <col min="9" max="11" width="11" style="2" customWidth="1"/>
    <col min="12" max="12" width="11.28515625" style="2" customWidth="1"/>
    <col min="13" max="13" width="10.7109375" style="2" customWidth="1"/>
    <col min="14" max="14" width="9.85546875" style="2" customWidth="1"/>
    <col min="15" max="16" width="10.140625" style="2" customWidth="1"/>
    <col min="17" max="17" width="9.85546875" style="2" customWidth="1"/>
    <col min="18" max="19" width="10.140625" style="2" customWidth="1"/>
    <col min="20" max="21" width="9.85546875" style="2" customWidth="1"/>
    <col min="22" max="22" width="10.140625" style="8" customWidth="1"/>
    <col min="23" max="23" width="10" style="8" customWidth="1"/>
    <col min="24" max="24" width="9.7109375" style="8" customWidth="1"/>
    <col min="25" max="25" width="10.85546875" style="8" customWidth="1"/>
    <col min="26" max="26" width="9.42578125" style="8" customWidth="1"/>
    <col min="27" max="27" width="10.28515625" style="8" customWidth="1"/>
    <col min="28" max="28" width="10.42578125" style="8" customWidth="1"/>
    <col min="29" max="29" width="10" style="8" customWidth="1"/>
    <col min="30" max="30" width="11.140625" style="8" customWidth="1"/>
    <col min="31" max="32" width="9" style="8" customWidth="1"/>
    <col min="33" max="33" width="9.140625" style="10" customWidth="1"/>
    <col min="34" max="34" width="10.5703125" style="10" customWidth="1"/>
    <col min="35" max="36" width="9.140625" style="10" customWidth="1"/>
    <col min="37" max="16384" width="9.140625" style="2" hidden="1"/>
  </cols>
  <sheetData>
    <row r="1" spans="1:36" ht="14.45" customHeight="1" x14ac:dyDescent="0.2">
      <c r="A1" s="171" t="s">
        <v>43</v>
      </c>
      <c r="B1" s="173" t="s">
        <v>44</v>
      </c>
      <c r="C1" s="174"/>
      <c r="D1" s="174"/>
      <c r="E1" s="174"/>
      <c r="F1" s="169">
        <v>2016</v>
      </c>
      <c r="G1" s="173" t="s">
        <v>45</v>
      </c>
      <c r="H1" s="174"/>
      <c r="I1" s="174"/>
      <c r="J1" s="179"/>
      <c r="K1" s="169">
        <v>2017</v>
      </c>
      <c r="L1" s="166" t="s">
        <v>46</v>
      </c>
      <c r="M1" s="167"/>
      <c r="N1" s="167"/>
      <c r="O1" s="168"/>
      <c r="P1" s="169">
        <v>2018</v>
      </c>
      <c r="Q1" s="166" t="s">
        <v>99</v>
      </c>
      <c r="R1" s="167"/>
      <c r="S1" s="167"/>
      <c r="T1" s="168"/>
      <c r="U1" s="169">
        <v>2019</v>
      </c>
      <c r="V1" s="166" t="s">
        <v>106</v>
      </c>
      <c r="W1" s="167"/>
      <c r="X1" s="167"/>
      <c r="Y1" s="168"/>
      <c r="Z1" s="169">
        <v>2020</v>
      </c>
      <c r="AA1" s="166" t="s">
        <v>120</v>
      </c>
      <c r="AB1" s="167"/>
      <c r="AC1" s="167"/>
      <c r="AD1" s="168"/>
      <c r="AE1" s="178">
        <v>2021</v>
      </c>
      <c r="AF1" s="142">
        <v>2022</v>
      </c>
      <c r="AG1" s="164" t="s">
        <v>127</v>
      </c>
      <c r="AH1" s="165"/>
      <c r="AI1" s="165"/>
      <c r="AJ1" s="165"/>
    </row>
    <row r="2" spans="1:36" ht="14.45" customHeight="1" x14ac:dyDescent="0.2">
      <c r="A2" s="172"/>
      <c r="B2" s="1" t="s">
        <v>4</v>
      </c>
      <c r="C2" s="1" t="s">
        <v>5</v>
      </c>
      <c r="D2" s="1" t="s">
        <v>6</v>
      </c>
      <c r="E2" s="1" t="s">
        <v>7</v>
      </c>
      <c r="F2" s="170"/>
      <c r="G2" s="1" t="s">
        <v>4</v>
      </c>
      <c r="H2" s="1" t="s">
        <v>5</v>
      </c>
      <c r="I2" s="1" t="s">
        <v>6</v>
      </c>
      <c r="J2" s="1" t="s">
        <v>7</v>
      </c>
      <c r="K2" s="170"/>
      <c r="L2" s="1" t="s">
        <v>4</v>
      </c>
      <c r="M2" s="1" t="s">
        <v>5</v>
      </c>
      <c r="N2" s="1" t="s">
        <v>6</v>
      </c>
      <c r="O2" s="1" t="s">
        <v>7</v>
      </c>
      <c r="P2" s="170"/>
      <c r="Q2" s="1" t="s">
        <v>4</v>
      </c>
      <c r="R2" s="1" t="s">
        <v>5</v>
      </c>
      <c r="S2" s="1" t="s">
        <v>6</v>
      </c>
      <c r="T2" s="1" t="s">
        <v>7</v>
      </c>
      <c r="U2" s="170"/>
      <c r="V2" s="1" t="s">
        <v>4</v>
      </c>
      <c r="W2" s="1" t="s">
        <v>5</v>
      </c>
      <c r="X2" s="1" t="s">
        <v>6</v>
      </c>
      <c r="Y2" s="1" t="s">
        <v>7</v>
      </c>
      <c r="Z2" s="170"/>
      <c r="AA2" s="1" t="s">
        <v>4</v>
      </c>
      <c r="AB2" s="1" t="s">
        <v>5</v>
      </c>
      <c r="AC2" s="1" t="s">
        <v>6</v>
      </c>
      <c r="AD2" s="1" t="s">
        <v>7</v>
      </c>
      <c r="AE2" s="170"/>
      <c r="AF2" s="1" t="s">
        <v>4</v>
      </c>
      <c r="AG2" s="47">
        <v>2020</v>
      </c>
      <c r="AH2" s="47">
        <v>2021</v>
      </c>
      <c r="AI2" s="47">
        <v>2022</v>
      </c>
      <c r="AJ2" s="47">
        <v>2023</v>
      </c>
    </row>
    <row r="3" spans="1:36" x14ac:dyDescent="0.2">
      <c r="A3" s="17" t="s">
        <v>47</v>
      </c>
      <c r="B3" s="17">
        <f>F10/B10-1</f>
        <v>3.9912046622419428E-2</v>
      </c>
      <c r="C3" s="17">
        <f t="shared" ref="C3:E4" si="0">G10/C10-1</f>
        <v>1.4631374522314777E-2</v>
      </c>
      <c r="D3" s="17">
        <f t="shared" si="0"/>
        <v>9.0539433180916173E-3</v>
      </c>
      <c r="E3" s="17">
        <f t="shared" si="0"/>
        <v>2.2657069897039639E-2</v>
      </c>
      <c r="F3" s="18">
        <f>H14/G14-1</f>
        <v>2.3676095426175214E-2</v>
      </c>
      <c r="G3" s="17">
        <f>J10/F10-1</f>
        <v>2.0081333996887052E-2</v>
      </c>
      <c r="H3" s="17">
        <f t="shared" ref="H3:J4" si="1">K10/G10-1</f>
        <v>3.8032454117286285E-2</v>
      </c>
      <c r="I3" s="17">
        <f t="shared" si="1"/>
        <v>3.9193909234955582E-2</v>
      </c>
      <c r="J3" s="17">
        <f t="shared" si="1"/>
        <v>3.4021002601341221E-2</v>
      </c>
      <c r="K3" s="18">
        <f>I14/H14-1</f>
        <v>3.3130888898412536E-2</v>
      </c>
      <c r="L3" s="17">
        <f t="shared" ref="L3:N4" si="2">N10/J10-1</f>
        <v>3.3626505433679288E-2</v>
      </c>
      <c r="M3" s="17">
        <f t="shared" si="2"/>
        <v>3.8441518346428838E-2</v>
      </c>
      <c r="N3" s="17">
        <f t="shared" si="2"/>
        <v>4.6245751285429515E-2</v>
      </c>
      <c r="O3" s="17">
        <f>Q10/M10-1</f>
        <v>4.9082015463495221E-2</v>
      </c>
      <c r="P3" s="28">
        <f>J14/I14-1</f>
        <v>3.9894803874928053E-2</v>
      </c>
      <c r="Q3" s="53">
        <f t="shared" ref="Q3:T4" si="3">R10/N10-1</f>
        <v>4.5626844207242057E-2</v>
      </c>
      <c r="R3" s="53">
        <f t="shared" si="3"/>
        <v>3.0123702120726792E-2</v>
      </c>
      <c r="S3" s="53">
        <f t="shared" si="3"/>
        <v>1.3708299569018534E-2</v>
      </c>
      <c r="T3" s="53">
        <f t="shared" si="3"/>
        <v>8.3291457158305438E-3</v>
      </c>
      <c r="U3" s="28">
        <f>K14/J14-1</f>
        <v>2.4843263546297623E-2</v>
      </c>
      <c r="V3" s="53">
        <f t="shared" ref="V3:Y4" si="4">V10/R10-1</f>
        <v>-1.6456979833071039E-2</v>
      </c>
      <c r="W3" s="53">
        <f t="shared" si="4"/>
        <v>-8.6763291270393506E-2</v>
      </c>
      <c r="X3" s="53">
        <f t="shared" si="4"/>
        <v>-3.0421642019072936E-2</v>
      </c>
      <c r="Y3" s="53">
        <f t="shared" si="4"/>
        <v>-1.6874989885351854E-2</v>
      </c>
      <c r="Z3" s="28">
        <f>L14/K14-1</f>
        <v>-3.7690784000846911E-2</v>
      </c>
      <c r="AA3" s="53">
        <f t="shared" ref="AA3:AD4" si="5">Z10/V10-1</f>
        <v>-4.0219911387991969E-3</v>
      </c>
      <c r="AB3" s="53">
        <f t="shared" si="5"/>
        <v>0.10129486749200911</v>
      </c>
      <c r="AC3" s="53">
        <f t="shared" si="5"/>
        <v>4.8198007415861222E-2</v>
      </c>
      <c r="AD3" s="53">
        <f t="shared" si="5"/>
        <v>2.7215393592176174E-2</v>
      </c>
      <c r="AE3" s="28">
        <f>M14/L14-1</f>
        <v>4.4820953994010759E-2</v>
      </c>
      <c r="AF3" s="53">
        <f>AD10/Z10-1</f>
        <v>6.3723173714251402E-2</v>
      </c>
      <c r="AG3" s="56">
        <v>2.1000000000000001E-2</v>
      </c>
      <c r="AH3" s="56">
        <v>2.5000000000000001E-2</v>
      </c>
      <c r="AI3" s="56">
        <v>3.3000000000000002E-2</v>
      </c>
      <c r="AJ3" s="56">
        <v>3.4000000000000002E-2</v>
      </c>
    </row>
    <row r="4" spans="1:36" x14ac:dyDescent="0.2">
      <c r="A4" s="20" t="s">
        <v>48</v>
      </c>
      <c r="B4" s="20">
        <f>F11/B11-1</f>
        <v>3.8100204622170564E-2</v>
      </c>
      <c r="C4" s="20">
        <f t="shared" si="0"/>
        <v>1.9285733217709655E-2</v>
      </c>
      <c r="D4" s="20">
        <f t="shared" si="0"/>
        <v>2.0027711989541119E-2</v>
      </c>
      <c r="E4" s="20">
        <f t="shared" si="0"/>
        <v>4.5296383976383581E-2</v>
      </c>
      <c r="F4" s="21">
        <f>H15/G15-1</f>
        <v>3.2524576831487906E-2</v>
      </c>
      <c r="G4" s="20">
        <f>J11/F11-1</f>
        <v>4.5103355545915713E-2</v>
      </c>
      <c r="H4" s="20">
        <f t="shared" si="1"/>
        <v>6.5413615998251462E-2</v>
      </c>
      <c r="I4" s="20">
        <f t="shared" si="1"/>
        <v>7.4335100241850638E-2</v>
      </c>
      <c r="J4" s="20">
        <f t="shared" si="1"/>
        <v>6.4384682737360643E-2</v>
      </c>
      <c r="K4" s="21">
        <f>I15/H15-1</f>
        <v>6.3580008674360089E-2</v>
      </c>
      <c r="L4" s="20">
        <f t="shared" si="2"/>
        <v>7.2728104785534597E-2</v>
      </c>
      <c r="M4" s="20">
        <f t="shared" si="2"/>
        <v>8.0562691248722063E-2</v>
      </c>
      <c r="N4" s="20">
        <f t="shared" si="2"/>
        <v>8.4909998966571365E-2</v>
      </c>
      <c r="O4" s="20">
        <f>Q11/M11-1</f>
        <v>8.9862500963839409E-2</v>
      </c>
      <c r="P4" s="23">
        <f>J15/I15-1</f>
        <v>8.0384234866079929E-2</v>
      </c>
      <c r="Q4" s="58">
        <f t="shared" si="3"/>
        <v>8.6757401930789513E-2</v>
      </c>
      <c r="R4" s="58">
        <f t="shared" si="3"/>
        <v>5.9199374988914366E-2</v>
      </c>
      <c r="S4" s="58">
        <f t="shared" si="3"/>
        <v>3.5909016217601009E-2</v>
      </c>
      <c r="T4" s="58">
        <f t="shared" si="3"/>
        <v>2.400630695845285E-2</v>
      </c>
      <c r="U4" s="23">
        <f>K15/J15-1</f>
        <v>5.1234436032434605E-2</v>
      </c>
      <c r="V4" s="58">
        <f t="shared" si="4"/>
        <v>2.2525784925140346E-3</v>
      </c>
      <c r="W4" s="58">
        <f t="shared" si="4"/>
        <v>-9.4490448047254483E-2</v>
      </c>
      <c r="X4" s="58">
        <f t="shared" si="4"/>
        <v>-4.2223907005549122E-2</v>
      </c>
      <c r="Y4" s="58">
        <f t="shared" si="4"/>
        <v>-1.7740464979870585E-2</v>
      </c>
      <c r="Z4" s="23">
        <f>L15/K15-1</f>
        <v>-3.8842215454307771E-2</v>
      </c>
      <c r="AA4" s="58">
        <f t="shared" si="5"/>
        <v>2.0275947677466988E-2</v>
      </c>
      <c r="AB4" s="58">
        <f t="shared" si="5"/>
        <v>0.16781127004019081</v>
      </c>
      <c r="AC4" s="58">
        <f t="shared" si="5"/>
        <v>0.1335921135624254</v>
      </c>
      <c r="AD4" s="58">
        <f t="shared" si="5"/>
        <v>0.13008465011884707</v>
      </c>
      <c r="AE4" s="23">
        <f>M15/L15-1</f>
        <v>0.11575229311952784</v>
      </c>
      <c r="AF4" s="58">
        <f>AD11/Z11-1</f>
        <v>0.18898720427062599</v>
      </c>
      <c r="AG4" s="57">
        <v>0.109</v>
      </c>
      <c r="AH4" s="57">
        <v>6.8000000000000005E-2</v>
      </c>
      <c r="AI4" s="57">
        <v>6.0999999999999999E-2</v>
      </c>
      <c r="AJ4" s="57">
        <v>5.8000000000000003E-2</v>
      </c>
    </row>
    <row r="5" spans="1:36" x14ac:dyDescent="0.2">
      <c r="A5" s="20" t="s">
        <v>49</v>
      </c>
      <c r="B5" s="20">
        <f>F18/B18-1</f>
        <v>-4.4487662574449471E-3</v>
      </c>
      <c r="C5" s="20">
        <f>G18/C18-1</f>
        <v>-6.9832602916876096E-3</v>
      </c>
      <c r="D5" s="20">
        <f>H18/D18-1</f>
        <v>2.2383204342633078E-3</v>
      </c>
      <c r="E5" s="20">
        <f>I18/E18-1</f>
        <v>1.4938501387424141E-2</v>
      </c>
      <c r="F5" s="23">
        <f>H21</f>
        <v>1.4064476304020967E-3</v>
      </c>
      <c r="G5" s="20">
        <f>J18/F18-1</f>
        <v>3.1847040437585461E-2</v>
      </c>
      <c r="H5" s="20">
        <f>K18/G18-1</f>
        <v>3.0951106223501945E-2</v>
      </c>
      <c r="I5" s="20">
        <f>L18/H18-1</f>
        <v>2.8858777535013536E-2</v>
      </c>
      <c r="J5" s="20">
        <f>M18/I18-1</f>
        <v>2.5611560394731336E-2</v>
      </c>
      <c r="K5" s="23">
        <f>I21</f>
        <v>2.930294902925823E-2</v>
      </c>
      <c r="L5" s="20">
        <f>N18/J18-1</f>
        <v>1.9916603953976209E-2</v>
      </c>
      <c r="M5" s="20">
        <f>O18/K18-1</f>
        <v>2.3523467325398562E-2</v>
      </c>
      <c r="N5" s="20">
        <f>P18/L18-1</f>
        <v>2.8878027649075433E-2</v>
      </c>
      <c r="O5" s="22">
        <f>Q18/M18-1</f>
        <v>2.9010270774976643E-2</v>
      </c>
      <c r="P5" s="23">
        <f>J21</f>
        <v>2.5344028482822356E-2</v>
      </c>
      <c r="Q5" s="58">
        <f>R18/N18-1</f>
        <v>2.9017722482354014E-2</v>
      </c>
      <c r="R5" s="58">
        <f>S18/O18-1</f>
        <v>3.2750991900243109E-2</v>
      </c>
      <c r="S5" s="58">
        <f>T18/P18-1</f>
        <v>2.8639552604240448E-2</v>
      </c>
      <c r="T5" s="58">
        <f>U18/Q18-1</f>
        <v>2.2112932935294483E-2</v>
      </c>
      <c r="U5" s="23">
        <f>K21</f>
        <v>2.811549455784812E-2</v>
      </c>
      <c r="V5" s="58">
        <f>V18/R18-1</f>
        <v>1.9414454636469403E-2</v>
      </c>
      <c r="W5" s="58">
        <f>W18/S18-1</f>
        <v>-4.2356940208996274E-3</v>
      </c>
      <c r="X5" s="58">
        <f>X18/T18-1</f>
        <v>4.4490516846185102E-6</v>
      </c>
      <c r="Y5" s="58">
        <f>Y18/U18-1</f>
        <v>-6.1432477539858921E-3</v>
      </c>
      <c r="Z5" s="23">
        <f>L21</f>
        <v>2.1888443570143856E-3</v>
      </c>
      <c r="AA5" s="58">
        <f>Z18/V18-1</f>
        <v>-1.2342565926555249E-3</v>
      </c>
      <c r="AB5" s="58">
        <f>AA18/W18-1</f>
        <v>2.3282069517290394E-2</v>
      </c>
      <c r="AC5" s="58">
        <f>AB18/X18-1</f>
        <v>3.7932445899772294E-2</v>
      </c>
      <c r="AD5" s="58">
        <f>AC18/Y18-1</f>
        <v>7.1405602401029E-2</v>
      </c>
      <c r="AE5" s="23">
        <f>M21</f>
        <v>3.2758733754288949E-2</v>
      </c>
      <c r="AF5" s="58">
        <f>AD18/Z18-1</f>
        <v>9.227614188016009E-2</v>
      </c>
      <c r="AG5" s="57">
        <v>8.5000000000000006E-2</v>
      </c>
      <c r="AH5" s="57">
        <v>3.5000000000000003E-2</v>
      </c>
      <c r="AI5" s="57">
        <v>2.5000000000000001E-2</v>
      </c>
      <c r="AJ5" s="57">
        <v>0.02</v>
      </c>
    </row>
    <row r="6" spans="1:36" x14ac:dyDescent="0.2">
      <c r="A6" s="24" t="s">
        <v>50</v>
      </c>
      <c r="B6" s="25">
        <f>F24-1</f>
        <v>0</v>
      </c>
      <c r="C6" s="25">
        <f>G24-1</f>
        <v>0</v>
      </c>
      <c r="D6" s="25">
        <f>H24-1</f>
        <v>6.0000000000000053E-3</v>
      </c>
      <c r="E6" s="25">
        <f>I24-1</f>
        <v>2.200000000000002E-2</v>
      </c>
      <c r="F6" s="26">
        <f>H27-1</f>
        <v>8.0000000000000071E-3</v>
      </c>
      <c r="G6" s="24">
        <f>J24-1</f>
        <v>2.0000000000000018E-2</v>
      </c>
      <c r="H6" s="24">
        <f>K24-1</f>
        <v>3.2999999999999918E-2</v>
      </c>
      <c r="I6" s="24">
        <f>L24-1</f>
        <v>3.6000000000000032E-2</v>
      </c>
      <c r="J6" s="24">
        <f>M24-1</f>
        <v>2.8000000000000025E-2</v>
      </c>
      <c r="K6" s="26">
        <f>I27-1</f>
        <v>2.8999999999999915E-2</v>
      </c>
      <c r="L6" s="24">
        <f>N24-1</f>
        <v>3.8000000000000034E-2</v>
      </c>
      <c r="M6" s="24">
        <f>O24-1</f>
        <v>3.6999999999999922E-2</v>
      </c>
      <c r="N6" s="24">
        <f>P24-1</f>
        <v>4.0999999999999925E-2</v>
      </c>
      <c r="O6" s="25">
        <f>Q24-1</f>
        <v>4.0000000000000036E-2</v>
      </c>
      <c r="P6" s="27">
        <f>J27-1</f>
        <v>3.8999999999999924E-2</v>
      </c>
      <c r="Q6" s="60">
        <f>R24-1</f>
        <v>4.2000000000000037E-2</v>
      </c>
      <c r="R6" s="60">
        <f>S24-1</f>
        <v>3.0000000000000027E-2</v>
      </c>
      <c r="S6" s="60">
        <f>T24-1</f>
        <v>2.0999999999999908E-2</v>
      </c>
      <c r="T6" s="60">
        <f>U24-1</f>
        <v>1.4999999999999902E-2</v>
      </c>
      <c r="U6" s="27">
        <f>K27-1</f>
        <v>2.6000000000000023E-2</v>
      </c>
      <c r="V6" s="60">
        <f>V24-1</f>
        <v>1.2999999999999901E-2</v>
      </c>
      <c r="W6" s="60">
        <f>W24-1</f>
        <v>-1.0000000000000009E-2</v>
      </c>
      <c r="X6" s="60">
        <f>X24-1</f>
        <v>-1.2000000000000011E-2</v>
      </c>
      <c r="Y6" s="60">
        <f>Y24-1</f>
        <v>-3.0000000000000027E-3</v>
      </c>
      <c r="Z6" s="27">
        <f>L27-1</f>
        <v>-3.0000000000000027E-3</v>
      </c>
      <c r="AA6" s="60">
        <f>Z24-1</f>
        <v>2.4999999999999911E-2</v>
      </c>
      <c r="AB6" s="60">
        <f>AA24-1</f>
        <v>6.6999999999999948E-2</v>
      </c>
      <c r="AC6" s="60">
        <f>AB24-1</f>
        <v>8.6000000000000076E-2</v>
      </c>
      <c r="AD6" s="60">
        <f>AC24-1</f>
        <v>0.10600000000000009</v>
      </c>
      <c r="AE6" s="27">
        <f>M27-1</f>
        <v>7.2999999999999954E-2</v>
      </c>
      <c r="AF6" s="60">
        <f>AD24-1</f>
        <v>0.123</v>
      </c>
      <c r="AG6" s="59">
        <v>8.6999999999999994E-2</v>
      </c>
      <c r="AH6" s="59">
        <v>4.2000000000000003E-2</v>
      </c>
      <c r="AI6" s="59">
        <v>2.7E-2</v>
      </c>
      <c r="AJ6" s="59">
        <v>2.3E-2</v>
      </c>
    </row>
    <row r="7" spans="1:36" s="10" customFormat="1" x14ac:dyDescent="0.2">
      <c r="A7" s="62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</row>
    <row r="8" spans="1:36" s="10" customFormat="1" x14ac:dyDescent="0.2">
      <c r="A8" s="85" t="s">
        <v>51</v>
      </c>
      <c r="B8" s="11"/>
      <c r="C8" s="11"/>
      <c r="D8" s="12"/>
      <c r="E8" s="12"/>
      <c r="F8" s="12"/>
      <c r="G8" s="12"/>
      <c r="H8" s="12"/>
      <c r="I8" s="12"/>
      <c r="J8" s="11"/>
      <c r="K8" s="11"/>
      <c r="L8" s="12"/>
      <c r="M8" s="11"/>
      <c r="N8" s="11"/>
      <c r="O8" s="11"/>
      <c r="P8" s="11"/>
      <c r="Q8" s="11"/>
      <c r="R8" s="11"/>
      <c r="S8" s="11"/>
      <c r="T8" s="11"/>
      <c r="U8" s="1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11"/>
      <c r="AH8" s="11"/>
      <c r="AI8" s="11"/>
      <c r="AJ8" s="11"/>
    </row>
    <row r="9" spans="1:36" ht="20.25" customHeight="1" x14ac:dyDescent="0.2">
      <c r="A9" s="89" t="s">
        <v>52</v>
      </c>
      <c r="B9" s="68" t="s">
        <v>14</v>
      </c>
      <c r="C9" s="68" t="s">
        <v>15</v>
      </c>
      <c r="D9" s="68" t="s">
        <v>16</v>
      </c>
      <c r="E9" s="68" t="s">
        <v>17</v>
      </c>
      <c r="F9" s="68" t="s">
        <v>18</v>
      </c>
      <c r="G9" s="68" t="s">
        <v>19</v>
      </c>
      <c r="H9" s="68" t="s">
        <v>20</v>
      </c>
      <c r="I9" s="68" t="s">
        <v>21</v>
      </c>
      <c r="J9" s="68" t="s">
        <v>22</v>
      </c>
      <c r="K9" s="68" t="s">
        <v>23</v>
      </c>
      <c r="L9" s="68" t="s">
        <v>24</v>
      </c>
      <c r="M9" s="68" t="s">
        <v>25</v>
      </c>
      <c r="N9" s="68" t="s">
        <v>26</v>
      </c>
      <c r="O9" s="68" t="s">
        <v>27</v>
      </c>
      <c r="P9" s="68" t="s">
        <v>28</v>
      </c>
      <c r="Q9" s="68" t="s">
        <v>29</v>
      </c>
      <c r="R9" s="48" t="s">
        <v>30</v>
      </c>
      <c r="S9" s="48" t="s">
        <v>31</v>
      </c>
      <c r="T9" s="48" t="s">
        <v>32</v>
      </c>
      <c r="U9" s="48" t="s">
        <v>98</v>
      </c>
      <c r="V9" s="48" t="s">
        <v>104</v>
      </c>
      <c r="W9" s="48" t="s">
        <v>107</v>
      </c>
      <c r="X9" s="48" t="s">
        <v>108</v>
      </c>
      <c r="Y9" s="48" t="s">
        <v>109</v>
      </c>
      <c r="Z9" s="48" t="s">
        <v>119</v>
      </c>
      <c r="AA9" s="68" t="s">
        <v>122</v>
      </c>
      <c r="AB9" s="48" t="s">
        <v>123</v>
      </c>
      <c r="AC9" s="48" t="s">
        <v>124</v>
      </c>
      <c r="AD9" s="48" t="s">
        <v>125</v>
      </c>
      <c r="AI9" s="14"/>
      <c r="AJ9" s="11"/>
    </row>
    <row r="10" spans="1:36" s="10" customFormat="1" ht="15" x14ac:dyDescent="0.25">
      <c r="A10" s="90" t="s">
        <v>100</v>
      </c>
      <c r="B10" s="139">
        <v>6059574</v>
      </c>
      <c r="C10" s="139">
        <v>6150755</v>
      </c>
      <c r="D10" s="139">
        <v>6194428</v>
      </c>
      <c r="E10" s="139">
        <v>6186943</v>
      </c>
      <c r="F10" s="139">
        <v>6301424</v>
      </c>
      <c r="G10" s="139">
        <v>6240749</v>
      </c>
      <c r="H10" s="139">
        <v>6250512</v>
      </c>
      <c r="I10" s="139">
        <v>6327121</v>
      </c>
      <c r="J10" s="139">
        <v>6427965</v>
      </c>
      <c r="K10" s="139">
        <v>6478100</v>
      </c>
      <c r="L10" s="139">
        <v>6495494</v>
      </c>
      <c r="M10" s="139">
        <v>6542376</v>
      </c>
      <c r="N10" s="139">
        <v>6644115</v>
      </c>
      <c r="O10" s="139">
        <v>6727128</v>
      </c>
      <c r="P10" s="139">
        <v>6795883</v>
      </c>
      <c r="Q10" s="139">
        <v>6863489</v>
      </c>
      <c r="R10" s="139">
        <v>6947265</v>
      </c>
      <c r="S10" s="139">
        <v>6929774</v>
      </c>
      <c r="T10" s="139">
        <v>6889043</v>
      </c>
      <c r="U10" s="139">
        <v>6920656</v>
      </c>
      <c r="V10" s="139">
        <v>6832934</v>
      </c>
      <c r="W10" s="139">
        <v>6328524</v>
      </c>
      <c r="X10" s="139">
        <v>6679467</v>
      </c>
      <c r="Y10" s="139">
        <v>6803870</v>
      </c>
      <c r="Z10" s="139">
        <v>6805452</v>
      </c>
      <c r="AA10" s="139">
        <v>6969571</v>
      </c>
      <c r="AB10" s="139">
        <v>7001404</v>
      </c>
      <c r="AC10" s="139">
        <v>6989040</v>
      </c>
      <c r="AD10" s="161">
        <v>7239117</v>
      </c>
      <c r="AI10" s="14"/>
      <c r="AJ10" s="11"/>
    </row>
    <row r="11" spans="1:36" s="10" customFormat="1" ht="15" x14ac:dyDescent="0.25">
      <c r="A11" s="90" t="s">
        <v>53</v>
      </c>
      <c r="B11" s="139">
        <v>6042356</v>
      </c>
      <c r="C11" s="139">
        <v>6149831</v>
      </c>
      <c r="D11" s="139">
        <v>6198761</v>
      </c>
      <c r="E11" s="139">
        <v>6189589</v>
      </c>
      <c r="F11" s="139">
        <v>6272571</v>
      </c>
      <c r="G11" s="139">
        <v>6268435</v>
      </c>
      <c r="H11" s="139">
        <v>6322908</v>
      </c>
      <c r="I11" s="139">
        <v>6469955</v>
      </c>
      <c r="J11" s="139">
        <v>6555485</v>
      </c>
      <c r="K11" s="139">
        <v>6678476</v>
      </c>
      <c r="L11" s="139">
        <v>6792922</v>
      </c>
      <c r="M11" s="139">
        <v>6886521</v>
      </c>
      <c r="N11" s="139">
        <v>7032253</v>
      </c>
      <c r="O11" s="139">
        <v>7216512</v>
      </c>
      <c r="P11" s="139">
        <v>7369709</v>
      </c>
      <c r="Q11" s="139">
        <v>7505361</v>
      </c>
      <c r="R11" s="139">
        <v>7642353</v>
      </c>
      <c r="S11" s="139">
        <v>7643725</v>
      </c>
      <c r="T11" s="139">
        <v>7634348</v>
      </c>
      <c r="U11" s="139">
        <v>7685537</v>
      </c>
      <c r="V11" s="139">
        <v>7659568</v>
      </c>
      <c r="W11" s="139">
        <v>6921466</v>
      </c>
      <c r="X11" s="139">
        <v>7311996</v>
      </c>
      <c r="Y11" s="139">
        <v>7549192</v>
      </c>
      <c r="Z11" s="139">
        <v>7814873</v>
      </c>
      <c r="AA11" s="139">
        <v>8082966</v>
      </c>
      <c r="AB11" s="139">
        <v>8288821</v>
      </c>
      <c r="AC11" s="139">
        <v>8531226</v>
      </c>
      <c r="AD11" s="139">
        <v>9291784</v>
      </c>
      <c r="AI11" s="14"/>
      <c r="AJ11" s="11"/>
    </row>
    <row r="12" spans="1:36" x14ac:dyDescent="0.2">
      <c r="A12" s="91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14"/>
      <c r="AH12" s="49"/>
      <c r="AI12" s="14"/>
      <c r="AJ12" s="11"/>
    </row>
    <row r="13" spans="1:36" x14ac:dyDescent="0.2">
      <c r="A13" s="67" t="s">
        <v>54</v>
      </c>
      <c r="B13" s="3"/>
      <c r="C13" s="3"/>
      <c r="D13" s="3"/>
      <c r="E13" s="3"/>
      <c r="F13" s="5"/>
      <c r="G13" s="68">
        <v>2015</v>
      </c>
      <c r="H13" s="68">
        <v>2016</v>
      </c>
      <c r="I13" s="68">
        <v>2017</v>
      </c>
      <c r="J13" s="68">
        <v>2018</v>
      </c>
      <c r="K13" s="68">
        <v>2019</v>
      </c>
      <c r="L13" s="68">
        <v>2020</v>
      </c>
      <c r="M13" s="68">
        <v>2021</v>
      </c>
      <c r="N13" s="14"/>
      <c r="O13" s="14"/>
      <c r="P13" s="14"/>
      <c r="Q13" s="14"/>
      <c r="R13" s="14"/>
      <c r="S13" s="14"/>
      <c r="T13" s="14"/>
      <c r="U13" s="14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14"/>
      <c r="AH13" s="50"/>
      <c r="AI13" s="14"/>
      <c r="AJ13" s="11"/>
    </row>
    <row r="14" spans="1:36" s="10" customFormat="1" ht="15" x14ac:dyDescent="0.25">
      <c r="A14" s="90" t="s">
        <v>101</v>
      </c>
      <c r="B14" s="61"/>
      <c r="C14" s="61"/>
      <c r="D14" s="61"/>
      <c r="E14" s="61"/>
      <c r="F14" s="54"/>
      <c r="G14" s="139">
        <v>24572126</v>
      </c>
      <c r="H14" s="139">
        <v>25153898</v>
      </c>
      <c r="I14" s="139">
        <v>25987269</v>
      </c>
      <c r="J14" s="139">
        <v>27024026</v>
      </c>
      <c r="K14" s="139">
        <v>27695391</v>
      </c>
      <c r="L14" s="139">
        <v>26651530</v>
      </c>
      <c r="M14" s="139">
        <v>27846077</v>
      </c>
      <c r="N14" s="14"/>
      <c r="O14" s="14"/>
      <c r="P14" s="14"/>
      <c r="Q14" s="14"/>
      <c r="R14" s="14"/>
      <c r="S14" s="14"/>
      <c r="T14" s="14"/>
      <c r="U14" s="14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14"/>
      <c r="AH14" s="50"/>
      <c r="AI14" s="14"/>
      <c r="AJ14" s="11"/>
    </row>
    <row r="15" spans="1:36" s="10" customFormat="1" ht="15" x14ac:dyDescent="0.25">
      <c r="A15" s="90" t="s">
        <v>53</v>
      </c>
      <c r="B15" s="61"/>
      <c r="C15" s="61"/>
      <c r="D15" s="61"/>
      <c r="E15" s="61"/>
      <c r="F15" s="54"/>
      <c r="G15" s="139">
        <v>24572126</v>
      </c>
      <c r="H15" s="139">
        <v>25371324</v>
      </c>
      <c r="I15" s="139">
        <v>26984433</v>
      </c>
      <c r="J15" s="139">
        <v>29153556</v>
      </c>
      <c r="K15" s="139">
        <v>30647222</v>
      </c>
      <c r="L15" s="139">
        <v>29456816</v>
      </c>
      <c r="M15" s="139">
        <v>32866510</v>
      </c>
      <c r="N15" s="14"/>
      <c r="O15" s="14"/>
      <c r="P15" s="14"/>
      <c r="Q15" s="14"/>
      <c r="R15" s="14"/>
      <c r="S15" s="14"/>
      <c r="T15" s="14"/>
      <c r="U15" s="14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14"/>
      <c r="AH15" s="14"/>
      <c r="AI15" s="14"/>
      <c r="AJ15" s="11"/>
    </row>
    <row r="16" spans="1:36" s="10" customFormat="1" x14ac:dyDescent="0.2">
      <c r="A16" s="91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14"/>
      <c r="AH16" s="14"/>
      <c r="AI16" s="14"/>
      <c r="AJ16" s="11"/>
    </row>
    <row r="17" spans="1:37" x14ac:dyDescent="0.2">
      <c r="A17" s="67" t="s">
        <v>55</v>
      </c>
      <c r="B17" s="68" t="s">
        <v>14</v>
      </c>
      <c r="C17" s="68" t="s">
        <v>15</v>
      </c>
      <c r="D17" s="68" t="s">
        <v>16</v>
      </c>
      <c r="E17" s="68" t="s">
        <v>17</v>
      </c>
      <c r="F17" s="68" t="s">
        <v>18</v>
      </c>
      <c r="G17" s="68" t="s">
        <v>19</v>
      </c>
      <c r="H17" s="68" t="s">
        <v>20</v>
      </c>
      <c r="I17" s="68" t="s">
        <v>21</v>
      </c>
      <c r="J17" s="68" t="s">
        <v>22</v>
      </c>
      <c r="K17" s="68" t="s">
        <v>23</v>
      </c>
      <c r="L17" s="68" t="s">
        <v>24</v>
      </c>
      <c r="M17" s="68" t="s">
        <v>25</v>
      </c>
      <c r="N17" s="68" t="s">
        <v>26</v>
      </c>
      <c r="O17" s="68" t="s">
        <v>27</v>
      </c>
      <c r="P17" s="68" t="s">
        <v>28</v>
      </c>
      <c r="Q17" s="68" t="s">
        <v>29</v>
      </c>
      <c r="R17" s="48" t="s">
        <v>30</v>
      </c>
      <c r="S17" s="48" t="s">
        <v>31</v>
      </c>
      <c r="T17" s="48" t="s">
        <v>32</v>
      </c>
      <c r="U17" s="48" t="s">
        <v>98</v>
      </c>
      <c r="V17" s="48" t="s">
        <v>104</v>
      </c>
      <c r="W17" s="48" t="s">
        <v>107</v>
      </c>
      <c r="X17" s="48" t="s">
        <v>108</v>
      </c>
      <c r="Y17" s="48" t="s">
        <v>109</v>
      </c>
      <c r="Z17" s="48" t="s">
        <v>119</v>
      </c>
      <c r="AA17" s="48" t="s">
        <v>122</v>
      </c>
      <c r="AB17" s="48" t="s">
        <v>123</v>
      </c>
      <c r="AC17" s="48" t="s">
        <v>124</v>
      </c>
      <c r="AD17" s="48" t="s">
        <v>125</v>
      </c>
      <c r="AG17" s="11"/>
      <c r="AH17" s="11"/>
      <c r="AI17" s="14"/>
      <c r="AJ17" s="11"/>
    </row>
    <row r="18" spans="1:37" ht="15" x14ac:dyDescent="0.25">
      <c r="A18" s="92" t="s">
        <v>56</v>
      </c>
      <c r="B18" s="118">
        <v>20567.5</v>
      </c>
      <c r="C18" s="118">
        <v>20878.5</v>
      </c>
      <c r="D18" s="118">
        <v>20595.8</v>
      </c>
      <c r="E18" s="118">
        <v>20577.7</v>
      </c>
      <c r="F18" s="118">
        <v>20476</v>
      </c>
      <c r="G18" s="118">
        <v>20732.7</v>
      </c>
      <c r="H18" s="118">
        <v>20641.900000000001</v>
      </c>
      <c r="I18" s="118">
        <v>20885.099999999999</v>
      </c>
      <c r="J18" s="118">
        <v>21128.1</v>
      </c>
      <c r="K18" s="118">
        <v>21374.400000000001</v>
      </c>
      <c r="L18" s="118">
        <v>21237.599999999999</v>
      </c>
      <c r="M18" s="118">
        <v>21420</v>
      </c>
      <c r="N18" s="118">
        <v>21548.9</v>
      </c>
      <c r="O18" s="118">
        <v>21877.200000000001</v>
      </c>
      <c r="P18" s="118">
        <v>21850.9</v>
      </c>
      <c r="Q18" s="118">
        <v>22041.4</v>
      </c>
      <c r="R18" s="118">
        <v>22174.2</v>
      </c>
      <c r="S18" s="118">
        <v>22593.7</v>
      </c>
      <c r="T18" s="118">
        <v>22476.7</v>
      </c>
      <c r="U18" s="118">
        <v>22528.799999999999</v>
      </c>
      <c r="V18" s="118">
        <v>22604.7</v>
      </c>
      <c r="W18" s="118">
        <v>22498</v>
      </c>
      <c r="X18" s="118">
        <v>22476.799999999999</v>
      </c>
      <c r="Y18" s="118">
        <v>22390.400000000001</v>
      </c>
      <c r="Z18" s="118">
        <v>22576.799999999999</v>
      </c>
      <c r="AA18" s="118">
        <v>23021.8</v>
      </c>
      <c r="AB18" s="133">
        <v>23329.4</v>
      </c>
      <c r="AC18" s="133">
        <v>23989.200000000001</v>
      </c>
      <c r="AD18" s="133">
        <v>24660.1</v>
      </c>
      <c r="AG18" s="11"/>
      <c r="AH18" s="11"/>
      <c r="AI18" s="14"/>
      <c r="AJ18" s="11"/>
    </row>
    <row r="19" spans="1:37" x14ac:dyDescent="0.2">
      <c r="A19" s="91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54"/>
      <c r="M19" s="14"/>
      <c r="N19" s="14"/>
      <c r="O19" s="14"/>
      <c r="P19" s="14"/>
      <c r="Q19" s="14"/>
      <c r="R19" s="14"/>
      <c r="S19" s="14"/>
      <c r="T19" s="14"/>
      <c r="U19" s="14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14"/>
      <c r="AH19" s="14"/>
      <c r="AI19" s="14"/>
      <c r="AJ19" s="11"/>
    </row>
    <row r="20" spans="1:37" x14ac:dyDescent="0.2">
      <c r="A20" s="67" t="s">
        <v>57</v>
      </c>
      <c r="B20" s="3"/>
      <c r="C20" s="3"/>
      <c r="D20" s="3"/>
      <c r="E20" s="3"/>
      <c r="F20" s="5"/>
      <c r="G20" s="9">
        <v>2015</v>
      </c>
      <c r="H20" s="9">
        <v>2016</v>
      </c>
      <c r="I20" s="9">
        <v>2017</v>
      </c>
      <c r="J20" s="9">
        <v>2018</v>
      </c>
      <c r="K20" s="9">
        <v>2019</v>
      </c>
      <c r="L20" s="9">
        <v>2020</v>
      </c>
      <c r="M20" s="9">
        <v>2021</v>
      </c>
      <c r="N20" s="14"/>
      <c r="O20" s="14"/>
      <c r="P20" s="14"/>
      <c r="Q20" s="14"/>
      <c r="R20" s="14"/>
      <c r="S20" s="14"/>
      <c r="T20" s="14"/>
      <c r="U20" s="14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14"/>
      <c r="AH20" s="14"/>
      <c r="AI20" s="14"/>
      <c r="AJ20" s="11"/>
    </row>
    <row r="21" spans="1:37" ht="34.5" customHeight="1" x14ac:dyDescent="0.2">
      <c r="A21" s="92" t="s">
        <v>58</v>
      </c>
      <c r="B21" s="11"/>
      <c r="C21" s="11"/>
      <c r="D21" s="11"/>
      <c r="E21" s="11"/>
      <c r="F21" s="13"/>
      <c r="G21" s="102">
        <v>2E-3</v>
      </c>
      <c r="H21" s="102">
        <f>SUM(F18:I18)/SUM(B18:E18)-1</f>
        <v>1.4064476304020967E-3</v>
      </c>
      <c r="I21" s="102">
        <f>SUM(J18:M18)/SUM(F18:I18)-1</f>
        <v>2.930294902925823E-2</v>
      </c>
      <c r="J21" s="102">
        <f>SUM(N18:Q18)/SUM(J18:M18)-1</f>
        <v>2.5344028482822356E-2</v>
      </c>
      <c r="K21" s="102">
        <f>SUM(R18:U18)/SUM(N18:Q18)-1</f>
        <v>2.811549455784812E-2</v>
      </c>
      <c r="L21" s="102">
        <f>SUM(V18:Y18)/SUM(R18:U18)-1</f>
        <v>2.1888443570143856E-3</v>
      </c>
      <c r="M21" s="102">
        <f>SUM(Z18:AC18)/SUM(V18:Y18)-1</f>
        <v>3.2758733754288949E-2</v>
      </c>
      <c r="N21" s="14"/>
      <c r="O21" s="14"/>
      <c r="P21" s="14"/>
      <c r="Q21" s="14"/>
      <c r="R21" s="14"/>
      <c r="S21" s="14"/>
      <c r="T21" s="14"/>
      <c r="U21" s="14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14"/>
      <c r="AH21" s="97"/>
      <c r="AI21" s="97"/>
      <c r="AJ21" s="97"/>
      <c r="AK21" s="94"/>
    </row>
    <row r="22" spans="1:37" x14ac:dyDescent="0.2">
      <c r="A22" s="91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14"/>
      <c r="AH22" s="97"/>
      <c r="AI22" s="97"/>
      <c r="AJ22" s="97"/>
      <c r="AK22" s="95"/>
    </row>
    <row r="23" spans="1:37" x14ac:dyDescent="0.2">
      <c r="A23" s="67" t="s">
        <v>59</v>
      </c>
      <c r="B23" s="68" t="s">
        <v>14</v>
      </c>
      <c r="C23" s="68" t="s">
        <v>15</v>
      </c>
      <c r="D23" s="68" t="s">
        <v>16</v>
      </c>
      <c r="E23" s="68" t="s">
        <v>17</v>
      </c>
      <c r="F23" s="68" t="s">
        <v>18</v>
      </c>
      <c r="G23" s="68" t="s">
        <v>19</v>
      </c>
      <c r="H23" s="68" t="s">
        <v>20</v>
      </c>
      <c r="I23" s="68" t="s">
        <v>21</v>
      </c>
      <c r="J23" s="68" t="s">
        <v>22</v>
      </c>
      <c r="K23" s="68" t="s">
        <v>23</v>
      </c>
      <c r="L23" s="68" t="s">
        <v>24</v>
      </c>
      <c r="M23" s="68" t="s">
        <v>25</v>
      </c>
      <c r="N23" s="68" t="s">
        <v>26</v>
      </c>
      <c r="O23" s="68" t="s">
        <v>27</v>
      </c>
      <c r="P23" s="68" t="s">
        <v>28</v>
      </c>
      <c r="Q23" s="68" t="s">
        <v>29</v>
      </c>
      <c r="R23" s="48" t="s">
        <v>30</v>
      </c>
      <c r="S23" s="48" t="s">
        <v>31</v>
      </c>
      <c r="T23" s="48" t="s">
        <v>32</v>
      </c>
      <c r="U23" s="48" t="s">
        <v>98</v>
      </c>
      <c r="V23" s="48" t="s">
        <v>104</v>
      </c>
      <c r="W23" s="48" t="s">
        <v>107</v>
      </c>
      <c r="X23" s="48" t="s">
        <v>108</v>
      </c>
      <c r="Y23" s="48" t="s">
        <v>109</v>
      </c>
      <c r="Z23" s="48" t="s">
        <v>119</v>
      </c>
      <c r="AA23" s="48" t="s">
        <v>122</v>
      </c>
      <c r="AB23" s="48" t="s">
        <v>123</v>
      </c>
      <c r="AC23" s="48" t="s">
        <v>124</v>
      </c>
      <c r="AD23" s="48" t="s">
        <v>125</v>
      </c>
      <c r="AG23" s="11"/>
      <c r="AH23" s="97"/>
      <c r="AI23" s="97"/>
      <c r="AJ23" s="97"/>
      <c r="AK23" s="95"/>
    </row>
    <row r="24" spans="1:37" ht="25.5" x14ac:dyDescent="0.25">
      <c r="A24" s="92" t="s">
        <v>60</v>
      </c>
      <c r="B24" s="138">
        <v>1.0029999999999999</v>
      </c>
      <c r="C24" s="138">
        <v>1.008</v>
      </c>
      <c r="D24" s="138">
        <v>1.006</v>
      </c>
      <c r="E24" s="138">
        <v>0.99299999999999999</v>
      </c>
      <c r="F24" s="138">
        <v>1</v>
      </c>
      <c r="G24" s="138">
        <v>1</v>
      </c>
      <c r="H24" s="138">
        <v>1.006</v>
      </c>
      <c r="I24" s="138">
        <v>1.022</v>
      </c>
      <c r="J24" s="138">
        <v>1.02</v>
      </c>
      <c r="K24" s="138">
        <v>1.0329999999999999</v>
      </c>
      <c r="L24" s="138">
        <v>1.036</v>
      </c>
      <c r="M24" s="138">
        <v>1.028</v>
      </c>
      <c r="N24" s="138">
        <v>1.038</v>
      </c>
      <c r="O24" s="138">
        <v>1.0369999999999999</v>
      </c>
      <c r="P24" s="138">
        <v>1.0409999999999999</v>
      </c>
      <c r="Q24" s="138">
        <v>1.04</v>
      </c>
      <c r="R24" s="138">
        <v>1.042</v>
      </c>
      <c r="S24" s="138">
        <v>1.03</v>
      </c>
      <c r="T24" s="138">
        <v>1.0209999999999999</v>
      </c>
      <c r="U24" s="138">
        <v>1.0149999999999999</v>
      </c>
      <c r="V24" s="138">
        <v>1.0129999999999999</v>
      </c>
      <c r="W24" s="138">
        <v>0.99</v>
      </c>
      <c r="X24" s="138">
        <v>0.98799999999999999</v>
      </c>
      <c r="Y24" s="138">
        <v>0.997</v>
      </c>
      <c r="Z24" s="138">
        <v>1.0249999999999999</v>
      </c>
      <c r="AA24" s="138">
        <v>1.0669999999999999</v>
      </c>
      <c r="AB24" s="138">
        <v>1.0860000000000001</v>
      </c>
      <c r="AC24" s="133">
        <v>1.1060000000000001</v>
      </c>
      <c r="AD24" s="133">
        <v>1.123</v>
      </c>
      <c r="AG24" s="11"/>
      <c r="AH24" s="97"/>
      <c r="AI24" s="97"/>
      <c r="AJ24" s="97"/>
      <c r="AK24" s="96"/>
    </row>
    <row r="25" spans="1:37" x14ac:dyDescent="0.2">
      <c r="A25" s="91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14"/>
      <c r="AH25" s="14"/>
      <c r="AI25" s="14"/>
      <c r="AJ25" s="11"/>
    </row>
    <row r="26" spans="1:37" x14ac:dyDescent="0.2">
      <c r="A26" s="67" t="s">
        <v>61</v>
      </c>
      <c r="B26" s="3"/>
      <c r="C26" s="3"/>
      <c r="D26" s="3"/>
      <c r="E26" s="3"/>
      <c r="F26" s="5"/>
      <c r="G26" s="68">
        <v>2015</v>
      </c>
      <c r="H26" s="68">
        <v>2016</v>
      </c>
      <c r="I26" s="68">
        <v>2017</v>
      </c>
      <c r="J26" s="68">
        <v>2018</v>
      </c>
      <c r="K26" s="68">
        <v>2019</v>
      </c>
      <c r="L26" s="68">
        <v>2020</v>
      </c>
      <c r="M26" s="68">
        <v>2021</v>
      </c>
      <c r="N26" s="14"/>
      <c r="O26" s="14"/>
      <c r="P26" s="14"/>
      <c r="Q26" s="14"/>
      <c r="R26" s="14"/>
      <c r="S26" s="14"/>
      <c r="T26" s="14"/>
      <c r="U26" s="14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14"/>
      <c r="AH26" s="14"/>
      <c r="AI26" s="14"/>
      <c r="AJ26" s="11"/>
    </row>
    <row r="27" spans="1:37" ht="15" x14ac:dyDescent="0.25">
      <c r="A27" s="92" t="s">
        <v>62</v>
      </c>
      <c r="B27" s="11"/>
      <c r="C27" s="11"/>
      <c r="D27" s="11"/>
      <c r="E27" s="11"/>
      <c r="F27" s="14"/>
      <c r="G27" s="138">
        <v>1.002</v>
      </c>
      <c r="H27" s="138">
        <v>1.008</v>
      </c>
      <c r="I27" s="138">
        <v>1.0289999999999999</v>
      </c>
      <c r="J27" s="138">
        <v>1.0389999999999999</v>
      </c>
      <c r="K27" s="138">
        <v>1.026</v>
      </c>
      <c r="L27" s="138">
        <v>0.997</v>
      </c>
      <c r="M27" s="138">
        <v>1.073</v>
      </c>
      <c r="N27" s="14"/>
      <c r="O27" s="14"/>
      <c r="P27" s="14"/>
      <c r="Q27" s="14"/>
      <c r="R27" s="14"/>
      <c r="S27" s="14"/>
      <c r="T27" s="14"/>
      <c r="U27" s="14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14"/>
      <c r="AH27" s="14"/>
      <c r="AI27" s="14"/>
      <c r="AJ27" s="11"/>
    </row>
    <row r="28" spans="1:37" x14ac:dyDescent="0.2">
      <c r="A28" s="73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11"/>
      <c r="AH28" s="11"/>
      <c r="AI28" s="11"/>
      <c r="AJ28" s="11"/>
    </row>
    <row r="29" spans="1:37" ht="15" hidden="1" x14ac:dyDescent="0.2">
      <c r="L29" s="6"/>
      <c r="M29" s="6"/>
      <c r="N29" s="6"/>
      <c r="O29" s="6"/>
    </row>
    <row r="30" spans="1:37" ht="15" hidden="1" x14ac:dyDescent="0.2">
      <c r="L30" s="7"/>
      <c r="M30" s="7"/>
      <c r="N30" s="7"/>
      <c r="O30" s="7"/>
    </row>
    <row r="32" spans="1:37" ht="15" hidden="1" x14ac:dyDescent="0.2">
      <c r="L32" s="6"/>
      <c r="M32" s="6"/>
      <c r="N32" s="6"/>
      <c r="O32" s="6"/>
    </row>
  </sheetData>
  <mergeCells count="14">
    <mergeCell ref="AG1:AJ1"/>
    <mergeCell ref="P1:P2"/>
    <mergeCell ref="L1:O1"/>
    <mergeCell ref="A1:A2"/>
    <mergeCell ref="B1:E1"/>
    <mergeCell ref="F1:F2"/>
    <mergeCell ref="G1:J1"/>
    <mergeCell ref="K1:K2"/>
    <mergeCell ref="U1:U2"/>
    <mergeCell ref="Q1:T1"/>
    <mergeCell ref="V1:Y1"/>
    <mergeCell ref="Z1:Z2"/>
    <mergeCell ref="AA1:AD1"/>
    <mergeCell ref="AE1:AE2"/>
  </mergeCells>
  <phoneticPr fontId="30" type="noConversion"/>
  <pageMargins left="0.70866141732283472" right="0.70866141732283472" top="0.74803149606299213" bottom="0.74803149606299213" header="0.31496062992125984" footer="0.31496062992125984"/>
  <pageSetup paperSize="9" scale="78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-0.249977111117893"/>
    <pageSetUpPr fitToPage="1"/>
  </sheetPr>
  <dimension ref="A1:AA50"/>
  <sheetViews>
    <sheetView showGridLines="0" zoomScale="70" zoomScaleNormal="70" workbookViewId="0">
      <selection sqref="A1:G1"/>
    </sheetView>
  </sheetViews>
  <sheetFormatPr defaultColWidth="0" defaultRowHeight="14.25" customHeight="1" zeroHeight="1" x14ac:dyDescent="0.2"/>
  <cols>
    <col min="1" max="1" width="10.28515625" style="127" customWidth="1"/>
    <col min="2" max="2" width="12.140625" style="127" customWidth="1"/>
    <col min="3" max="3" width="13.42578125" style="127" customWidth="1"/>
    <col min="4" max="4" width="12" style="127" customWidth="1"/>
    <col min="5" max="5" width="11.28515625" style="127" customWidth="1"/>
    <col min="6" max="6" width="10.7109375" style="127" customWidth="1"/>
    <col min="7" max="7" width="12" style="127" customWidth="1"/>
    <col min="8" max="8" width="25.42578125" style="127" customWidth="1"/>
    <col min="9" max="10" width="8.7109375" style="127" customWidth="1"/>
    <col min="11" max="11" width="10.28515625" style="127" customWidth="1"/>
    <col min="12" max="12" width="14.28515625" style="127" customWidth="1"/>
    <col min="13" max="13" width="12.140625" style="127" customWidth="1"/>
    <col min="14" max="14" width="10.28515625" style="127" customWidth="1"/>
    <col min="15" max="15" width="8.7109375" style="127" customWidth="1"/>
    <col min="16" max="16" width="9.28515625" style="127" customWidth="1"/>
    <col min="17" max="27" width="8.7109375" style="127" customWidth="1"/>
    <col min="28" max="16384" width="8.7109375" style="127" hidden="1"/>
  </cols>
  <sheetData>
    <row r="1" spans="1:16" s="33" customFormat="1" ht="14.1" customHeight="1" x14ac:dyDescent="0.25">
      <c r="A1" s="180" t="s">
        <v>63</v>
      </c>
      <c r="B1" s="180"/>
      <c r="C1" s="180"/>
      <c r="D1" s="180"/>
      <c r="E1" s="180"/>
      <c r="F1" s="180"/>
      <c r="G1" s="180"/>
      <c r="J1" s="181" t="s">
        <v>64</v>
      </c>
      <c r="K1" s="181"/>
      <c r="L1" s="181"/>
      <c r="M1" s="181"/>
      <c r="N1" s="181"/>
      <c r="O1" s="181"/>
      <c r="P1" s="181"/>
    </row>
    <row r="2" spans="1:16" s="33" customFormat="1" ht="14.65" customHeight="1" x14ac:dyDescent="0.2">
      <c r="A2" s="182" t="s">
        <v>65</v>
      </c>
      <c r="B2" s="182"/>
      <c r="C2" s="182"/>
      <c r="D2" s="182"/>
      <c r="E2" s="182"/>
      <c r="F2" s="182"/>
      <c r="G2" s="182"/>
      <c r="J2" s="181"/>
      <c r="K2" s="181"/>
      <c r="L2" s="181"/>
      <c r="M2" s="181"/>
      <c r="N2" s="181"/>
      <c r="O2" s="181"/>
      <c r="P2" s="181"/>
    </row>
    <row r="3" spans="1:16" s="33" customFormat="1" ht="14.65" customHeight="1" x14ac:dyDescent="0.25">
      <c r="A3" s="182" t="s">
        <v>66</v>
      </c>
      <c r="B3" s="182"/>
      <c r="C3" s="182"/>
      <c r="D3" s="182"/>
      <c r="E3" s="182"/>
      <c r="F3" s="182"/>
      <c r="G3" s="182"/>
      <c r="J3" s="181"/>
      <c r="K3" s="181"/>
      <c r="L3" s="181"/>
      <c r="M3" s="181"/>
      <c r="N3" s="181"/>
      <c r="O3" s="181"/>
      <c r="P3" s="181"/>
    </row>
    <row r="4" spans="1:16" s="33" customFormat="1" ht="22.5" x14ac:dyDescent="0.2">
      <c r="A4" s="103"/>
      <c r="B4" s="104" t="s">
        <v>67</v>
      </c>
      <c r="C4" s="104" t="s">
        <v>68</v>
      </c>
      <c r="D4" s="104" t="s">
        <v>69</v>
      </c>
      <c r="E4" s="104" t="s">
        <v>70</v>
      </c>
      <c r="F4" s="104" t="s">
        <v>71</v>
      </c>
      <c r="G4" s="104" t="s">
        <v>72</v>
      </c>
      <c r="H4" s="103"/>
      <c r="I4" s="103"/>
      <c r="J4" s="103"/>
      <c r="K4" s="104" t="s">
        <v>8</v>
      </c>
      <c r="L4" s="104" t="s">
        <v>68</v>
      </c>
      <c r="M4" s="104" t="s">
        <v>69</v>
      </c>
      <c r="N4" s="104" t="s">
        <v>70</v>
      </c>
      <c r="O4" s="104" t="s">
        <v>71</v>
      </c>
      <c r="P4" s="104" t="s">
        <v>72</v>
      </c>
    </row>
    <row r="5" spans="1:16" s="33" customFormat="1" ht="45" x14ac:dyDescent="0.2">
      <c r="A5" s="103"/>
      <c r="B5" s="104" t="s">
        <v>73</v>
      </c>
      <c r="C5" s="104" t="s">
        <v>74</v>
      </c>
      <c r="D5" s="104" t="s">
        <v>75</v>
      </c>
      <c r="E5" s="104" t="s">
        <v>76</v>
      </c>
      <c r="F5" s="104" t="s">
        <v>77</v>
      </c>
      <c r="G5" s="104" t="s">
        <v>78</v>
      </c>
      <c r="H5" s="103"/>
      <c r="I5" s="103"/>
      <c r="J5" s="105"/>
      <c r="K5" s="104" t="s">
        <v>47</v>
      </c>
      <c r="L5" s="104" t="s">
        <v>74</v>
      </c>
      <c r="M5" s="104" t="s">
        <v>75</v>
      </c>
      <c r="N5" s="104" t="s">
        <v>76</v>
      </c>
      <c r="O5" s="104" t="s">
        <v>77</v>
      </c>
      <c r="P5" s="104" t="s">
        <v>79</v>
      </c>
    </row>
    <row r="6" spans="1:16" s="33" customFormat="1" ht="15" x14ac:dyDescent="0.25">
      <c r="A6" s="106" t="s">
        <v>80</v>
      </c>
      <c r="B6" s="130">
        <v>5757222</v>
      </c>
      <c r="C6" s="130">
        <v>3406278</v>
      </c>
      <c r="D6" s="130">
        <v>1054737</v>
      </c>
      <c r="E6" s="130">
        <v>1456586</v>
      </c>
      <c r="F6" s="130">
        <v>3338201</v>
      </c>
      <c r="G6" s="130">
        <v>-3645695</v>
      </c>
      <c r="H6" s="107"/>
      <c r="I6" s="108">
        <v>2014</v>
      </c>
      <c r="J6" s="106" t="s">
        <v>7</v>
      </c>
      <c r="K6" s="109">
        <f t="shared" ref="K6:K17" si="0">(B13/B9-1)*100</f>
        <v>1.4700823688471143</v>
      </c>
      <c r="L6" s="109">
        <f t="shared" ref="L6:L31" si="1">(C13-C9)/B9*100</f>
        <v>0.52378086411102243</v>
      </c>
      <c r="M6" s="109">
        <f t="shared" ref="M6:M31" si="2">(D13-D9)/B9*100</f>
        <v>0.63384041585829209</v>
      </c>
      <c r="N6" s="109">
        <f t="shared" ref="N6:N28" si="3">(E13-E9)/B9*100</f>
        <v>0.23785365697874214</v>
      </c>
      <c r="O6" s="109">
        <f t="shared" ref="O6:O31" si="4">(F13-F9)/B9*100</f>
        <v>3.9070886063477812</v>
      </c>
      <c r="P6" s="109">
        <f t="shared" ref="P6:P28" si="5">(G13-G9)/B9*100</f>
        <v>-3.0306551269761757</v>
      </c>
    </row>
    <row r="7" spans="1:16" s="33" customFormat="1" ht="15" x14ac:dyDescent="0.25">
      <c r="A7" s="106" t="s">
        <v>81</v>
      </c>
      <c r="B7" s="130">
        <v>5756867</v>
      </c>
      <c r="C7" s="130">
        <v>3519521</v>
      </c>
      <c r="D7" s="130">
        <v>1059065</v>
      </c>
      <c r="E7" s="130">
        <v>1440309</v>
      </c>
      <c r="F7" s="130">
        <v>3345649</v>
      </c>
      <c r="G7" s="130">
        <v>-3612179</v>
      </c>
      <c r="H7" s="107"/>
      <c r="I7" s="108">
        <v>2015</v>
      </c>
      <c r="J7" s="106" t="s">
        <v>4</v>
      </c>
      <c r="K7" s="109">
        <f t="shared" si="0"/>
        <v>3.0426063517819291</v>
      </c>
      <c r="L7" s="109">
        <f t="shared" si="1"/>
        <v>1.2924593867105485</v>
      </c>
      <c r="M7" s="109">
        <f t="shared" si="2"/>
        <v>0.59376099474734856</v>
      </c>
      <c r="N7" s="109">
        <f t="shared" si="3"/>
        <v>2.4027960179225115E-2</v>
      </c>
      <c r="O7" s="109">
        <f t="shared" si="4"/>
        <v>2.0719311763038402</v>
      </c>
      <c r="P7" s="109">
        <f t="shared" si="5"/>
        <v>-9.4207289025411995E-3</v>
      </c>
    </row>
    <row r="8" spans="1:16" s="33" customFormat="1" ht="15" x14ac:dyDescent="0.25">
      <c r="A8" s="106" t="s">
        <v>82</v>
      </c>
      <c r="B8" s="130">
        <v>5833801</v>
      </c>
      <c r="C8" s="130">
        <v>3532558</v>
      </c>
      <c r="D8" s="130">
        <v>1067425</v>
      </c>
      <c r="E8" s="130">
        <v>1394585</v>
      </c>
      <c r="F8" s="130">
        <v>3402447</v>
      </c>
      <c r="G8" s="130">
        <v>-3664082</v>
      </c>
      <c r="H8" s="107"/>
      <c r="I8" s="108"/>
      <c r="J8" s="106" t="s">
        <v>5</v>
      </c>
      <c r="K8" s="109">
        <f t="shared" si="0"/>
        <v>3.9874019933375138</v>
      </c>
      <c r="L8" s="109">
        <f t="shared" si="1"/>
        <v>0.95690479507359716</v>
      </c>
      <c r="M8" s="109">
        <f t="shared" si="2"/>
        <v>0.54570623631423265</v>
      </c>
      <c r="N8" s="109">
        <f t="shared" si="3"/>
        <v>1.1134922899847572</v>
      </c>
      <c r="O8" s="109">
        <f t="shared" si="4"/>
        <v>1.3764382312882846</v>
      </c>
      <c r="P8" s="109">
        <f t="shared" si="5"/>
        <v>-0.72875231787362904</v>
      </c>
    </row>
    <row r="9" spans="1:16" s="33" customFormat="1" ht="15" x14ac:dyDescent="0.25">
      <c r="A9" s="106" t="s">
        <v>83</v>
      </c>
      <c r="B9" s="130">
        <v>5886813</v>
      </c>
      <c r="C9" s="130">
        <v>3487052</v>
      </c>
      <c r="D9" s="130">
        <v>1074370</v>
      </c>
      <c r="E9" s="130">
        <v>1372058</v>
      </c>
      <c r="F9" s="130">
        <v>3450952</v>
      </c>
      <c r="G9" s="130">
        <v>-3643002</v>
      </c>
      <c r="H9" s="107"/>
      <c r="I9" s="108"/>
      <c r="J9" s="106" t="s">
        <v>6</v>
      </c>
      <c r="K9" s="109">
        <f t="shared" si="0"/>
        <v>4.2960645183341528</v>
      </c>
      <c r="L9" s="109">
        <f t="shared" si="1"/>
        <v>2.0212069726378972</v>
      </c>
      <c r="M9" s="109">
        <f t="shared" si="2"/>
        <v>0.49721573667349517</v>
      </c>
      <c r="N9" s="109">
        <f t="shared" si="3"/>
        <v>-0.67154683746647104</v>
      </c>
      <c r="O9" s="109">
        <f t="shared" si="4"/>
        <v>2.7119649155713166</v>
      </c>
      <c r="P9" s="109">
        <f t="shared" si="5"/>
        <v>-3.0796025035387324</v>
      </c>
    </row>
    <row r="10" spans="1:16" s="33" customFormat="1" ht="15" x14ac:dyDescent="0.25">
      <c r="A10" s="106" t="s">
        <v>84</v>
      </c>
      <c r="B10" s="130">
        <v>5880649</v>
      </c>
      <c r="C10" s="130">
        <v>3473214</v>
      </c>
      <c r="D10" s="130">
        <v>1084735</v>
      </c>
      <c r="E10" s="130">
        <v>1341854</v>
      </c>
      <c r="F10" s="130">
        <v>3565252</v>
      </c>
      <c r="G10" s="130">
        <v>-3745245</v>
      </c>
      <c r="H10" s="107"/>
      <c r="I10" s="108"/>
      <c r="J10" s="106" t="s">
        <v>7</v>
      </c>
      <c r="K10" s="109">
        <f t="shared" si="0"/>
        <v>3.5756963340863424</v>
      </c>
      <c r="L10" s="109">
        <f t="shared" si="1"/>
        <v>1.049460654767824</v>
      </c>
      <c r="M10" s="109">
        <f t="shared" si="2"/>
        <v>0.36557351196664384</v>
      </c>
      <c r="N10" s="109">
        <f t="shared" si="3"/>
        <v>-1.6692464568481959</v>
      </c>
      <c r="O10" s="109">
        <f t="shared" si="4"/>
        <v>1.1400630198712483</v>
      </c>
      <c r="P10" s="109">
        <f t="shared" si="5"/>
        <v>-0.42677865735062748</v>
      </c>
    </row>
    <row r="11" spans="1:16" s="33" customFormat="1" ht="15" x14ac:dyDescent="0.25">
      <c r="A11" s="106" t="s">
        <v>85</v>
      </c>
      <c r="B11" s="130">
        <v>5914904</v>
      </c>
      <c r="C11" s="130">
        <v>3525514</v>
      </c>
      <c r="D11" s="130">
        <v>1093896</v>
      </c>
      <c r="E11" s="130">
        <v>1330341</v>
      </c>
      <c r="F11" s="130">
        <v>3552894</v>
      </c>
      <c r="G11" s="130">
        <v>-3724417</v>
      </c>
      <c r="H11" s="107"/>
      <c r="I11" s="108">
        <v>2016</v>
      </c>
      <c r="J11" s="106" t="s">
        <v>4</v>
      </c>
      <c r="K11" s="109">
        <f t="shared" si="0"/>
        <v>3.9912046622419428</v>
      </c>
      <c r="L11" s="109">
        <f t="shared" si="1"/>
        <v>2.4473832648961791</v>
      </c>
      <c r="M11" s="109">
        <f t="shared" si="2"/>
        <v>0.32355409802735308</v>
      </c>
      <c r="N11" s="109">
        <f t="shared" si="3"/>
        <v>-1.3886619752477649</v>
      </c>
      <c r="O11" s="109">
        <f t="shared" si="4"/>
        <v>1.4320148578101366</v>
      </c>
      <c r="P11" s="109">
        <f t="shared" si="5"/>
        <v>-2.2202055788080153</v>
      </c>
    </row>
    <row r="12" spans="1:16" s="33" customFormat="1" ht="15" x14ac:dyDescent="0.25">
      <c r="A12" s="106" t="s">
        <v>86</v>
      </c>
      <c r="B12" s="130">
        <v>5939273</v>
      </c>
      <c r="C12" s="130">
        <v>3511348</v>
      </c>
      <c r="D12" s="130">
        <v>1101686</v>
      </c>
      <c r="E12" s="130">
        <v>1358403</v>
      </c>
      <c r="F12" s="130">
        <v>3584845</v>
      </c>
      <c r="G12" s="130">
        <v>-3693755</v>
      </c>
      <c r="H12" s="107"/>
      <c r="I12" s="108"/>
      <c r="J12" s="106" t="s">
        <v>5</v>
      </c>
      <c r="K12" s="109">
        <f t="shared" si="0"/>
        <v>1.4631374522314777</v>
      </c>
      <c r="L12" s="109">
        <f t="shared" si="1"/>
        <v>2.1600925414847443</v>
      </c>
      <c r="M12" s="109">
        <f t="shared" si="2"/>
        <v>0.3136850679306849</v>
      </c>
      <c r="N12" s="109">
        <f t="shared" si="3"/>
        <v>-3.3276402653007637</v>
      </c>
      <c r="O12" s="109">
        <f t="shared" si="4"/>
        <v>3.5297943098042435</v>
      </c>
      <c r="P12" s="109">
        <f t="shared" si="5"/>
        <v>-3.287368786433535</v>
      </c>
    </row>
    <row r="13" spans="1:16" s="33" customFormat="1" ht="15" x14ac:dyDescent="0.25">
      <c r="A13" s="106" t="s">
        <v>87</v>
      </c>
      <c r="B13" s="130">
        <v>5973354</v>
      </c>
      <c r="C13" s="130">
        <v>3517886</v>
      </c>
      <c r="D13" s="130">
        <v>1111683</v>
      </c>
      <c r="E13" s="130">
        <v>1386060</v>
      </c>
      <c r="F13" s="130">
        <v>3680955</v>
      </c>
      <c r="G13" s="130">
        <v>-3821411</v>
      </c>
      <c r="H13" s="107"/>
      <c r="I13" s="108"/>
      <c r="J13" s="106" t="s">
        <v>6</v>
      </c>
      <c r="K13" s="109">
        <f t="shared" si="0"/>
        <v>0.90539433180916173</v>
      </c>
      <c r="L13" s="109">
        <f t="shared" si="1"/>
        <v>0.89063913568775033</v>
      </c>
      <c r="M13" s="109">
        <f t="shared" si="2"/>
        <v>0.37895347237872484</v>
      </c>
      <c r="N13" s="109">
        <f t="shared" si="3"/>
        <v>-1.3783032105627833</v>
      </c>
      <c r="O13" s="109">
        <f t="shared" si="4"/>
        <v>2.437109608829096</v>
      </c>
      <c r="P13" s="109">
        <f t="shared" si="5"/>
        <v>-0.20158439165004421</v>
      </c>
    </row>
    <row r="14" spans="1:16" s="33" customFormat="1" ht="15" x14ac:dyDescent="0.25">
      <c r="A14" s="106" t="s">
        <v>14</v>
      </c>
      <c r="B14" s="130">
        <v>6059574</v>
      </c>
      <c r="C14" s="130">
        <v>3549219</v>
      </c>
      <c r="D14" s="130">
        <v>1119652</v>
      </c>
      <c r="E14" s="130">
        <v>1343267</v>
      </c>
      <c r="F14" s="130">
        <v>3687095</v>
      </c>
      <c r="G14" s="130">
        <v>-3745799</v>
      </c>
      <c r="H14" s="107"/>
      <c r="I14" s="108"/>
      <c r="J14" s="106" t="s">
        <v>7</v>
      </c>
      <c r="K14" s="109">
        <f t="shared" si="0"/>
        <v>2.2657069897039639</v>
      </c>
      <c r="L14" s="109">
        <f t="shared" si="1"/>
        <v>2.2291137965874261</v>
      </c>
      <c r="M14" s="109">
        <f t="shared" si="2"/>
        <v>0.53839190049108265</v>
      </c>
      <c r="N14" s="109">
        <f t="shared" si="3"/>
        <v>-0.37787644075595977</v>
      </c>
      <c r="O14" s="109">
        <f t="shared" si="4"/>
        <v>2.081399489214625</v>
      </c>
      <c r="P14" s="109">
        <f t="shared" si="5"/>
        <v>-3.3462244601251379</v>
      </c>
    </row>
    <row r="15" spans="1:16" s="33" customFormat="1" ht="15" x14ac:dyDescent="0.25">
      <c r="A15" s="106" t="s">
        <v>15</v>
      </c>
      <c r="B15" s="130">
        <v>6150755</v>
      </c>
      <c r="C15" s="130">
        <v>3582114</v>
      </c>
      <c r="D15" s="130">
        <v>1126174</v>
      </c>
      <c r="E15" s="130">
        <v>1396203</v>
      </c>
      <c r="F15" s="130">
        <v>3634309</v>
      </c>
      <c r="G15" s="130">
        <v>-3767522</v>
      </c>
      <c r="H15" s="107"/>
      <c r="I15" s="108">
        <v>2017</v>
      </c>
      <c r="J15" s="106" t="s">
        <v>4</v>
      </c>
      <c r="K15" s="109">
        <f t="shared" si="0"/>
        <v>2.0081333996887052</v>
      </c>
      <c r="L15" s="109">
        <f t="shared" si="1"/>
        <v>1.2040294384253465</v>
      </c>
      <c r="M15" s="109">
        <f t="shared" si="2"/>
        <v>0.59816638270968592</v>
      </c>
      <c r="N15" s="109">
        <f t="shared" si="3"/>
        <v>0.31878508730724991</v>
      </c>
      <c r="O15" s="109">
        <f t="shared" si="4"/>
        <v>4.4826534446817101</v>
      </c>
      <c r="P15" s="109">
        <f t="shared" si="5"/>
        <v>-4.3504452326966092</v>
      </c>
    </row>
    <row r="16" spans="1:16" s="33" customFormat="1" ht="15" x14ac:dyDescent="0.25">
      <c r="A16" s="106" t="s">
        <v>16</v>
      </c>
      <c r="B16" s="130">
        <v>6194428</v>
      </c>
      <c r="C16" s="130">
        <v>3631393</v>
      </c>
      <c r="D16" s="130">
        <v>1131217</v>
      </c>
      <c r="E16" s="130">
        <v>1318518</v>
      </c>
      <c r="F16" s="130">
        <v>3745916</v>
      </c>
      <c r="G16" s="130">
        <v>-3876661</v>
      </c>
      <c r="H16" s="107"/>
      <c r="I16" s="103"/>
      <c r="J16" s="106" t="s">
        <v>5</v>
      </c>
      <c r="K16" s="109">
        <f t="shared" si="0"/>
        <v>3.8032454117286285</v>
      </c>
      <c r="L16" s="109">
        <f t="shared" si="1"/>
        <v>0.71044357015480031</v>
      </c>
      <c r="M16" s="109">
        <f t="shared" si="2"/>
        <v>0.67873263289390429</v>
      </c>
      <c r="N16" s="109">
        <f t="shared" si="3"/>
        <v>2.9801711300999285</v>
      </c>
      <c r="O16" s="109">
        <f t="shared" si="4"/>
        <v>2.7949049064463254</v>
      </c>
      <c r="P16" s="109">
        <f t="shared" si="5"/>
        <v>-4.3547016552019642</v>
      </c>
    </row>
    <row r="17" spans="1:16" s="33" customFormat="1" ht="15" x14ac:dyDescent="0.25">
      <c r="A17" s="106" t="s">
        <v>17</v>
      </c>
      <c r="B17" s="130">
        <v>6186943</v>
      </c>
      <c r="C17" s="130">
        <v>3580574</v>
      </c>
      <c r="D17" s="130">
        <v>1133520</v>
      </c>
      <c r="E17" s="130">
        <v>1286350</v>
      </c>
      <c r="F17" s="130">
        <v>3749055</v>
      </c>
      <c r="G17" s="130">
        <v>-3846904</v>
      </c>
      <c r="H17" s="107"/>
      <c r="I17" s="103"/>
      <c r="J17" s="106" t="s">
        <v>6</v>
      </c>
      <c r="K17" s="109">
        <f t="shared" si="0"/>
        <v>3.9193909234955582</v>
      </c>
      <c r="L17" s="109">
        <f t="shared" si="1"/>
        <v>2.0477842455146074</v>
      </c>
      <c r="M17" s="109">
        <f t="shared" si="2"/>
        <v>0.65266653355757098</v>
      </c>
      <c r="N17" s="109">
        <f t="shared" si="3"/>
        <v>2.6308244828583645</v>
      </c>
      <c r="O17" s="109">
        <f t="shared" si="4"/>
        <v>2.6923714409315589</v>
      </c>
      <c r="P17" s="109">
        <f t="shared" si="5"/>
        <v>-7.46492447338714</v>
      </c>
    </row>
    <row r="18" spans="1:16" s="33" customFormat="1" ht="15" x14ac:dyDescent="0.25">
      <c r="A18" s="106" t="s">
        <v>18</v>
      </c>
      <c r="B18" s="130">
        <v>6301424</v>
      </c>
      <c r="C18" s="130">
        <v>3697520</v>
      </c>
      <c r="D18" s="130">
        <v>1139258</v>
      </c>
      <c r="E18" s="130">
        <v>1259120</v>
      </c>
      <c r="F18" s="130">
        <v>3773869</v>
      </c>
      <c r="G18" s="130">
        <v>-3880334</v>
      </c>
      <c r="H18" s="107"/>
      <c r="I18" s="103"/>
      <c r="J18" s="106" t="s">
        <v>7</v>
      </c>
      <c r="K18" s="109">
        <f t="shared" ref="K18:K31" si="6">(B25/B21-1)*100</f>
        <v>3.4021002601341221</v>
      </c>
      <c r="L18" s="109">
        <f t="shared" si="1"/>
        <v>2.6086904296598723</v>
      </c>
      <c r="M18" s="109">
        <f t="shared" si="2"/>
        <v>0.53499846138551799</v>
      </c>
      <c r="N18" s="109">
        <f t="shared" si="3"/>
        <v>2.3440993146804052</v>
      </c>
      <c r="O18" s="109">
        <f t="shared" si="4"/>
        <v>5.5735618142912076</v>
      </c>
      <c r="P18" s="109">
        <f t="shared" si="5"/>
        <v>-4.8926676129633053</v>
      </c>
    </row>
    <row r="19" spans="1:16" s="33" customFormat="1" ht="15" x14ac:dyDescent="0.25">
      <c r="A19" s="106" t="s">
        <v>19</v>
      </c>
      <c r="B19" s="130">
        <v>6240749</v>
      </c>
      <c r="C19" s="130">
        <v>3714976</v>
      </c>
      <c r="D19" s="130">
        <v>1145468</v>
      </c>
      <c r="E19" s="130">
        <v>1191528</v>
      </c>
      <c r="F19" s="130">
        <v>3851418</v>
      </c>
      <c r="G19" s="130">
        <v>-3969720</v>
      </c>
      <c r="H19" s="107"/>
      <c r="I19" s="108">
        <v>2018</v>
      </c>
      <c r="J19" s="106" t="s">
        <v>4</v>
      </c>
      <c r="K19" s="109">
        <f t="shared" si="6"/>
        <v>3.3626505433679288</v>
      </c>
      <c r="L19" s="109">
        <f t="shared" si="1"/>
        <v>1.8142755911085391</v>
      </c>
      <c r="M19" s="109">
        <f t="shared" si="2"/>
        <v>0.42791147742714841</v>
      </c>
      <c r="N19" s="109">
        <f t="shared" si="3"/>
        <v>3.4442626865578765</v>
      </c>
      <c r="O19" s="109">
        <f t="shared" si="4"/>
        <v>1.6976601459404339</v>
      </c>
      <c r="P19" s="109">
        <f t="shared" si="5"/>
        <v>-4.8106671396001683</v>
      </c>
    </row>
    <row r="20" spans="1:16" s="33" customFormat="1" ht="15" x14ac:dyDescent="0.25">
      <c r="A20" s="106" t="s">
        <v>20</v>
      </c>
      <c r="B20" s="130">
        <v>6250512</v>
      </c>
      <c r="C20" s="130">
        <v>3686563</v>
      </c>
      <c r="D20" s="130">
        <v>1154691</v>
      </c>
      <c r="E20" s="130">
        <v>1233140</v>
      </c>
      <c r="F20" s="130">
        <v>3896881</v>
      </c>
      <c r="G20" s="130">
        <v>-3889148</v>
      </c>
      <c r="H20" s="107"/>
      <c r="I20" s="108"/>
      <c r="J20" s="106" t="s">
        <v>5</v>
      </c>
      <c r="K20" s="109">
        <f t="shared" si="6"/>
        <v>3.8441518346428838</v>
      </c>
      <c r="L20" s="109">
        <f t="shared" si="1"/>
        <v>2.2756055016131276</v>
      </c>
      <c r="M20" s="109">
        <f t="shared" si="2"/>
        <v>0.32960281564038835</v>
      </c>
      <c r="N20" s="109">
        <f t="shared" si="3"/>
        <v>1.821336502986987</v>
      </c>
      <c r="O20" s="109">
        <f t="shared" si="4"/>
        <v>6.4340778932094294</v>
      </c>
      <c r="P20" s="109">
        <f t="shared" si="5"/>
        <v>-3.7746561491795436</v>
      </c>
    </row>
    <row r="21" spans="1:16" s="33" customFormat="1" ht="15" x14ac:dyDescent="0.25">
      <c r="A21" s="106" t="s">
        <v>21</v>
      </c>
      <c r="B21" s="130">
        <v>6327121</v>
      </c>
      <c r="C21" s="130">
        <v>3718488</v>
      </c>
      <c r="D21" s="130">
        <v>1166830</v>
      </c>
      <c r="E21" s="130">
        <v>1262971</v>
      </c>
      <c r="F21" s="130">
        <v>3877830</v>
      </c>
      <c r="G21" s="130">
        <v>-4053933</v>
      </c>
      <c r="H21" s="107"/>
      <c r="I21" s="103"/>
      <c r="J21" s="106" t="s">
        <v>6</v>
      </c>
      <c r="K21" s="109">
        <f t="shared" si="6"/>
        <v>4.6245751285429515</v>
      </c>
      <c r="L21" s="109">
        <f t="shared" si="1"/>
        <v>1.4888167089369952</v>
      </c>
      <c r="M21" s="109">
        <f t="shared" si="2"/>
        <v>0.31584972597927119</v>
      </c>
      <c r="N21" s="109">
        <f t="shared" si="3"/>
        <v>2.0361961692213093</v>
      </c>
      <c r="O21" s="109">
        <f t="shared" si="4"/>
        <v>2.1890559825011002</v>
      </c>
      <c r="P21" s="109">
        <f t="shared" si="5"/>
        <v>-4.1893349451173378</v>
      </c>
    </row>
    <row r="22" spans="1:16" s="33" customFormat="1" ht="15" x14ac:dyDescent="0.25">
      <c r="A22" s="106" t="s">
        <v>22</v>
      </c>
      <c r="B22" s="130">
        <v>6427965</v>
      </c>
      <c r="C22" s="130">
        <v>3773391</v>
      </c>
      <c r="D22" s="130">
        <v>1176951</v>
      </c>
      <c r="E22" s="130">
        <v>1279208</v>
      </c>
      <c r="F22" s="130">
        <v>4056340</v>
      </c>
      <c r="G22" s="130">
        <v>-4154474</v>
      </c>
      <c r="H22" s="107"/>
      <c r="I22" s="103"/>
      <c r="J22" s="106" t="s">
        <v>7</v>
      </c>
      <c r="K22" s="109">
        <f t="shared" si="6"/>
        <v>4.9082015463495221</v>
      </c>
      <c r="L22" s="109">
        <f t="shared" si="1"/>
        <v>1.3922312016307226</v>
      </c>
      <c r="M22" s="109">
        <f t="shared" si="2"/>
        <v>0.38600655174817222</v>
      </c>
      <c r="N22" s="109">
        <f t="shared" si="3"/>
        <v>3.0233970043910654</v>
      </c>
      <c r="O22" s="109">
        <f t="shared" si="4"/>
        <v>0.92038427629350561</v>
      </c>
      <c r="P22" s="109">
        <f t="shared" si="5"/>
        <v>-4.3249883528552928</v>
      </c>
    </row>
    <row r="23" spans="1:16" s="33" customFormat="1" ht="15" x14ac:dyDescent="0.25">
      <c r="A23" s="106" t="s">
        <v>23</v>
      </c>
      <c r="B23" s="130">
        <v>6478100</v>
      </c>
      <c r="C23" s="130">
        <v>3759313</v>
      </c>
      <c r="D23" s="130">
        <v>1187826</v>
      </c>
      <c r="E23" s="130">
        <v>1377513</v>
      </c>
      <c r="F23" s="130">
        <v>4025841</v>
      </c>
      <c r="G23" s="130">
        <v>-4241486</v>
      </c>
      <c r="H23" s="107"/>
      <c r="I23" s="108">
        <v>2019</v>
      </c>
      <c r="J23" s="51" t="s">
        <v>4</v>
      </c>
      <c r="K23" s="109">
        <f t="shared" si="6"/>
        <v>4.5626844207242057</v>
      </c>
      <c r="L23" s="109">
        <f t="shared" si="1"/>
        <v>0.7705917191379138</v>
      </c>
      <c r="M23" s="109">
        <f t="shared" si="2"/>
        <v>0.4987872726465451</v>
      </c>
      <c r="N23" s="109">
        <f t="shared" si="3"/>
        <v>1.4870904552374544</v>
      </c>
      <c r="O23" s="109">
        <f t="shared" si="4"/>
        <v>2.6146296384093293</v>
      </c>
      <c r="P23" s="109">
        <f t="shared" si="5"/>
        <v>-2.5143755037352604</v>
      </c>
    </row>
    <row r="24" spans="1:16" s="33" customFormat="1" ht="15" x14ac:dyDescent="0.25">
      <c r="A24" s="106" t="s">
        <v>24</v>
      </c>
      <c r="B24" s="130">
        <v>6495494</v>
      </c>
      <c r="C24" s="130">
        <v>3814560</v>
      </c>
      <c r="D24" s="130">
        <v>1195486</v>
      </c>
      <c r="E24" s="130">
        <v>1397580</v>
      </c>
      <c r="F24" s="130">
        <v>4065168</v>
      </c>
      <c r="G24" s="130">
        <v>-4355744</v>
      </c>
      <c r="H24" s="107"/>
      <c r="I24" s="103"/>
      <c r="J24" s="110" t="s">
        <v>5</v>
      </c>
      <c r="K24" s="111">
        <f t="shared" si="6"/>
        <v>3.0123702120726792</v>
      </c>
      <c r="L24" s="111">
        <f t="shared" si="1"/>
        <v>0.70645303612477717</v>
      </c>
      <c r="M24" s="111">
        <f t="shared" si="2"/>
        <v>0.59175327123253785</v>
      </c>
      <c r="N24" s="111">
        <f t="shared" si="3"/>
        <v>2.4472107562097825</v>
      </c>
      <c r="O24" s="111">
        <f t="shared" si="4"/>
        <v>-1.3719822188607085</v>
      </c>
      <c r="P24" s="111">
        <f t="shared" si="5"/>
        <v>-2.8035886934216205</v>
      </c>
    </row>
    <row r="25" spans="1:16" s="33" customFormat="1" ht="15" x14ac:dyDescent="0.25">
      <c r="A25" s="106" t="s">
        <v>25</v>
      </c>
      <c r="B25" s="130">
        <v>6542376</v>
      </c>
      <c r="C25" s="130">
        <v>3883543</v>
      </c>
      <c r="D25" s="130">
        <v>1200680</v>
      </c>
      <c r="E25" s="130">
        <v>1411285</v>
      </c>
      <c r="F25" s="130">
        <v>4230476</v>
      </c>
      <c r="G25" s="130">
        <v>-4363498</v>
      </c>
      <c r="H25" s="107"/>
      <c r="I25" s="103"/>
      <c r="J25" s="106" t="s">
        <v>6</v>
      </c>
      <c r="K25" s="111">
        <f t="shared" si="6"/>
        <v>1.3708299569018534</v>
      </c>
      <c r="L25" s="111">
        <f t="shared" si="1"/>
        <v>4.9014969798626608E-2</v>
      </c>
      <c r="M25" s="111">
        <f t="shared" si="2"/>
        <v>0.62461346082620905</v>
      </c>
      <c r="N25" s="111">
        <f t="shared" si="3"/>
        <v>1.9760934671771129</v>
      </c>
      <c r="O25" s="111">
        <f t="shared" si="4"/>
        <v>3.8336298609025494</v>
      </c>
      <c r="P25" s="111">
        <f t="shared" si="5"/>
        <v>-1.9597600488413351</v>
      </c>
    </row>
    <row r="26" spans="1:16" s="33" customFormat="1" ht="15" x14ac:dyDescent="0.25">
      <c r="A26" s="106" t="s">
        <v>26</v>
      </c>
      <c r="B26" s="130">
        <v>6644115</v>
      </c>
      <c r="C26" s="130">
        <v>3890012</v>
      </c>
      <c r="D26" s="130">
        <v>1204457</v>
      </c>
      <c r="E26" s="130">
        <v>1500604</v>
      </c>
      <c r="F26" s="130">
        <v>4165465</v>
      </c>
      <c r="G26" s="130">
        <v>-4463702</v>
      </c>
      <c r="H26" s="112"/>
      <c r="I26" s="108"/>
      <c r="J26" s="106" t="s">
        <v>7</v>
      </c>
      <c r="K26" s="111">
        <f t="shared" si="6"/>
        <v>0.83291457158305438</v>
      </c>
      <c r="L26" s="111">
        <f t="shared" si="1"/>
        <v>-0.96373724792157456</v>
      </c>
      <c r="M26" s="111">
        <f t="shared" si="2"/>
        <v>0.5812204259378867</v>
      </c>
      <c r="N26" s="111">
        <f t="shared" si="3"/>
        <v>0.25412731046848042</v>
      </c>
      <c r="O26" s="111">
        <f t="shared" si="4"/>
        <v>0.19294851350384623</v>
      </c>
      <c r="P26" s="111">
        <f t="shared" si="5"/>
        <v>-1.1666806780050205</v>
      </c>
    </row>
    <row r="27" spans="1:16" ht="15" x14ac:dyDescent="0.25">
      <c r="A27" s="143" t="s">
        <v>27</v>
      </c>
      <c r="B27" s="130">
        <v>6727128</v>
      </c>
      <c r="C27" s="130">
        <v>3906729</v>
      </c>
      <c r="D27" s="130">
        <v>1209178</v>
      </c>
      <c r="E27" s="130">
        <v>1495501</v>
      </c>
      <c r="F27" s="130">
        <v>4442647</v>
      </c>
      <c r="G27" s="130">
        <v>-4486012</v>
      </c>
      <c r="H27" s="144"/>
      <c r="I27" s="145">
        <v>2020</v>
      </c>
      <c r="J27" s="146" t="s">
        <v>4</v>
      </c>
      <c r="K27" s="119">
        <f t="shared" si="6"/>
        <v>-1.6456979833071039</v>
      </c>
      <c r="L27" s="119">
        <f t="shared" si="1"/>
        <v>0.88171388308924459</v>
      </c>
      <c r="M27" s="119">
        <f t="shared" si="2"/>
        <v>0.50772498242113984</v>
      </c>
      <c r="N27" s="119">
        <f t="shared" si="3"/>
        <v>1.1888131516503258</v>
      </c>
      <c r="O27" s="119">
        <f t="shared" si="4"/>
        <v>1.4615823637071568</v>
      </c>
      <c r="P27" s="119">
        <f t="shared" si="5"/>
        <v>-2.6723465997050639</v>
      </c>
    </row>
    <row r="28" spans="1:16" ht="15" x14ac:dyDescent="0.25">
      <c r="A28" s="143" t="s">
        <v>28</v>
      </c>
      <c r="B28" s="130">
        <v>6795883</v>
      </c>
      <c r="C28" s="130">
        <v>3911266</v>
      </c>
      <c r="D28" s="130">
        <v>1216002</v>
      </c>
      <c r="E28" s="130">
        <v>1529841</v>
      </c>
      <c r="F28" s="130">
        <v>4207358</v>
      </c>
      <c r="G28" s="130">
        <v>-4627862</v>
      </c>
      <c r="H28" s="144"/>
      <c r="I28" s="145"/>
      <c r="J28" s="147" t="s">
        <v>5</v>
      </c>
      <c r="K28" s="119">
        <f t="shared" si="6"/>
        <v>-8.6763291270393506</v>
      </c>
      <c r="L28" s="119">
        <f t="shared" si="1"/>
        <v>-10.441567069864039</v>
      </c>
      <c r="M28" s="119">
        <f t="shared" si="2"/>
        <v>0.43417000323531474</v>
      </c>
      <c r="N28" s="119">
        <f t="shared" si="3"/>
        <v>-0.95723179428362315</v>
      </c>
      <c r="O28" s="119">
        <f t="shared" si="4"/>
        <v>-7.7254178852008737</v>
      </c>
      <c r="P28" s="119">
        <f t="shared" si="5"/>
        <v>10.535134334828236</v>
      </c>
    </row>
    <row r="29" spans="1:16" ht="15" x14ac:dyDescent="0.25">
      <c r="A29" s="143" t="s">
        <v>29</v>
      </c>
      <c r="B29" s="130">
        <v>6863489</v>
      </c>
      <c r="C29" s="130">
        <v>3974628</v>
      </c>
      <c r="D29" s="130">
        <v>1225934</v>
      </c>
      <c r="E29" s="130">
        <v>1609087</v>
      </c>
      <c r="F29" s="130">
        <v>4290691</v>
      </c>
      <c r="G29" s="130">
        <v>-4646455</v>
      </c>
      <c r="H29" s="144"/>
      <c r="I29" s="145"/>
      <c r="J29" s="146" t="s">
        <v>6</v>
      </c>
      <c r="K29" s="119">
        <f t="shared" si="6"/>
        <v>-3.0421642019072936</v>
      </c>
      <c r="L29" s="119">
        <f t="shared" si="1"/>
        <v>-2.6934510352163574</v>
      </c>
      <c r="M29" s="119">
        <f t="shared" si="2"/>
        <v>0.48836971985804128</v>
      </c>
      <c r="N29" s="119">
        <f t="shared" ref="N29:N34" si="7">(E36-E32)/B32*100</f>
        <v>-0.41293108491266489</v>
      </c>
      <c r="O29" s="119">
        <f t="shared" si="4"/>
        <v>-1.6931669609262128</v>
      </c>
      <c r="P29" s="119">
        <f t="shared" ref="P29:P34" si="8">(G36-G32)/B32*100</f>
        <v>0.58372403830256248</v>
      </c>
    </row>
    <row r="30" spans="1:16" ht="15" x14ac:dyDescent="0.25">
      <c r="A30" s="148" t="s">
        <v>30</v>
      </c>
      <c r="B30" s="130">
        <v>6947265</v>
      </c>
      <c r="C30" s="130">
        <v>3941211</v>
      </c>
      <c r="D30" s="130">
        <v>1237597</v>
      </c>
      <c r="E30" s="130">
        <v>1599408</v>
      </c>
      <c r="F30" s="130">
        <v>4339184</v>
      </c>
      <c r="G30" s="130">
        <v>-4630760</v>
      </c>
      <c r="H30" s="149"/>
      <c r="I30" s="145"/>
      <c r="J30" s="143" t="s">
        <v>7</v>
      </c>
      <c r="K30" s="119">
        <f t="shared" si="6"/>
        <v>-1.6874989885351854</v>
      </c>
      <c r="L30" s="119">
        <f t="shared" si="1"/>
        <v>-2.9417731498285709</v>
      </c>
      <c r="M30" s="119">
        <f t="shared" si="2"/>
        <v>0.60102683907421495</v>
      </c>
      <c r="N30" s="119">
        <f t="shared" si="7"/>
        <v>0.83351925019824713</v>
      </c>
      <c r="O30" s="119">
        <f t="shared" si="4"/>
        <v>2.3660329309822652</v>
      </c>
      <c r="P30" s="119">
        <f t="shared" si="8"/>
        <v>-2.0671161808938345</v>
      </c>
    </row>
    <row r="31" spans="1:16" ht="15" x14ac:dyDescent="0.25">
      <c r="A31" s="148" t="s">
        <v>31</v>
      </c>
      <c r="B31" s="130">
        <v>6929774</v>
      </c>
      <c r="C31" s="130">
        <v>3954253</v>
      </c>
      <c r="D31" s="130">
        <v>1248986</v>
      </c>
      <c r="E31" s="130">
        <v>1660128</v>
      </c>
      <c r="F31" s="130">
        <v>4350352</v>
      </c>
      <c r="G31" s="130">
        <v>-4674613</v>
      </c>
      <c r="H31" s="144"/>
      <c r="I31" s="145">
        <v>2021</v>
      </c>
      <c r="J31" s="146" t="s">
        <v>4</v>
      </c>
      <c r="K31" s="125">
        <f t="shared" si="6"/>
        <v>-0.40219911387991969</v>
      </c>
      <c r="L31" s="119">
        <f t="shared" si="1"/>
        <v>-5.1163380181924776</v>
      </c>
      <c r="M31" s="119">
        <f t="shared" si="2"/>
        <v>0.73873097559554946</v>
      </c>
      <c r="N31" s="119">
        <f t="shared" si="7"/>
        <v>-0.53305066315582728</v>
      </c>
      <c r="O31" s="119">
        <f t="shared" si="4"/>
        <v>-0.48983350344083521</v>
      </c>
      <c r="P31" s="119">
        <f t="shared" si="8"/>
        <v>-0.83646351625816973</v>
      </c>
    </row>
    <row r="32" spans="1:16" ht="15" x14ac:dyDescent="0.25">
      <c r="A32" s="150" t="s">
        <v>32</v>
      </c>
      <c r="B32" s="130">
        <v>6889043</v>
      </c>
      <c r="C32" s="130">
        <v>3914597</v>
      </c>
      <c r="D32" s="130">
        <v>1258450</v>
      </c>
      <c r="E32" s="130">
        <v>1664134</v>
      </c>
      <c r="F32" s="130">
        <v>4467887</v>
      </c>
      <c r="G32" s="130">
        <v>-4761045</v>
      </c>
      <c r="H32" s="151"/>
      <c r="J32" s="143" t="s">
        <v>5</v>
      </c>
      <c r="K32" s="119">
        <f>(B39/B35-1)*100</f>
        <v>10.129486749200911</v>
      </c>
      <c r="L32" s="125">
        <f>(C39-C35)/B35*100</f>
        <v>8.4065731598710851</v>
      </c>
      <c r="M32" s="125">
        <f t="shared" ref="M32:M34" si="9">(D39-D35)/B35*100</f>
        <v>0.90049433327581596</v>
      </c>
      <c r="N32" s="125">
        <f t="shared" si="7"/>
        <v>1.9523667762024763</v>
      </c>
      <c r="O32" s="125">
        <f t="shared" ref="O32:O34" si="10">(F39-F35)/B35*100</f>
        <v>9.6503228872956779</v>
      </c>
      <c r="P32" s="125">
        <f t="shared" si="8"/>
        <v>-18.598365116415771</v>
      </c>
    </row>
    <row r="33" spans="1:16" ht="15" x14ac:dyDescent="0.25">
      <c r="A33" s="148" t="s">
        <v>98</v>
      </c>
      <c r="B33" s="130">
        <v>6920656</v>
      </c>
      <c r="C33" s="130">
        <v>3908482</v>
      </c>
      <c r="D33" s="130">
        <v>1265826</v>
      </c>
      <c r="E33" s="130">
        <v>1626529</v>
      </c>
      <c r="F33" s="130">
        <v>4303934</v>
      </c>
      <c r="G33" s="130">
        <v>-4726530</v>
      </c>
      <c r="H33" s="144"/>
      <c r="J33" s="146" t="s">
        <v>6</v>
      </c>
      <c r="K33" s="119">
        <f>(B40/B36-1)*100</f>
        <v>4.8198007415861222</v>
      </c>
      <c r="L33" s="125">
        <f>(C40-C36)/B36*100</f>
        <v>3.8764769703929969</v>
      </c>
      <c r="M33" s="125">
        <f t="shared" si="9"/>
        <v>0.79894099334572655</v>
      </c>
      <c r="N33" s="125">
        <f t="shared" si="7"/>
        <v>1.0484668911456558</v>
      </c>
      <c r="O33" s="125">
        <f t="shared" si="10"/>
        <v>3.9099526953273367</v>
      </c>
      <c r="P33" s="125">
        <f t="shared" si="8"/>
        <v>-10.353011699885634</v>
      </c>
    </row>
    <row r="34" spans="1:16" ht="15" x14ac:dyDescent="0.25">
      <c r="A34" s="150" t="s">
        <v>104</v>
      </c>
      <c r="B34" s="130">
        <v>6832934</v>
      </c>
      <c r="C34" s="130">
        <v>4002466</v>
      </c>
      <c r="D34" s="130">
        <v>1272870</v>
      </c>
      <c r="E34" s="130">
        <v>1681998</v>
      </c>
      <c r="F34" s="130">
        <v>4440724</v>
      </c>
      <c r="G34" s="130">
        <v>-4816415</v>
      </c>
      <c r="H34" s="152"/>
      <c r="I34" s="153"/>
      <c r="J34" s="143" t="s">
        <v>7</v>
      </c>
      <c r="K34" s="119">
        <f>(B41/B37-1)*100</f>
        <v>2.7215393592176174</v>
      </c>
      <c r="L34" s="125">
        <f>(C41-C37)/B37*100</f>
        <v>3.5066807566870031</v>
      </c>
      <c r="M34" s="125">
        <f t="shared" si="9"/>
        <v>0.67611521090203075</v>
      </c>
      <c r="N34" s="125">
        <f t="shared" si="7"/>
        <v>4.9765795054873184E-2</v>
      </c>
      <c r="O34" s="125">
        <f t="shared" si="10"/>
        <v>3.1402716395228008</v>
      </c>
      <c r="P34" s="125">
        <f t="shared" si="8"/>
        <v>-7.3671748578382603</v>
      </c>
    </row>
    <row r="35" spans="1:16" ht="15" x14ac:dyDescent="0.25">
      <c r="A35" s="150" t="s">
        <v>107</v>
      </c>
      <c r="B35" s="130">
        <v>6328524</v>
      </c>
      <c r="C35" s="130">
        <v>3230676</v>
      </c>
      <c r="D35" s="130">
        <v>1279073</v>
      </c>
      <c r="E35" s="130">
        <v>1593794</v>
      </c>
      <c r="F35" s="130">
        <v>3814998</v>
      </c>
      <c r="G35" s="130">
        <v>-3944552</v>
      </c>
      <c r="H35" s="152"/>
      <c r="I35" s="145">
        <v>2022</v>
      </c>
      <c r="J35" s="146" t="s">
        <v>4</v>
      </c>
      <c r="K35" s="119">
        <f>(B42/B38-1)*100</f>
        <v>6.3723173714251402</v>
      </c>
      <c r="L35" s="125">
        <f>(C42-C38)/B38*100</f>
        <v>8.4861519852024525</v>
      </c>
      <c r="M35" s="125">
        <f t="shared" ref="M35" si="11">(D42-D38)/B38*100</f>
        <v>0.55636275151158221</v>
      </c>
      <c r="N35" s="125">
        <f t="shared" ref="N35" si="12">(E42-E38)/B38*100</f>
        <v>0.96819432419771678</v>
      </c>
      <c r="O35" s="125">
        <f t="shared" ref="O35" si="13">(F42-F38)/B38*100</f>
        <v>5.5159598510135694</v>
      </c>
      <c r="P35" s="125">
        <f t="shared" ref="P35" si="14">(G42-G38)/B38*100</f>
        <v>-11.051918373680396</v>
      </c>
    </row>
    <row r="36" spans="1:16" ht="15" x14ac:dyDescent="0.25">
      <c r="A36" s="150" t="s">
        <v>108</v>
      </c>
      <c r="B36" s="130">
        <v>6679467</v>
      </c>
      <c r="C36" s="130">
        <v>3729044</v>
      </c>
      <c r="D36" s="130">
        <v>1292094</v>
      </c>
      <c r="E36" s="130">
        <v>1635687</v>
      </c>
      <c r="F36" s="130">
        <v>4351244</v>
      </c>
      <c r="G36" s="130">
        <v>-4720832</v>
      </c>
      <c r="H36" s="152"/>
    </row>
    <row r="37" spans="1:16" ht="15" x14ac:dyDescent="0.25">
      <c r="A37" s="150" t="s">
        <v>109</v>
      </c>
      <c r="B37" s="130">
        <v>6803870</v>
      </c>
      <c r="C37" s="130">
        <v>3704892</v>
      </c>
      <c r="D37" s="130">
        <v>1307421</v>
      </c>
      <c r="E37" s="130">
        <v>1684214</v>
      </c>
      <c r="F37" s="130">
        <v>4467679</v>
      </c>
      <c r="G37" s="130">
        <v>-4869588</v>
      </c>
      <c r="H37" s="152"/>
    </row>
    <row r="38" spans="1:16" ht="15" x14ac:dyDescent="0.25">
      <c r="A38" s="150" t="s">
        <v>119</v>
      </c>
      <c r="B38" s="130">
        <v>6805452</v>
      </c>
      <c r="C38" s="130">
        <v>3652870</v>
      </c>
      <c r="D38" s="130">
        <v>1323347</v>
      </c>
      <c r="E38" s="130">
        <v>1645575</v>
      </c>
      <c r="F38" s="130">
        <v>4407254</v>
      </c>
      <c r="G38" s="130">
        <v>-4873570</v>
      </c>
      <c r="H38" s="152"/>
    </row>
    <row r="39" spans="1:16" ht="15" x14ac:dyDescent="0.25">
      <c r="A39" s="150" t="s">
        <v>122</v>
      </c>
      <c r="B39" s="130">
        <v>6969571</v>
      </c>
      <c r="C39" s="130">
        <v>3762688</v>
      </c>
      <c r="D39" s="130">
        <v>1336061</v>
      </c>
      <c r="E39" s="130">
        <v>1717350</v>
      </c>
      <c r="F39" s="130">
        <v>4425721</v>
      </c>
      <c r="G39" s="130">
        <v>-5121554</v>
      </c>
      <c r="H39" s="152"/>
      <c r="J39" s="154"/>
    </row>
    <row r="40" spans="1:16" ht="15" x14ac:dyDescent="0.25">
      <c r="A40" s="150" t="s">
        <v>123</v>
      </c>
      <c r="B40" s="130">
        <v>7001404</v>
      </c>
      <c r="C40" s="130">
        <v>3987972</v>
      </c>
      <c r="D40" s="130">
        <v>1345459</v>
      </c>
      <c r="E40" s="130">
        <v>1705719</v>
      </c>
      <c r="F40" s="130">
        <v>4612408</v>
      </c>
      <c r="G40" s="130">
        <v>-5412358</v>
      </c>
    </row>
    <row r="41" spans="1:16" ht="15" x14ac:dyDescent="0.25">
      <c r="A41" s="150" t="s">
        <v>124</v>
      </c>
      <c r="B41" s="130">
        <v>6989040</v>
      </c>
      <c r="C41" s="130">
        <v>3943482</v>
      </c>
      <c r="D41" s="130">
        <v>1353423</v>
      </c>
      <c r="E41" s="130">
        <v>1687600</v>
      </c>
      <c r="F41" s="130">
        <v>4681339</v>
      </c>
      <c r="G41" s="130">
        <v>-5370841</v>
      </c>
    </row>
    <row r="42" spans="1:16" ht="15" x14ac:dyDescent="0.25">
      <c r="A42" s="150" t="s">
        <v>125</v>
      </c>
      <c r="B42" s="130">
        <v>7239117</v>
      </c>
      <c r="C42" s="130">
        <v>4230391</v>
      </c>
      <c r="D42" s="130">
        <v>1361210</v>
      </c>
      <c r="E42" s="130">
        <v>1711465</v>
      </c>
      <c r="F42" s="130">
        <v>4782640</v>
      </c>
      <c r="G42" s="130">
        <v>-5625703</v>
      </c>
    </row>
    <row r="43" spans="1:16" x14ac:dyDescent="0.2"/>
    <row r="47" spans="1:16" ht="14.25" hidden="1" customHeight="1" x14ac:dyDescent="0.25">
      <c r="A47" s="126" t="s">
        <v>117</v>
      </c>
      <c r="C47" s="125"/>
    </row>
    <row r="48" spans="1:16" ht="14.25" hidden="1" customHeight="1" x14ac:dyDescent="0.25">
      <c r="A48" s="126"/>
    </row>
    <row r="49" spans="1:3" ht="14.25" customHeight="1" x14ac:dyDescent="0.2">
      <c r="A49" s="128" t="s">
        <v>88</v>
      </c>
      <c r="B49" s="128"/>
      <c r="C49" s="128"/>
    </row>
    <row r="50" spans="1:3" ht="14.25" customHeight="1" x14ac:dyDescent="0.2">
      <c r="A50" s="93"/>
      <c r="B50" s="129">
        <v>44728</v>
      </c>
      <c r="C50" s="37"/>
    </row>
  </sheetData>
  <mergeCells count="4">
    <mergeCell ref="A1:G1"/>
    <mergeCell ref="J1:P3"/>
    <mergeCell ref="A2:G2"/>
    <mergeCell ref="A3:G3"/>
  </mergeCells>
  <phoneticPr fontId="30" type="noConversion"/>
  <hyperlinks>
    <hyperlink ref="A47" r:id="rId1" display="https://data.stat.gov.lv/pxweb/lv/OSP_PUB/START__VEK__IS__ISP/ISP050c?s=isp050c&amp;" xr:uid="{FC08C82E-8A2A-474E-812C-639CD3FE4547}"/>
  </hyperlinks>
  <pageMargins left="0.74803149606299213" right="0.74803149606299213" top="0.74803149606299213" bottom="0.51181102362204722" header="0.51181102362204722" footer="0.74803149606299213"/>
  <pageSetup paperSize="9" scale="50" orientation="landscape" horizontalDpi="300" verticalDpi="30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-0.249977111117893"/>
    <pageSetUpPr fitToPage="1"/>
  </sheetPr>
  <dimension ref="A1:AK38"/>
  <sheetViews>
    <sheetView showGridLines="0" zoomScale="80" zoomScaleNormal="80" workbookViewId="0">
      <selection sqref="A1:AJ1"/>
    </sheetView>
  </sheetViews>
  <sheetFormatPr defaultColWidth="0" defaultRowHeight="0" customHeight="1" zeroHeight="1" x14ac:dyDescent="0.2"/>
  <cols>
    <col min="1" max="1" width="7.85546875" style="93" customWidth="1"/>
    <col min="2" max="2" width="26.42578125" style="93" customWidth="1"/>
    <col min="3" max="3" width="29.28515625" style="35" customWidth="1"/>
    <col min="4" max="18" width="11.140625" style="35" bestFit="1" customWidth="1"/>
    <col min="19" max="19" width="12.85546875" style="35" customWidth="1"/>
    <col min="20" max="20" width="12" style="35" customWidth="1"/>
    <col min="21" max="21" width="11.42578125" style="35" customWidth="1"/>
    <col min="22" max="22" width="15.140625" style="35" customWidth="1"/>
    <col min="23" max="35" width="11.140625" style="35" customWidth="1"/>
    <col min="36" max="36" width="13.7109375" style="35" customWidth="1"/>
    <col min="37" max="16384" width="9.140625" style="35" hidden="1"/>
  </cols>
  <sheetData>
    <row r="1" spans="1:37" ht="15.75" x14ac:dyDescent="0.25">
      <c r="A1" s="184" t="s">
        <v>89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  <c r="AG1" s="185"/>
      <c r="AH1" s="185"/>
      <c r="AI1" s="185"/>
      <c r="AJ1" s="185"/>
    </row>
    <row r="2" spans="1:37" ht="12.75" x14ac:dyDescent="0.2">
      <c r="A2" s="35"/>
      <c r="B2" s="35"/>
      <c r="D2" s="37">
        <v>2014</v>
      </c>
      <c r="E2" s="37"/>
      <c r="F2" s="37"/>
      <c r="G2" s="37"/>
      <c r="H2" s="37">
        <v>2015</v>
      </c>
      <c r="I2" s="37"/>
      <c r="J2" s="37"/>
      <c r="K2" s="37"/>
      <c r="L2" s="37">
        <v>2016</v>
      </c>
      <c r="M2" s="37"/>
      <c r="N2" s="37"/>
      <c r="O2" s="37"/>
      <c r="P2" s="37">
        <v>2017</v>
      </c>
      <c r="Q2" s="37"/>
      <c r="R2" s="37"/>
      <c r="T2" s="37">
        <v>2018</v>
      </c>
      <c r="X2" s="36">
        <v>2019</v>
      </c>
      <c r="Y2" s="36"/>
      <c r="Z2" s="36"/>
      <c r="AA2" s="36"/>
      <c r="AB2" s="38">
        <v>2020</v>
      </c>
      <c r="AC2" s="38"/>
      <c r="AD2" s="38"/>
      <c r="AE2" s="38"/>
      <c r="AF2" s="38">
        <v>2021</v>
      </c>
      <c r="AG2" s="38"/>
      <c r="AH2" s="38"/>
      <c r="AI2" s="38"/>
      <c r="AJ2" s="38">
        <v>2022</v>
      </c>
    </row>
    <row r="3" spans="1:37" ht="12.75" x14ac:dyDescent="0.2">
      <c r="A3" s="35"/>
      <c r="B3" s="35"/>
      <c r="D3" s="37" t="s">
        <v>4</v>
      </c>
      <c r="E3" s="37" t="s">
        <v>5</v>
      </c>
      <c r="F3" s="37" t="s">
        <v>6</v>
      </c>
      <c r="G3" s="37" t="s">
        <v>7</v>
      </c>
      <c r="H3" s="37" t="s">
        <v>4</v>
      </c>
      <c r="I3" s="37" t="s">
        <v>5</v>
      </c>
      <c r="J3" s="37" t="s">
        <v>6</v>
      </c>
      <c r="K3" s="37" t="s">
        <v>7</v>
      </c>
      <c r="L3" s="37" t="s">
        <v>4</v>
      </c>
      <c r="M3" s="37" t="s">
        <v>5</v>
      </c>
      <c r="N3" s="37" t="s">
        <v>6</v>
      </c>
      <c r="O3" s="37" t="s">
        <v>7</v>
      </c>
      <c r="P3" s="37" t="s">
        <v>4</v>
      </c>
      <c r="Q3" s="37" t="s">
        <v>5</v>
      </c>
      <c r="R3" s="37" t="s">
        <v>6</v>
      </c>
      <c r="S3" s="37" t="s">
        <v>7</v>
      </c>
      <c r="T3" s="37" t="s">
        <v>4</v>
      </c>
      <c r="U3" s="37" t="s">
        <v>5</v>
      </c>
      <c r="V3" s="37" t="s">
        <v>6</v>
      </c>
      <c r="W3" s="37" t="s">
        <v>7</v>
      </c>
      <c r="X3" s="34" t="s">
        <v>4</v>
      </c>
      <c r="Y3" s="37" t="s">
        <v>5</v>
      </c>
      <c r="Z3" s="37" t="s">
        <v>6</v>
      </c>
      <c r="AA3" s="84" t="s">
        <v>7</v>
      </c>
      <c r="AB3" s="34" t="s">
        <v>4</v>
      </c>
      <c r="AC3" s="37" t="s">
        <v>5</v>
      </c>
      <c r="AD3" s="34" t="s">
        <v>6</v>
      </c>
      <c r="AE3" s="84" t="s">
        <v>7</v>
      </c>
      <c r="AF3" s="36" t="s">
        <v>4</v>
      </c>
      <c r="AG3" s="37" t="s">
        <v>5</v>
      </c>
      <c r="AH3" s="36" t="s">
        <v>6</v>
      </c>
      <c r="AI3" s="84" t="s">
        <v>7</v>
      </c>
      <c r="AJ3" s="36" t="s">
        <v>4</v>
      </c>
    </row>
    <row r="4" spans="1:37" s="93" customFormat="1" ht="15" x14ac:dyDescent="0.25">
      <c r="A4" s="38"/>
      <c r="B4" s="39" t="s">
        <v>71</v>
      </c>
      <c r="C4" s="39" t="s">
        <v>90</v>
      </c>
      <c r="D4" s="137">
        <v>2450.6999999999998</v>
      </c>
      <c r="E4" s="137">
        <v>2493.4</v>
      </c>
      <c r="F4" s="137">
        <v>2625.5</v>
      </c>
      <c r="G4" s="137">
        <v>2816.7</v>
      </c>
      <c r="H4" s="137">
        <v>2476.5</v>
      </c>
      <c r="I4" s="137">
        <v>2555.1999999999998</v>
      </c>
      <c r="J4" s="137">
        <v>2663.4</v>
      </c>
      <c r="K4" s="137">
        <v>2809.5</v>
      </c>
      <c r="L4" s="137">
        <v>2391.5</v>
      </c>
      <c r="M4" s="137">
        <v>2569.5</v>
      </c>
      <c r="N4" s="137">
        <v>2678.2</v>
      </c>
      <c r="O4" s="137">
        <v>2850.8</v>
      </c>
      <c r="P4" s="137">
        <v>2719.6</v>
      </c>
      <c r="Q4" s="137">
        <v>2783.8</v>
      </c>
      <c r="R4" s="137">
        <v>2956.9</v>
      </c>
      <c r="S4" s="137">
        <v>3187</v>
      </c>
      <c r="T4" s="137">
        <v>2969.9</v>
      </c>
      <c r="U4" s="137">
        <v>3193.3</v>
      </c>
      <c r="V4" s="137">
        <v>3189.7</v>
      </c>
      <c r="W4" s="137">
        <v>3420.5</v>
      </c>
      <c r="X4" s="137">
        <v>3123.6</v>
      </c>
      <c r="Y4" s="137">
        <v>3158.2</v>
      </c>
      <c r="Z4" s="137">
        <v>3298.5</v>
      </c>
      <c r="AA4" s="137">
        <v>3385.3</v>
      </c>
      <c r="AB4" s="137">
        <v>3266.4</v>
      </c>
      <c r="AC4" s="137">
        <v>2842.7</v>
      </c>
      <c r="AD4" s="137">
        <v>3452.8</v>
      </c>
      <c r="AE4" s="137">
        <v>3742.7</v>
      </c>
      <c r="AF4" s="137">
        <v>3526.4</v>
      </c>
      <c r="AG4" s="137">
        <v>3776.6</v>
      </c>
      <c r="AH4" s="137">
        <v>4388.7</v>
      </c>
      <c r="AI4" s="137">
        <v>4751.2</v>
      </c>
      <c r="AJ4" s="137">
        <v>4629.8</v>
      </c>
      <c r="AK4" s="137">
        <v>4629.8</v>
      </c>
    </row>
    <row r="5" spans="1:37" s="93" customFormat="1" ht="15" x14ac:dyDescent="0.25">
      <c r="A5" s="35"/>
      <c r="B5" s="39" t="s">
        <v>72</v>
      </c>
      <c r="C5" s="39" t="s">
        <v>91</v>
      </c>
      <c r="D5" s="137">
        <v>-3068.8</v>
      </c>
      <c r="E5" s="137">
        <v>-3120.5</v>
      </c>
      <c r="F5" s="137">
        <v>-3306.5</v>
      </c>
      <c r="G5" s="137">
        <v>-3413.2</v>
      </c>
      <c r="H5" s="137">
        <v>-3050.1</v>
      </c>
      <c r="I5" s="137">
        <v>-3139.2</v>
      </c>
      <c r="J5" s="137">
        <v>-3295.5</v>
      </c>
      <c r="K5" s="137">
        <v>-3225.4</v>
      </c>
      <c r="L5" s="137">
        <v>-2828.1</v>
      </c>
      <c r="M5" s="137">
        <v>-3068</v>
      </c>
      <c r="N5" s="137">
        <v>-3149.9</v>
      </c>
      <c r="O5" s="137">
        <v>-3370.5</v>
      </c>
      <c r="P5" s="137">
        <v>-3257.4</v>
      </c>
      <c r="Q5" s="137">
        <v>-3452</v>
      </c>
      <c r="R5" s="137">
        <v>-3777.4</v>
      </c>
      <c r="S5" s="137">
        <v>-3690</v>
      </c>
      <c r="T5" s="137">
        <v>-3477.4</v>
      </c>
      <c r="U5" s="137">
        <v>-3857.4</v>
      </c>
      <c r="V5" s="137">
        <v>-4313.8999999999996</v>
      </c>
      <c r="W5" s="137">
        <v>-4144.2</v>
      </c>
      <c r="X5" s="137">
        <v>-3730.2</v>
      </c>
      <c r="Y5" s="137">
        <v>-4044.8</v>
      </c>
      <c r="Z5" s="137">
        <v>-4087.5</v>
      </c>
      <c r="AA5" s="137">
        <v>-4051.1</v>
      </c>
      <c r="AB5" s="137">
        <v>-3720.9</v>
      </c>
      <c r="AC5" s="137">
        <v>-3228.3</v>
      </c>
      <c r="AD5" s="137">
        <v>-4043.7</v>
      </c>
      <c r="AE5" s="137">
        <v>-4166.6000000000004</v>
      </c>
      <c r="AF5" s="137">
        <v>-3910.9</v>
      </c>
      <c r="AG5" s="137">
        <v>-4846.3</v>
      </c>
      <c r="AH5" s="137">
        <v>-5523.8</v>
      </c>
      <c r="AI5" s="137">
        <v>-5238</v>
      </c>
      <c r="AJ5" s="137">
        <v>-5531.8</v>
      </c>
      <c r="AK5" s="137">
        <v>5531.8</v>
      </c>
    </row>
    <row r="6" spans="1:37" ht="12.75" x14ac:dyDescent="0.2">
      <c r="A6" s="35"/>
      <c r="B6" s="39" t="s">
        <v>92</v>
      </c>
      <c r="C6" s="39" t="s">
        <v>93</v>
      </c>
      <c r="D6" s="52">
        <f>D4+D5</f>
        <v>-618.10000000000036</v>
      </c>
      <c r="E6" s="52">
        <f t="shared" ref="E6:V6" si="0">E4+E5</f>
        <v>-627.09999999999991</v>
      </c>
      <c r="F6" s="52">
        <f t="shared" si="0"/>
        <v>-681</v>
      </c>
      <c r="G6" s="52">
        <f t="shared" si="0"/>
        <v>-596.5</v>
      </c>
      <c r="H6" s="52">
        <f t="shared" si="0"/>
        <v>-573.59999999999991</v>
      </c>
      <c r="I6" s="52">
        <f t="shared" si="0"/>
        <v>-584</v>
      </c>
      <c r="J6" s="52">
        <f t="shared" si="0"/>
        <v>-632.09999999999991</v>
      </c>
      <c r="K6" s="52">
        <f t="shared" si="0"/>
        <v>-415.90000000000009</v>
      </c>
      <c r="L6" s="52">
        <f t="shared" si="0"/>
        <v>-436.59999999999991</v>
      </c>
      <c r="M6" s="52">
        <f t="shared" si="0"/>
        <v>-498.5</v>
      </c>
      <c r="N6" s="52">
        <f t="shared" si="0"/>
        <v>-471.70000000000027</v>
      </c>
      <c r="O6" s="52">
        <f t="shared" si="0"/>
        <v>-519.69999999999982</v>
      </c>
      <c r="P6" s="52">
        <f t="shared" si="0"/>
        <v>-537.80000000000018</v>
      </c>
      <c r="Q6" s="52">
        <f t="shared" si="0"/>
        <v>-668.19999999999982</v>
      </c>
      <c r="R6" s="52">
        <f t="shared" si="0"/>
        <v>-820.5</v>
      </c>
      <c r="S6" s="52">
        <f t="shared" si="0"/>
        <v>-503</v>
      </c>
      <c r="T6" s="52">
        <f t="shared" si="0"/>
        <v>-507.5</v>
      </c>
      <c r="U6" s="52">
        <f t="shared" si="0"/>
        <v>-664.09999999999991</v>
      </c>
      <c r="V6" s="52">
        <f t="shared" si="0"/>
        <v>-1124.1999999999998</v>
      </c>
      <c r="W6" s="52">
        <f t="shared" ref="W6:AB6" si="1">W4+W5</f>
        <v>-723.69999999999982</v>
      </c>
      <c r="X6" s="52">
        <f t="shared" si="1"/>
        <v>-606.59999999999991</v>
      </c>
      <c r="Y6" s="52">
        <f t="shared" si="1"/>
        <v>-886.60000000000036</v>
      </c>
      <c r="Z6" s="52">
        <f t="shared" si="1"/>
        <v>-789</v>
      </c>
      <c r="AA6" s="52">
        <f t="shared" si="1"/>
        <v>-665.79999999999973</v>
      </c>
      <c r="AB6" s="98">
        <f t="shared" si="1"/>
        <v>-454.5</v>
      </c>
      <c r="AC6" s="98">
        <f t="shared" ref="AC6:AG6" si="2">AC4+AC5</f>
        <v>-385.60000000000036</v>
      </c>
      <c r="AD6" s="98">
        <f t="shared" si="2"/>
        <v>-590.89999999999964</v>
      </c>
      <c r="AE6" s="98">
        <f t="shared" si="2"/>
        <v>-423.90000000000055</v>
      </c>
      <c r="AF6" s="98">
        <f t="shared" si="2"/>
        <v>-384.5</v>
      </c>
      <c r="AG6" s="98">
        <f t="shared" si="2"/>
        <v>-1069.7000000000003</v>
      </c>
      <c r="AH6" s="98">
        <f>AH4+AH5</f>
        <v>-1135.1000000000004</v>
      </c>
      <c r="AI6" s="98">
        <f>AI4+AI5</f>
        <v>-486.80000000000018</v>
      </c>
      <c r="AJ6" s="98">
        <f>AJ4+AJ5</f>
        <v>-902</v>
      </c>
    </row>
    <row r="7" spans="1:37" ht="12.75" x14ac:dyDescent="0.2">
      <c r="A7" s="35"/>
      <c r="B7" s="35"/>
      <c r="C7" s="40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AB7" s="98"/>
      <c r="AD7" s="43"/>
    </row>
    <row r="8" spans="1:37" ht="25.5" x14ac:dyDescent="0.25">
      <c r="A8" s="35"/>
      <c r="B8" s="41" t="s">
        <v>94</v>
      </c>
      <c r="C8" s="42" t="s">
        <v>95</v>
      </c>
      <c r="D8" s="130">
        <v>5306377</v>
      </c>
      <c r="E8" s="130">
        <v>5876767</v>
      </c>
      <c r="F8" s="130">
        <v>6150160</v>
      </c>
      <c r="G8" s="130">
        <v>6292492</v>
      </c>
      <c r="H8" s="130">
        <v>5473627</v>
      </c>
      <c r="I8" s="130">
        <v>6157382</v>
      </c>
      <c r="J8" s="130">
        <v>6451762</v>
      </c>
      <c r="K8" s="130">
        <v>6489355</v>
      </c>
      <c r="L8" s="130">
        <v>5655805</v>
      </c>
      <c r="M8" s="130">
        <v>6336305</v>
      </c>
      <c r="N8" s="130">
        <v>6575073</v>
      </c>
      <c r="O8" s="130">
        <v>6804138</v>
      </c>
      <c r="P8" s="130">
        <v>5956482</v>
      </c>
      <c r="Q8" s="130">
        <v>6741061</v>
      </c>
      <c r="R8" s="130">
        <v>7073192</v>
      </c>
      <c r="S8" s="130">
        <v>7213699</v>
      </c>
      <c r="T8" s="130">
        <v>6298105</v>
      </c>
      <c r="U8" s="130">
        <v>7318319</v>
      </c>
      <c r="V8" s="130">
        <v>7680798</v>
      </c>
      <c r="W8" s="130">
        <v>7856335</v>
      </c>
      <c r="X8" s="130">
        <v>6801429</v>
      </c>
      <c r="Y8" s="130">
        <v>7695307</v>
      </c>
      <c r="Z8" s="130">
        <v>8091108</v>
      </c>
      <c r="AA8" s="130">
        <v>8059376</v>
      </c>
      <c r="AB8" s="130">
        <v>6747989</v>
      </c>
      <c r="AC8" s="130">
        <v>6941225</v>
      </c>
      <c r="AD8" s="130">
        <v>7812222</v>
      </c>
      <c r="AE8" s="130">
        <v>7955380</v>
      </c>
      <c r="AF8" s="130">
        <v>6836395</v>
      </c>
      <c r="AG8" s="130">
        <v>8151117</v>
      </c>
      <c r="AH8" s="130">
        <v>8856053</v>
      </c>
      <c r="AI8" s="35">
        <v>9022945</v>
      </c>
      <c r="AJ8" s="35">
        <v>8136420</v>
      </c>
      <c r="AK8" s="35">
        <v>9017056</v>
      </c>
    </row>
    <row r="9" spans="1:37" s="43" customFormat="1" ht="12.75" x14ac:dyDescent="0.2">
      <c r="B9" s="39" t="s">
        <v>96</v>
      </c>
      <c r="C9" s="44" t="s">
        <v>97</v>
      </c>
      <c r="D9" s="45">
        <f>(D6/(D8/1000)*100)</f>
        <v>-11.648248889967681</v>
      </c>
      <c r="E9" s="45">
        <f t="shared" ref="E9:V9" si="3">(E6/(E8/1000)*100)</f>
        <v>-10.670833129848434</v>
      </c>
      <c r="F9" s="45">
        <f t="shared" si="3"/>
        <v>-11.072882656711371</v>
      </c>
      <c r="G9" s="45">
        <f t="shared" si="3"/>
        <v>-9.4795511857623325</v>
      </c>
      <c r="H9" s="45">
        <f t="shared" si="3"/>
        <v>-10.479340298489463</v>
      </c>
      <c r="I9" s="45">
        <f t="shared" si="3"/>
        <v>-9.4845504144456214</v>
      </c>
      <c r="J9" s="45">
        <f t="shared" si="3"/>
        <v>-9.7973235838519752</v>
      </c>
      <c r="K9" s="45">
        <f t="shared" si="3"/>
        <v>-6.4089574387593231</v>
      </c>
      <c r="L9" s="45">
        <f t="shared" si="3"/>
        <v>-7.7195023520082451</v>
      </c>
      <c r="M9" s="45">
        <f t="shared" si="3"/>
        <v>-7.8673611828976036</v>
      </c>
      <c r="N9" s="45">
        <f t="shared" si="3"/>
        <v>-7.1740648354778767</v>
      </c>
      <c r="O9" s="45">
        <f t="shared" si="3"/>
        <v>-7.6379991117170141</v>
      </c>
      <c r="P9" s="45">
        <f t="shared" si="3"/>
        <v>-9.0288193601525215</v>
      </c>
      <c r="Q9" s="45">
        <f t="shared" si="3"/>
        <v>-9.9123861955855297</v>
      </c>
      <c r="R9" s="45">
        <f t="shared" si="3"/>
        <v>-11.600137533379556</v>
      </c>
      <c r="S9" s="45">
        <f t="shared" si="3"/>
        <v>-6.9728443063676497</v>
      </c>
      <c r="T9" s="45">
        <f t="shared" si="3"/>
        <v>-8.057979344580632</v>
      </c>
      <c r="U9" s="45">
        <f t="shared" si="3"/>
        <v>-9.074488280710364</v>
      </c>
      <c r="V9" s="45">
        <f t="shared" si="3"/>
        <v>-14.636500009504219</v>
      </c>
      <c r="W9" s="45">
        <f t="shared" ref="W9:AC9" si="4">(W6/(W8/1000)*100)</f>
        <v>-9.2116744003406144</v>
      </c>
      <c r="X9" s="45">
        <f t="shared" si="4"/>
        <v>-8.9187139937798356</v>
      </c>
      <c r="Y9" s="45">
        <f t="shared" si="4"/>
        <v>-11.521307726904208</v>
      </c>
      <c r="Z9" s="45">
        <f t="shared" si="4"/>
        <v>-9.7514456610886917</v>
      </c>
      <c r="AA9" s="45">
        <f t="shared" si="4"/>
        <v>-8.2611854813573622</v>
      </c>
      <c r="AB9" s="99">
        <f t="shared" si="4"/>
        <v>-6.7353399657290494</v>
      </c>
      <c r="AC9" s="99">
        <f t="shared" si="4"/>
        <v>-5.5552153978584515</v>
      </c>
      <c r="AD9" s="99">
        <f t="shared" ref="AD9:AH9" si="5">(AD6/(AD8/1000)*100)</f>
        <v>-7.563789149873104</v>
      </c>
      <c r="AE9" s="99">
        <f t="shared" si="5"/>
        <v>-5.3284695388529588</v>
      </c>
      <c r="AF9" s="99">
        <f t="shared" si="5"/>
        <v>-5.6243093033682223</v>
      </c>
      <c r="AG9" s="99">
        <f t="shared" si="5"/>
        <v>-13.123354750029966</v>
      </c>
      <c r="AH9" s="99">
        <f t="shared" si="5"/>
        <v>-12.817222299821381</v>
      </c>
      <c r="AI9" s="99">
        <f>(AI6/(AI8/1000)*100)</f>
        <v>-5.3951342937366924</v>
      </c>
      <c r="AJ9" s="45">
        <f>(AJ6/(AJ8/1000)*100)</f>
        <v>-11.085956722981361</v>
      </c>
    </row>
    <row r="10" spans="1:37" ht="12.75" x14ac:dyDescent="0.2">
      <c r="C10" s="46"/>
    </row>
    <row r="11" spans="1:37" ht="12.75" x14ac:dyDescent="0.2"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</row>
    <row r="12" spans="1:37" ht="12.75" x14ac:dyDescent="0.2">
      <c r="A12" s="186" t="s">
        <v>110</v>
      </c>
      <c r="B12" s="186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</row>
    <row r="13" spans="1:37" ht="15" x14ac:dyDescent="0.25">
      <c r="A13" s="160" t="s">
        <v>118</v>
      </c>
      <c r="B13" s="155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</row>
    <row r="14" spans="1:37" ht="12.75" x14ac:dyDescent="0.2">
      <c r="A14" s="183" t="s">
        <v>88</v>
      </c>
      <c r="B14" s="183"/>
      <c r="C14" s="114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</row>
    <row r="15" spans="1:37" ht="15" x14ac:dyDescent="0.2">
      <c r="A15" s="156"/>
      <c r="B15" s="157" t="s">
        <v>126</v>
      </c>
      <c r="C15" s="115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</row>
    <row r="16" spans="1:37" ht="15" x14ac:dyDescent="0.25">
      <c r="B16" s="158"/>
      <c r="C16" s="114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</row>
    <row r="17" spans="1:36" ht="12" customHeight="1" x14ac:dyDescent="0.2"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</row>
    <row r="18" spans="1:36" ht="12.75" x14ac:dyDescent="0.2"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</row>
    <row r="19" spans="1:36" ht="12.75" x14ac:dyDescent="0.2">
      <c r="A19" s="186" t="s">
        <v>110</v>
      </c>
      <c r="B19" s="186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</row>
    <row r="20" spans="1:36" ht="15" x14ac:dyDescent="0.25">
      <c r="A20" s="160" t="s">
        <v>117</v>
      </c>
      <c r="B20" s="155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</row>
    <row r="21" spans="1:36" ht="12.75" x14ac:dyDescent="0.2">
      <c r="A21" s="183" t="s">
        <v>88</v>
      </c>
      <c r="B21" s="183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3"/>
    </row>
    <row r="22" spans="1:36" ht="15" x14ac:dyDescent="0.25">
      <c r="A22" s="156"/>
      <c r="B22" s="159" t="s">
        <v>126</v>
      </c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</row>
    <row r="23" spans="1:36" ht="12.75" x14ac:dyDescent="0.2"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 s="113"/>
    </row>
    <row r="24" spans="1:36" ht="12.75" x14ac:dyDescent="0.2"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3"/>
    </row>
    <row r="25" spans="1:36" ht="12.75" x14ac:dyDescent="0.2"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</row>
    <row r="26" spans="1:36" ht="12.75" x14ac:dyDescent="0.2"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</row>
    <row r="27" spans="1:36" ht="12.75" x14ac:dyDescent="0.2"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</row>
    <row r="28" spans="1:36" ht="15" x14ac:dyDescent="0.25">
      <c r="C28" s="113"/>
      <c r="D28" s="11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13"/>
      <c r="T28" s="113"/>
      <c r="U28" s="113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3"/>
    </row>
    <row r="29" spans="1:36" ht="14.25" x14ac:dyDescent="0.2">
      <c r="C29" s="113"/>
      <c r="D29" s="11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</row>
    <row r="30" spans="1:36" ht="14.25" x14ac:dyDescent="0.2">
      <c r="C30" s="113"/>
      <c r="D30" s="11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</row>
    <row r="31" spans="1:36" ht="14.25" x14ac:dyDescent="0.2">
      <c r="C31" s="113"/>
      <c r="D31" s="11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</row>
    <row r="32" spans="1:36" ht="14.25" x14ac:dyDescent="0.2">
      <c r="C32" s="113"/>
      <c r="D32" s="11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</row>
    <row r="33" spans="3:36" ht="14.25" x14ac:dyDescent="0.2">
      <c r="C33" s="113"/>
      <c r="D33" s="11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</row>
    <row r="34" spans="3:36" ht="14.25" x14ac:dyDescent="0.2">
      <c r="C34" s="113"/>
      <c r="D34" s="11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</row>
    <row r="35" spans="3:36" ht="14.25" x14ac:dyDescent="0.2">
      <c r="C35" s="113"/>
      <c r="D35" s="11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  <c r="AH35" s="113"/>
      <c r="AI35" s="113"/>
      <c r="AJ35" s="113"/>
    </row>
    <row r="36" spans="3:36" ht="14.25" hidden="1" x14ac:dyDescent="0.2"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</row>
    <row r="37" spans="3:36" ht="14.25" hidden="1" x14ac:dyDescent="0.2"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</row>
    <row r="38" spans="3:36" ht="14.25" hidden="1" x14ac:dyDescent="0.2"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</row>
  </sheetData>
  <mergeCells count="5">
    <mergeCell ref="A21:B21"/>
    <mergeCell ref="A1:AJ1"/>
    <mergeCell ref="A12:B12"/>
    <mergeCell ref="A14:B14"/>
    <mergeCell ref="A19:B19"/>
  </mergeCells>
  <hyperlinks>
    <hyperlink ref="A13" r:id="rId1" display="https://data.stat.gov.lv/pxweb/lv/OSP_PUB/START__TIR__AT__ATD/ATD100c?s=atd100c&amp;" xr:uid="{AE6A9037-8E15-40C1-9CD1-20595FF2BE47}"/>
    <hyperlink ref="A20" r:id="rId2" display="https://data.stat.gov.lv/pxweb/lv/OSP_PUB/START__VEK__IS__ISP/ISP050c?s=isp050c&amp;" xr:uid="{1C7E1B23-78F5-419E-A57E-267732AC6A47}"/>
  </hyperlinks>
  <pageMargins left="0.74803149606299213" right="0.74803149606299213" top="0.74803149606299213" bottom="0.51181102362204722" header="0.51181102362204722" footer="0.74803149606299213"/>
  <pageSetup scale="40" orientation="landscape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334BA3005092044E8D497CF5C2A74793" ma:contentTypeVersion="11" ma:contentTypeDescription="Izveidot jaunu dokumentu." ma:contentTypeScope="" ma:versionID="814ef1f3021ed731e805bac4c3850f4c">
  <xsd:schema xmlns:xsd="http://www.w3.org/2001/XMLSchema" xmlns:xs="http://www.w3.org/2001/XMLSchema" xmlns:p="http://schemas.microsoft.com/office/2006/metadata/properties" xmlns:ns2="9c70c90a-7b91-4514-9304-0bf9c3ca33df" xmlns:ns3="18cde31a-aed2-49ce-b570-e812b29b6342" targetNamespace="http://schemas.microsoft.com/office/2006/metadata/properties" ma:root="true" ma:fieldsID="8c9eba8827ab1ac9bafee20292cd0407" ns2:_="" ns3:_="">
    <xsd:import namespace="9c70c90a-7b91-4514-9304-0bf9c3ca33df"/>
    <xsd:import namespace="18cde31a-aed2-49ce-b570-e812b29b63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70c90a-7b91-4514-9304-0bf9c3ca33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cde31a-aed2-49ce-b570-e812b29b634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FAEA17-5AB9-471C-B3B8-B892170699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70c90a-7b91-4514-9304-0bf9c3ca33df"/>
    <ds:schemaRef ds:uri="18cde31a-aed2-49ce-b570-e812b29b63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B076CD1-054B-40F4-B64A-78E578C30558}">
  <ds:schemaRefs>
    <ds:schemaRef ds:uri="http://schemas.microsoft.com/office/infopath/2007/PartnerControls"/>
    <ds:schemaRef ds:uri="http://purl.org/dc/dcmitype/"/>
    <ds:schemaRef ds:uri="9c70c90a-7b91-4514-9304-0bf9c3ca33df"/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18cde31a-aed2-49ce-b570-e812b29b6342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84E25263-C5E3-4916-B11E-BF521B0734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4</vt:i4>
      </vt:variant>
    </vt:vector>
  </HeadingPairs>
  <TitlesOfParts>
    <vt:vector size="4" baseType="lpstr">
      <vt:lpstr>20190515_LV</vt:lpstr>
      <vt:lpstr>20190515_EN</vt:lpstr>
      <vt:lpstr>IKP, GDP</vt:lpstr>
      <vt:lpstr>Exp-Imp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FDP</dc:creator>
  <cp:keywords/>
  <dc:description/>
  <cp:lastModifiedBy>Viktorija Zaremba</cp:lastModifiedBy>
  <cp:revision/>
  <dcterms:created xsi:type="dcterms:W3CDTF">2017-12-21T13:23:30Z</dcterms:created>
  <dcterms:modified xsi:type="dcterms:W3CDTF">2022-06-30T08:57:15Z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0x010100334BA3005092044E8D497CF5C2A74793</vt:lpwstr>
  </property>
</Properties>
</file>