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showInkAnnotation="0"/>
  <mc:AlternateContent xmlns:mc="http://schemas.openxmlformats.org/markup-compatibility/2006">
    <mc:Choice Requires="x15">
      <x15ac:absPath xmlns:x15ac="http://schemas.microsoft.com/office/spreadsheetml/2010/11/ac" url="\\asmens4\fdp_dokumenti\1_Makro\Ceturksnis\2022_III\web\2022_Q3\"/>
    </mc:Choice>
  </mc:AlternateContent>
  <xr:revisionPtr revIDLastSave="0" documentId="13_ncr:1_{577BDC47-F65A-4A55-AA2B-9B588D226368}" xr6:coauthVersionLast="47" xr6:coauthVersionMax="47" xr10:uidLastSave="{00000000-0000-0000-0000-000000000000}"/>
  <bookViews>
    <workbookView xWindow="-110" yWindow="-110" windowWidth="19420" windowHeight="10420" tabRatio="804" xr2:uid="{00000000-000D-0000-FFFF-FFFF00000000}"/>
  </bookViews>
  <sheets>
    <sheet name="20190515_LV" sheetId="1" r:id="rId1"/>
    <sheet name="20190515_EN" sheetId="17" r:id="rId2"/>
    <sheet name="IKP, GDP" sheetId="18" r:id="rId3"/>
    <sheet name="Exp-Imp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9" i="19" l="1"/>
  <c r="AL6" i="19"/>
  <c r="P37" i="18"/>
  <c r="O37" i="18"/>
  <c r="N37" i="18"/>
  <c r="M37" i="18"/>
  <c r="L37" i="18"/>
  <c r="K37" i="18"/>
  <c r="AH3" i="17"/>
  <c r="AH6" i="1"/>
  <c r="AH5" i="1"/>
  <c r="AH4" i="1"/>
  <c r="AH3" i="1"/>
  <c r="H27" i="17"/>
  <c r="I27" i="17"/>
  <c r="J27" i="17"/>
  <c r="K27" i="17"/>
  <c r="L27" i="17"/>
  <c r="M27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H6" i="17" s="1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H5" i="17" s="1"/>
  <c r="H15" i="17"/>
  <c r="I15" i="17"/>
  <c r="J15" i="17"/>
  <c r="K15" i="17"/>
  <c r="L15" i="17"/>
  <c r="M15" i="17"/>
  <c r="H14" i="17"/>
  <c r="I14" i="17"/>
  <c r="J14" i="17"/>
  <c r="K14" i="17"/>
  <c r="L14" i="17"/>
  <c r="M14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H4" i="17" s="1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G27" i="17"/>
  <c r="B24" i="17"/>
  <c r="G21" i="17"/>
  <c r="B18" i="17"/>
  <c r="G15" i="17"/>
  <c r="G14" i="17"/>
  <c r="B11" i="17"/>
  <c r="B10" i="17"/>
  <c r="AG6" i="17" l="1"/>
  <c r="AG4" i="17"/>
  <c r="AG3" i="17"/>
  <c r="AG6" i="1"/>
  <c r="AG4" i="1"/>
  <c r="AG3" i="1"/>
  <c r="P36" i="18"/>
  <c r="O36" i="18"/>
  <c r="N36" i="18"/>
  <c r="M36" i="18"/>
  <c r="L36" i="18"/>
  <c r="K36" i="18"/>
  <c r="AG5" i="1"/>
  <c r="AK6" i="19"/>
  <c r="AK9" i="19" s="1"/>
  <c r="AG5" i="17"/>
  <c r="AJ6" i="19"/>
  <c r="AJ9" i="19" s="1"/>
  <c r="P35" i="18"/>
  <c r="O35" i="18"/>
  <c r="N35" i="18"/>
  <c r="M35" i="18"/>
  <c r="L35" i="18"/>
  <c r="K35" i="18"/>
  <c r="AF6" i="17"/>
  <c r="AF5" i="17"/>
  <c r="AF4" i="17"/>
  <c r="AF3" i="17"/>
  <c r="AF6" i="1"/>
  <c r="AF5" i="1"/>
  <c r="AF4" i="1"/>
  <c r="AF3" i="1"/>
  <c r="AE6" i="17" l="1"/>
  <c r="AE4" i="17"/>
  <c r="AE3" i="17"/>
  <c r="AE6" i="1" l="1"/>
  <c r="AE4" i="1"/>
  <c r="AE3" i="1"/>
  <c r="AI6" i="19"/>
  <c r="AI9" i="19" s="1"/>
  <c r="P34" i="18"/>
  <c r="O34" i="18"/>
  <c r="N34" i="18"/>
  <c r="M34" i="18"/>
  <c r="L34" i="18"/>
  <c r="K34" i="18"/>
  <c r="AD6" i="17" l="1"/>
  <c r="AD5" i="17"/>
  <c r="AD4" i="17"/>
  <c r="AD3" i="17"/>
  <c r="AD6" i="1"/>
  <c r="AD5" i="1"/>
  <c r="AD4" i="1"/>
  <c r="AD3" i="1"/>
  <c r="M21" i="17"/>
  <c r="AE5" i="17" s="1"/>
  <c r="M21" i="1"/>
  <c r="AE5" i="1" s="1"/>
  <c r="AH6" i="19"/>
  <c r="AH9" i="19" s="1"/>
  <c r="P33" i="18"/>
  <c r="O33" i="18"/>
  <c r="N33" i="18"/>
  <c r="M33" i="18"/>
  <c r="L33" i="18"/>
  <c r="K33" i="18"/>
  <c r="AC6" i="17"/>
  <c r="AC5" i="17"/>
  <c r="AC4" i="17"/>
  <c r="AC3" i="17"/>
  <c r="AC6" i="1"/>
  <c r="AC5" i="1"/>
  <c r="AC4" i="1"/>
  <c r="AC3" i="1"/>
  <c r="L32" i="18" l="1"/>
  <c r="AB6" i="17" l="1"/>
  <c r="AB5" i="17"/>
  <c r="AB4" i="17"/>
  <c r="AB3" i="17"/>
  <c r="AF6" i="19"/>
  <c r="AF9" i="19" s="1"/>
  <c r="P32" i="18"/>
  <c r="K32" i="18"/>
  <c r="O32" i="18"/>
  <c r="N32" i="18"/>
  <c r="M32" i="18"/>
  <c r="AB6" i="1"/>
  <c r="AB5" i="1"/>
  <c r="AB4" i="1"/>
  <c r="AB3" i="1"/>
  <c r="AA6" i="17" l="1"/>
  <c r="AA6" i="1"/>
  <c r="AG6" i="19" l="1"/>
  <c r="AG9" i="19" s="1"/>
  <c r="P31" i="18"/>
  <c r="O31" i="18"/>
  <c r="N31" i="18"/>
  <c r="M31" i="18"/>
  <c r="L31" i="18"/>
  <c r="K31" i="18"/>
  <c r="AA5" i="17"/>
  <c r="AA4" i="17"/>
  <c r="AA3" i="17"/>
  <c r="L21" i="17"/>
  <c r="K21" i="17"/>
  <c r="J21" i="17"/>
  <c r="I21" i="17"/>
  <c r="H21" i="17"/>
  <c r="AA5" i="1"/>
  <c r="AA4" i="1"/>
  <c r="AA3" i="1"/>
  <c r="Y6" i="1" l="1"/>
  <c r="L30" i="18"/>
  <c r="AE6" i="19" l="1"/>
  <c r="AE9" i="19" s="1"/>
  <c r="P30" i="18"/>
  <c r="O30" i="18"/>
  <c r="N30" i="18"/>
  <c r="M30" i="18"/>
  <c r="K30" i="18"/>
  <c r="Z6" i="17" l="1"/>
  <c r="Z5" i="17"/>
  <c r="Z4" i="17"/>
  <c r="Z3" i="17"/>
  <c r="Y6" i="17"/>
  <c r="Y5" i="17"/>
  <c r="Y4" i="17"/>
  <c r="Y3" i="17"/>
  <c r="Z6" i="1"/>
  <c r="Z4" i="1"/>
  <c r="Z3" i="1"/>
  <c r="Y5" i="1"/>
  <c r="Y4" i="1"/>
  <c r="Y3" i="1"/>
  <c r="U4" i="1"/>
  <c r="L21" i="1"/>
  <c r="Z5" i="1" s="1"/>
  <c r="K21" i="1"/>
  <c r="U5" i="1" s="1"/>
  <c r="J21" i="1"/>
  <c r="P5" i="1" s="1"/>
  <c r="H21" i="1"/>
  <c r="F5" i="1" s="1"/>
  <c r="I21" i="1"/>
  <c r="K5" i="1" s="1"/>
  <c r="N29" i="18" l="1"/>
  <c r="U3" i="1" l="1"/>
  <c r="AD6" i="19" l="1"/>
  <c r="AD9" i="19" s="1"/>
  <c r="D6" i="19"/>
  <c r="D9" i="19" s="1"/>
  <c r="P29" i="18" l="1"/>
  <c r="O29" i="18"/>
  <c r="M29" i="18"/>
  <c r="L29" i="18"/>
  <c r="K29" i="18"/>
  <c r="X6" i="17" l="1"/>
  <c r="X5" i="17"/>
  <c r="X4" i="17"/>
  <c r="X3" i="17"/>
  <c r="X6" i="1"/>
  <c r="X5" i="1"/>
  <c r="X4" i="1"/>
  <c r="X3" i="1"/>
  <c r="AC6" i="19" l="1"/>
  <c r="AC9" i="19" s="1"/>
  <c r="P28" i="18"/>
  <c r="O28" i="18"/>
  <c r="N28" i="18"/>
  <c r="M28" i="18"/>
  <c r="L28" i="18"/>
  <c r="K28" i="18"/>
  <c r="W6" i="17"/>
  <c r="W5" i="17"/>
  <c r="W4" i="17"/>
  <c r="W3" i="17"/>
  <c r="W6" i="1"/>
  <c r="W5" i="1"/>
  <c r="W4" i="1"/>
  <c r="W3" i="1"/>
  <c r="AB6" i="19" l="1"/>
  <c r="AB9" i="19" s="1"/>
  <c r="P27" i="18"/>
  <c r="O27" i="18"/>
  <c r="N27" i="18"/>
  <c r="M27" i="18"/>
  <c r="L27" i="18"/>
  <c r="K27" i="18"/>
  <c r="V6" i="17"/>
  <c r="V5" i="17"/>
  <c r="V4" i="17"/>
  <c r="V3" i="17"/>
  <c r="V6" i="1"/>
  <c r="V5" i="1"/>
  <c r="V4" i="1"/>
  <c r="V3" i="1"/>
  <c r="Q3" i="1"/>
  <c r="AA6" i="19" l="1"/>
  <c r="AA9" i="19" s="1"/>
  <c r="P26" i="18" l="1"/>
  <c r="O26" i="18"/>
  <c r="N26" i="18"/>
  <c r="M26" i="18"/>
  <c r="L26" i="18"/>
  <c r="K26" i="18"/>
  <c r="K6" i="18"/>
  <c r="U6" i="1"/>
  <c r="T6" i="1"/>
  <c r="T5" i="1"/>
  <c r="T4" i="1"/>
  <c r="T3" i="1"/>
  <c r="U6" i="17"/>
  <c r="U5" i="17"/>
  <c r="U4" i="17"/>
  <c r="U3" i="17"/>
  <c r="P3" i="17"/>
  <c r="T6" i="17"/>
  <c r="T5" i="17"/>
  <c r="T4" i="17"/>
  <c r="T3" i="17"/>
  <c r="Z6" i="19" l="1"/>
  <c r="Z9" i="19" s="1"/>
  <c r="Y6" i="19" l="1"/>
  <c r="Y9" i="19" s="1"/>
  <c r="P25" i="18" l="1"/>
  <c r="O25" i="18"/>
  <c r="N25" i="18"/>
  <c r="M25" i="18"/>
  <c r="L25" i="18"/>
  <c r="K25" i="18"/>
  <c r="S6" i="17" l="1"/>
  <c r="S5" i="17"/>
  <c r="S4" i="17"/>
  <c r="S3" i="17"/>
  <c r="S6" i="1"/>
  <c r="S5" i="1"/>
  <c r="S4" i="1"/>
  <c r="S3" i="1"/>
  <c r="K23" i="18" l="1"/>
  <c r="K24" i="18"/>
  <c r="P23" i="18"/>
  <c r="P24" i="18"/>
  <c r="O23" i="18"/>
  <c r="O24" i="18"/>
  <c r="N23" i="18"/>
  <c r="N24" i="18"/>
  <c r="M23" i="18"/>
  <c r="M24" i="18"/>
  <c r="L23" i="18"/>
  <c r="L24" i="18"/>
  <c r="R6" i="17" l="1"/>
  <c r="Q6" i="17"/>
  <c r="R5" i="17"/>
  <c r="Q5" i="17"/>
  <c r="R4" i="17"/>
  <c r="Q4" i="17"/>
  <c r="R3" i="17"/>
  <c r="Q3" i="17"/>
  <c r="R3" i="1" l="1"/>
  <c r="R4" i="1"/>
  <c r="Q4" i="1"/>
  <c r="O4" i="1"/>
  <c r="R5" i="1"/>
  <c r="Q5" i="1"/>
  <c r="R6" i="1"/>
  <c r="Q6" i="1"/>
  <c r="X6" i="19" l="1"/>
  <c r="X9" i="19" s="1"/>
  <c r="W6" i="19"/>
  <c r="W9" i="19" s="1"/>
  <c r="V6" i="19"/>
  <c r="V9" i="19" s="1"/>
  <c r="U6" i="19"/>
  <c r="U9" i="19" s="1"/>
  <c r="T6" i="19"/>
  <c r="T9" i="19" s="1"/>
  <c r="S6" i="19"/>
  <c r="S9" i="19" s="1"/>
  <c r="R6" i="19"/>
  <c r="R9" i="19" s="1"/>
  <c r="Q6" i="19"/>
  <c r="Q9" i="19" s="1"/>
  <c r="P6" i="19"/>
  <c r="P9" i="19" s="1"/>
  <c r="O6" i="19"/>
  <c r="O9" i="19" s="1"/>
  <c r="N6" i="19"/>
  <c r="N9" i="19" s="1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P22" i="18" l="1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O19" i="18"/>
  <c r="N19" i="18"/>
  <c r="M19" i="18"/>
  <c r="L19" i="18"/>
  <c r="K19" i="18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P11" i="18"/>
  <c r="O11" i="18"/>
  <c r="N11" i="18"/>
  <c r="M11" i="18"/>
  <c r="L11" i="18"/>
  <c r="K11" i="18"/>
  <c r="P10" i="18"/>
  <c r="O10" i="18"/>
  <c r="N10" i="18"/>
  <c r="M10" i="18"/>
  <c r="L10" i="18"/>
  <c r="K10" i="18"/>
  <c r="P9" i="18"/>
  <c r="O9" i="18"/>
  <c r="N9" i="18"/>
  <c r="M9" i="18"/>
  <c r="L9" i="18"/>
  <c r="K9" i="18"/>
  <c r="P8" i="18"/>
  <c r="O8" i="18"/>
  <c r="N8" i="18"/>
  <c r="M8" i="18"/>
  <c r="L8" i="18"/>
  <c r="K8" i="18"/>
  <c r="P7" i="18"/>
  <c r="O7" i="18"/>
  <c r="N7" i="18"/>
  <c r="M7" i="18"/>
  <c r="L7" i="18"/>
  <c r="K7" i="18"/>
  <c r="P6" i="18"/>
  <c r="O6" i="18"/>
  <c r="N6" i="18"/>
  <c r="M6" i="18"/>
  <c r="L6" i="18"/>
  <c r="O5" i="1" l="1"/>
  <c r="P4" i="1"/>
  <c r="P3" i="1"/>
  <c r="P4" i="17"/>
  <c r="O6" i="1"/>
  <c r="O6" i="17"/>
  <c r="O5" i="17"/>
  <c r="O4" i="17"/>
  <c r="O3" i="17"/>
  <c r="P6" i="17"/>
  <c r="P5" i="17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<sst xmlns="http://schemas.openxmlformats.org/spreadsheetml/2006/main" count="454" uniqueCount="131">
  <si>
    <t>Makroekonomiskie rādītāji 
(sezonāli izlīdzināti)</t>
  </si>
  <si>
    <t>2016 faktiskie dati</t>
  </si>
  <si>
    <t>2017 faktiskie dati</t>
  </si>
  <si>
    <t>2018 faktiskie dati</t>
  </si>
  <si>
    <t>I</t>
  </si>
  <si>
    <t>II</t>
  </si>
  <si>
    <t>III</t>
  </si>
  <si>
    <t>IV</t>
  </si>
  <si>
    <t>Reālā IKP izaugsme</t>
  </si>
  <si>
    <t>Nominālā IKP izaugsme</t>
  </si>
  <si>
    <t>Inflācija (patēriņa cenas)</t>
  </si>
  <si>
    <t>IKP deflators</t>
  </si>
  <si>
    <t>Datu avots: Centrālās statistikas birojs</t>
  </si>
  <si>
    <t>Ceturkšņa IKP sezonāli izlīdzināti dati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</si>
  <si>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</si>
  <si>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</si>
  <si>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</si>
  <si>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</si>
  <si>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</si>
  <si>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</si>
  <si>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</si>
  <si>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</si>
  <si>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</si>
  <si>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</si>
  <si>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</si>
  <si>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</si>
  <si>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</si>
  <si>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</si>
  <si>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</si>
  <si>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</si>
  <si>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</si>
  <si>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</si>
  <si>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</si>
  <si>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Faktiskajās cenās</t>
  </si>
  <si>
    <t>Ikgadējie IKP dati</t>
  </si>
  <si>
    <t>Ceturkšņa inflācija</t>
  </si>
  <si>
    <t>Patēriņa cenu indekss (1990.gads = 100)</t>
  </si>
  <si>
    <t>Gada inflācija</t>
  </si>
  <si>
    <t>Patēriņa cenu indekss
Pārmaiņas pret iepriekšējo gadu, %</t>
  </si>
  <si>
    <t>Ceturkšņa IKP deflators</t>
  </si>
  <si>
    <t>Atbilstošā iepriekšējā gada perioda cenas=1</t>
  </si>
  <si>
    <t>Gada IKP deflators</t>
  </si>
  <si>
    <t>Iepriekšējā gada cenas = 1</t>
  </si>
  <si>
    <t>Macroeconomic indicator 
(seasonally adjusted)</t>
  </si>
  <si>
    <t>2016 actual data</t>
  </si>
  <si>
    <t>2017 actual data</t>
  </si>
  <si>
    <t>2018 actual data</t>
  </si>
  <si>
    <t>Real GDP growth</t>
  </si>
  <si>
    <t>Nominal GDP growth</t>
  </si>
  <si>
    <t>Inflation (PCI)</t>
  </si>
  <si>
    <t>GDP deflator</t>
  </si>
  <si>
    <t>Source: Central Statistical Bureau</t>
  </si>
  <si>
    <t>Quarterly GDP seasonally adjusted data</t>
  </si>
  <si>
    <t>Nominal prices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</si>
  <si>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</si>
  <si>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</si>
  <si>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</si>
  <si>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</si>
  <si>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</si>
  <si>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</si>
  <si>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Prices of corresponding period of the previous year = 1</t>
  </si>
  <si>
    <t>Yearly GDP deflator</t>
  </si>
  <si>
    <t>Prices of the previous year = 1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</si>
  <si>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</si>
  <si>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</si>
  <si>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</si>
  <si>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r>
      <rPr>
        <b/>
        <sz val="11"/>
        <color rgb="FF000000"/>
        <rFont val="Arial"/>
        <family val="2"/>
        <charset val="186"/>
      </rPr>
      <t>2015</t>
    </r>
    <r>
      <rPr>
        <sz val="11"/>
        <color rgb="FF000000"/>
        <rFont val="Arial"/>
        <family val="2"/>
        <charset val="186"/>
      </rPr>
      <t>. g. salīdzināmajās cenās /</t>
    </r>
    <r>
      <rPr>
        <b/>
        <sz val="11"/>
        <color rgb="FF000000"/>
        <rFont val="Arial"/>
        <family val="2"/>
        <charset val="186"/>
      </rPr>
      <t xml:space="preserve"> 2015</t>
    </r>
    <r>
      <rPr>
        <sz val="11"/>
        <color rgb="FF000000"/>
        <rFont val="Arial"/>
        <family val="2"/>
        <charset val="186"/>
      </rPr>
      <t xml:space="preserve"> prices</t>
    </r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</si>
  <si>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</si>
  <si>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</si>
  <si>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</si>
  <si>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</si>
  <si>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</si>
  <si>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</si>
  <si>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</si>
  <si>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</si>
  <si>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</si>
  <si>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</si>
  <si>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</si>
  <si>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</si>
  <si>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</si>
  <si>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</si>
  <si>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</si>
  <si>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</si>
  <si>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</si>
  <si>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</si>
  <si>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</si>
  <si>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</si>
  <si>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</si>
  <si>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Pēdējo reizi atjaunināts / Last update</t>
  </si>
  <si>
    <t xml:space="preserve">Latvijas ārējā tirdzniecība pa ceturkšņiem faktiskajās cenās (miljonos eiro) / Foreign trade of Latvia quarterly data at current prices (millions EUR)
(millions euro)
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</si>
  <si>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</si>
  <si>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</si>
  <si>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</si>
  <si>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</si>
  <si>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</si>
  <si>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</si>
  <si>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</si>
  <si>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</si>
  <si>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2019Q4</t>
  </si>
  <si>
    <t>2019 actual data</t>
  </si>
  <si>
    <r>
      <t>In</t>
    </r>
    <r>
      <rPr>
        <b/>
        <sz val="10"/>
        <rFont val="Arial"/>
        <family val="2"/>
        <charset val="186"/>
      </rPr>
      <t xml:space="preserve"> 2015</t>
    </r>
    <r>
      <rPr>
        <sz val="10"/>
        <rFont val="Arial"/>
        <family val="2"/>
        <charset val="186"/>
      </rPr>
      <t xml:space="preserve"> prices</t>
    </r>
  </si>
  <si>
    <r>
      <t xml:space="preserve">In </t>
    </r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 xml:space="preserve"> prices</t>
    </r>
  </si>
  <si>
    <t>2019 faktiskie dati</t>
  </si>
  <si>
    <t>2020 faktiskie dati</t>
  </si>
  <si>
    <t>2020Q1</t>
  </si>
  <si>
    <t>2020 actual data</t>
  </si>
  <si>
    <t>2020Q2</t>
  </si>
  <si>
    <t>2020Q3</t>
  </si>
  <si>
    <t>2020Q4</t>
  </si>
  <si>
    <t>Datu avots / Source CSP</t>
  </si>
  <si>
    <t xml:space="preserve">2021 faktiskie dati </t>
  </si>
  <si>
    <t>Iekšzemes kopprodukts no ražošanas aspekta (tūkst. eiro) - Vērtības, Rādītāji un Laika periods. (stat.gov.lv)</t>
  </si>
  <si>
    <t>Iekšzemes kopprodukts no ražošanas aspekta (tūkst. eiro) - Vērtības, Koriģēšana un Laika periods. (stat.gov.lv)</t>
  </si>
  <si>
    <t>Patēriņa cenu indeksi (1990.gads=100) - Laika periods. (stat.gov.lv)</t>
  </si>
  <si>
    <t>Iekšzemes kopprodukta deflatori - Rādītāji, Darbības veids (NACE 2.red.) un produktu nodokļi un Laika periods. (stat.gov.lv)</t>
  </si>
  <si>
    <t>Iekšzemes kopprodukta deflatori - Darbības veids (NACE 2.red.) un produktu nodokļi, Rādītāji un Laika periods. (stat.gov.lv)</t>
  </si>
  <si>
    <t>Iekšzemes kopprodukta izlietojums (tūkst. eiro) - Koriģēšana, Vērtības, Rādītāji un Laika periods. (stat.gov.lv)</t>
  </si>
  <si>
    <t>Eksports un imports pa valstu grupām (milj. eiro) - Preču plūsma, Valstu grupa un Laika periods. (stat.gov.lv)</t>
  </si>
  <si>
    <t>2021Q1</t>
  </si>
  <si>
    <t>2021 actual data</t>
  </si>
  <si>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>.g. salīdzināmajās cenās</t>
    </r>
  </si>
  <si>
    <t>2021Q2</t>
  </si>
  <si>
    <t>2021Q3</t>
  </si>
  <si>
    <t>2021Q4</t>
  </si>
  <si>
    <t>2022Q1</t>
  </si>
  <si>
    <t>2022Q2</t>
  </si>
  <si>
    <t>https://www.fdp.gov.lv/lv/publikacijas-un-parskati/zinojumi/2022/12-08</t>
  </si>
  <si>
    <t>Prognoze (1.12.2022)</t>
  </si>
  <si>
    <t>Projection (1.12.2022)</t>
  </si>
  <si>
    <t>2022Q3</t>
  </si>
  <si>
    <t>15.12.2022.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</si>
</sst>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#,##0.0"/>
  </numFmts>
  <fonts count="4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8" tint="-0.249977111117893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0"/>
      <name val="Arial"/>
      <family val="2"/>
      <charset val="186"/>
    </font>
    <font>
      <sz val="6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Verdana"/>
      <family val="2"/>
      <charset val="186"/>
    </font>
    <font>
      <sz val="11"/>
      <color rgb="FF9C0006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0"/>
      <color rgb="FF000000"/>
      <name val="Arial"/>
      <family val="2"/>
    </font>
    <font>
      <i/>
      <sz val="9"/>
      <name val="Arial"/>
      <family val="2"/>
      <charset val="186"/>
    </font>
    <font>
      <sz val="11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name val="Arial"/>
      <family val="2"/>
      <charset val="186"/>
    </font>
    <font>
      <u/>
      <sz val="11"/>
      <name val="Calibri"/>
      <family val="2"/>
      <charset val="186"/>
      <scheme val="minor"/>
    </font>
    <font>
      <sz val="9"/>
      <name val="Arial"/>
      <family val="2"/>
      <charset val="186"/>
    </font>
    <font>
      <u/>
      <sz val="11"/>
      <color theme="0"/>
      <name val="Calibri"/>
      <family val="2"/>
      <charset val="186"/>
      <scheme val="minor"/>
    </font>
    <font>
      <u/>
      <sz val="10"/>
      <color theme="0"/>
      <name val="Calibri"/>
      <family val="2"/>
      <charset val="186"/>
      <scheme val="minor"/>
    </font>
    <font>
      <b/>
      <sz val="11"/>
      <name val="Arial"/>
      <family val="2"/>
      <charset val="186"/>
    </font>
    <font>
      <sz val="11"/>
      <name val="Calibri"/>
      <family val="2"/>
    </font>
    <font>
      <sz val="8"/>
      <name val="Verdana"/>
      <family val="2"/>
      <charset val="186"/>
    </font>
    <font>
      <sz val="11"/>
      <name val="Times New Roman"/>
      <family val="1"/>
      <charset val="186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</cellStyleXfs>
  <cellXfs count="171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7" borderId="0" xfId="0" applyFont="1" applyFill="1"/>
    <xf numFmtId="0" fontId="4" fillId="7" borderId="0" xfId="0" applyFont="1" applyFill="1" applyAlignment="1">
      <alignment horizontal="right"/>
    </xf>
    <xf numFmtId="0" fontId="0" fillId="7" borderId="0" xfId="0" applyFill="1"/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right" vertical="center"/>
    </xf>
    <xf numFmtId="0" fontId="10" fillId="7" borderId="0" xfId="0" applyFont="1" applyFill="1" applyAlignment="1">
      <alignment horizontal="center" vertical="center"/>
    </xf>
    <xf numFmtId="0" fontId="12" fillId="0" borderId="0" xfId="2" applyFont="1"/>
    <xf numFmtId="0" fontId="8" fillId="0" borderId="0" xfId="2" applyFont="1" applyAlignment="1">
      <alignment horizontal="center"/>
    </xf>
    <xf numFmtId="0" fontId="9" fillId="0" borderId="0" xfId="2" applyFont="1"/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/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8" fillId="0" borderId="0" xfId="2" applyFont="1" applyAlignment="1">
      <alignment horizontal="right" vertical="center" wrapText="1"/>
    </xf>
    <xf numFmtId="165" fontId="8" fillId="0" borderId="0" xfId="2" applyNumberFormat="1" applyFont="1" applyAlignment="1">
      <alignment horizontal="right" vertical="center" wrapText="1"/>
    </xf>
    <xf numFmtId="165" fontId="9" fillId="0" borderId="0" xfId="2" applyNumberFormat="1" applyFont="1"/>
    <xf numFmtId="165" fontId="8" fillId="0" borderId="0" xfId="2" applyNumberFormat="1" applyFont="1" applyAlignment="1">
      <alignment horizontal="right" vertical="center"/>
    </xf>
    <xf numFmtId="165" fontId="15" fillId="0" borderId="0" xfId="2" applyNumberFormat="1" applyFont="1"/>
    <xf numFmtId="0" fontId="9" fillId="0" borderId="0" xfId="2" applyFont="1" applyAlignment="1">
      <alignment horizontal="right"/>
    </xf>
    <xf numFmtId="0" fontId="17" fillId="4" borderId="1" xfId="0" applyFont="1" applyFill="1" applyBorder="1" applyAlignment="1">
      <alignment horizontal="center" vertical="center" wrapText="1" readingOrder="1"/>
    </xf>
    <xf numFmtId="0" fontId="6" fillId="6" borderId="0" xfId="0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5" fontId="9" fillId="0" borderId="0" xfId="0" applyNumberFormat="1" applyFont="1"/>
    <xf numFmtId="164" fontId="4" fillId="0" borderId="12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right"/>
    </xf>
    <xf numFmtId="164" fontId="7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0" fontId="7" fillId="7" borderId="0" xfId="0" applyFont="1" applyFill="1" applyAlignment="1">
      <alignment horizontal="right"/>
    </xf>
    <xf numFmtId="0" fontId="7" fillId="7" borderId="0" xfId="0" applyFont="1" applyFill="1"/>
    <xf numFmtId="164" fontId="7" fillId="7" borderId="0" xfId="1" applyNumberFormat="1" applyFont="1" applyFill="1" applyBorder="1"/>
    <xf numFmtId="0" fontId="22" fillId="7" borderId="0" xfId="0" applyFont="1" applyFill="1" applyAlignment="1">
      <alignment horizontal="center" vertical="center"/>
    </xf>
    <xf numFmtId="0" fontId="23" fillId="6" borderId="0" xfId="2" applyFont="1" applyFill="1" applyBorder="1" applyAlignment="1">
      <alignment horizontal="right" vertical="center" wrapText="1"/>
    </xf>
    <xf numFmtId="0" fontId="6" fillId="6" borderId="0" xfId="2" applyFont="1" applyFill="1" applyBorder="1" applyAlignment="1">
      <alignment horizontal="right"/>
    </xf>
    <xf numFmtId="0" fontId="24" fillId="0" borderId="0" xfId="0" applyFont="1"/>
    <xf numFmtId="0" fontId="7" fillId="0" borderId="0" xfId="2" applyFont="1" applyBorder="1" applyAlignment="1">
      <alignment horizontal="right"/>
    </xf>
    <xf numFmtId="0" fontId="7" fillId="0" borderId="0" xfId="0" applyFont="1"/>
    <xf numFmtId="3" fontId="20" fillId="0" borderId="0" xfId="0" applyNumberFormat="1" applyFont="1"/>
    <xf numFmtId="0" fontId="24" fillId="7" borderId="0" xfId="0" applyFont="1" applyFill="1" applyAlignment="1">
      <alignment horizontal="right"/>
    </xf>
    <xf numFmtId="166" fontId="25" fillId="0" borderId="0" xfId="0" applyNumberFormat="1" applyFont="1"/>
    <xf numFmtId="0" fontId="3" fillId="2" borderId="0" xfId="0" applyFont="1" applyFill="1" applyAlignment="1">
      <alignment horizontal="center" vertical="center" wrapText="1" readingOrder="1"/>
    </xf>
    <xf numFmtId="164" fontId="26" fillId="0" borderId="0" xfId="0" applyNumberFormat="1" applyFont="1" applyAlignment="1">
      <alignment horizontal="right"/>
    </xf>
    <xf numFmtId="0" fontId="28" fillId="0" borderId="0" xfId="2" applyFont="1" applyAlignment="1">
      <alignment horizontal="center"/>
    </xf>
    <xf numFmtId="0" fontId="29" fillId="7" borderId="0" xfId="0" applyFont="1" applyFill="1" applyAlignment="1">
      <alignment horizontal="left"/>
    </xf>
    <xf numFmtId="164" fontId="7" fillId="7" borderId="0" xfId="0" applyNumberFormat="1" applyFont="1" applyFill="1"/>
    <xf numFmtId="0" fontId="23" fillId="5" borderId="0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7" borderId="0" xfId="0" applyFont="1" applyFill="1" applyAlignment="1">
      <alignment horizontal="right" vertical="center"/>
    </xf>
    <xf numFmtId="0" fontId="7" fillId="7" borderId="0" xfId="0" applyFont="1" applyFill="1" applyAlignment="1">
      <alignment horizontal="right" vertical="center" wrapText="1"/>
    </xf>
    <xf numFmtId="0" fontId="7" fillId="0" borderId="0" xfId="2" applyFont="1"/>
    <xf numFmtId="164" fontId="7" fillId="3" borderId="14" xfId="1" applyNumberFormat="1" applyFont="1" applyFill="1" applyBorder="1" applyAlignment="1" applyProtection="1">
      <alignment horizontal="right"/>
    </xf>
    <xf numFmtId="164" fontId="7" fillId="3" borderId="15" xfId="1" applyNumberFormat="1" applyFont="1" applyFill="1" applyBorder="1" applyAlignment="1" applyProtection="1">
      <alignment horizontal="right"/>
    </xf>
    <xf numFmtId="164" fontId="7" fillId="3" borderId="10" xfId="1" applyNumberFormat="1" applyFont="1" applyFill="1" applyBorder="1" applyAlignment="1" applyProtection="1">
      <alignment horizontal="right"/>
    </xf>
    <xf numFmtId="164" fontId="7" fillId="7" borderId="0" xfId="1" applyNumberFormat="1" applyFont="1" applyFill="1" applyBorder="1" applyAlignment="1" applyProtection="1">
      <alignment horizontal="right"/>
    </xf>
    <xf numFmtId="165" fontId="9" fillId="7" borderId="0" xfId="0" applyNumberFormat="1" applyFont="1" applyFill="1"/>
    <xf numFmtId="165" fontId="15" fillId="7" borderId="0" xfId="2" applyNumberFormat="1" applyFont="1" applyFill="1"/>
    <xf numFmtId="164" fontId="7" fillId="0" borderId="0" xfId="0" applyNumberFormat="1" applyFont="1" applyAlignment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0" fontId="30" fillId="0" borderId="0" xfId="2" applyFont="1"/>
    <xf numFmtId="0" fontId="31" fillId="0" borderId="0" xfId="2" applyFont="1" applyAlignment="1">
      <alignment horizontal="center" vertical="center" wrapText="1"/>
    </xf>
    <xf numFmtId="0" fontId="10" fillId="0" borderId="0" xfId="2" applyFont="1"/>
    <xf numFmtId="0" fontId="5" fillId="0" borderId="0" xfId="2" applyFont="1" applyAlignment="1">
      <alignment horizontal="center"/>
    </xf>
    <xf numFmtId="2" fontId="4" fillId="0" borderId="0" xfId="2" applyNumberFormat="1" applyFont="1"/>
    <xf numFmtId="0" fontId="32" fillId="0" borderId="0" xfId="2" applyFont="1"/>
    <xf numFmtId="165" fontId="30" fillId="0" borderId="0" xfId="2" applyNumberFormat="1" applyFont="1"/>
    <xf numFmtId="0" fontId="5" fillId="7" borderId="0" xfId="2" applyFont="1" applyFill="1" applyAlignment="1">
      <alignment horizontal="center"/>
    </xf>
    <xf numFmtId="165" fontId="30" fillId="7" borderId="0" xfId="2" applyNumberFormat="1" applyFont="1" applyFill="1"/>
    <xf numFmtId="2" fontId="30" fillId="0" borderId="0" xfId="2" applyNumberFormat="1" applyFont="1"/>
    <xf numFmtId="0" fontId="4" fillId="0" borderId="0" xfId="2" applyFont="1"/>
    <xf numFmtId="0" fontId="33" fillId="0" borderId="0" xfId="2" applyFont="1" applyAlignment="1"/>
    <xf numFmtId="0" fontId="33" fillId="0" borderId="0" xfId="2" applyFont="1" applyAlignment="1">
      <alignment horizontal="center" vertical="center"/>
    </xf>
    <xf numFmtId="3" fontId="1" fillId="0" borderId="0" xfId="0" applyNumberFormat="1" applyFont="1"/>
    <xf numFmtId="0" fontId="24" fillId="0" borderId="0" xfId="7" applyFont="1" applyFill="1" applyBorder="1" applyAlignment="1" applyProtection="1">
      <alignment horizontal="right"/>
    </xf>
    <xf numFmtId="165" fontId="34" fillId="7" borderId="0" xfId="2" applyNumberFormat="1" applyFont="1" applyFill="1"/>
    <xf numFmtId="0" fontId="7" fillId="0" borderId="0" xfId="0" applyFont="1" applyAlignment="1">
      <alignment horizontal="right" wrapText="1"/>
    </xf>
    <xf numFmtId="0" fontId="7" fillId="7" borderId="0" xfId="0" applyFont="1" applyFill="1" applyAlignment="1">
      <alignment horizontal="right" wrapText="1"/>
    </xf>
    <xf numFmtId="0" fontId="35" fillId="0" borderId="0" xfId="6" applyFont="1" applyFill="1" applyBorder="1" applyAlignment="1">
      <alignment horizontal="right" wrapText="1"/>
    </xf>
    <xf numFmtId="167" fontId="20" fillId="0" borderId="0" xfId="0" applyNumberFormat="1" applyFont="1"/>
    <xf numFmtId="165" fontId="34" fillId="0" borderId="0" xfId="2" applyNumberFormat="1" applyFont="1"/>
    <xf numFmtId="0" fontId="34" fillId="0" borderId="0" xfId="2" applyFont="1"/>
    <xf numFmtId="0" fontId="36" fillId="0" borderId="0" xfId="2" applyFont="1" applyAlignment="1">
      <alignment horizontal="left"/>
    </xf>
    <xf numFmtId="14" fontId="23" fillId="0" borderId="0" xfId="2" applyNumberFormat="1" applyFont="1" applyAlignment="1">
      <alignment horizontal="center" vertical="center"/>
    </xf>
    <xf numFmtId="1" fontId="0" fillId="0" borderId="0" xfId="0" applyNumberFormat="1"/>
    <xf numFmtId="0" fontId="37" fillId="0" borderId="0" xfId="6" applyFont="1" applyFill="1"/>
    <xf numFmtId="0" fontId="38" fillId="7" borderId="0" xfId="6" applyFont="1" applyFill="1"/>
    <xf numFmtId="0" fontId="37" fillId="7" borderId="0" xfId="6" applyFont="1" applyFill="1"/>
    <xf numFmtId="165" fontId="0" fillId="0" borderId="0" xfId="0" applyNumberFormat="1"/>
    <xf numFmtId="2" fontId="7" fillId="7" borderId="0" xfId="0" applyNumberFormat="1" applyFont="1" applyFill="1" applyAlignment="1">
      <alignment horizontal="right"/>
    </xf>
    <xf numFmtId="0" fontId="6" fillId="0" borderId="0" xfId="2" applyFont="1" applyAlignment="1">
      <alignment horizontal="center"/>
    </xf>
    <xf numFmtId="2" fontId="34" fillId="0" borderId="0" xfId="2" applyNumberFormat="1" applyFont="1"/>
    <xf numFmtId="0" fontId="39" fillId="0" borderId="0" xfId="2" applyFont="1"/>
    <xf numFmtId="0" fontId="25" fillId="0" borderId="0" xfId="0" applyFont="1" applyAlignment="1">
      <alignment horizontal="center"/>
    </xf>
    <xf numFmtId="0" fontId="6" fillId="7" borderId="0" xfId="2" applyFont="1" applyFill="1" applyAlignment="1">
      <alignment horizontal="center"/>
    </xf>
    <xf numFmtId="0" fontId="6" fillId="0" borderId="0" xfId="0" applyFont="1" applyAlignment="1">
      <alignment horizontal="center"/>
    </xf>
    <xf numFmtId="2" fontId="34" fillId="0" borderId="0" xfId="2" applyNumberFormat="1" applyFont="1" applyAlignment="1"/>
    <xf numFmtId="0" fontId="6" fillId="7" borderId="0" xfId="0" applyFont="1" applyFill="1" applyAlignment="1">
      <alignment horizontal="center"/>
    </xf>
    <xf numFmtId="2" fontId="34" fillId="7" borderId="0" xfId="2" applyNumberFormat="1" applyFont="1" applyFill="1"/>
    <xf numFmtId="1" fontId="34" fillId="7" borderId="0" xfId="2" applyNumberFormat="1" applyFont="1" applyFill="1"/>
    <xf numFmtId="1" fontId="22" fillId="0" borderId="0" xfId="2" applyNumberFormat="1" applyFont="1"/>
    <xf numFmtId="0" fontId="24" fillId="11" borderId="0" xfId="0" applyFont="1" applyFill="1"/>
    <xf numFmtId="0" fontId="36" fillId="0" borderId="0" xfId="2" applyFont="1"/>
    <xf numFmtId="14" fontId="40" fillId="0" borderId="0" xfId="2" applyNumberFormat="1" applyFont="1" applyBorder="1" applyAlignment="1">
      <alignment horizontal="center" vertical="center"/>
    </xf>
    <xf numFmtId="0" fontId="35" fillId="0" borderId="0" xfId="6" applyFont="1"/>
    <xf numFmtId="14" fontId="24" fillId="0" borderId="0" xfId="0" applyNumberFormat="1" applyFont="1" applyAlignment="1">
      <alignment horizontal="center"/>
    </xf>
    <xf numFmtId="0" fontId="37" fillId="11" borderId="0" xfId="6" applyFont="1" applyFill="1"/>
    <xf numFmtId="0" fontId="37" fillId="7" borderId="0" xfId="6" applyFont="1" applyFill="1" applyBorder="1" applyAlignment="1">
      <alignment horizontal="right"/>
    </xf>
    <xf numFmtId="164" fontId="7" fillId="0" borderId="12" xfId="1" applyNumberFormat="1" applyFont="1" applyFill="1" applyBorder="1" applyAlignment="1" applyProtection="1">
      <alignment horizontal="right"/>
    </xf>
    <xf numFmtId="164" fontId="41" fillId="0" borderId="0" xfId="1" applyNumberFormat="1" applyFont="1"/>
    <xf numFmtId="3" fontId="41" fillId="0" borderId="0" xfId="0" applyNumberFormat="1" applyFont="1"/>
    <xf numFmtId="167" fontId="41" fillId="0" borderId="0" xfId="0" applyNumberFormat="1" applyFont="1"/>
    <xf numFmtId="1" fontId="24" fillId="0" borderId="0" xfId="0" applyNumberFormat="1" applyFont="1"/>
    <xf numFmtId="165" fontId="24" fillId="0" borderId="0" xfId="0" applyNumberFormat="1" applyFont="1"/>
    <xf numFmtId="166" fontId="24" fillId="0" borderId="0" xfId="0" applyNumberFormat="1" applyFont="1"/>
    <xf numFmtId="0" fontId="7" fillId="7" borderId="0" xfId="2" applyFont="1" applyFill="1" applyBorder="1" applyAlignment="1">
      <alignment horizontal="right"/>
    </xf>
    <xf numFmtId="0" fontId="7" fillId="7" borderId="0" xfId="0" applyFont="1" applyFill="1" applyAlignment="1">
      <alignment vertical="center"/>
    </xf>
    <xf numFmtId="165" fontId="42" fillId="0" borderId="0" xfId="0" applyNumberFormat="1" applyFont="1" applyAlignment="1">
      <alignment horizontal="right" vertical="center" indent="1"/>
    </xf>
    <xf numFmtId="0" fontId="7" fillId="0" borderId="0" xfId="0" applyFont="1" applyAlignment="1">
      <alignment vertical="center"/>
    </xf>
    <xf numFmtId="164" fontId="42" fillId="0" borderId="0" xfId="1" applyNumberFormat="1" applyFont="1" applyAlignment="1">
      <alignment horizontal="right" vertical="center" indent="1"/>
    </xf>
    <xf numFmtId="164" fontId="7" fillId="0" borderId="0" xfId="0" applyNumberFormat="1" applyFont="1"/>
    <xf numFmtId="0" fontId="6" fillId="7" borderId="0" xfId="0" applyFont="1" applyFill="1" applyAlignment="1">
      <alignment horizontal="right"/>
    </xf>
    <xf numFmtId="166" fontId="25" fillId="7" borderId="0" xfId="0" applyNumberFormat="1" applyFont="1" applyFill="1"/>
    <xf numFmtId="166" fontId="7" fillId="7" borderId="0" xfId="0" applyNumberFormat="1" applyFont="1" applyFill="1" applyAlignment="1">
      <alignment horizontal="right"/>
    </xf>
    <xf numFmtId="165" fontId="7" fillId="7" borderId="0" xfId="0" applyNumberFormat="1" applyFont="1" applyFill="1" applyAlignment="1">
      <alignment horizontal="right"/>
    </xf>
    <xf numFmtId="2" fontId="24" fillId="0" borderId="0" xfId="0" applyNumberFormat="1" applyFont="1"/>
    <xf numFmtId="166" fontId="34" fillId="0" borderId="0" xfId="2" applyNumberFormat="1" applyFont="1"/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  <xf numFmtId="0" fontId="3" fillId="2" borderId="13" xfId="0" applyFont="1" applyFill="1" applyBorder="1" applyAlignment="1">
      <alignment horizontal="center" vertic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11" fillId="8" borderId="0" xfId="2" applyFont="1" applyFill="1" applyAlignment="1">
      <alignment horizontal="left"/>
    </xf>
    <xf numFmtId="0" fontId="11" fillId="8" borderId="0" xfId="2" applyFont="1" applyFill="1" applyAlignment="1">
      <alignment horizontal="center" vertical="center" wrapText="1"/>
    </xf>
    <xf numFmtId="0" fontId="12" fillId="3" borderId="0" xfId="2" applyFont="1" applyFill="1" applyAlignment="1">
      <alignment horizontal="left"/>
    </xf>
    <xf numFmtId="0" fontId="36" fillId="0" borderId="0" xfId="2" applyFont="1" applyAlignment="1">
      <alignment horizontal="left"/>
    </xf>
    <xf numFmtId="0" fontId="14" fillId="9" borderId="0" xfId="2" applyFont="1" applyFill="1" applyAlignment="1">
      <alignment horizontal="center" wrapText="1"/>
    </xf>
    <xf numFmtId="0" fontId="14" fillId="9" borderId="0" xfId="2" applyFont="1" applyFill="1" applyAlignment="1">
      <alignment horizontal="center"/>
    </xf>
    <xf numFmtId="0" fontId="36" fillId="11" borderId="0" xfId="2" applyFont="1" applyFill="1" applyAlignment="1">
      <alignment horizontal="left"/>
    </xf>
    <xf numFmtId="164" fontId="4" fillId="0" borderId="0" xfId="0" applyNumberFormat="1" applyFont="1"/>
  </cellXfs>
  <cellStyles count="8">
    <cellStyle name="Bad" xfId="7" builtinId="27"/>
    <cellStyle name="Comma 2" xfId="4" xr:uid="{00000000-0005-0000-0000-000001000000}"/>
    <cellStyle name="Hyperlink" xfId="6" builtinId="8"/>
    <cellStyle name="Hyperlink 2" xfId="5" xr:uid="{00000000-0005-0000-0000-000004000000}"/>
    <cellStyle name="Normal" xfId="0" builtinId="0"/>
    <cellStyle name="Normal 2" xfId="2" xr:uid="{00000000-0005-0000-0000-000006000000}"/>
    <cellStyle name="Percent" xfId="1" builtinId="5"/>
    <cellStyle name="Percent 2" xfId="3" xr:uid="{00000000-0005-0000-0000-000008000000}"/>
  </cellStyles>
  <dxfs count="0"/>
  <tableStyles count="0" defaultTableStyle="TableStyleMedium2" defaultPivotStyle="PivotStyleLight16"/>
  <colors>
    <mruColors>
      <color rgb="FF93B7FF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/>
              <a:t>Contribution to real GDP growth </a:t>
            </a:r>
          </a:p>
          <a:p>
            <a:pPr algn="ctr" rtl="0">
              <a:defRPr sz="1000"/>
            </a:pPr>
            <a:r>
              <a:rPr lang="lv-LV" sz="1000"/>
              <a:t>(</a:t>
            </a:r>
            <a:r>
              <a:rPr lang="en-GB" sz="1000"/>
              <a:t>increase over the corresponding period </a:t>
            </a:r>
            <a:r>
              <a:rPr lang="lv-LV" sz="1000"/>
              <a:t>of the </a:t>
            </a:r>
            <a:r>
              <a:rPr lang="en-US" sz="1000"/>
              <a:t>previous</a:t>
            </a:r>
            <a:r>
              <a:rPr lang="lv-LV" sz="1000"/>
              <a:t> </a:t>
            </a:r>
            <a:r>
              <a:rPr lang="en-GB" sz="1000"/>
              <a:t>year</a:t>
            </a:r>
            <a:r>
              <a:rPr lang="lv-LV" sz="1000"/>
              <a:t>)</a:t>
            </a:r>
            <a:endParaRPr lang="en-GB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506158894662468E-2"/>
          <c:y val="0.17659859621607599"/>
          <c:w val="0.91732517251957424"/>
          <c:h val="0.5470825525644117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GDP'!$I$6:$J$37</c:f>
              <c:multiLvlStrCache>
                <c:ptCount val="32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GDP'!$L$6:$L$37</c:f>
              <c:numCache>
                <c:formatCode>0.0</c:formatCode>
                <c:ptCount val="32"/>
                <c:pt idx="0">
                  <c:v>0.48761890905530869</c:v>
                </c:pt>
                <c:pt idx="1">
                  <c:v>1.3687696186968561</c:v>
                </c:pt>
                <c:pt idx="2">
                  <c:v>0.93381603189843165</c:v>
                </c:pt>
                <c:pt idx="3">
                  <c:v>2.0061523126735281</c:v>
                </c:pt>
                <c:pt idx="4">
                  <c:v>1.0690961010352864</c:v>
                </c:pt>
                <c:pt idx="5">
                  <c:v>2.4176743472317215</c:v>
                </c:pt>
                <c:pt idx="6">
                  <c:v>2.2126068355219206</c:v>
                </c:pt>
                <c:pt idx="7">
                  <c:v>0.94562529450402821</c:v>
                </c:pt>
                <c:pt idx="8">
                  <c:v>2.2154516277752774</c:v>
                </c:pt>
                <c:pt idx="9">
                  <c:v>1.2544240685841361</c:v>
                </c:pt>
                <c:pt idx="10">
                  <c:v>0.70170762310518842</c:v>
                </c:pt>
                <c:pt idx="11">
                  <c:v>2.0702396452827534</c:v>
                </c:pt>
                <c:pt idx="12">
                  <c:v>2.5900136487068823</c:v>
                </c:pt>
                <c:pt idx="13">
                  <c:v>1.8239084285839953</c:v>
                </c:pt>
                <c:pt idx="14">
                  <c:v>2.4019921564704796</c:v>
                </c:pt>
                <c:pt idx="15">
                  <c:v>1.6104885793175201</c:v>
                </c:pt>
                <c:pt idx="16">
                  <c:v>1.2488259697627253</c:v>
                </c:pt>
                <c:pt idx="17">
                  <c:v>0.73245426951402026</c:v>
                </c:pt>
                <c:pt idx="18">
                  <c:v>0.75408982766037846</c:v>
                </c:pt>
                <c:pt idx="19">
                  <c:v>0.26952974461645474</c:v>
                </c:pt>
                <c:pt idx="20">
                  <c:v>-1.1051134312577002</c:v>
                </c:pt>
                <c:pt idx="21">
                  <c:v>1.9171317620587151E-2</c:v>
                </c:pt>
                <c:pt idx="22">
                  <c:v>-9.5094577286189352</c:v>
                </c:pt>
                <c:pt idx="23">
                  <c:v>-2.7531071192178984E-3</c:v>
                </c:pt>
                <c:pt idx="24">
                  <c:v>-1.0658461906559944</c:v>
                </c:pt>
                <c:pt idx="25">
                  <c:v>-0.72715085753428887</c:v>
                </c:pt>
                <c:pt idx="26">
                  <c:v>10.221968441828077</c:v>
                </c:pt>
                <c:pt idx="27">
                  <c:v>2.2457967265100147</c:v>
                </c:pt>
                <c:pt idx="28">
                  <c:v>7.41127220638392</c:v>
                </c:pt>
                <c:pt idx="29">
                  <c:v>10.307175635157309</c:v>
                </c:pt>
                <c:pt idx="30">
                  <c:v>4.3389415306179719</c:v>
                </c:pt>
                <c:pt idx="31">
                  <c:v>3.0533713373975608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'IKP, GDP'!$I$6:$J$37</c:f>
              <c:multiLvlStrCache>
                <c:ptCount val="32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GDP'!$M$6:$M$37</c:f>
              <c:numCache>
                <c:formatCode>0.0</c:formatCode>
                <c:ptCount val="32"/>
                <c:pt idx="0">
                  <c:v>0.63574532658178273</c:v>
                </c:pt>
                <c:pt idx="1">
                  <c:v>0.59406910133447932</c:v>
                </c:pt>
                <c:pt idx="2">
                  <c:v>0.54592842339443859</c:v>
                </c:pt>
                <c:pt idx="3">
                  <c:v>0.49710147611727445</c:v>
                </c:pt>
                <c:pt idx="4">
                  <c:v>0.36440175201011549</c:v>
                </c:pt>
                <c:pt idx="5">
                  <c:v>0.32238077991464453</c:v>
                </c:pt>
                <c:pt idx="6">
                  <c:v>0.31098495862532388</c:v>
                </c:pt>
                <c:pt idx="7">
                  <c:v>0.37556073809106016</c:v>
                </c:pt>
                <c:pt idx="8">
                  <c:v>0.53415861205437132</c:v>
                </c:pt>
                <c:pt idx="9">
                  <c:v>0.59345306113636531</c:v>
                </c:pt>
                <c:pt idx="10">
                  <c:v>0.6778400168771207</c:v>
                </c:pt>
                <c:pt idx="11">
                  <c:v>0.65260231551536052</c:v>
                </c:pt>
                <c:pt idx="12">
                  <c:v>0.53828135052958692</c:v>
                </c:pt>
                <c:pt idx="13">
                  <c:v>0.42782422136816878</c:v>
                </c:pt>
                <c:pt idx="14">
                  <c:v>0.33274644245644552</c:v>
                </c:pt>
                <c:pt idx="15">
                  <c:v>0.3334246481367858</c:v>
                </c:pt>
                <c:pt idx="16">
                  <c:v>0.42815057163127412</c:v>
                </c:pt>
                <c:pt idx="17">
                  <c:v>0.58158474411704664</c:v>
                </c:pt>
                <c:pt idx="18">
                  <c:v>0.65900415697142412</c:v>
                </c:pt>
                <c:pt idx="19">
                  <c:v>0.63102740884865915</c:v>
                </c:pt>
                <c:pt idx="20">
                  <c:v>0.58677764865072579</c:v>
                </c:pt>
                <c:pt idx="21">
                  <c:v>0.4705383833851674</c:v>
                </c:pt>
                <c:pt idx="22">
                  <c:v>0.41811719023517124</c:v>
                </c:pt>
                <c:pt idx="23">
                  <c:v>0.56424281770567875</c:v>
                </c:pt>
                <c:pt idx="24">
                  <c:v>0.62624179291531346</c:v>
                </c:pt>
                <c:pt idx="25">
                  <c:v>0.77405916017395615</c:v>
                </c:pt>
                <c:pt idx="26">
                  <c:v>0.9252283635213604</c:v>
                </c:pt>
                <c:pt idx="27">
                  <c:v>0.75121804483061716</c:v>
                </c:pt>
                <c:pt idx="28">
                  <c:v>0.62122115112308163</c:v>
                </c:pt>
                <c:pt idx="29">
                  <c:v>0.45671295105779408</c:v>
                </c:pt>
                <c:pt idx="30">
                  <c:v>0.36591942014446655</c:v>
                </c:pt>
                <c:pt idx="31">
                  <c:v>0.34390659556861919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GDP'!$I$6:$J$37</c:f>
              <c:multiLvlStrCache>
                <c:ptCount val="32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GDP'!$N$6:$N$37</c:f>
              <c:numCache>
                <c:formatCode>0.0</c:formatCode>
                <c:ptCount val="32"/>
                <c:pt idx="0">
                  <c:v>0.23724022212673843</c:v>
                </c:pt>
                <c:pt idx="1">
                  <c:v>2.3307827894046795E-2</c:v>
                </c:pt>
                <c:pt idx="2">
                  <c:v>1.1148618246601183</c:v>
                </c:pt>
                <c:pt idx="3">
                  <c:v>-0.66862202676104487</c:v>
                </c:pt>
                <c:pt idx="4">
                  <c:v>-1.6724616318463341</c:v>
                </c:pt>
                <c:pt idx="5">
                  <c:v>-1.3837887249227998</c:v>
                </c:pt>
                <c:pt idx="6">
                  <c:v>-3.327553693407828</c:v>
                </c:pt>
                <c:pt idx="7">
                  <c:v>-1.3864511116452563</c:v>
                </c:pt>
                <c:pt idx="8">
                  <c:v>-0.37151126039407623</c:v>
                </c:pt>
                <c:pt idx="9">
                  <c:v>0.28988424633112275</c:v>
                </c:pt>
                <c:pt idx="10">
                  <c:v>2.9584778938711671</c:v>
                </c:pt>
                <c:pt idx="11">
                  <c:v>2.6874118245480458</c:v>
                </c:pt>
                <c:pt idx="12">
                  <c:v>2.3838603171672403</c:v>
                </c:pt>
                <c:pt idx="13">
                  <c:v>3.5355789732623482</c:v>
                </c:pt>
                <c:pt idx="14">
                  <c:v>1.9169659007447433</c:v>
                </c:pt>
                <c:pt idx="15">
                  <c:v>1.9463588850201015</c:v>
                </c:pt>
                <c:pt idx="16">
                  <c:v>3.0221845120281192</c:v>
                </c:pt>
                <c:pt idx="17">
                  <c:v>1.4756515235347556</c:v>
                </c:pt>
                <c:pt idx="18">
                  <c:v>2.0177592284052586</c:v>
                </c:pt>
                <c:pt idx="19">
                  <c:v>2.2169085854740622</c:v>
                </c:pt>
                <c:pt idx="20">
                  <c:v>0.73917797563457932</c:v>
                </c:pt>
                <c:pt idx="21">
                  <c:v>1.7130920957034494</c:v>
                </c:pt>
                <c:pt idx="22">
                  <c:v>-1.7275733897727827</c:v>
                </c:pt>
                <c:pt idx="23">
                  <c:v>-1.5287816448762803</c:v>
                </c:pt>
                <c:pt idx="24">
                  <c:v>-0.45790866615803899</c:v>
                </c:pt>
                <c:pt idx="25">
                  <c:v>-1.3277791978564781</c:v>
                </c:pt>
                <c:pt idx="26">
                  <c:v>2.1280531961262317</c:v>
                </c:pt>
                <c:pt idx="27">
                  <c:v>1.3362577745826925</c:v>
                </c:pt>
                <c:pt idx="28">
                  <c:v>0.29739555989900612</c:v>
                </c:pt>
                <c:pt idx="29">
                  <c:v>0.53701109587572338</c:v>
                </c:pt>
                <c:pt idx="30">
                  <c:v>0.13020035907050898</c:v>
                </c:pt>
                <c:pt idx="31" formatCode="0.000">
                  <c:v>-4.8362522101322147E-3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GDP'!$I$6:$J$37</c:f>
              <c:multiLvlStrCache>
                <c:ptCount val="32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GDP'!$O$6:$O$37</c:f>
              <c:numCache>
                <c:formatCode>0.0</c:formatCode>
                <c:ptCount val="32"/>
                <c:pt idx="0">
                  <c:v>3.9428141945730153</c:v>
                </c:pt>
                <c:pt idx="1">
                  <c:v>2.0794458619170153</c:v>
                </c:pt>
                <c:pt idx="2">
                  <c:v>1.3798419558020245</c:v>
                </c:pt>
                <c:pt idx="3">
                  <c:v>2.7038353456592858</c:v>
                </c:pt>
                <c:pt idx="4">
                  <c:v>1.1626175069994455</c:v>
                </c:pt>
                <c:pt idx="5">
                  <c:v>1.454574554886656</c:v>
                </c:pt>
                <c:pt idx="6">
                  <c:v>3.5322804436109445</c:v>
                </c:pt>
                <c:pt idx="7">
                  <c:v>2.4268342626975121</c:v>
                </c:pt>
                <c:pt idx="8">
                  <c:v>2.0998778932041771</c:v>
                </c:pt>
                <c:pt idx="9">
                  <c:v>4.4757746624658319</c:v>
                </c:pt>
                <c:pt idx="10">
                  <c:v>2.7588710205772404</c:v>
                </c:pt>
                <c:pt idx="11">
                  <c:v>2.6592436665632291</c:v>
                </c:pt>
                <c:pt idx="12">
                  <c:v>5.5915593639708918</c:v>
                </c:pt>
                <c:pt idx="13">
                  <c:v>1.6754411708611208</c:v>
                </c:pt>
                <c:pt idx="14">
                  <c:v>6.4277363208270932</c:v>
                </c:pt>
                <c:pt idx="15">
                  <c:v>2.0612125016477427</c:v>
                </c:pt>
                <c:pt idx="16">
                  <c:v>0.9225112544967573</c:v>
                </c:pt>
                <c:pt idx="17">
                  <c:v>2.6382778271589591</c:v>
                </c:pt>
                <c:pt idx="18">
                  <c:v>-1.1633399803678766</c:v>
                </c:pt>
                <c:pt idx="19">
                  <c:v>3.6363310586620798</c:v>
                </c:pt>
                <c:pt idx="20">
                  <c:v>0.24628591524038204</c:v>
                </c:pt>
                <c:pt idx="21">
                  <c:v>2.1239122597530815</c:v>
                </c:pt>
                <c:pt idx="22">
                  <c:v>-6.7534184704657214</c:v>
                </c:pt>
                <c:pt idx="23">
                  <c:v>-0.13892380322001102</c:v>
                </c:pt>
                <c:pt idx="24">
                  <c:v>3.6136191809177785</c:v>
                </c:pt>
                <c:pt idx="25">
                  <c:v>-0.62102262697752775</c:v>
                </c:pt>
                <c:pt idx="26">
                  <c:v>9.5604342005808842</c:v>
                </c:pt>
                <c:pt idx="27">
                  <c:v>3.8190814220970251</c:v>
                </c:pt>
                <c:pt idx="28">
                  <c:v>2.8481676933550832</c:v>
                </c:pt>
                <c:pt idx="29">
                  <c:v>7.6550704348536085</c:v>
                </c:pt>
                <c:pt idx="30">
                  <c:v>7.1998255090680585</c:v>
                </c:pt>
                <c:pt idx="31">
                  <c:v>7.8520269433918779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GDP'!$I$6:$J$37</c:f>
              <c:multiLvlStrCache>
                <c:ptCount val="32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GDP'!$P$6:$P$37</c:f>
              <c:numCache>
                <c:formatCode>0.0</c:formatCode>
                <c:ptCount val="32"/>
                <c:pt idx="0">
                  <c:v>-3.0448604637249197</c:v>
                </c:pt>
                <c:pt idx="1">
                  <c:v>1.2291436591827741E-2</c:v>
                </c:pt>
                <c:pt idx="2">
                  <c:v>-0.74287471556713025</c:v>
                </c:pt>
                <c:pt idx="3">
                  <c:v>-3.0805003342184087</c:v>
                </c:pt>
                <c:pt idx="4">
                  <c:v>-0.42138245815201902</c:v>
                </c:pt>
                <c:pt idx="5">
                  <c:v>-2.2146889672281409</c:v>
                </c:pt>
                <c:pt idx="6">
                  <c:v>-3.3100066155248222</c:v>
                </c:pt>
                <c:pt idx="7">
                  <c:v>-0.19205012254757547</c:v>
                </c:pt>
                <c:pt idx="8">
                  <c:v>-3.3232097835503014</c:v>
                </c:pt>
                <c:pt idx="9">
                  <c:v>-4.3505814989079337</c:v>
                </c:pt>
                <c:pt idx="10">
                  <c:v>-4.3573598967509781</c:v>
                </c:pt>
                <c:pt idx="11">
                  <c:v>-7.49604110215716</c:v>
                </c:pt>
                <c:pt idx="12">
                  <c:v>-4.9087130094592464</c:v>
                </c:pt>
                <c:pt idx="13">
                  <c:v>-4.6731377175494497</c:v>
                </c:pt>
                <c:pt idx="14">
                  <c:v>-3.6748754207569192</c:v>
                </c:pt>
                <c:pt idx="15">
                  <c:v>-4.1269933070504621</c:v>
                </c:pt>
                <c:pt idx="16">
                  <c:v>-4.4146897840884307</c:v>
                </c:pt>
                <c:pt idx="17">
                  <c:v>-2.4945149670747138</c:v>
                </c:pt>
                <c:pt idx="18">
                  <c:v>-2.8908955433178289</c:v>
                </c:pt>
                <c:pt idx="19">
                  <c:v>-1.937773759505212</c:v>
                </c:pt>
                <c:pt idx="20">
                  <c:v>-1.3517923559372955</c:v>
                </c:pt>
                <c:pt idx="21">
                  <c:v>-4.0170581221563877</c:v>
                </c:pt>
                <c:pt idx="22">
                  <c:v>9.303204853477224</c:v>
                </c:pt>
                <c:pt idx="23">
                  <c:v>-0.57123369180421635</c:v>
                </c:pt>
                <c:pt idx="24">
                  <c:v>-4.0806296553304815</c:v>
                </c:pt>
                <c:pt idx="25">
                  <c:v>-1.6999713209854324</c:v>
                </c:pt>
                <c:pt idx="26">
                  <c:v>-20.860712154316982</c:v>
                </c:pt>
                <c:pt idx="27">
                  <c:v>-11.348574554781086</c:v>
                </c:pt>
                <c:pt idx="28">
                  <c:v>-8.224890135755432</c:v>
                </c:pt>
                <c:pt idx="29">
                  <c:v>-12.915928263697538</c:v>
                </c:pt>
                <c:pt idx="30">
                  <c:v>-8.1535008664156816</c:v>
                </c:pt>
                <c:pt idx="31">
                  <c:v>-6.90932223359715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GDP'!$I$6:$J$37</c:f>
              <c:multiLvlStrCache>
                <c:ptCount val="32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GDP'!$K$6:$K$37</c:f>
              <c:numCache>
                <c:formatCode>0.0</c:formatCode>
                <c:ptCount val="32"/>
                <c:pt idx="0">
                  <c:v>1.4481035739343673</c:v>
                </c:pt>
                <c:pt idx="1">
                  <c:v>3.0327547234477725</c:v>
                </c:pt>
                <c:pt idx="2">
                  <c:v>4.0158571959232559</c:v>
                </c:pt>
                <c:pt idx="3">
                  <c:v>4.3020223160241233</c:v>
                </c:pt>
                <c:pt idx="4">
                  <c:v>3.6062202625133377</c:v>
                </c:pt>
                <c:pt idx="5">
                  <c:v>3.935807647344669</c:v>
                </c:pt>
                <c:pt idx="6">
                  <c:v>1.5221398913544792</c:v>
                </c:pt>
                <c:pt idx="7">
                  <c:v>0.92018434358069889</c:v>
                </c:pt>
                <c:pt idx="8">
                  <c:v>2.2953522605604793</c:v>
                </c:pt>
                <c:pt idx="9">
                  <c:v>1.9669424006670155</c:v>
                </c:pt>
                <c:pt idx="10">
                  <c:v>3.7713220619497445</c:v>
                </c:pt>
                <c:pt idx="11">
                  <c:v>3.9921525847204098</c:v>
                </c:pt>
                <c:pt idx="12">
                  <c:v>3.4770531313143449</c:v>
                </c:pt>
                <c:pt idx="13">
                  <c:v>3.1856938345452557</c:v>
                </c:pt>
                <c:pt idx="14">
                  <c:v>3.9149418836017302</c:v>
                </c:pt>
                <c:pt idx="15">
                  <c:v>4.7309938183313305</c:v>
                </c:pt>
                <c:pt idx="16">
                  <c:v>4.9533229409633117</c:v>
                </c:pt>
                <c:pt idx="17">
                  <c:v>4.0457747706138969</c:v>
                </c:pt>
                <c:pt idx="18">
                  <c:v>2.9775436790979715</c:v>
                </c:pt>
                <c:pt idx="19">
                  <c:v>1.890467999511225</c:v>
                </c:pt>
                <c:pt idx="20">
                  <c:v>1.2314004643916077</c:v>
                </c:pt>
                <c:pt idx="21">
                  <c:v>0.47410581465192614</c:v>
                </c:pt>
                <c:pt idx="22">
                  <c:v>-7.1333807540880922</c:v>
                </c:pt>
                <c:pt idx="23">
                  <c:v>-1.6724477111445757</c:v>
                </c:pt>
                <c:pt idx="24">
                  <c:v>-0.33291337522944886</c:v>
                </c:pt>
                <c:pt idx="25">
                  <c:v>-0.65401720538807995</c:v>
                </c:pt>
                <c:pt idx="26">
                  <c:v>9.3177256319820536</c:v>
                </c:pt>
                <c:pt idx="27">
                  <c:v>4.5742281709185706</c:v>
                </c:pt>
                <c:pt idx="28">
                  <c:v>2.4714676126078805</c:v>
                </c:pt>
                <c:pt idx="29">
                  <c:v>5.0319928613540066</c:v>
                </c:pt>
                <c:pt idx="30">
                  <c:v>2.7345769838219347</c:v>
                </c:pt>
                <c:pt idx="31">
                  <c:v>-0.35955082010922235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345913577664373E-2"/>
          <c:y val="0.85650982377371809"/>
          <c:w val="0.97281468544623551"/>
          <c:h val="0.12205889758520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</a:t>
            </a:r>
            <a:r>
              <a:rPr lang="lv-LV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273092200452781E-2"/>
          <c:y val="0.12033695315234795"/>
          <c:w val="0.91593451306910567"/>
          <c:h val="0.630631725608284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GDP'!$J$7:$J$37</c:f>
              <c:strCache>
                <c:ptCount val="31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</c:strCache>
            </c:strRef>
          </c:cat>
          <c:val>
            <c:numRef>
              <c:f>'IKP, GDP'!$L$7:$L$37</c:f>
              <c:numCache>
                <c:formatCode>0.0</c:formatCode>
                <c:ptCount val="31"/>
                <c:pt idx="0">
                  <c:v>1.3687696186968561</c:v>
                </c:pt>
                <c:pt idx="1">
                  <c:v>0.93381603189843165</c:v>
                </c:pt>
                <c:pt idx="2">
                  <c:v>2.0061523126735281</c:v>
                </c:pt>
                <c:pt idx="3">
                  <c:v>1.0690961010352864</c:v>
                </c:pt>
                <c:pt idx="4">
                  <c:v>2.4176743472317215</c:v>
                </c:pt>
                <c:pt idx="5">
                  <c:v>2.2126068355219206</c:v>
                </c:pt>
                <c:pt idx="6">
                  <c:v>0.94562529450402821</c:v>
                </c:pt>
                <c:pt idx="7">
                  <c:v>2.2154516277752774</c:v>
                </c:pt>
                <c:pt idx="8">
                  <c:v>1.2544240685841361</c:v>
                </c:pt>
                <c:pt idx="9">
                  <c:v>0.70170762310518842</c:v>
                </c:pt>
                <c:pt idx="10">
                  <c:v>2.0702396452827534</c:v>
                </c:pt>
                <c:pt idx="11">
                  <c:v>2.5900136487068823</c:v>
                </c:pt>
                <c:pt idx="12">
                  <c:v>1.8239084285839953</c:v>
                </c:pt>
                <c:pt idx="13">
                  <c:v>2.4019921564704796</c:v>
                </c:pt>
                <c:pt idx="14">
                  <c:v>1.6104885793175201</c:v>
                </c:pt>
                <c:pt idx="15">
                  <c:v>1.2488259697627253</c:v>
                </c:pt>
                <c:pt idx="16">
                  <c:v>0.73245426951402026</c:v>
                </c:pt>
                <c:pt idx="17">
                  <c:v>0.75408982766037846</c:v>
                </c:pt>
                <c:pt idx="18">
                  <c:v>0.26952974461645474</c:v>
                </c:pt>
                <c:pt idx="19">
                  <c:v>-1.1051134312577002</c:v>
                </c:pt>
                <c:pt idx="20">
                  <c:v>1.9171317620587151E-2</c:v>
                </c:pt>
                <c:pt idx="21">
                  <c:v>-9.5094577286189352</c:v>
                </c:pt>
                <c:pt idx="22">
                  <c:v>-2.7531071192178984E-3</c:v>
                </c:pt>
                <c:pt idx="23">
                  <c:v>-1.0658461906559944</c:v>
                </c:pt>
                <c:pt idx="24">
                  <c:v>-0.72715085753428887</c:v>
                </c:pt>
                <c:pt idx="25">
                  <c:v>10.221968441828077</c:v>
                </c:pt>
                <c:pt idx="26">
                  <c:v>2.2457967265100147</c:v>
                </c:pt>
                <c:pt idx="27">
                  <c:v>7.41127220638392</c:v>
                </c:pt>
                <c:pt idx="28">
                  <c:v>10.307175635157309</c:v>
                </c:pt>
                <c:pt idx="29">
                  <c:v>4.3389415306179719</c:v>
                </c:pt>
                <c:pt idx="30">
                  <c:v>3.0533713373975608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GDP'!$J$7:$J$37</c:f>
              <c:strCache>
                <c:ptCount val="31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</c:strCache>
            </c:strRef>
          </c:cat>
          <c:val>
            <c:numRef>
              <c:f>'IKP, GDP'!$M$7:$M$37</c:f>
              <c:numCache>
                <c:formatCode>0.0</c:formatCode>
                <c:ptCount val="31"/>
                <c:pt idx="0">
                  <c:v>0.59406910133447932</c:v>
                </c:pt>
                <c:pt idx="1">
                  <c:v>0.54592842339443859</c:v>
                </c:pt>
                <c:pt idx="2">
                  <c:v>0.49710147611727445</c:v>
                </c:pt>
                <c:pt idx="3">
                  <c:v>0.36440175201011549</c:v>
                </c:pt>
                <c:pt idx="4">
                  <c:v>0.32238077991464453</c:v>
                </c:pt>
                <c:pt idx="5">
                  <c:v>0.31098495862532388</c:v>
                </c:pt>
                <c:pt idx="6">
                  <c:v>0.37556073809106016</c:v>
                </c:pt>
                <c:pt idx="7">
                  <c:v>0.53415861205437132</c:v>
                </c:pt>
                <c:pt idx="8">
                  <c:v>0.59345306113636531</c:v>
                </c:pt>
                <c:pt idx="9">
                  <c:v>0.6778400168771207</c:v>
                </c:pt>
                <c:pt idx="10">
                  <c:v>0.65260231551536052</c:v>
                </c:pt>
                <c:pt idx="11">
                  <c:v>0.53828135052958692</c:v>
                </c:pt>
                <c:pt idx="12">
                  <c:v>0.42782422136816878</c:v>
                </c:pt>
                <c:pt idx="13">
                  <c:v>0.33274644245644552</c:v>
                </c:pt>
                <c:pt idx="14">
                  <c:v>0.3334246481367858</c:v>
                </c:pt>
                <c:pt idx="15">
                  <c:v>0.42815057163127412</c:v>
                </c:pt>
                <c:pt idx="16">
                  <c:v>0.58158474411704664</c:v>
                </c:pt>
                <c:pt idx="17">
                  <c:v>0.65900415697142412</c:v>
                </c:pt>
                <c:pt idx="18">
                  <c:v>0.63102740884865915</c:v>
                </c:pt>
                <c:pt idx="19">
                  <c:v>0.58677764865072579</c:v>
                </c:pt>
                <c:pt idx="20">
                  <c:v>0.4705383833851674</c:v>
                </c:pt>
                <c:pt idx="21">
                  <c:v>0.41811719023517124</c:v>
                </c:pt>
                <c:pt idx="22">
                  <c:v>0.56424281770567875</c:v>
                </c:pt>
                <c:pt idx="23">
                  <c:v>0.62624179291531346</c:v>
                </c:pt>
                <c:pt idx="24">
                  <c:v>0.77405916017395615</c:v>
                </c:pt>
                <c:pt idx="25">
                  <c:v>0.9252283635213604</c:v>
                </c:pt>
                <c:pt idx="26">
                  <c:v>0.75121804483061716</c:v>
                </c:pt>
                <c:pt idx="27">
                  <c:v>0.62122115112308163</c:v>
                </c:pt>
                <c:pt idx="28">
                  <c:v>0.45671295105779408</c:v>
                </c:pt>
                <c:pt idx="29">
                  <c:v>0.36591942014446655</c:v>
                </c:pt>
                <c:pt idx="30">
                  <c:v>0.34390659556861919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GDP'!$J$7:$J$37</c:f>
              <c:strCache>
                <c:ptCount val="31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</c:strCache>
            </c:strRef>
          </c:cat>
          <c:val>
            <c:numRef>
              <c:f>'IKP, GDP'!$N$7:$N$37</c:f>
              <c:numCache>
                <c:formatCode>0.0</c:formatCode>
                <c:ptCount val="31"/>
                <c:pt idx="0">
                  <c:v>2.3307827894046795E-2</c:v>
                </c:pt>
                <c:pt idx="1">
                  <c:v>1.1148618246601183</c:v>
                </c:pt>
                <c:pt idx="2">
                  <c:v>-0.66862202676104487</c:v>
                </c:pt>
                <c:pt idx="3">
                  <c:v>-1.6724616318463341</c:v>
                </c:pt>
                <c:pt idx="4">
                  <c:v>-1.3837887249227998</c:v>
                </c:pt>
                <c:pt idx="5">
                  <c:v>-3.327553693407828</c:v>
                </c:pt>
                <c:pt idx="6">
                  <c:v>-1.3864511116452563</c:v>
                </c:pt>
                <c:pt idx="7">
                  <c:v>-0.37151126039407623</c:v>
                </c:pt>
                <c:pt idx="8">
                  <c:v>0.28988424633112275</c:v>
                </c:pt>
                <c:pt idx="9">
                  <c:v>2.9584778938711671</c:v>
                </c:pt>
                <c:pt idx="10">
                  <c:v>2.6874118245480458</c:v>
                </c:pt>
                <c:pt idx="11">
                  <c:v>2.3838603171672403</c:v>
                </c:pt>
                <c:pt idx="12">
                  <c:v>3.5355789732623482</c:v>
                </c:pt>
                <c:pt idx="13">
                  <c:v>1.9169659007447433</c:v>
                </c:pt>
                <c:pt idx="14">
                  <c:v>1.9463588850201015</c:v>
                </c:pt>
                <c:pt idx="15">
                  <c:v>3.0221845120281192</c:v>
                </c:pt>
                <c:pt idx="16">
                  <c:v>1.4756515235347556</c:v>
                </c:pt>
                <c:pt idx="17">
                  <c:v>2.0177592284052586</c:v>
                </c:pt>
                <c:pt idx="18">
                  <c:v>2.2169085854740622</c:v>
                </c:pt>
                <c:pt idx="19">
                  <c:v>0.73917797563457932</c:v>
                </c:pt>
                <c:pt idx="20">
                  <c:v>1.7130920957034494</c:v>
                </c:pt>
                <c:pt idx="21">
                  <c:v>-1.7275733897727827</c:v>
                </c:pt>
                <c:pt idx="22">
                  <c:v>-1.5287816448762803</c:v>
                </c:pt>
                <c:pt idx="23">
                  <c:v>-0.45790866615803899</c:v>
                </c:pt>
                <c:pt idx="24">
                  <c:v>-1.3277791978564781</c:v>
                </c:pt>
                <c:pt idx="25">
                  <c:v>2.1280531961262317</c:v>
                </c:pt>
                <c:pt idx="26">
                  <c:v>1.3362577745826925</c:v>
                </c:pt>
                <c:pt idx="27">
                  <c:v>0.29739555989900612</c:v>
                </c:pt>
                <c:pt idx="28">
                  <c:v>0.53701109587572338</c:v>
                </c:pt>
                <c:pt idx="29">
                  <c:v>0.13020035907050898</c:v>
                </c:pt>
                <c:pt idx="30" formatCode="0.000">
                  <c:v>-4.8362522101322147E-3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GDP'!$J$7:$J$37</c:f>
              <c:strCache>
                <c:ptCount val="31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</c:strCache>
            </c:strRef>
          </c:cat>
          <c:val>
            <c:numRef>
              <c:f>'IKP, GDP'!$O$7:$O$37</c:f>
              <c:numCache>
                <c:formatCode>0.0</c:formatCode>
                <c:ptCount val="31"/>
                <c:pt idx="0">
                  <c:v>2.0794458619170153</c:v>
                </c:pt>
                <c:pt idx="1">
                  <c:v>1.3798419558020245</c:v>
                </c:pt>
                <c:pt idx="2">
                  <c:v>2.7038353456592858</c:v>
                </c:pt>
                <c:pt idx="3">
                  <c:v>1.1626175069994455</c:v>
                </c:pt>
                <c:pt idx="4">
                  <c:v>1.454574554886656</c:v>
                </c:pt>
                <c:pt idx="5">
                  <c:v>3.5322804436109445</c:v>
                </c:pt>
                <c:pt idx="6">
                  <c:v>2.4268342626975121</c:v>
                </c:pt>
                <c:pt idx="7">
                  <c:v>2.0998778932041771</c:v>
                </c:pt>
                <c:pt idx="8">
                  <c:v>4.4757746624658319</c:v>
                </c:pt>
                <c:pt idx="9">
                  <c:v>2.7588710205772404</c:v>
                </c:pt>
                <c:pt idx="10">
                  <c:v>2.6592436665632291</c:v>
                </c:pt>
                <c:pt idx="11">
                  <c:v>5.5915593639708918</c:v>
                </c:pt>
                <c:pt idx="12">
                  <c:v>1.6754411708611208</c:v>
                </c:pt>
                <c:pt idx="13">
                  <c:v>6.4277363208270932</c:v>
                </c:pt>
                <c:pt idx="14">
                  <c:v>2.0612125016477427</c:v>
                </c:pt>
                <c:pt idx="15">
                  <c:v>0.9225112544967573</c:v>
                </c:pt>
                <c:pt idx="16">
                  <c:v>2.6382778271589591</c:v>
                </c:pt>
                <c:pt idx="17">
                  <c:v>-1.1633399803678766</c:v>
                </c:pt>
                <c:pt idx="18">
                  <c:v>3.6363310586620798</c:v>
                </c:pt>
                <c:pt idx="19">
                  <c:v>0.24628591524038204</c:v>
                </c:pt>
                <c:pt idx="20">
                  <c:v>2.1239122597530815</c:v>
                </c:pt>
                <c:pt idx="21">
                  <c:v>-6.7534184704657214</c:v>
                </c:pt>
                <c:pt idx="22">
                  <c:v>-0.13892380322001102</c:v>
                </c:pt>
                <c:pt idx="23">
                  <c:v>3.6136191809177785</c:v>
                </c:pt>
                <c:pt idx="24">
                  <c:v>-0.62102262697752775</c:v>
                </c:pt>
                <c:pt idx="25">
                  <c:v>9.5604342005808842</c:v>
                </c:pt>
                <c:pt idx="26">
                  <c:v>3.8190814220970251</c:v>
                </c:pt>
                <c:pt idx="27">
                  <c:v>2.8481676933550832</c:v>
                </c:pt>
                <c:pt idx="28">
                  <c:v>7.6550704348536085</c:v>
                </c:pt>
                <c:pt idx="29">
                  <c:v>7.1998255090680585</c:v>
                </c:pt>
                <c:pt idx="30">
                  <c:v>7.8520269433918779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GDP'!$J$7:$J$37</c:f>
              <c:strCache>
                <c:ptCount val="31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</c:strCache>
            </c:strRef>
          </c:cat>
          <c:val>
            <c:numRef>
              <c:f>'IKP, GDP'!$P$7:$P$37</c:f>
              <c:numCache>
                <c:formatCode>0.0</c:formatCode>
                <c:ptCount val="31"/>
                <c:pt idx="0">
                  <c:v>1.2291436591827741E-2</c:v>
                </c:pt>
                <c:pt idx="1">
                  <c:v>-0.74287471556713025</c:v>
                </c:pt>
                <c:pt idx="2">
                  <c:v>-3.0805003342184087</c:v>
                </c:pt>
                <c:pt idx="3">
                  <c:v>-0.42138245815201902</c:v>
                </c:pt>
                <c:pt idx="4">
                  <c:v>-2.2146889672281409</c:v>
                </c:pt>
                <c:pt idx="5">
                  <c:v>-3.3100066155248222</c:v>
                </c:pt>
                <c:pt idx="6">
                  <c:v>-0.19205012254757547</c:v>
                </c:pt>
                <c:pt idx="7">
                  <c:v>-3.3232097835503014</c:v>
                </c:pt>
                <c:pt idx="8">
                  <c:v>-4.3505814989079337</c:v>
                </c:pt>
                <c:pt idx="9">
                  <c:v>-4.3573598967509781</c:v>
                </c:pt>
                <c:pt idx="10">
                  <c:v>-7.49604110215716</c:v>
                </c:pt>
                <c:pt idx="11">
                  <c:v>-4.9087130094592464</c:v>
                </c:pt>
                <c:pt idx="12">
                  <c:v>-4.6731377175494497</c:v>
                </c:pt>
                <c:pt idx="13">
                  <c:v>-3.6748754207569192</c:v>
                </c:pt>
                <c:pt idx="14">
                  <c:v>-4.1269933070504621</c:v>
                </c:pt>
                <c:pt idx="15">
                  <c:v>-4.4146897840884307</c:v>
                </c:pt>
                <c:pt idx="16">
                  <c:v>-2.4945149670747138</c:v>
                </c:pt>
                <c:pt idx="17">
                  <c:v>-2.8908955433178289</c:v>
                </c:pt>
                <c:pt idx="18">
                  <c:v>-1.937773759505212</c:v>
                </c:pt>
                <c:pt idx="19">
                  <c:v>-1.3517923559372955</c:v>
                </c:pt>
                <c:pt idx="20">
                  <c:v>-4.0170581221563877</c:v>
                </c:pt>
                <c:pt idx="21">
                  <c:v>9.303204853477224</c:v>
                </c:pt>
                <c:pt idx="22">
                  <c:v>-0.57123369180421635</c:v>
                </c:pt>
                <c:pt idx="23">
                  <c:v>-4.0806296553304815</c:v>
                </c:pt>
                <c:pt idx="24">
                  <c:v>-1.6999713209854324</c:v>
                </c:pt>
                <c:pt idx="25">
                  <c:v>-20.860712154316982</c:v>
                </c:pt>
                <c:pt idx="26">
                  <c:v>-11.348574554781086</c:v>
                </c:pt>
                <c:pt idx="27">
                  <c:v>-8.224890135755432</c:v>
                </c:pt>
                <c:pt idx="28">
                  <c:v>-12.915928263697538</c:v>
                </c:pt>
                <c:pt idx="29">
                  <c:v>-8.1535008664156816</c:v>
                </c:pt>
                <c:pt idx="30">
                  <c:v>-6.90932223359715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GDP'!$I$7:$J$37</c:f>
              <c:multiLvlStrCache>
                <c:ptCount val="3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</c:lvl>
              </c:multiLvlStrCache>
            </c:multiLvlStrRef>
          </c:cat>
          <c:val>
            <c:numRef>
              <c:f>'IKP, GDP'!$K$7:$K$37</c:f>
              <c:numCache>
                <c:formatCode>0.0</c:formatCode>
                <c:ptCount val="31"/>
                <c:pt idx="0">
                  <c:v>3.0327547234477725</c:v>
                </c:pt>
                <c:pt idx="1">
                  <c:v>4.0158571959232559</c:v>
                </c:pt>
                <c:pt idx="2">
                  <c:v>4.3020223160241233</c:v>
                </c:pt>
                <c:pt idx="3">
                  <c:v>3.6062202625133377</c:v>
                </c:pt>
                <c:pt idx="4">
                  <c:v>3.935807647344669</c:v>
                </c:pt>
                <c:pt idx="5">
                  <c:v>1.5221398913544792</c:v>
                </c:pt>
                <c:pt idx="6">
                  <c:v>0.92018434358069889</c:v>
                </c:pt>
                <c:pt idx="7">
                  <c:v>2.2953522605604793</c:v>
                </c:pt>
                <c:pt idx="8">
                  <c:v>1.9669424006670155</c:v>
                </c:pt>
                <c:pt idx="9">
                  <c:v>3.7713220619497445</c:v>
                </c:pt>
                <c:pt idx="10">
                  <c:v>3.9921525847204098</c:v>
                </c:pt>
                <c:pt idx="11">
                  <c:v>3.4770531313143449</c:v>
                </c:pt>
                <c:pt idx="12">
                  <c:v>3.1856938345452557</c:v>
                </c:pt>
                <c:pt idx="13">
                  <c:v>3.9149418836017302</c:v>
                </c:pt>
                <c:pt idx="14">
                  <c:v>4.7309938183313305</c:v>
                </c:pt>
                <c:pt idx="15">
                  <c:v>4.9533229409633117</c:v>
                </c:pt>
                <c:pt idx="16">
                  <c:v>4.0457747706138969</c:v>
                </c:pt>
                <c:pt idx="17">
                  <c:v>2.9775436790979715</c:v>
                </c:pt>
                <c:pt idx="18">
                  <c:v>1.890467999511225</c:v>
                </c:pt>
                <c:pt idx="19">
                  <c:v>1.2314004643916077</c:v>
                </c:pt>
                <c:pt idx="20">
                  <c:v>0.47410581465192614</c:v>
                </c:pt>
                <c:pt idx="21">
                  <c:v>-7.1333807540880922</c:v>
                </c:pt>
                <c:pt idx="22">
                  <c:v>-1.6724477111445757</c:v>
                </c:pt>
                <c:pt idx="23">
                  <c:v>-0.33291337522944886</c:v>
                </c:pt>
                <c:pt idx="24">
                  <c:v>-0.65401720538807995</c:v>
                </c:pt>
                <c:pt idx="25">
                  <c:v>9.3177256319820536</c:v>
                </c:pt>
                <c:pt idx="26">
                  <c:v>4.5742281709185706</c:v>
                </c:pt>
                <c:pt idx="27">
                  <c:v>2.4714676126078805</c:v>
                </c:pt>
                <c:pt idx="28">
                  <c:v>5.0319928613540066</c:v>
                </c:pt>
                <c:pt idx="29">
                  <c:v>2.7345769838219347</c:v>
                </c:pt>
                <c:pt idx="30">
                  <c:v>-0.35955082010922235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885986457686604E-2"/>
          <c:y val="0.8790228170208545"/>
          <c:w val="0.94907064488950965"/>
          <c:h val="9.9747641487093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Quarterly trade balance in absolute values and % of nominal GDP</a:t>
            </a:r>
          </a:p>
          <a:p>
            <a:pPr algn="ctr" rtl="0">
              <a:defRPr/>
            </a:pPr>
            <a:endParaRPr lang="en-US"/>
          </a:p>
        </c:rich>
      </c:tx>
      <c:layout>
        <c:manualLayout>
          <c:xMode val="edge"/>
          <c:yMode val="edge"/>
          <c:x val="0.19570478732536553"/>
          <c:y val="9.8915031243739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25241723506782E-2"/>
          <c:y val="0.1359240328122896"/>
          <c:w val="0.82799654209412377"/>
          <c:h val="0.600482617413274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3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35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3526.2</c:v>
                </c:pt>
                <c:pt idx="29">
                  <c:v>3776</c:v>
                </c:pt>
                <c:pt idx="30">
                  <c:v>4388.7</c:v>
                </c:pt>
                <c:pt idx="31">
                  <c:v>4761.5</c:v>
                </c:pt>
                <c:pt idx="32">
                  <c:v>4886.7</c:v>
                </c:pt>
                <c:pt idx="33">
                  <c:v>4995.8</c:v>
                </c:pt>
                <c:pt idx="34">
                  <c:v>5638.3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3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35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-3910.7</c:v>
                </c:pt>
                <c:pt idx="29">
                  <c:v>-4844.8999999999996</c:v>
                </c:pt>
                <c:pt idx="30">
                  <c:v>-5523.8</c:v>
                </c:pt>
                <c:pt idx="31">
                  <c:v>-5239.5</c:v>
                </c:pt>
                <c:pt idx="32">
                  <c:v>-5690.3</c:v>
                </c:pt>
                <c:pt idx="33">
                  <c:v>-6594</c:v>
                </c:pt>
                <c:pt idx="34">
                  <c:v>-7183.9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3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35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-1068.8999999999996</c:v>
                </c:pt>
                <c:pt idx="30">
                  <c:v>-1135.1000000000004</c:v>
                </c:pt>
                <c:pt idx="31">
                  <c:v>-478</c:v>
                </c:pt>
                <c:pt idx="32">
                  <c:v>-803.60000000000036</c:v>
                </c:pt>
                <c:pt idx="33">
                  <c:v>-1598.1999999999998</c:v>
                </c:pt>
                <c:pt idx="34">
                  <c:v>-1545.5999999999995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5.2163907677043382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A2-48E7-A603-0E5AA014289B}"/>
                </c:ext>
              </c:extLst>
            </c:dLbl>
            <c:dLbl>
              <c:idx val="30"/>
              <c:layout>
                <c:manualLayout>
                  <c:x val="-2.1010378641636872E-2"/>
                  <c:y val="2.8438962224200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A2-48E7-A603-0E5AA014289B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'Exp-Imp'!$D$9:$XFD$9</c:f>
              <c:numCache>
                <c:formatCode>0.0</c:formatCode>
                <c:ptCount val="35"/>
                <c:pt idx="0">
                  <c:v>-11.648720864534486</c:v>
                </c:pt>
                <c:pt idx="1">
                  <c:v>-10.670373760851586</c:v>
                </c:pt>
                <c:pt idx="2">
                  <c:v>-11.07305730038863</c:v>
                </c:pt>
                <c:pt idx="3">
                  <c:v>-9.4794623039209363</c:v>
                </c:pt>
                <c:pt idx="4">
                  <c:v>-10.479715556841768</c:v>
                </c:pt>
                <c:pt idx="5">
                  <c:v>-9.4842716184958231</c:v>
                </c:pt>
                <c:pt idx="6">
                  <c:v>-9.7974602552640615</c:v>
                </c:pt>
                <c:pt idx="7">
                  <c:v>-6.4088537412974285</c:v>
                </c:pt>
                <c:pt idx="8">
                  <c:v>-7.7196552217385195</c:v>
                </c:pt>
                <c:pt idx="9">
                  <c:v>-7.8669738126826978</c:v>
                </c:pt>
                <c:pt idx="10">
                  <c:v>-7.1742165016409327</c:v>
                </c:pt>
                <c:pt idx="11">
                  <c:v>-7.6380642202913513</c:v>
                </c:pt>
                <c:pt idx="12">
                  <c:v>-9.0303172163383962</c:v>
                </c:pt>
                <c:pt idx="13">
                  <c:v>-9.9129494095401061</c:v>
                </c:pt>
                <c:pt idx="14">
                  <c:v>-11.600127693300823</c:v>
                </c:pt>
                <c:pt idx="15">
                  <c:v>-6.9715241650629629</c:v>
                </c:pt>
                <c:pt idx="16">
                  <c:v>-8.0547590293848721</c:v>
                </c:pt>
                <c:pt idx="17">
                  <c:v>-9.0710276076950613</c:v>
                </c:pt>
                <c:pt idx="18">
                  <c:v>-14.638118039585937</c:v>
                </c:pt>
                <c:pt idx="19">
                  <c:v>-9.2169091374758594</c:v>
                </c:pt>
                <c:pt idx="20">
                  <c:v>-8.9309007989814102</c:v>
                </c:pt>
                <c:pt idx="21">
                  <c:v>-11.515625714368845</c:v>
                </c:pt>
                <c:pt idx="22">
                  <c:v>-9.7292434175317766</c:v>
                </c:pt>
                <c:pt idx="23">
                  <c:v>-8.2423217845505583</c:v>
                </c:pt>
                <c:pt idx="24">
                  <c:v>-6.5114146746799797</c:v>
                </c:pt>
                <c:pt idx="25">
                  <c:v>-5.3938458680566876</c:v>
                </c:pt>
                <c:pt idx="26">
                  <c:v>-7.3741655861456996</c:v>
                </c:pt>
                <c:pt idx="27">
                  <c:v>-5.1999534837848369</c:v>
                </c:pt>
                <c:pt idx="28">
                  <c:v>-5.4130608923596304</c:v>
                </c:pt>
                <c:pt idx="29">
                  <c:v>-12.920488529606336</c:v>
                </c:pt>
                <c:pt idx="30">
                  <c:v>-12.538670381762806</c:v>
                </c:pt>
                <c:pt idx="31">
                  <c:v>-5.1580817158844416</c:v>
                </c:pt>
                <c:pt idx="32">
                  <c:v>-9.6095975436931198</c:v>
                </c:pt>
                <c:pt idx="33">
                  <c:v>-16.403772149120982</c:v>
                </c:pt>
                <c:pt idx="34">
                  <c:v>-14.849035288267364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40370996191386"/>
          <c:w val="1"/>
          <c:h val="0.1009777597440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200"/>
              <a:t>Ceturkšņa tirdzniecības bilance absolūtās vērtībās un % no nominālā IKP </a:t>
            </a:r>
          </a:p>
          <a:p>
            <a:pPr algn="ctr" rtl="0">
              <a:defRPr sz="1200"/>
            </a:pPr>
            <a:endParaRPr lang="en-US" sz="1200"/>
          </a:p>
        </c:rich>
      </c:tx>
      <c:layout>
        <c:manualLayout>
          <c:xMode val="edge"/>
          <c:yMode val="edge"/>
          <c:x val="0.16446635895308959"/>
          <c:y val="1.8994185076261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346657650299411E-2"/>
          <c:y val="0.13452539541619846"/>
          <c:w val="0.85738410978137003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'Exp-Imp'!$D$2:$AL$3</c:f>
              <c:multiLvlStrCache>
                <c:ptCount val="3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35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3526.2</c:v>
                </c:pt>
                <c:pt idx="29">
                  <c:v>3776</c:v>
                </c:pt>
                <c:pt idx="30">
                  <c:v>4388.7</c:v>
                </c:pt>
                <c:pt idx="31">
                  <c:v>4761.5</c:v>
                </c:pt>
                <c:pt idx="32">
                  <c:v>4886.7</c:v>
                </c:pt>
                <c:pt idx="33">
                  <c:v>4995.8</c:v>
                </c:pt>
                <c:pt idx="34">
                  <c:v>5638.3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'Exp-Imp'!$D$2:$AL$3</c:f>
              <c:multiLvlStrCache>
                <c:ptCount val="3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35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-3910.7</c:v>
                </c:pt>
                <c:pt idx="29">
                  <c:v>-4844.8999999999996</c:v>
                </c:pt>
                <c:pt idx="30">
                  <c:v>-5523.8</c:v>
                </c:pt>
                <c:pt idx="31">
                  <c:v>-5239.5</c:v>
                </c:pt>
                <c:pt idx="32">
                  <c:v>-5690.3</c:v>
                </c:pt>
                <c:pt idx="33">
                  <c:v>-6594</c:v>
                </c:pt>
                <c:pt idx="34">
                  <c:v>-7183.9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3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35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-1068.8999999999996</c:v>
                </c:pt>
                <c:pt idx="30">
                  <c:v>-1135.1000000000004</c:v>
                </c:pt>
                <c:pt idx="31">
                  <c:v>-478</c:v>
                </c:pt>
                <c:pt idx="32">
                  <c:v>-803.60000000000036</c:v>
                </c:pt>
                <c:pt idx="33">
                  <c:v>-1598.1999999999998</c:v>
                </c:pt>
                <c:pt idx="34">
                  <c:v>-1545.5999999999995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1.8995784207418178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76-43B6-959E-20A160E17444}"/>
                </c:ext>
              </c:extLst>
            </c:dLbl>
            <c:dLbl>
              <c:idx val="28"/>
              <c:layout>
                <c:manualLayout>
                  <c:x val="-2.217076206369757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76-43B6-959E-20A160E17444}"/>
                </c:ext>
              </c:extLst>
            </c:dLbl>
            <c:dLbl>
              <c:idx val="29"/>
              <c:layout>
                <c:manualLayout>
                  <c:x val="-5.1614744409494047E-2"/>
                  <c:y val="-1.145617978589258E-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71-461D-BB98-CA0DFFE176AC}"/>
                </c:ext>
              </c:extLst>
            </c:dLbl>
            <c:dLbl>
              <c:idx val="30"/>
              <c:layout>
                <c:manualLayout>
                  <c:x val="-1.9461633715588716E-2"/>
                  <c:y val="2.812003886125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71-461D-BB98-CA0DFFE176AC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'Exp-Imp'!$D$2:$AL$3</c:f>
              <c:multiLvlStrCache>
                <c:ptCount val="3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</c:lvl>
              </c:multiLvlStrCache>
            </c:multiLvlStrRef>
          </c:cat>
          <c:val>
            <c:numRef>
              <c:f>'Exp-Imp'!$D$9:$AL$9</c:f>
              <c:numCache>
                <c:formatCode>0.0</c:formatCode>
                <c:ptCount val="35"/>
                <c:pt idx="0">
                  <c:v>-11.648720864534486</c:v>
                </c:pt>
                <c:pt idx="1">
                  <c:v>-10.670373760851586</c:v>
                </c:pt>
                <c:pt idx="2">
                  <c:v>-11.07305730038863</c:v>
                </c:pt>
                <c:pt idx="3">
                  <c:v>-9.4794623039209363</c:v>
                </c:pt>
                <c:pt idx="4">
                  <c:v>-10.479715556841768</c:v>
                </c:pt>
                <c:pt idx="5">
                  <c:v>-9.4842716184958231</c:v>
                </c:pt>
                <c:pt idx="6">
                  <c:v>-9.7974602552640615</c:v>
                </c:pt>
                <c:pt idx="7">
                  <c:v>-6.4088537412974285</c:v>
                </c:pt>
                <c:pt idx="8">
                  <c:v>-7.7196552217385195</c:v>
                </c:pt>
                <c:pt idx="9">
                  <c:v>-7.8669738126826978</c:v>
                </c:pt>
                <c:pt idx="10">
                  <c:v>-7.1742165016409327</c:v>
                </c:pt>
                <c:pt idx="11">
                  <c:v>-7.6380642202913513</c:v>
                </c:pt>
                <c:pt idx="12">
                  <c:v>-9.0303172163383962</c:v>
                </c:pt>
                <c:pt idx="13">
                  <c:v>-9.9129494095401061</c:v>
                </c:pt>
                <c:pt idx="14">
                  <c:v>-11.600127693300823</c:v>
                </c:pt>
                <c:pt idx="15">
                  <c:v>-6.9715241650629629</c:v>
                </c:pt>
                <c:pt idx="16">
                  <c:v>-8.0547590293848721</c:v>
                </c:pt>
                <c:pt idx="17">
                  <c:v>-9.0710276076950613</c:v>
                </c:pt>
                <c:pt idx="18">
                  <c:v>-14.638118039585937</c:v>
                </c:pt>
                <c:pt idx="19">
                  <c:v>-9.2169091374758594</c:v>
                </c:pt>
                <c:pt idx="20">
                  <c:v>-8.9309007989814102</c:v>
                </c:pt>
                <c:pt idx="21">
                  <c:v>-11.515625714368845</c:v>
                </c:pt>
                <c:pt idx="22">
                  <c:v>-9.7292434175317766</c:v>
                </c:pt>
                <c:pt idx="23">
                  <c:v>-8.2423217845505583</c:v>
                </c:pt>
                <c:pt idx="24">
                  <c:v>-6.5114146746799797</c:v>
                </c:pt>
                <c:pt idx="25">
                  <c:v>-5.3938458680566876</c:v>
                </c:pt>
                <c:pt idx="26">
                  <c:v>-7.3741655861456996</c:v>
                </c:pt>
                <c:pt idx="27">
                  <c:v>-5.1999534837848369</c:v>
                </c:pt>
                <c:pt idx="28">
                  <c:v>-5.4130608923596304</c:v>
                </c:pt>
                <c:pt idx="29">
                  <c:v>-12.920488529606336</c:v>
                </c:pt>
                <c:pt idx="30">
                  <c:v>-12.538670381762806</c:v>
                </c:pt>
                <c:pt idx="31">
                  <c:v>-5.1580817158844416</c:v>
                </c:pt>
                <c:pt idx="32">
                  <c:v>-9.6095975436931198</c:v>
                </c:pt>
                <c:pt idx="33">
                  <c:v>-16.403772149120982</c:v>
                </c:pt>
                <c:pt idx="34">
                  <c:v>-14.849035288267364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104345149624043E-3"/>
          <c:y val="0.93410408869889627"/>
          <c:w val="0.99608956548503758"/>
          <c:h val="4.7347797710360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546389</xdr:colOff>
      <xdr:row>18</xdr:row>
      <xdr:rowOff>75976</xdr:rowOff>
    </xdr:from>
    <xdr:to>
      <xdr:col>26</xdr:col>
      <xdr:colOff>285749</xdr:colOff>
      <xdr:row>38</xdr:row>
      <xdr:rowOff>35502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438150</xdr:colOff>
      <xdr:row>0</xdr:row>
      <xdr:rowOff>86736</xdr:rowOff>
    </xdr:from>
    <xdr:to>
      <xdr:col>26</xdr:col>
      <xdr:colOff>304799</xdr:colOff>
      <xdr:row>16</xdr:row>
      <xdr:rowOff>188192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566398</xdr:colOff>
      <xdr:row>11</xdr:row>
      <xdr:rowOff>162341</xdr:rowOff>
    </xdr:from>
    <xdr:to>
      <xdr:col>20</xdr:col>
      <xdr:colOff>638592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651443</xdr:colOff>
      <xdr:row>10</xdr:row>
      <xdr:rowOff>144539</xdr:rowOff>
    </xdr:from>
    <xdr:to>
      <xdr:col>10</xdr:col>
      <xdr:colOff>607900</xdr:colOff>
      <xdr:row>34</xdr:row>
      <xdr:rowOff>43655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tat.gov.lv/pxweb/lv/OSP_PUB/START__VEK__IS__ISI/ISI040c?s=isi040c&amp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.stat.gov.lv/pxweb/lv/OSP_PUB/START__VEK__PC__PCI/PCI030c?s=pci030c&amp;" TargetMode="External"/><Relationship Id="rId1" Type="http://schemas.openxmlformats.org/officeDocument/2006/relationships/hyperlink" Target="https://www.fdp.gov.lv/lv/publikacijas-un-parskati/zinojumi/2022/12-08" TargetMode="External"/><Relationship Id="rId6" Type="http://schemas.openxmlformats.org/officeDocument/2006/relationships/hyperlink" Target="https://data.stat.gov.lv/pxweb/lv/OSP_PUB/START__VEK__IK__IKP/IKP020?s=ikp020&amp;" TargetMode="External"/><Relationship Id="rId5" Type="http://schemas.openxmlformats.org/officeDocument/2006/relationships/hyperlink" Target="https://data.stat.gov.lv/pxweb/lv/OSP_PUB/START__VEK__IS__ISP/ISP010c" TargetMode="External"/><Relationship Id="rId4" Type="http://schemas.openxmlformats.org/officeDocument/2006/relationships/hyperlink" Target="https://data.stat.gov.lv/pxweb/lv/OSP_PUB/START__VEK__IK__IKP/IKP100?s=ikp100&amp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ata.stat.gov.lv/pxweb/lv/OSP_PUB/START__VEK__IS__ISP/ISP050c?s=isp050c&amp;" TargetMode="External"/><Relationship Id="rId1" Type="http://schemas.openxmlformats.org/officeDocument/2006/relationships/hyperlink" Target="https://data.stat.gov.lv/pxweb/lv/OSP_PUB/START__TIR__AT__ATD/ATD100c?s=atd100c&amp;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1"/>
  <sheetViews>
    <sheetView showGridLines="0" tabSelected="1" zoomScale="60" zoomScaleNormal="60" workbookViewId="0">
      <selection sqref="A1:A2"/>
    </sheetView>
  </sheetViews>
  <sheetFormatPr defaultColWidth="0" defaultRowHeight="12.5" zeroHeight="1" x14ac:dyDescent="0.25"/>
  <cols>
    <col min="1" max="1" width="34.1796875" style="45" customWidth="1"/>
    <col min="2" max="5" width="9.81640625" style="58" customWidth="1"/>
    <col min="6" max="6" width="10" style="58" customWidth="1"/>
    <col min="7" max="7" width="10.81640625" style="58" customWidth="1"/>
    <col min="8" max="8" width="10.7265625" style="58" customWidth="1"/>
    <col min="9" max="9" width="11.81640625" style="58" customWidth="1"/>
    <col min="10" max="10" width="11.26953125" style="58" customWidth="1"/>
    <col min="11" max="11" width="10.7265625" style="58" customWidth="1"/>
    <col min="12" max="12" width="11.26953125" style="58" customWidth="1"/>
    <col min="13" max="13" width="11" style="58" customWidth="1"/>
    <col min="14" max="19" width="9.1796875" style="58" customWidth="1"/>
    <col min="20" max="20" width="9.81640625" style="58" customWidth="1"/>
    <col min="21" max="21" width="9.1796875" style="58" customWidth="1"/>
    <col min="22" max="25" width="9.7265625" style="58" customWidth="1"/>
    <col min="26" max="26" width="10.81640625" style="58" customWidth="1"/>
    <col min="27" max="27" width="11.81640625" style="58" customWidth="1"/>
    <col min="28" max="28" width="9.7265625" style="58" customWidth="1"/>
    <col min="29" max="29" width="11" style="58" customWidth="1"/>
    <col min="30" max="30" width="13.54296875" style="58" customWidth="1"/>
    <col min="31" max="31" width="9.453125" style="58" customWidth="1"/>
    <col min="32" max="32" width="10.26953125" style="58" customWidth="1"/>
    <col min="33" max="34" width="8.1796875" style="58" customWidth="1"/>
    <col min="35" max="38" width="9.1796875" style="2" customWidth="1"/>
    <col min="39" max="39" width="14.453125" style="5" hidden="1" customWidth="1"/>
    <col min="40" max="41" width="13.26953125" style="5" hidden="1" customWidth="1"/>
    <col min="42" max="16384" width="9.1796875" style="5" hidden="1"/>
  </cols>
  <sheetData>
    <row r="1" spans="1:40" ht="14.5" customHeight="1" x14ac:dyDescent="0.3">
      <c r="A1" s="154" t="s">
        <v>0</v>
      </c>
      <c r="B1" s="156" t="s">
        <v>1</v>
      </c>
      <c r="C1" s="157"/>
      <c r="D1" s="157"/>
      <c r="E1" s="157"/>
      <c r="F1" s="152">
        <v>2016</v>
      </c>
      <c r="G1" s="156" t="s">
        <v>2</v>
      </c>
      <c r="H1" s="157"/>
      <c r="I1" s="157"/>
      <c r="J1" s="157"/>
      <c r="K1" s="152">
        <v>2017</v>
      </c>
      <c r="L1" s="149" t="s">
        <v>3</v>
      </c>
      <c r="M1" s="150"/>
      <c r="N1" s="150"/>
      <c r="O1" s="151"/>
      <c r="P1" s="152">
        <v>2018</v>
      </c>
      <c r="Q1" s="158" t="s">
        <v>102</v>
      </c>
      <c r="R1" s="159"/>
      <c r="S1" s="159"/>
      <c r="T1" s="62"/>
      <c r="U1" s="152">
        <v>2019</v>
      </c>
      <c r="V1" s="158" t="s">
        <v>103</v>
      </c>
      <c r="W1" s="159"/>
      <c r="X1" s="159"/>
      <c r="Y1" s="62"/>
      <c r="Z1" s="152">
        <v>2020</v>
      </c>
      <c r="AA1" s="158" t="s">
        <v>110</v>
      </c>
      <c r="AB1" s="159"/>
      <c r="AC1" s="159"/>
      <c r="AD1" s="160"/>
      <c r="AE1" s="161">
        <v>2021</v>
      </c>
      <c r="AF1" s="158">
        <v>2022</v>
      </c>
      <c r="AG1" s="159"/>
      <c r="AH1" s="160"/>
      <c r="AI1" s="147" t="s">
        <v>127</v>
      </c>
      <c r="AJ1" s="148"/>
      <c r="AK1" s="148"/>
      <c r="AL1" s="148"/>
    </row>
    <row r="2" spans="1:40" ht="18.75" customHeight="1" x14ac:dyDescent="0.3">
      <c r="A2" s="155"/>
      <c r="B2" s="1" t="s">
        <v>4</v>
      </c>
      <c r="C2" s="1" t="s">
        <v>5</v>
      </c>
      <c r="D2" s="1" t="s">
        <v>6</v>
      </c>
      <c r="E2" s="1" t="s">
        <v>7</v>
      </c>
      <c r="F2" s="153"/>
      <c r="G2" s="8" t="s">
        <v>4</v>
      </c>
      <c r="H2" s="8" t="s">
        <v>5</v>
      </c>
      <c r="I2" s="8" t="s">
        <v>6</v>
      </c>
      <c r="J2" s="8" t="s">
        <v>7</v>
      </c>
      <c r="K2" s="153"/>
      <c r="L2" s="8" t="s">
        <v>4</v>
      </c>
      <c r="M2" s="8" t="s">
        <v>5</v>
      </c>
      <c r="N2" s="8" t="s">
        <v>6</v>
      </c>
      <c r="O2" s="8" t="s">
        <v>7</v>
      </c>
      <c r="P2" s="153"/>
      <c r="Q2" s="8" t="s">
        <v>4</v>
      </c>
      <c r="R2" s="8" t="s">
        <v>5</v>
      </c>
      <c r="S2" s="8" t="s">
        <v>6</v>
      </c>
      <c r="T2" s="8" t="s">
        <v>7</v>
      </c>
      <c r="U2" s="153"/>
      <c r="V2" s="8" t="s">
        <v>4</v>
      </c>
      <c r="W2" s="8" t="s">
        <v>5</v>
      </c>
      <c r="X2" s="8" t="s">
        <v>6</v>
      </c>
      <c r="Y2" s="8" t="s">
        <v>7</v>
      </c>
      <c r="Z2" s="153"/>
      <c r="AA2" s="8" t="s">
        <v>4</v>
      </c>
      <c r="AB2" s="8" t="s">
        <v>5</v>
      </c>
      <c r="AC2" s="8" t="s">
        <v>6</v>
      </c>
      <c r="AD2" s="8" t="s">
        <v>7</v>
      </c>
      <c r="AE2" s="153"/>
      <c r="AF2" s="8" t="s">
        <v>4</v>
      </c>
      <c r="AG2" s="8" t="s">
        <v>5</v>
      </c>
      <c r="AH2" s="8" t="s">
        <v>6</v>
      </c>
      <c r="AI2" s="38">
        <v>2022</v>
      </c>
      <c r="AJ2" s="38">
        <v>2023</v>
      </c>
      <c r="AK2" s="38">
        <v>2024</v>
      </c>
      <c r="AL2" s="38">
        <v>2025</v>
      </c>
    </row>
    <row r="3" spans="1:40" ht="13" x14ac:dyDescent="0.3">
      <c r="A3" s="11" t="s">
        <v>8</v>
      </c>
      <c r="B3" s="9">
        <f t="shared" ref="B3:E4" si="0">F10/B10-1</f>
        <v>3.935807647344669E-2</v>
      </c>
      <c r="C3" s="9">
        <f t="shared" si="0"/>
        <v>1.5221398913544792E-2</v>
      </c>
      <c r="D3" s="9">
        <f t="shared" si="0"/>
        <v>9.2018434358069889E-3</v>
      </c>
      <c r="E3" s="9">
        <f t="shared" si="0"/>
        <v>2.2953522605604793E-2</v>
      </c>
      <c r="F3" s="10">
        <f>H14/G14-1</f>
        <v>2.3686147466442264E-2</v>
      </c>
      <c r="G3" s="44">
        <f t="shared" ref="G3:J4" si="1">J10/F10-1</f>
        <v>1.9669424006670155E-2</v>
      </c>
      <c r="H3" s="9">
        <f t="shared" si="1"/>
        <v>3.7713220619497445E-2</v>
      </c>
      <c r="I3" s="9">
        <f t="shared" si="1"/>
        <v>3.9921525847204098E-2</v>
      </c>
      <c r="J3" s="9">
        <f t="shared" si="1"/>
        <v>3.4770531313143449E-2</v>
      </c>
      <c r="K3" s="10">
        <f>I14/H14-1</f>
        <v>3.3124759358745814E-2</v>
      </c>
      <c r="L3" s="9">
        <f t="shared" ref="L3:N4" si="2">N10/J10-1</f>
        <v>3.1856938345452557E-2</v>
      </c>
      <c r="M3" s="9">
        <f t="shared" si="2"/>
        <v>3.9149418836017302E-2</v>
      </c>
      <c r="N3" s="9">
        <f t="shared" si="2"/>
        <v>4.7309938183313305E-2</v>
      </c>
      <c r="O3" s="11">
        <f>Q10/M10-1</f>
        <v>4.9533229409633117E-2</v>
      </c>
      <c r="P3" s="10">
        <f>J14/I14-1</f>
        <v>3.9918545047074705E-2</v>
      </c>
      <c r="Q3" s="44">
        <f t="shared" ref="Q3:T4" si="3">R10/N10-1</f>
        <v>4.0457747706138969E-2</v>
      </c>
      <c r="R3" s="9">
        <f t="shared" si="3"/>
        <v>2.9775436790979715E-2</v>
      </c>
      <c r="S3" s="9">
        <f t="shared" si="3"/>
        <v>1.890467999511225E-2</v>
      </c>
      <c r="T3" s="9">
        <f t="shared" si="3"/>
        <v>1.2314004643916077E-2</v>
      </c>
      <c r="U3" s="10">
        <f>K14/J14-1</f>
        <v>2.5697038877106282E-2</v>
      </c>
      <c r="V3" s="44">
        <f t="shared" ref="V3:Y4" si="4">V10/R10-1</f>
        <v>4.7410581465192614E-3</v>
      </c>
      <c r="W3" s="44">
        <f t="shared" si="4"/>
        <v>-7.1333807540880922E-2</v>
      </c>
      <c r="X3" s="44">
        <f t="shared" si="4"/>
        <v>-1.6724477111445757E-2</v>
      </c>
      <c r="Y3" s="44">
        <f t="shared" si="4"/>
        <v>-3.3291337522944886E-3</v>
      </c>
      <c r="Z3" s="10">
        <f>L14/K14-1</f>
        <v>-2.2029853382514175E-2</v>
      </c>
      <c r="AA3" s="44">
        <f t="shared" ref="AA3:AD4" si="5">Z10/V10-1</f>
        <v>-6.5401720538807995E-3</v>
      </c>
      <c r="AB3" s="44">
        <f t="shared" si="5"/>
        <v>9.3177256319820545E-2</v>
      </c>
      <c r="AC3" s="44">
        <f t="shared" si="5"/>
        <v>4.5742281709185706E-2</v>
      </c>
      <c r="AD3" s="44">
        <f t="shared" si="5"/>
        <v>2.4714676126078805E-2</v>
      </c>
      <c r="AE3" s="10">
        <f>M14/L14-1</f>
        <v>4.0680738633274149E-2</v>
      </c>
      <c r="AF3" s="44">
        <f t="shared" ref="AF3:AH4" si="6">AD10/Z10-1</f>
        <v>5.0319928613540066E-2</v>
      </c>
      <c r="AG3" s="44">
        <f t="shared" si="6"/>
        <v>2.7345769838219347E-2</v>
      </c>
      <c r="AH3" s="44">
        <f t="shared" si="6"/>
        <v>-3.5955082010922235E-3</v>
      </c>
      <c r="AI3" s="128">
        <v>1.6E-2</v>
      </c>
      <c r="AJ3" s="128">
        <v>-6.0000000000000001E-3</v>
      </c>
      <c r="AK3" s="128">
        <v>0.03</v>
      </c>
      <c r="AL3" s="128">
        <v>0.03</v>
      </c>
    </row>
    <row r="4" spans="1:40" ht="13" x14ac:dyDescent="0.3">
      <c r="A4" s="14" t="s">
        <v>9</v>
      </c>
      <c r="B4" s="12">
        <f t="shared" si="0"/>
        <v>3.800186152510987E-2</v>
      </c>
      <c r="C4" s="12">
        <f t="shared" si="0"/>
        <v>1.9473216581533448E-2</v>
      </c>
      <c r="D4" s="12">
        <f t="shared" si="0"/>
        <v>2.0025274022422712E-2</v>
      </c>
      <c r="E4" s="12">
        <f t="shared" si="0"/>
        <v>4.5291766826971669E-2</v>
      </c>
      <c r="F4" s="13">
        <f>H15/G15-1</f>
        <v>3.2524576831487906E-2</v>
      </c>
      <c r="G4" s="12">
        <f t="shared" si="1"/>
        <v>4.5314496585238784E-2</v>
      </c>
      <c r="H4" s="12">
        <f t="shared" si="1"/>
        <v>6.5100891273786932E-2</v>
      </c>
      <c r="I4" s="12">
        <f t="shared" si="1"/>
        <v>7.4459906690807598E-2</v>
      </c>
      <c r="J4" s="12">
        <f t="shared" si="1"/>
        <v>6.4547453970640989E-2</v>
      </c>
      <c r="K4" s="13">
        <f>I15/H15-1</f>
        <v>6.3580008674360089E-2</v>
      </c>
      <c r="L4" s="12">
        <f t="shared" si="2"/>
        <v>7.3158084547058966E-2</v>
      </c>
      <c r="M4" s="12">
        <f t="shared" si="2"/>
        <v>8.0468593431855417E-2</v>
      </c>
      <c r="N4" s="12">
        <f t="shared" si="2"/>
        <v>8.5390394725238794E-2</v>
      </c>
      <c r="O4" s="14">
        <f>Q11/M11-1</f>
        <v>9.0387294462455081E-2</v>
      </c>
      <c r="P4" s="13">
        <f>J15/I15-1</f>
        <v>8.0384234866079929E-2</v>
      </c>
      <c r="Q4" s="46">
        <f t="shared" si="3"/>
        <v>8.0455015276682529E-2</v>
      </c>
      <c r="R4" s="12">
        <f t="shared" si="3"/>
        <v>6.0645745487684755E-2</v>
      </c>
      <c r="S4" s="12">
        <f t="shared" si="3"/>
        <v>4.0577491169562219E-2</v>
      </c>
      <c r="T4" s="12">
        <f t="shared" si="3"/>
        <v>3.1040988828589189E-2</v>
      </c>
      <c r="U4" s="13">
        <f>K15/J15-1</f>
        <v>5.2312280532776256E-2</v>
      </c>
      <c r="V4" s="46">
        <f t="shared" si="4"/>
        <v>3.0367431594370053E-2</v>
      </c>
      <c r="W4" s="46">
        <f t="shared" si="4"/>
        <v>-6.5892410056352491E-2</v>
      </c>
      <c r="X4" s="46">
        <f t="shared" si="4"/>
        <v>-1.9223848161332269E-2</v>
      </c>
      <c r="Y4" s="46">
        <f t="shared" si="4"/>
        <v>5.7325638766974052E-3</v>
      </c>
      <c r="Z4" s="13">
        <f>L15/K15-1</f>
        <v>-1.2536407654249349E-2</v>
      </c>
      <c r="AA4" s="46">
        <f t="shared" si="5"/>
        <v>2.0701020628236311E-2</v>
      </c>
      <c r="AB4" s="46">
        <f t="shared" si="5"/>
        <v>0.1510822833666785</v>
      </c>
      <c r="AC4" s="46">
        <f t="shared" si="5"/>
        <v>0.13456066367276742</v>
      </c>
      <c r="AD4" s="46">
        <f t="shared" si="5"/>
        <v>0.13503482823085644</v>
      </c>
      <c r="AE4" s="13">
        <f>M15/L15-1</f>
        <v>0.11229457802680365</v>
      </c>
      <c r="AF4" s="46">
        <f t="shared" si="6"/>
        <v>0.17537277302598242</v>
      </c>
      <c r="AG4" s="46">
        <f t="shared" si="6"/>
        <v>0.16442062081836895</v>
      </c>
      <c r="AH4" s="46">
        <f t="shared" si="6"/>
        <v>0.15590424815354975</v>
      </c>
      <c r="AI4" s="46">
        <v>0.17</v>
      </c>
      <c r="AJ4" s="46">
        <v>8.1000000000000003E-2</v>
      </c>
      <c r="AK4" s="46">
        <v>5.3999999999999999E-2</v>
      </c>
      <c r="AL4" s="46">
        <v>5.7000000000000002E-2</v>
      </c>
    </row>
    <row r="5" spans="1:40" ht="13" x14ac:dyDescent="0.3">
      <c r="A5" s="14" t="s">
        <v>10</v>
      </c>
      <c r="B5" s="12">
        <f>F18/B18-1</f>
        <v>-4.4487662574449471E-3</v>
      </c>
      <c r="C5" s="12">
        <f>G18/C18-1</f>
        <v>-6.9832602916876096E-3</v>
      </c>
      <c r="D5" s="12">
        <f>H18/D18-1</f>
        <v>2.2383204342633078E-3</v>
      </c>
      <c r="E5" s="12">
        <f>I18/E18-1</f>
        <v>1.4938501387424141E-2</v>
      </c>
      <c r="F5" s="15">
        <f>H21</f>
        <v>1.4064476304020967E-3</v>
      </c>
      <c r="G5" s="12">
        <f>J18/F18-1</f>
        <v>3.1847040437585461E-2</v>
      </c>
      <c r="H5" s="12">
        <f>K18/G18-1</f>
        <v>3.0951106223501945E-2</v>
      </c>
      <c r="I5" s="12">
        <f>L18/H18-1</f>
        <v>2.8858777535013536E-2</v>
      </c>
      <c r="J5" s="14">
        <f>M18/I18-1</f>
        <v>2.5611560394731336E-2</v>
      </c>
      <c r="K5" s="15">
        <f>I21</f>
        <v>2.930294902925823E-2</v>
      </c>
      <c r="L5" s="12">
        <f>N18/J18-1</f>
        <v>1.9916603953976209E-2</v>
      </c>
      <c r="M5" s="12">
        <f>O18/K18-1</f>
        <v>2.3523467325398562E-2</v>
      </c>
      <c r="N5" s="12">
        <f>P18/L18-1</f>
        <v>2.8878027649075433E-2</v>
      </c>
      <c r="O5" s="14">
        <f>Q18/M18-1</f>
        <v>2.9010270774976643E-2</v>
      </c>
      <c r="P5" s="15">
        <f>J21</f>
        <v>2.5344028482822356E-2</v>
      </c>
      <c r="Q5" s="47">
        <f>R18/N18-1</f>
        <v>2.9017722482354014E-2</v>
      </c>
      <c r="R5" s="12">
        <f>S18/O18-1</f>
        <v>3.2750991900243109E-2</v>
      </c>
      <c r="S5" s="12">
        <f>T18/P18-1</f>
        <v>2.8639552604240448E-2</v>
      </c>
      <c r="T5" s="12">
        <f>U18/Q18-1</f>
        <v>2.2112932935294483E-2</v>
      </c>
      <c r="U5" s="15">
        <f>K21</f>
        <v>2.811549455784812E-2</v>
      </c>
      <c r="V5" s="47">
        <f>V18/R18-1</f>
        <v>1.9414454636469403E-2</v>
      </c>
      <c r="W5" s="47">
        <f>W18/S18-1</f>
        <v>-4.2356940208996274E-3</v>
      </c>
      <c r="X5" s="47">
        <f>X18/T18-1</f>
        <v>4.4490516846185102E-6</v>
      </c>
      <c r="Y5" s="47">
        <f>Y18/U18-1</f>
        <v>-6.1432477539858921E-3</v>
      </c>
      <c r="Z5" s="15">
        <f>L21</f>
        <v>2.1888443570143856E-3</v>
      </c>
      <c r="AA5" s="47">
        <f>Z18/V18-1</f>
        <v>-1.2342565926555249E-3</v>
      </c>
      <c r="AB5" s="47">
        <f>AA18/W18-1</f>
        <v>2.3282069517290394E-2</v>
      </c>
      <c r="AC5" s="47">
        <f>AB18/X18-1</f>
        <v>3.7932445899772294E-2</v>
      </c>
      <c r="AD5" s="47">
        <f>AC18/Y18-1</f>
        <v>7.1405602401029E-2</v>
      </c>
      <c r="AE5" s="15">
        <f>M21</f>
        <v>3.2758733754288949E-2</v>
      </c>
      <c r="AF5" s="47">
        <f>AD18/Z18-1</f>
        <v>9.227614188016009E-2</v>
      </c>
      <c r="AG5" s="46">
        <f>AE18/AA18-1</f>
        <v>0.16404885803890235</v>
      </c>
      <c r="AH5" s="46">
        <f>AF18/AB18-1</f>
        <v>0.21746380104074681</v>
      </c>
      <c r="AI5" s="46">
        <v>0.17299999999999999</v>
      </c>
      <c r="AJ5" s="46">
        <v>8.5000000000000006E-2</v>
      </c>
      <c r="AK5" s="46">
        <v>0.01</v>
      </c>
      <c r="AL5" s="46">
        <v>0.02</v>
      </c>
    </row>
    <row r="6" spans="1:40" ht="13" x14ac:dyDescent="0.3">
      <c r="A6" s="17" t="s">
        <v>11</v>
      </c>
      <c r="B6" s="17">
        <f>F25-1</f>
        <v>9.9999999999988987E-4</v>
      </c>
      <c r="C6" s="17">
        <f>G25-1</f>
        <v>2.0000000000000018E-3</v>
      </c>
      <c r="D6" s="17">
        <f>H25-1</f>
        <v>8.0000000000000071E-3</v>
      </c>
      <c r="E6" s="17">
        <f>I25-1</f>
        <v>2.200000000000002E-2</v>
      </c>
      <c r="F6" s="18">
        <f>H28-1</f>
        <v>8.999999999999897E-3</v>
      </c>
      <c r="G6" s="16">
        <f>J25-1</f>
        <v>2.0999999999999908E-2</v>
      </c>
      <c r="H6" s="16">
        <f>K25-1</f>
        <v>3.2000000000000028E-2</v>
      </c>
      <c r="I6" s="16">
        <f>L25-1</f>
        <v>3.499999999999992E-2</v>
      </c>
      <c r="J6" s="16">
        <f>M25-1</f>
        <v>2.8000000000000025E-2</v>
      </c>
      <c r="K6" s="18">
        <f>I28-1</f>
        <v>2.8999999999999915E-2</v>
      </c>
      <c r="L6" s="16">
        <f>N25-1</f>
        <v>3.6999999999999922E-2</v>
      </c>
      <c r="M6" s="16">
        <f>O25-1</f>
        <v>3.8000000000000034E-2</v>
      </c>
      <c r="N6" s="16">
        <f>P25-1</f>
        <v>4.0999999999999925E-2</v>
      </c>
      <c r="O6" s="17">
        <f>Q25-1</f>
        <v>4.0000000000000036E-2</v>
      </c>
      <c r="P6" s="19">
        <f>J28-1</f>
        <v>3.8999999999999924E-2</v>
      </c>
      <c r="Q6" s="48">
        <f>R25-1</f>
        <v>4.0000000000000036E-2</v>
      </c>
      <c r="R6" s="16">
        <f>S25-1</f>
        <v>2.8999999999999915E-2</v>
      </c>
      <c r="S6" s="16">
        <f>T25-1</f>
        <v>2.200000000000002E-2</v>
      </c>
      <c r="T6" s="16">
        <f>U25-1</f>
        <v>1.4999999999999902E-2</v>
      </c>
      <c r="U6" s="19">
        <f>K28-1</f>
        <v>2.6000000000000023E-2</v>
      </c>
      <c r="V6" s="48">
        <f>V25-1</f>
        <v>2.4999999999999911E-2</v>
      </c>
      <c r="W6" s="48">
        <f>W25-1</f>
        <v>4.0000000000000036E-3</v>
      </c>
      <c r="X6" s="48">
        <f>X25-1</f>
        <v>2.9999999999998916E-3</v>
      </c>
      <c r="Y6" s="48">
        <f>Y25-1</f>
        <v>8.999999999999897E-3</v>
      </c>
      <c r="Z6" s="19">
        <f>L28-1</f>
        <v>1.0000000000000009E-2</v>
      </c>
      <c r="AA6" s="48">
        <f>Z25-1</f>
        <v>2.6000000000000023E-2</v>
      </c>
      <c r="AB6" s="48">
        <f>AA25-1</f>
        <v>5.2999999999999936E-2</v>
      </c>
      <c r="AC6" s="48">
        <f>AB25-1</f>
        <v>8.0999999999999961E-2</v>
      </c>
      <c r="AD6" s="48">
        <f>AC25-1</f>
        <v>0.10699999999999998</v>
      </c>
      <c r="AE6" s="19">
        <f>M28-1</f>
        <v>6.899999999999995E-2</v>
      </c>
      <c r="AF6" s="48">
        <f>AD25-1</f>
        <v>0.11499999999999999</v>
      </c>
      <c r="AG6" s="48">
        <f>AE25-1</f>
        <v>0.14399999999999991</v>
      </c>
      <c r="AH6" s="48">
        <f>AF25-1</f>
        <v>0.15599999999999992</v>
      </c>
      <c r="AI6" s="48">
        <v>0.152</v>
      </c>
      <c r="AJ6" s="48">
        <v>8.6999999999999994E-2</v>
      </c>
      <c r="AK6" s="48">
        <v>2.3E-2</v>
      </c>
      <c r="AL6" s="48">
        <v>2.5999999999999999E-2</v>
      </c>
    </row>
    <row r="7" spans="1:40" x14ac:dyDescent="0.25">
      <c r="A7" s="50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66"/>
      <c r="R7" s="66"/>
      <c r="S7" s="66"/>
      <c r="T7" s="66"/>
      <c r="U7" s="51"/>
      <c r="V7" s="2"/>
      <c r="W7" s="2"/>
      <c r="X7" s="2"/>
      <c r="Y7" s="2"/>
      <c r="Z7" s="66"/>
      <c r="AA7" s="66"/>
      <c r="AB7" s="66"/>
      <c r="AC7" s="66"/>
      <c r="AD7" s="66"/>
      <c r="AE7" s="66"/>
      <c r="AF7" s="66"/>
      <c r="AG7" s="66"/>
      <c r="AH7" s="66"/>
      <c r="AI7" s="170"/>
      <c r="AJ7" s="66"/>
      <c r="AK7" s="51"/>
      <c r="AL7" s="51"/>
    </row>
    <row r="8" spans="1:40" ht="13" x14ac:dyDescent="0.3">
      <c r="A8" s="65" t="s">
        <v>12</v>
      </c>
      <c r="B8" s="51"/>
      <c r="C8" s="51"/>
      <c r="D8" s="52"/>
      <c r="E8" s="52"/>
      <c r="F8" s="52"/>
      <c r="G8" s="52"/>
      <c r="H8" s="52"/>
      <c r="I8" s="52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3"/>
      <c r="Z8" s="51"/>
      <c r="AA8" s="51"/>
      <c r="AB8" s="51"/>
      <c r="AC8" s="51"/>
      <c r="AD8" s="51"/>
      <c r="AE8" s="66"/>
      <c r="AF8" s="66"/>
      <c r="AG8" s="66"/>
      <c r="AH8" s="66"/>
      <c r="AI8" s="170"/>
      <c r="AJ8" s="66"/>
      <c r="AK8" s="51"/>
      <c r="AL8" s="51"/>
    </row>
    <row r="9" spans="1:40" ht="13" customHeight="1" x14ac:dyDescent="0.3">
      <c r="A9" s="54" t="s">
        <v>13</v>
      </c>
      <c r="B9" s="55" t="s">
        <v>14</v>
      </c>
      <c r="C9" s="55" t="s">
        <v>15</v>
      </c>
      <c r="D9" s="55" t="s">
        <v>16</v>
      </c>
      <c r="E9" s="55" t="s">
        <v>17</v>
      </c>
      <c r="F9" s="55" t="s">
        <v>18</v>
      </c>
      <c r="G9" s="55" t="s">
        <v>19</v>
      </c>
      <c r="H9" s="55" t="s">
        <v>20</v>
      </c>
      <c r="I9" s="55" t="s">
        <v>21</v>
      </c>
      <c r="J9" s="55" t="s">
        <v>22</v>
      </c>
      <c r="K9" s="55" t="s">
        <v>23</v>
      </c>
      <c r="L9" s="55" t="s">
        <v>24</v>
      </c>
      <c r="M9" s="55" t="s">
        <v>25</v>
      </c>
      <c r="N9" s="55" t="s">
        <v>26</v>
      </c>
      <c r="O9" s="55" t="s">
        <v>27</v>
      </c>
      <c r="P9" s="55" t="s">
        <v>28</v>
      </c>
      <c r="Q9" s="55" t="s">
        <v>29</v>
      </c>
      <c r="R9" s="39" t="s">
        <v>30</v>
      </c>
      <c r="S9" s="39" t="s">
        <v>31</v>
      </c>
      <c r="T9" s="39" t="s">
        <v>32</v>
      </c>
      <c r="U9" s="39" t="s">
        <v>98</v>
      </c>
      <c r="V9" s="39" t="s">
        <v>104</v>
      </c>
      <c r="W9" s="39" t="s">
        <v>106</v>
      </c>
      <c r="X9" s="39" t="s">
        <v>107</v>
      </c>
      <c r="Y9" s="39" t="s">
        <v>108</v>
      </c>
      <c r="Z9" s="39" t="s">
        <v>118</v>
      </c>
      <c r="AA9" s="55" t="s">
        <v>121</v>
      </c>
      <c r="AB9" s="39" t="s">
        <v>122</v>
      </c>
      <c r="AC9" s="39" t="s">
        <v>123</v>
      </c>
      <c r="AD9" s="55" t="s">
        <v>124</v>
      </c>
      <c r="AE9" s="55" t="s">
        <v>125</v>
      </c>
      <c r="AF9" s="55" t="s">
        <v>129</v>
      </c>
      <c r="AG9" s="140"/>
      <c r="AH9" s="140"/>
      <c r="AI9" s="170"/>
      <c r="AJ9" s="66"/>
      <c r="AK9" s="51"/>
      <c r="AL9" s="50"/>
    </row>
    <row r="10" spans="1:40" ht="14.5" x14ac:dyDescent="0.35">
      <c r="A10" s="96" t="s">
        <v>120</v>
      </c>
      <c r="B10" s="132">
        <v>6060535</v>
      </c>
      <c r="C10" s="132">
        <v>6149172</v>
      </c>
      <c r="D10" s="132">
        <v>6194737</v>
      </c>
      <c r="E10" s="132">
        <v>6183931</v>
      </c>
      <c r="F10" s="132">
        <v>6299066</v>
      </c>
      <c r="G10" s="132">
        <v>6242771</v>
      </c>
      <c r="H10" s="132">
        <v>6251740</v>
      </c>
      <c r="I10" s="132">
        <v>6325874</v>
      </c>
      <c r="J10" s="132">
        <v>6422965</v>
      </c>
      <c r="K10" s="132">
        <v>6478206</v>
      </c>
      <c r="L10" s="132">
        <v>6501319</v>
      </c>
      <c r="M10" s="132">
        <v>6545828</v>
      </c>
      <c r="N10" s="132">
        <v>6627581</v>
      </c>
      <c r="O10" s="132">
        <v>6731824</v>
      </c>
      <c r="P10" s="132">
        <v>6808896</v>
      </c>
      <c r="Q10" s="132">
        <v>6870064</v>
      </c>
      <c r="R10" s="132">
        <v>6895718</v>
      </c>
      <c r="S10" s="132">
        <v>6932267</v>
      </c>
      <c r="T10" s="132">
        <v>6937616</v>
      </c>
      <c r="U10" s="132">
        <v>6954662</v>
      </c>
      <c r="V10" s="132">
        <v>6928411</v>
      </c>
      <c r="W10" s="132">
        <v>6437762</v>
      </c>
      <c r="X10" s="132">
        <v>6821588</v>
      </c>
      <c r="Y10" s="132">
        <v>6931509</v>
      </c>
      <c r="Z10" s="132">
        <v>6883098</v>
      </c>
      <c r="AA10" s="132">
        <v>7037615</v>
      </c>
      <c r="AB10" s="132">
        <v>7133623</v>
      </c>
      <c r="AC10" s="132">
        <v>7102819</v>
      </c>
      <c r="AD10" s="132">
        <v>7229455</v>
      </c>
      <c r="AE10" s="132">
        <v>7230064</v>
      </c>
      <c r="AF10" s="132">
        <v>7107974</v>
      </c>
      <c r="AG10" s="145"/>
      <c r="AH10" s="134"/>
      <c r="AI10" s="170"/>
      <c r="AJ10" s="66"/>
      <c r="AK10" s="51"/>
      <c r="AL10" s="50"/>
    </row>
    <row r="11" spans="1:40" ht="14.5" x14ac:dyDescent="0.35">
      <c r="A11" s="96" t="s">
        <v>33</v>
      </c>
      <c r="B11" s="132">
        <v>6041283</v>
      </c>
      <c r="C11" s="132">
        <v>6148599</v>
      </c>
      <c r="D11" s="132">
        <v>6197668</v>
      </c>
      <c r="E11" s="132">
        <v>6188829</v>
      </c>
      <c r="F11" s="132">
        <v>6270863</v>
      </c>
      <c r="G11" s="132">
        <v>6268332</v>
      </c>
      <c r="H11" s="132">
        <v>6321778</v>
      </c>
      <c r="I11" s="132">
        <v>6469132</v>
      </c>
      <c r="J11" s="132">
        <v>6555024</v>
      </c>
      <c r="K11" s="132">
        <v>6676406</v>
      </c>
      <c r="L11" s="132">
        <v>6792497</v>
      </c>
      <c r="M11" s="132">
        <v>6886698</v>
      </c>
      <c r="N11" s="132">
        <v>7034577</v>
      </c>
      <c r="O11" s="132">
        <v>7213647</v>
      </c>
      <c r="P11" s="132">
        <v>7372511</v>
      </c>
      <c r="Q11" s="132">
        <v>7509168</v>
      </c>
      <c r="R11" s="132">
        <v>7600544</v>
      </c>
      <c r="S11" s="132">
        <v>7651124</v>
      </c>
      <c r="T11" s="132">
        <v>7671669</v>
      </c>
      <c r="U11" s="132">
        <v>7742260</v>
      </c>
      <c r="V11" s="132">
        <v>7831353</v>
      </c>
      <c r="W11" s="132">
        <v>7146973</v>
      </c>
      <c r="X11" s="132">
        <v>7524190</v>
      </c>
      <c r="Y11" s="132">
        <v>7786643</v>
      </c>
      <c r="Z11" s="132">
        <v>7993470</v>
      </c>
      <c r="AA11" s="132">
        <v>8226754</v>
      </c>
      <c r="AB11" s="132">
        <v>8536650</v>
      </c>
      <c r="AC11" s="132">
        <v>8838111</v>
      </c>
      <c r="AD11" s="132">
        <v>9395307</v>
      </c>
      <c r="AE11" s="132">
        <v>9579402</v>
      </c>
      <c r="AF11" s="132">
        <v>9867550</v>
      </c>
      <c r="AG11" s="132"/>
      <c r="AH11" s="132"/>
      <c r="AI11" s="104"/>
      <c r="AJ11" s="104"/>
      <c r="AK11" s="63"/>
      <c r="AL11" s="50"/>
    </row>
    <row r="12" spans="1:40" ht="18.75" customHeight="1" x14ac:dyDescent="0.35">
      <c r="A12" s="105" t="s">
        <v>112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144"/>
      <c r="M12" s="144"/>
      <c r="N12" s="50"/>
      <c r="O12" s="50"/>
      <c r="P12" s="59"/>
      <c r="Q12" s="59"/>
      <c r="R12" s="59"/>
      <c r="S12" s="59"/>
      <c r="T12" s="59"/>
      <c r="U12" s="59"/>
      <c r="V12" s="94"/>
      <c r="W12" s="59"/>
      <c r="X12" s="59"/>
      <c r="Y12" s="59"/>
      <c r="Z12" s="59"/>
      <c r="AA12" s="131"/>
      <c r="AB12" s="59"/>
      <c r="AC12" s="59"/>
      <c r="AD12" s="129"/>
      <c r="AE12" s="130"/>
      <c r="AF12" s="99"/>
      <c r="AG12" s="59"/>
      <c r="AH12" s="59"/>
      <c r="AI12" s="50"/>
      <c r="AJ12" s="56"/>
      <c r="AK12" s="63"/>
      <c r="AL12" s="50"/>
    </row>
    <row r="13" spans="1:40" ht="13" x14ac:dyDescent="0.3">
      <c r="A13" s="54" t="s">
        <v>34</v>
      </c>
      <c r="B13" s="51"/>
      <c r="C13" s="51"/>
      <c r="D13" s="51"/>
      <c r="E13" s="51"/>
      <c r="F13" s="50"/>
      <c r="G13" s="55">
        <v>2015</v>
      </c>
      <c r="H13" s="55">
        <v>2016</v>
      </c>
      <c r="I13" s="55">
        <v>2017</v>
      </c>
      <c r="J13" s="55">
        <v>2018</v>
      </c>
      <c r="K13" s="55">
        <v>2019</v>
      </c>
      <c r="L13" s="55">
        <v>2020</v>
      </c>
      <c r="M13" s="55">
        <v>2021</v>
      </c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109"/>
      <c r="AJ13" s="50"/>
      <c r="AK13" s="50"/>
      <c r="AL13" s="50"/>
    </row>
    <row r="14" spans="1:40" ht="14.5" x14ac:dyDescent="0.35">
      <c r="A14" s="96" t="s">
        <v>120</v>
      </c>
      <c r="F14" s="45"/>
      <c r="G14" s="132">
        <v>24572126</v>
      </c>
      <c r="H14" s="132">
        <v>25154145</v>
      </c>
      <c r="I14" s="132">
        <v>25987370</v>
      </c>
      <c r="J14" s="132">
        <v>27024748</v>
      </c>
      <c r="K14" s="132">
        <v>27719204</v>
      </c>
      <c r="L14" s="132">
        <v>27108554</v>
      </c>
      <c r="M14" s="132">
        <v>28211350</v>
      </c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1"/>
      <c r="AK14" s="60"/>
      <c r="AL14" s="60"/>
      <c r="AM14" s="7"/>
      <c r="AN14" s="7"/>
    </row>
    <row r="15" spans="1:40" ht="14.5" x14ac:dyDescent="0.35">
      <c r="A15" s="96" t="s">
        <v>33</v>
      </c>
      <c r="F15" s="45"/>
      <c r="G15" s="132">
        <v>24572126</v>
      </c>
      <c r="H15" s="132">
        <v>25371324</v>
      </c>
      <c r="I15" s="132">
        <v>26984433</v>
      </c>
      <c r="J15" s="132">
        <v>29153556</v>
      </c>
      <c r="K15" s="132">
        <v>30678645</v>
      </c>
      <c r="L15" s="132">
        <v>30294045</v>
      </c>
      <c r="M15" s="132">
        <v>33695902</v>
      </c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</row>
    <row r="16" spans="1:40" ht="14.5" x14ac:dyDescent="0.35">
      <c r="A16" s="105" t="s">
        <v>111</v>
      </c>
      <c r="B16" s="50"/>
      <c r="C16" s="50"/>
      <c r="D16" s="50"/>
      <c r="E16" s="50"/>
      <c r="F16" s="50"/>
      <c r="G16" s="50"/>
      <c r="H16" s="45"/>
      <c r="I16" s="45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</row>
    <row r="17" spans="1:38" ht="13" x14ac:dyDescent="0.3">
      <c r="A17" s="54" t="s">
        <v>35</v>
      </c>
      <c r="B17" s="55" t="s">
        <v>14</v>
      </c>
      <c r="C17" s="55" t="s">
        <v>15</v>
      </c>
      <c r="D17" s="55" t="s">
        <v>16</v>
      </c>
      <c r="E17" s="55" t="s">
        <v>17</v>
      </c>
      <c r="F17" s="55" t="s">
        <v>18</v>
      </c>
      <c r="G17" s="55" t="s">
        <v>19</v>
      </c>
      <c r="H17" s="55" t="s">
        <v>20</v>
      </c>
      <c r="I17" s="55" t="s">
        <v>21</v>
      </c>
      <c r="J17" s="55" t="s">
        <v>22</v>
      </c>
      <c r="K17" s="55" t="s">
        <v>23</v>
      </c>
      <c r="L17" s="55" t="s">
        <v>24</v>
      </c>
      <c r="M17" s="55" t="s">
        <v>25</v>
      </c>
      <c r="N17" s="55" t="s">
        <v>26</v>
      </c>
      <c r="O17" s="55" t="s">
        <v>27</v>
      </c>
      <c r="P17" s="55" t="s">
        <v>28</v>
      </c>
      <c r="Q17" s="55" t="s">
        <v>29</v>
      </c>
      <c r="R17" s="39" t="s">
        <v>30</v>
      </c>
      <c r="S17" s="39" t="s">
        <v>31</v>
      </c>
      <c r="T17" s="39" t="s">
        <v>32</v>
      </c>
      <c r="U17" s="39" t="s">
        <v>98</v>
      </c>
      <c r="V17" s="39" t="s">
        <v>104</v>
      </c>
      <c r="W17" s="39" t="s">
        <v>106</v>
      </c>
      <c r="X17" s="39" t="s">
        <v>107</v>
      </c>
      <c r="Y17" s="39" t="s">
        <v>108</v>
      </c>
      <c r="Z17" s="39" t="s">
        <v>118</v>
      </c>
      <c r="AA17" s="39" t="s">
        <v>121</v>
      </c>
      <c r="AB17" s="39" t="s">
        <v>122</v>
      </c>
      <c r="AC17" s="39" t="s">
        <v>123</v>
      </c>
      <c r="AD17" s="55" t="s">
        <v>124</v>
      </c>
      <c r="AE17" s="55" t="s">
        <v>125</v>
      </c>
      <c r="AF17" s="55" t="s">
        <v>129</v>
      </c>
      <c r="AK17" s="50"/>
      <c r="AL17" s="50"/>
    </row>
    <row r="18" spans="1:38" ht="13" customHeight="1" x14ac:dyDescent="0.35">
      <c r="A18" s="97" t="s">
        <v>36</v>
      </c>
      <c r="B18" s="133">
        <v>20567.5</v>
      </c>
      <c r="C18" s="133">
        <v>20878.5</v>
      </c>
      <c r="D18" s="133">
        <v>20595.8</v>
      </c>
      <c r="E18" s="133">
        <v>20577.7</v>
      </c>
      <c r="F18" s="133">
        <v>20476</v>
      </c>
      <c r="G18" s="133">
        <v>20732.7</v>
      </c>
      <c r="H18" s="133">
        <v>20641.900000000001</v>
      </c>
      <c r="I18" s="133">
        <v>20885.099999999999</v>
      </c>
      <c r="J18" s="133">
        <v>21128.1</v>
      </c>
      <c r="K18" s="133">
        <v>21374.400000000001</v>
      </c>
      <c r="L18" s="133">
        <v>21237.599999999999</v>
      </c>
      <c r="M18" s="133">
        <v>21420</v>
      </c>
      <c r="N18" s="133">
        <v>21548.9</v>
      </c>
      <c r="O18" s="133">
        <v>21877.200000000001</v>
      </c>
      <c r="P18" s="133">
        <v>21850.9</v>
      </c>
      <c r="Q18" s="133">
        <v>22041.4</v>
      </c>
      <c r="R18" s="133">
        <v>22174.2</v>
      </c>
      <c r="S18" s="133">
        <v>22593.7</v>
      </c>
      <c r="T18" s="133">
        <v>22476.7</v>
      </c>
      <c r="U18" s="133">
        <v>22528.799999999999</v>
      </c>
      <c r="V18" s="133">
        <v>22604.7</v>
      </c>
      <c r="W18" s="133">
        <v>22498</v>
      </c>
      <c r="X18" s="133">
        <v>22476.799999999999</v>
      </c>
      <c r="Y18" s="133">
        <v>22390.400000000001</v>
      </c>
      <c r="Z18" s="133">
        <v>22576.799999999999</v>
      </c>
      <c r="AA18" s="133">
        <v>23021.8</v>
      </c>
      <c r="AB18" s="133">
        <v>23329.4</v>
      </c>
      <c r="AC18" s="133">
        <v>23989.200000000001</v>
      </c>
      <c r="AD18" s="133">
        <v>24660.1</v>
      </c>
      <c r="AE18" s="133">
        <v>26798.5</v>
      </c>
      <c r="AF18" s="58">
        <v>28402.7</v>
      </c>
      <c r="AK18" s="50"/>
      <c r="AL18" s="50"/>
    </row>
    <row r="19" spans="1:38" ht="13" x14ac:dyDescent="0.3">
      <c r="A19" s="106" t="s">
        <v>113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45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8"/>
      <c r="AJ19" s="50"/>
      <c r="AK19" s="50"/>
      <c r="AL19" s="50"/>
    </row>
    <row r="20" spans="1:38" ht="13" x14ac:dyDescent="0.3">
      <c r="A20" s="54" t="s">
        <v>37</v>
      </c>
      <c r="B20" s="51"/>
      <c r="C20" s="51"/>
      <c r="D20" s="51"/>
      <c r="E20" s="51"/>
      <c r="F20" s="50"/>
      <c r="G20" s="55">
        <v>2015</v>
      </c>
      <c r="H20" s="55">
        <v>2016</v>
      </c>
      <c r="I20" s="55">
        <v>2017</v>
      </c>
      <c r="J20" s="55">
        <v>2018</v>
      </c>
      <c r="K20" s="55">
        <v>2019</v>
      </c>
      <c r="L20" s="55">
        <v>2020</v>
      </c>
      <c r="M20" s="55">
        <v>2021</v>
      </c>
      <c r="N20" s="45"/>
      <c r="O20" s="45"/>
      <c r="P20" s="45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</row>
    <row r="21" spans="1:38" ht="24.65" customHeight="1" x14ac:dyDescent="0.25">
      <c r="A21" s="96" t="s">
        <v>38</v>
      </c>
      <c r="F21" s="57"/>
      <c r="G21" s="79">
        <v>2E-3</v>
      </c>
      <c r="H21" s="79">
        <f>SUM(F18:I18)/SUM(B18:E18)-1</f>
        <v>1.4064476304020967E-3</v>
      </c>
      <c r="I21" s="79">
        <f>SUM(J18:M18)/SUM(F18:I18)-1</f>
        <v>2.930294902925823E-2</v>
      </c>
      <c r="J21" s="79">
        <f>SUM(N18:Q18)/SUM(J18:M18)-1</f>
        <v>2.5344028482822356E-2</v>
      </c>
      <c r="K21" s="79">
        <f>SUM(R18:U18)/SUM(N18:Q18)-1</f>
        <v>2.811549455784812E-2</v>
      </c>
      <c r="L21" s="79">
        <f>SUM(V18:Y18)/SUM(R18:U18)-1</f>
        <v>2.1888443570143856E-3</v>
      </c>
      <c r="M21" s="79">
        <f>SUM(Z18:AC18)/SUM(V18:Y18)-1</f>
        <v>3.2758733754288949E-2</v>
      </c>
      <c r="N21" s="79"/>
      <c r="O21" s="79"/>
      <c r="P21" s="45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</row>
    <row r="22" spans="1:38" ht="24.65" customHeight="1" x14ac:dyDescent="0.35">
      <c r="A22" s="98"/>
      <c r="F22" s="57"/>
      <c r="G22" s="79"/>
      <c r="M22" s="45"/>
      <c r="N22" s="45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</row>
    <row r="23" spans="1:38" ht="14.5" x14ac:dyDescent="0.35">
      <c r="A23" s="127" t="s">
        <v>126</v>
      </c>
      <c r="B23" s="50"/>
      <c r="C23" s="50"/>
      <c r="D23" s="50"/>
      <c r="E23" s="50"/>
      <c r="F23" s="50"/>
      <c r="G23" s="50"/>
      <c r="H23" s="78"/>
      <c r="I23" s="45"/>
      <c r="J23" s="45"/>
      <c r="K23" s="45"/>
      <c r="L23" s="45"/>
      <c r="M23" s="45"/>
      <c r="N23" s="45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</row>
    <row r="24" spans="1:38" ht="13" x14ac:dyDescent="0.3">
      <c r="A24" s="54" t="s">
        <v>39</v>
      </c>
      <c r="B24" s="55" t="s">
        <v>14</v>
      </c>
      <c r="C24" s="55" t="s">
        <v>15</v>
      </c>
      <c r="D24" s="55" t="s">
        <v>16</v>
      </c>
      <c r="E24" s="55" t="s">
        <v>17</v>
      </c>
      <c r="F24" s="55" t="s">
        <v>18</v>
      </c>
      <c r="G24" s="55" t="s">
        <v>19</v>
      </c>
      <c r="H24" s="55" t="s">
        <v>20</v>
      </c>
      <c r="I24" s="55" t="s">
        <v>21</v>
      </c>
      <c r="J24" s="55" t="s">
        <v>22</v>
      </c>
      <c r="K24" s="55" t="s">
        <v>23</v>
      </c>
      <c r="L24" s="55" t="s">
        <v>24</v>
      </c>
      <c r="M24" s="55" t="s">
        <v>25</v>
      </c>
      <c r="N24" s="55" t="s">
        <v>26</v>
      </c>
      <c r="O24" s="55" t="s">
        <v>27</v>
      </c>
      <c r="P24" s="55" t="s">
        <v>28</v>
      </c>
      <c r="Q24" s="55" t="s">
        <v>29</v>
      </c>
      <c r="R24" s="39" t="s">
        <v>30</v>
      </c>
      <c r="S24" s="39" t="s">
        <v>31</v>
      </c>
      <c r="T24" s="39" t="s">
        <v>32</v>
      </c>
      <c r="U24" s="39" t="s">
        <v>98</v>
      </c>
      <c r="V24" s="39" t="s">
        <v>104</v>
      </c>
      <c r="W24" s="39" t="s">
        <v>106</v>
      </c>
      <c r="X24" s="39" t="s">
        <v>107</v>
      </c>
      <c r="Y24" s="39" t="s">
        <v>108</v>
      </c>
      <c r="Z24" s="39" t="s">
        <v>118</v>
      </c>
      <c r="AA24" s="39" t="s">
        <v>121</v>
      </c>
      <c r="AB24" s="39" t="s">
        <v>122</v>
      </c>
      <c r="AC24" s="39" t="s">
        <v>123</v>
      </c>
      <c r="AD24" s="55" t="s">
        <v>124</v>
      </c>
      <c r="AE24" s="39" t="s">
        <v>125</v>
      </c>
      <c r="AF24" s="55" t="s">
        <v>129</v>
      </c>
      <c r="AK24" s="50"/>
      <c r="AL24" s="50"/>
    </row>
    <row r="25" spans="1:38" ht="26" x14ac:dyDescent="0.35">
      <c r="A25" s="96" t="s">
        <v>40</v>
      </c>
      <c r="B25" s="134">
        <v>1.002</v>
      </c>
      <c r="C25" s="134">
        <v>1.006</v>
      </c>
      <c r="D25" s="134">
        <v>1.004</v>
      </c>
      <c r="E25" s="134">
        <v>0.99299999999999999</v>
      </c>
      <c r="F25" s="134">
        <v>1.0009999999999999</v>
      </c>
      <c r="G25" s="134">
        <v>1.002</v>
      </c>
      <c r="H25" s="134">
        <v>1.008</v>
      </c>
      <c r="I25" s="134">
        <v>1.022</v>
      </c>
      <c r="J25" s="134">
        <v>1.0209999999999999</v>
      </c>
      <c r="K25" s="134">
        <v>1.032</v>
      </c>
      <c r="L25" s="134">
        <v>1.0349999999999999</v>
      </c>
      <c r="M25" s="134">
        <v>1.028</v>
      </c>
      <c r="N25" s="134">
        <v>1.0369999999999999</v>
      </c>
      <c r="O25" s="134">
        <v>1.038</v>
      </c>
      <c r="P25" s="134">
        <v>1.0409999999999999</v>
      </c>
      <c r="Q25" s="134">
        <v>1.04</v>
      </c>
      <c r="R25" s="134">
        <v>1.04</v>
      </c>
      <c r="S25" s="134">
        <v>1.0289999999999999</v>
      </c>
      <c r="T25" s="134">
        <v>1.022</v>
      </c>
      <c r="U25" s="134">
        <v>1.0149999999999999</v>
      </c>
      <c r="V25" s="134">
        <v>1.0249999999999999</v>
      </c>
      <c r="W25" s="134">
        <v>1.004</v>
      </c>
      <c r="X25" s="134">
        <v>1.0029999999999999</v>
      </c>
      <c r="Y25" s="134">
        <v>1.0089999999999999</v>
      </c>
      <c r="Z25" s="134">
        <v>1.026</v>
      </c>
      <c r="AA25" s="134">
        <v>1.0529999999999999</v>
      </c>
      <c r="AB25" s="134">
        <v>1.081</v>
      </c>
      <c r="AC25" s="58">
        <v>1.107</v>
      </c>
      <c r="AD25" s="58">
        <v>1.115</v>
      </c>
      <c r="AE25" s="58">
        <v>1.1439999999999999</v>
      </c>
      <c r="AF25" s="58">
        <v>1.1559999999999999</v>
      </c>
      <c r="AK25" s="50"/>
      <c r="AL25" s="50"/>
    </row>
    <row r="26" spans="1:38" ht="14.5" x14ac:dyDescent="0.35">
      <c r="A26" s="107" t="s">
        <v>114</v>
      </c>
      <c r="B26" s="141"/>
      <c r="C26" s="141"/>
      <c r="D26" s="141"/>
      <c r="E26" s="141"/>
      <c r="F26" s="141"/>
      <c r="G26" s="142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58"/>
      <c r="AK26" s="50"/>
      <c r="AL26" s="50"/>
    </row>
    <row r="27" spans="1:38" ht="13" x14ac:dyDescent="0.3">
      <c r="A27" s="54" t="s">
        <v>41</v>
      </c>
      <c r="B27" s="51"/>
      <c r="C27" s="51"/>
      <c r="D27" s="51"/>
      <c r="E27" s="51"/>
      <c r="F27" s="50"/>
      <c r="G27" s="55">
        <v>2015</v>
      </c>
      <c r="H27" s="55">
        <v>2016</v>
      </c>
      <c r="I27" s="55">
        <v>2017</v>
      </c>
      <c r="J27" s="55">
        <v>2018</v>
      </c>
      <c r="K27" s="55">
        <v>2019</v>
      </c>
      <c r="L27" s="55">
        <v>2020</v>
      </c>
      <c r="M27" s="55">
        <v>2021</v>
      </c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</row>
    <row r="28" spans="1:38" ht="14.5" x14ac:dyDescent="0.35">
      <c r="A28" s="96" t="s">
        <v>42</v>
      </c>
      <c r="F28" s="45"/>
      <c r="G28" s="134">
        <v>1.0009999999999999</v>
      </c>
      <c r="H28" s="134">
        <v>1.0089999999999999</v>
      </c>
      <c r="I28" s="134">
        <v>1.0289999999999999</v>
      </c>
      <c r="J28" s="134">
        <v>1.0389999999999999</v>
      </c>
      <c r="K28" s="134">
        <v>1.026</v>
      </c>
      <c r="L28" s="134">
        <v>1.01</v>
      </c>
      <c r="M28" s="134">
        <v>1.069</v>
      </c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</row>
    <row r="29" spans="1:38" ht="14.5" x14ac:dyDescent="0.35">
      <c r="A29" s="107" t="s">
        <v>115</v>
      </c>
      <c r="B29" s="50"/>
      <c r="C29" s="50"/>
      <c r="D29" s="50"/>
      <c r="E29" s="50"/>
      <c r="F29" s="50"/>
      <c r="G29" s="143"/>
      <c r="H29" s="50"/>
      <c r="I29" s="50"/>
      <c r="J29" s="50"/>
      <c r="K29" s="50"/>
      <c r="L29" s="45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</row>
    <row r="30" spans="1:38" hidden="1" x14ac:dyDescent="0.25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3"/>
      <c r="AJ30" s="3"/>
      <c r="AK30" s="3"/>
      <c r="AL30" s="3"/>
    </row>
    <row r="31" spans="1:38" hidden="1" x14ac:dyDescent="0.25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3"/>
      <c r="AJ31" s="3"/>
      <c r="AK31" s="3"/>
      <c r="AL31" s="3"/>
    </row>
  </sheetData>
  <mergeCells count="15">
    <mergeCell ref="AI1:AL1"/>
    <mergeCell ref="L1:O1"/>
    <mergeCell ref="P1:P2"/>
    <mergeCell ref="A1:A2"/>
    <mergeCell ref="G1:J1"/>
    <mergeCell ref="B1:E1"/>
    <mergeCell ref="F1:F2"/>
    <mergeCell ref="K1:K2"/>
    <mergeCell ref="U1:U2"/>
    <mergeCell ref="Z1:Z2"/>
    <mergeCell ref="Q1:S1"/>
    <mergeCell ref="V1:X1"/>
    <mergeCell ref="AA1:AD1"/>
    <mergeCell ref="AE1:AE2"/>
    <mergeCell ref="AF1:AH1"/>
  </mergeCells>
  <phoneticPr fontId="27" type="noConversion"/>
  <hyperlinks>
    <hyperlink ref="A23" r:id="rId1" xr:uid="{00000000-0004-0000-0000-000005000000}"/>
    <hyperlink ref="A19" r:id="rId2" display="https://data.stat.gov.lv/pxweb/lv/OSP_PUB/START__VEK__PC__PCI/PCI030c?s=pci030c&amp;" xr:uid="{EB4B5468-D75B-4F89-8A69-CACDABAA83C4}"/>
    <hyperlink ref="A26" r:id="rId3" display="https://data.stat.gov.lv/pxweb/lv/OSP_PUB/START__VEK__IS__ISI/ISI040c?s=isi040c&amp;" xr:uid="{DC5F5F0A-D930-4D8F-BCED-20FA79C2169F}"/>
    <hyperlink ref="A29" r:id="rId4" display="https://data.stat.gov.lv/pxweb/lv/OSP_PUB/START__VEK__IK__IKP/IKP100?s=ikp100&amp;" xr:uid="{B73D42DA-AB67-4C97-98D4-7620F1F6E674}"/>
    <hyperlink ref="A12" r:id="rId5" display="https://data.stat.gov.lv/pxweb/lv/OSP_PUB/START__VEK__IS__ISP/ISP010c" xr:uid="{77C2ADDC-4865-4A9F-A53E-9EF53B99F5B2}"/>
    <hyperlink ref="A16" r:id="rId6" display="https://data.stat.gov.lv/pxweb/lv/OSP_PUB/START__VEK__IK__IKP/IKP020?s=ikp020&amp;" xr:uid="{AA0556B4-7329-4EA3-AE9E-0CD343643D4C}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32"/>
  <sheetViews>
    <sheetView showGridLines="0" zoomScale="60" zoomScaleNormal="60" workbookViewId="0">
      <selection sqref="A1:A2"/>
    </sheetView>
  </sheetViews>
  <sheetFormatPr defaultColWidth="0" defaultRowHeight="12.5" zeroHeight="1" x14ac:dyDescent="0.25"/>
  <cols>
    <col min="1" max="1" width="34.1796875" style="3" customWidth="1"/>
    <col min="2" max="5" width="9.81640625" style="58" customWidth="1"/>
    <col min="6" max="6" width="10" style="58" customWidth="1"/>
    <col min="7" max="7" width="10.7265625" style="58" customWidth="1"/>
    <col min="8" max="8" width="11.1796875" style="58" customWidth="1"/>
    <col min="9" max="11" width="11" style="58" customWidth="1"/>
    <col min="12" max="12" width="11.26953125" style="58" customWidth="1"/>
    <col min="13" max="13" width="10.7265625" style="58" customWidth="1"/>
    <col min="14" max="14" width="9.81640625" style="58" customWidth="1"/>
    <col min="15" max="16" width="10.1796875" style="58" customWidth="1"/>
    <col min="17" max="17" width="9.81640625" style="58" customWidth="1"/>
    <col min="18" max="19" width="10.1796875" style="58" customWidth="1"/>
    <col min="20" max="21" width="9.81640625" style="58" customWidth="1"/>
    <col min="22" max="22" width="10.1796875" style="138" customWidth="1"/>
    <col min="23" max="23" width="10" style="138" customWidth="1"/>
    <col min="24" max="24" width="9.7265625" style="138" customWidth="1"/>
    <col min="25" max="25" width="10.81640625" style="138" customWidth="1"/>
    <col min="26" max="26" width="9.453125" style="138" customWidth="1"/>
    <col min="27" max="27" width="10.26953125" style="138" customWidth="1"/>
    <col min="28" max="28" width="10.453125" style="138" customWidth="1"/>
    <col min="29" max="29" width="10" style="138" customWidth="1"/>
    <col min="30" max="30" width="11.1796875" style="138" customWidth="1"/>
    <col min="31" max="32" width="9" style="138" customWidth="1"/>
    <col min="33" max="34" width="9" style="4" customWidth="1"/>
    <col min="35" max="35" width="9.1796875" style="5" customWidth="1"/>
    <col min="36" max="36" width="10.54296875" style="5" customWidth="1"/>
    <col min="37" max="38" width="9.1796875" style="5" customWidth="1"/>
    <col min="39" max="16384" width="9.1796875" style="2" hidden="1"/>
  </cols>
  <sheetData>
    <row r="1" spans="1:38" ht="14.5" customHeight="1" x14ac:dyDescent="0.3">
      <c r="A1" s="154" t="s">
        <v>43</v>
      </c>
      <c r="B1" s="156" t="s">
        <v>44</v>
      </c>
      <c r="C1" s="157"/>
      <c r="D1" s="157"/>
      <c r="E1" s="157"/>
      <c r="F1" s="152">
        <v>2016</v>
      </c>
      <c r="G1" s="156" t="s">
        <v>45</v>
      </c>
      <c r="H1" s="157"/>
      <c r="I1" s="157"/>
      <c r="J1" s="162"/>
      <c r="K1" s="152">
        <v>2017</v>
      </c>
      <c r="L1" s="149" t="s">
        <v>46</v>
      </c>
      <c r="M1" s="150"/>
      <c r="N1" s="150"/>
      <c r="O1" s="151"/>
      <c r="P1" s="152">
        <v>2018</v>
      </c>
      <c r="Q1" s="149" t="s">
        <v>99</v>
      </c>
      <c r="R1" s="150"/>
      <c r="S1" s="150"/>
      <c r="T1" s="151"/>
      <c r="U1" s="152">
        <v>2019</v>
      </c>
      <c r="V1" s="149" t="s">
        <v>105</v>
      </c>
      <c r="W1" s="150"/>
      <c r="X1" s="150"/>
      <c r="Y1" s="151"/>
      <c r="Z1" s="152">
        <v>2020</v>
      </c>
      <c r="AA1" s="149" t="s">
        <v>119</v>
      </c>
      <c r="AB1" s="150"/>
      <c r="AC1" s="150"/>
      <c r="AD1" s="151"/>
      <c r="AE1" s="161">
        <v>2021</v>
      </c>
      <c r="AF1" s="158">
        <v>2022</v>
      </c>
      <c r="AG1" s="159"/>
      <c r="AH1" s="160"/>
      <c r="AI1" s="147" t="s">
        <v>128</v>
      </c>
      <c r="AJ1" s="148"/>
      <c r="AK1" s="148"/>
      <c r="AL1" s="148"/>
    </row>
    <row r="2" spans="1:38" ht="14.5" customHeight="1" x14ac:dyDescent="0.3">
      <c r="A2" s="155"/>
      <c r="B2" s="1" t="s">
        <v>4</v>
      </c>
      <c r="C2" s="1" t="s">
        <v>5</v>
      </c>
      <c r="D2" s="1" t="s">
        <v>6</v>
      </c>
      <c r="E2" s="1" t="s">
        <v>7</v>
      </c>
      <c r="F2" s="153"/>
      <c r="G2" s="1" t="s">
        <v>4</v>
      </c>
      <c r="H2" s="1" t="s">
        <v>5</v>
      </c>
      <c r="I2" s="1" t="s">
        <v>6</v>
      </c>
      <c r="J2" s="1" t="s">
        <v>7</v>
      </c>
      <c r="K2" s="153"/>
      <c r="L2" s="1" t="s">
        <v>4</v>
      </c>
      <c r="M2" s="1" t="s">
        <v>5</v>
      </c>
      <c r="N2" s="1" t="s">
        <v>6</v>
      </c>
      <c r="O2" s="1" t="s">
        <v>7</v>
      </c>
      <c r="P2" s="153"/>
      <c r="Q2" s="1" t="s">
        <v>4</v>
      </c>
      <c r="R2" s="1" t="s">
        <v>5</v>
      </c>
      <c r="S2" s="1" t="s">
        <v>6</v>
      </c>
      <c r="T2" s="1" t="s">
        <v>7</v>
      </c>
      <c r="U2" s="153"/>
      <c r="V2" s="1" t="s">
        <v>4</v>
      </c>
      <c r="W2" s="1" t="s">
        <v>5</v>
      </c>
      <c r="X2" s="1" t="s">
        <v>6</v>
      </c>
      <c r="Y2" s="1" t="s">
        <v>7</v>
      </c>
      <c r="Z2" s="153"/>
      <c r="AA2" s="1" t="s">
        <v>4</v>
      </c>
      <c r="AB2" s="1" t="s">
        <v>5</v>
      </c>
      <c r="AC2" s="1" t="s">
        <v>6</v>
      </c>
      <c r="AD2" s="1" t="s">
        <v>7</v>
      </c>
      <c r="AE2" s="153"/>
      <c r="AF2" s="1" t="s">
        <v>4</v>
      </c>
      <c r="AG2" s="1" t="s">
        <v>5</v>
      </c>
      <c r="AH2" s="1" t="s">
        <v>6</v>
      </c>
      <c r="AI2" s="38">
        <v>2022</v>
      </c>
      <c r="AJ2" s="38">
        <v>2023</v>
      </c>
      <c r="AK2" s="38">
        <v>2024</v>
      </c>
      <c r="AL2" s="38">
        <v>2025</v>
      </c>
    </row>
    <row r="3" spans="1:38" ht="13" x14ac:dyDescent="0.3">
      <c r="A3" s="9" t="s">
        <v>47</v>
      </c>
      <c r="B3" s="9">
        <f>F10/B10-1</f>
        <v>3.935807647344669E-2</v>
      </c>
      <c r="C3" s="9">
        <f t="shared" ref="C3:E4" si="0">G10/C10-1</f>
        <v>1.5221398913544792E-2</v>
      </c>
      <c r="D3" s="9">
        <f t="shared" si="0"/>
        <v>9.2018434358069889E-3</v>
      </c>
      <c r="E3" s="9">
        <f t="shared" si="0"/>
        <v>2.2953522605604793E-2</v>
      </c>
      <c r="F3" s="10">
        <f>H14/G14-1</f>
        <v>2.3686147466442264E-2</v>
      </c>
      <c r="G3" s="9">
        <f>J10/F10-1</f>
        <v>1.9669424006670155E-2</v>
      </c>
      <c r="H3" s="9">
        <f t="shared" ref="H3:J4" si="1">K10/G10-1</f>
        <v>3.7713220619497445E-2</v>
      </c>
      <c r="I3" s="9">
        <f t="shared" si="1"/>
        <v>3.9921525847204098E-2</v>
      </c>
      <c r="J3" s="9">
        <f t="shared" si="1"/>
        <v>3.4770531313143449E-2</v>
      </c>
      <c r="K3" s="10">
        <f>I14/H14-1</f>
        <v>3.3124759358745814E-2</v>
      </c>
      <c r="L3" s="9">
        <f t="shared" ref="L3:N4" si="2">N10/J10-1</f>
        <v>3.1856938345452557E-2</v>
      </c>
      <c r="M3" s="9">
        <f t="shared" si="2"/>
        <v>3.9149418836017302E-2</v>
      </c>
      <c r="N3" s="9">
        <f t="shared" si="2"/>
        <v>4.7309938183313305E-2</v>
      </c>
      <c r="O3" s="9">
        <f>Q10/M10-1</f>
        <v>4.9533229409633117E-2</v>
      </c>
      <c r="P3" s="20">
        <f>J14/I14-1</f>
        <v>3.9918545047074705E-2</v>
      </c>
      <c r="Q3" s="44">
        <f t="shared" ref="Q3:T4" si="3">R10/N10-1</f>
        <v>4.0457747706138969E-2</v>
      </c>
      <c r="R3" s="44">
        <f t="shared" si="3"/>
        <v>2.9775436790979715E-2</v>
      </c>
      <c r="S3" s="44">
        <f t="shared" si="3"/>
        <v>1.890467999511225E-2</v>
      </c>
      <c r="T3" s="44">
        <f t="shared" si="3"/>
        <v>1.2314004643916077E-2</v>
      </c>
      <c r="U3" s="20">
        <f>K14/J14-1</f>
        <v>2.5697038877106282E-2</v>
      </c>
      <c r="V3" s="44">
        <f t="shared" ref="V3:Y4" si="4">V10/R10-1</f>
        <v>4.7410581465192614E-3</v>
      </c>
      <c r="W3" s="44">
        <f t="shared" si="4"/>
        <v>-7.1333807540880922E-2</v>
      </c>
      <c r="X3" s="44">
        <f t="shared" si="4"/>
        <v>-1.6724477111445757E-2</v>
      </c>
      <c r="Y3" s="44">
        <f t="shared" si="4"/>
        <v>-3.3291337522944886E-3</v>
      </c>
      <c r="Z3" s="20">
        <f>L14/K14-1</f>
        <v>-2.2029853382514175E-2</v>
      </c>
      <c r="AA3" s="44">
        <f t="shared" ref="AA3:AD4" si="5">Z10/V10-1</f>
        <v>-6.5401720538807995E-3</v>
      </c>
      <c r="AB3" s="44">
        <f t="shared" si="5"/>
        <v>9.3177256319820545E-2</v>
      </c>
      <c r="AC3" s="44">
        <f t="shared" si="5"/>
        <v>4.5742281709185706E-2</v>
      </c>
      <c r="AD3" s="44">
        <f t="shared" si="5"/>
        <v>2.4714676126078805E-2</v>
      </c>
      <c r="AE3" s="20">
        <f>M14/L14-1</f>
        <v>4.0680738633274149E-2</v>
      </c>
      <c r="AF3" s="44">
        <f t="shared" ref="AF3:AH4" si="6">AD10/Z10-1</f>
        <v>5.0319928613540066E-2</v>
      </c>
      <c r="AG3" s="44">
        <f t="shared" si="6"/>
        <v>2.7345769838219347E-2</v>
      </c>
      <c r="AH3" s="44">
        <f t="shared" si="6"/>
        <v>-3.5955082010922235E-3</v>
      </c>
      <c r="AI3" s="128">
        <v>1.6E-2</v>
      </c>
      <c r="AJ3" s="128">
        <v>-6.0000000000000001E-3</v>
      </c>
      <c r="AK3" s="128">
        <v>0.03</v>
      </c>
      <c r="AL3" s="128">
        <v>0.03</v>
      </c>
    </row>
    <row r="4" spans="1:38" ht="13" x14ac:dyDescent="0.3">
      <c r="A4" s="12" t="s">
        <v>48</v>
      </c>
      <c r="B4" s="12">
        <f>F11/B11-1</f>
        <v>3.800186152510987E-2</v>
      </c>
      <c r="C4" s="12">
        <f t="shared" si="0"/>
        <v>1.9473216581533448E-2</v>
      </c>
      <c r="D4" s="12">
        <f t="shared" si="0"/>
        <v>2.0025274022422712E-2</v>
      </c>
      <c r="E4" s="12">
        <f t="shared" si="0"/>
        <v>4.5291766826971669E-2</v>
      </c>
      <c r="F4" s="13">
        <f>H15/G15-1</f>
        <v>3.2524576831487906E-2</v>
      </c>
      <c r="G4" s="12">
        <f>J11/F11-1</f>
        <v>4.5314496585238784E-2</v>
      </c>
      <c r="H4" s="12">
        <f t="shared" si="1"/>
        <v>6.5100891273786932E-2</v>
      </c>
      <c r="I4" s="12">
        <f t="shared" si="1"/>
        <v>7.4459906690807598E-2</v>
      </c>
      <c r="J4" s="12">
        <f t="shared" si="1"/>
        <v>6.4547453970640989E-2</v>
      </c>
      <c r="K4" s="13">
        <f>I15/H15-1</f>
        <v>6.3580008674360089E-2</v>
      </c>
      <c r="L4" s="12">
        <f t="shared" si="2"/>
        <v>7.3158084547058966E-2</v>
      </c>
      <c r="M4" s="12">
        <f t="shared" si="2"/>
        <v>8.0468593431855417E-2</v>
      </c>
      <c r="N4" s="12">
        <f t="shared" si="2"/>
        <v>8.5390394725238794E-2</v>
      </c>
      <c r="O4" s="12">
        <f>Q11/M11-1</f>
        <v>9.0387294462455081E-2</v>
      </c>
      <c r="P4" s="15">
        <f>J15/I15-1</f>
        <v>8.0384234866079929E-2</v>
      </c>
      <c r="Q4" s="47">
        <f t="shared" si="3"/>
        <v>8.0455015276682529E-2</v>
      </c>
      <c r="R4" s="47">
        <f t="shared" si="3"/>
        <v>6.0645745487684755E-2</v>
      </c>
      <c r="S4" s="47">
        <f t="shared" si="3"/>
        <v>4.0577491169562219E-2</v>
      </c>
      <c r="T4" s="47">
        <f t="shared" si="3"/>
        <v>3.1040988828589189E-2</v>
      </c>
      <c r="U4" s="15">
        <f>K15/J15-1</f>
        <v>5.2312280532776256E-2</v>
      </c>
      <c r="V4" s="47">
        <f t="shared" si="4"/>
        <v>3.0367431594370053E-2</v>
      </c>
      <c r="W4" s="47">
        <f t="shared" si="4"/>
        <v>-6.5892410056352491E-2</v>
      </c>
      <c r="X4" s="47">
        <f t="shared" si="4"/>
        <v>-1.9223848161332269E-2</v>
      </c>
      <c r="Y4" s="47">
        <f t="shared" si="4"/>
        <v>5.7325638766974052E-3</v>
      </c>
      <c r="Z4" s="15">
        <f>L15/K15-1</f>
        <v>-1.2536407654249349E-2</v>
      </c>
      <c r="AA4" s="47">
        <f t="shared" si="5"/>
        <v>2.0701020628236311E-2</v>
      </c>
      <c r="AB4" s="47">
        <f t="shared" si="5"/>
        <v>0.1510822833666785</v>
      </c>
      <c r="AC4" s="47">
        <f t="shared" si="5"/>
        <v>0.13456066367276742</v>
      </c>
      <c r="AD4" s="47">
        <f t="shared" si="5"/>
        <v>0.13503482823085644</v>
      </c>
      <c r="AE4" s="15">
        <f>M15/L15-1</f>
        <v>0.11229457802680365</v>
      </c>
      <c r="AF4" s="47">
        <f t="shared" si="6"/>
        <v>0.17537277302598242</v>
      </c>
      <c r="AG4" s="47">
        <f t="shared" si="6"/>
        <v>0.16442062081836895</v>
      </c>
      <c r="AH4" s="47">
        <f t="shared" si="6"/>
        <v>0.15590424815354975</v>
      </c>
      <c r="AI4" s="46">
        <v>0.17</v>
      </c>
      <c r="AJ4" s="46">
        <v>8.1000000000000003E-2</v>
      </c>
      <c r="AK4" s="46">
        <v>5.3999999999999999E-2</v>
      </c>
      <c r="AL4" s="46">
        <v>5.7000000000000002E-2</v>
      </c>
    </row>
    <row r="5" spans="1:38" ht="13" x14ac:dyDescent="0.3">
      <c r="A5" s="12" t="s">
        <v>49</v>
      </c>
      <c r="B5" s="12">
        <f>F18/B18-1</f>
        <v>-4.4487662574449471E-3</v>
      </c>
      <c r="C5" s="12">
        <f>G18/C18-1</f>
        <v>-6.9832602916876096E-3</v>
      </c>
      <c r="D5" s="12">
        <f>H18/D18-1</f>
        <v>2.2383204342633078E-3</v>
      </c>
      <c r="E5" s="12">
        <f>I18/E18-1</f>
        <v>1.4938501387424141E-2</v>
      </c>
      <c r="F5" s="15">
        <f>H21</f>
        <v>1.4064476304020967E-3</v>
      </c>
      <c r="G5" s="12">
        <f>J18/F18-1</f>
        <v>3.1847040437585461E-2</v>
      </c>
      <c r="H5" s="12">
        <f>K18/G18-1</f>
        <v>3.0951106223501945E-2</v>
      </c>
      <c r="I5" s="12">
        <f>L18/H18-1</f>
        <v>2.8858777535013536E-2</v>
      </c>
      <c r="J5" s="12">
        <f>M18/I18-1</f>
        <v>2.5611560394731336E-2</v>
      </c>
      <c r="K5" s="15">
        <f>I21</f>
        <v>2.930294902925823E-2</v>
      </c>
      <c r="L5" s="12">
        <f>N18/J18-1</f>
        <v>1.9916603953976209E-2</v>
      </c>
      <c r="M5" s="12">
        <f>O18/K18-1</f>
        <v>2.3523467325398562E-2</v>
      </c>
      <c r="N5" s="12">
        <f>P18/L18-1</f>
        <v>2.8878027649075433E-2</v>
      </c>
      <c r="O5" s="14">
        <f>Q18/M18-1</f>
        <v>2.9010270774976643E-2</v>
      </c>
      <c r="P5" s="15">
        <f>J21</f>
        <v>2.5344028482822356E-2</v>
      </c>
      <c r="Q5" s="47">
        <f>R18/N18-1</f>
        <v>2.9017722482354014E-2</v>
      </c>
      <c r="R5" s="47">
        <f>S18/O18-1</f>
        <v>3.2750991900243109E-2</v>
      </c>
      <c r="S5" s="47">
        <f>T18/P18-1</f>
        <v>2.8639552604240448E-2</v>
      </c>
      <c r="T5" s="47">
        <f>U18/Q18-1</f>
        <v>2.2112932935294483E-2</v>
      </c>
      <c r="U5" s="15">
        <f>K21</f>
        <v>2.811549455784812E-2</v>
      </c>
      <c r="V5" s="47">
        <f>V18/R18-1</f>
        <v>1.9414454636469403E-2</v>
      </c>
      <c r="W5" s="47">
        <f>W18/S18-1</f>
        <v>-4.2356940208996274E-3</v>
      </c>
      <c r="X5" s="47">
        <f>X18/T18-1</f>
        <v>4.4490516846185102E-6</v>
      </c>
      <c r="Y5" s="47">
        <f>Y18/U18-1</f>
        <v>-6.1432477539858921E-3</v>
      </c>
      <c r="Z5" s="15">
        <f>L21</f>
        <v>2.1888443570143856E-3</v>
      </c>
      <c r="AA5" s="47">
        <f>Z18/V18-1</f>
        <v>-1.2342565926555249E-3</v>
      </c>
      <c r="AB5" s="47">
        <f>AA18/W18-1</f>
        <v>2.3282069517290394E-2</v>
      </c>
      <c r="AC5" s="47">
        <f>AB18/X18-1</f>
        <v>3.7932445899772294E-2</v>
      </c>
      <c r="AD5" s="47">
        <f>AC18/Y18-1</f>
        <v>7.1405602401029E-2</v>
      </c>
      <c r="AE5" s="15">
        <f>M21</f>
        <v>3.2758733754288949E-2</v>
      </c>
      <c r="AF5" s="47">
        <f>AD18/Z18-1</f>
        <v>9.227614188016009E-2</v>
      </c>
      <c r="AG5" s="46">
        <f>AE18/AA18-1</f>
        <v>0.16404885803890235</v>
      </c>
      <c r="AH5" s="46">
        <f>AF18/AB18-1</f>
        <v>0.21746380104074681</v>
      </c>
      <c r="AI5" s="46">
        <v>0.17299999999999999</v>
      </c>
      <c r="AJ5" s="46">
        <v>8.5000000000000006E-2</v>
      </c>
      <c r="AK5" s="46">
        <v>0.01</v>
      </c>
      <c r="AL5" s="46">
        <v>0.02</v>
      </c>
    </row>
    <row r="6" spans="1:38" ht="13" x14ac:dyDescent="0.3">
      <c r="A6" s="16" t="s">
        <v>50</v>
      </c>
      <c r="B6" s="17">
        <f>F24-1</f>
        <v>9.9999999999988987E-4</v>
      </c>
      <c r="C6" s="17">
        <f>G24-1</f>
        <v>2.0000000000000018E-3</v>
      </c>
      <c r="D6" s="17">
        <f>H24-1</f>
        <v>8.0000000000000071E-3</v>
      </c>
      <c r="E6" s="17">
        <f>I24-1</f>
        <v>2.200000000000002E-2</v>
      </c>
      <c r="F6" s="18">
        <f>H27-1</f>
        <v>8.999999999999897E-3</v>
      </c>
      <c r="G6" s="16">
        <f>J24-1</f>
        <v>2.0999999999999908E-2</v>
      </c>
      <c r="H6" s="16">
        <f>K24-1</f>
        <v>3.2000000000000028E-2</v>
      </c>
      <c r="I6" s="16">
        <f>L24-1</f>
        <v>3.499999999999992E-2</v>
      </c>
      <c r="J6" s="16">
        <f>M24-1</f>
        <v>2.8000000000000025E-2</v>
      </c>
      <c r="K6" s="18">
        <f>I27-1</f>
        <v>2.8999999999999915E-2</v>
      </c>
      <c r="L6" s="16">
        <f>N24-1</f>
        <v>3.6999999999999922E-2</v>
      </c>
      <c r="M6" s="16">
        <f>O24-1</f>
        <v>3.8000000000000034E-2</v>
      </c>
      <c r="N6" s="16">
        <f>P24-1</f>
        <v>4.0999999999999925E-2</v>
      </c>
      <c r="O6" s="17">
        <f>Q24-1</f>
        <v>4.0000000000000036E-2</v>
      </c>
      <c r="P6" s="19">
        <f>J27-1</f>
        <v>3.8999999999999924E-2</v>
      </c>
      <c r="Q6" s="49">
        <f>R24-1</f>
        <v>4.0000000000000036E-2</v>
      </c>
      <c r="R6" s="49">
        <f>S24-1</f>
        <v>2.8999999999999915E-2</v>
      </c>
      <c r="S6" s="49">
        <f>T24-1</f>
        <v>2.200000000000002E-2</v>
      </c>
      <c r="T6" s="49">
        <f>U24-1</f>
        <v>1.4999999999999902E-2</v>
      </c>
      <c r="U6" s="19">
        <f>K27-1</f>
        <v>2.6000000000000023E-2</v>
      </c>
      <c r="V6" s="49">
        <f>V24-1</f>
        <v>2.4999999999999911E-2</v>
      </c>
      <c r="W6" s="49">
        <f>W24-1</f>
        <v>4.0000000000000036E-3</v>
      </c>
      <c r="X6" s="49">
        <f>X24-1</f>
        <v>2.9999999999998916E-3</v>
      </c>
      <c r="Y6" s="49">
        <f>Y24-1</f>
        <v>8.999999999999897E-3</v>
      </c>
      <c r="Z6" s="19">
        <f>L27-1</f>
        <v>1.0000000000000009E-2</v>
      </c>
      <c r="AA6" s="49">
        <f>Z24-1</f>
        <v>2.6000000000000023E-2</v>
      </c>
      <c r="AB6" s="49">
        <f>AA24-1</f>
        <v>5.2999999999999936E-2</v>
      </c>
      <c r="AC6" s="49">
        <f>AB24-1</f>
        <v>8.0999999999999961E-2</v>
      </c>
      <c r="AD6" s="49">
        <f>AC24-1</f>
        <v>0.10699999999999998</v>
      </c>
      <c r="AE6" s="19">
        <f>M27-1</f>
        <v>6.899999999999995E-2</v>
      </c>
      <c r="AF6" s="49">
        <f>AD24-1</f>
        <v>0.11499999999999999</v>
      </c>
      <c r="AG6" s="49">
        <f>AE24-1</f>
        <v>0.14399999999999991</v>
      </c>
      <c r="AH6" s="49">
        <f>AF24-1</f>
        <v>0.15599999999999992</v>
      </c>
      <c r="AI6" s="48">
        <v>0.152</v>
      </c>
      <c r="AJ6" s="48">
        <v>8.6999999999999994E-2</v>
      </c>
      <c r="AK6" s="48">
        <v>2.3E-2</v>
      </c>
      <c r="AL6" s="48">
        <v>2.5999999999999999E-2</v>
      </c>
    </row>
    <row r="7" spans="1:38" s="5" customFormat="1" x14ac:dyDescent="0.25">
      <c r="A7" s="50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</row>
    <row r="8" spans="1:38" s="5" customFormat="1" ht="13" x14ac:dyDescent="0.3">
      <c r="A8" s="65" t="s">
        <v>51</v>
      </c>
      <c r="B8" s="51"/>
      <c r="C8" s="51"/>
      <c r="D8" s="52"/>
      <c r="E8" s="52"/>
      <c r="F8" s="52"/>
      <c r="G8" s="52"/>
      <c r="H8" s="52"/>
      <c r="I8" s="52"/>
      <c r="J8" s="51"/>
      <c r="K8" s="51"/>
      <c r="L8" s="52"/>
      <c r="M8" s="51"/>
      <c r="N8" s="51"/>
      <c r="O8" s="51"/>
      <c r="P8" s="51"/>
      <c r="Q8" s="51"/>
      <c r="R8" s="51"/>
      <c r="S8" s="51"/>
      <c r="T8" s="51"/>
      <c r="U8" s="51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23"/>
      <c r="AH8" s="23"/>
    </row>
    <row r="9" spans="1:38" ht="20.25" customHeight="1" x14ac:dyDescent="0.3">
      <c r="A9" s="67" t="s">
        <v>52</v>
      </c>
      <c r="B9" s="55" t="s">
        <v>14</v>
      </c>
      <c r="C9" s="55" t="s">
        <v>15</v>
      </c>
      <c r="D9" s="55" t="s">
        <v>16</v>
      </c>
      <c r="E9" s="55" t="s">
        <v>17</v>
      </c>
      <c r="F9" s="55" t="s">
        <v>18</v>
      </c>
      <c r="G9" s="55" t="s">
        <v>19</v>
      </c>
      <c r="H9" s="55" t="s">
        <v>20</v>
      </c>
      <c r="I9" s="55" t="s">
        <v>21</v>
      </c>
      <c r="J9" s="55" t="s">
        <v>22</v>
      </c>
      <c r="K9" s="55" t="s">
        <v>23</v>
      </c>
      <c r="L9" s="55" t="s">
        <v>24</v>
      </c>
      <c r="M9" s="55" t="s">
        <v>25</v>
      </c>
      <c r="N9" s="55" t="s">
        <v>26</v>
      </c>
      <c r="O9" s="55" t="s">
        <v>27</v>
      </c>
      <c r="P9" s="55" t="s">
        <v>28</v>
      </c>
      <c r="Q9" s="55" t="s">
        <v>29</v>
      </c>
      <c r="R9" s="39" t="s">
        <v>30</v>
      </c>
      <c r="S9" s="39" t="s">
        <v>31</v>
      </c>
      <c r="T9" s="39" t="s">
        <v>32</v>
      </c>
      <c r="U9" s="39" t="s">
        <v>98</v>
      </c>
      <c r="V9" s="39" t="s">
        <v>104</v>
      </c>
      <c r="W9" s="39" t="s">
        <v>106</v>
      </c>
      <c r="X9" s="39" t="s">
        <v>107</v>
      </c>
      <c r="Y9" s="39" t="s">
        <v>108</v>
      </c>
      <c r="Z9" s="39" t="s">
        <v>118</v>
      </c>
      <c r="AA9" s="55" t="s">
        <v>121</v>
      </c>
      <c r="AB9" s="39" t="s">
        <v>122</v>
      </c>
      <c r="AC9" s="39" t="s">
        <v>123</v>
      </c>
      <c r="AD9" s="39" t="s">
        <v>124</v>
      </c>
      <c r="AE9" s="39" t="s">
        <v>125</v>
      </c>
      <c r="AF9" s="39" t="s">
        <v>129</v>
      </c>
      <c r="AK9" s="6"/>
    </row>
    <row r="10" spans="1:38" s="5" customFormat="1" ht="14.5" x14ac:dyDescent="0.35">
      <c r="A10" s="68" t="s">
        <v>100</v>
      </c>
      <c r="B10" s="132">
        <f>'20190515_LV'!B10</f>
        <v>6060535</v>
      </c>
      <c r="C10" s="132">
        <f>'20190515_LV'!C10</f>
        <v>6149172</v>
      </c>
      <c r="D10" s="132">
        <f>'20190515_LV'!D10</f>
        <v>6194737</v>
      </c>
      <c r="E10" s="132">
        <f>'20190515_LV'!E10</f>
        <v>6183931</v>
      </c>
      <c r="F10" s="132">
        <f>'20190515_LV'!F10</f>
        <v>6299066</v>
      </c>
      <c r="G10" s="132">
        <f>'20190515_LV'!G10</f>
        <v>6242771</v>
      </c>
      <c r="H10" s="132">
        <f>'20190515_LV'!H10</f>
        <v>6251740</v>
      </c>
      <c r="I10" s="132">
        <f>'20190515_LV'!I10</f>
        <v>6325874</v>
      </c>
      <c r="J10" s="132">
        <f>'20190515_LV'!J10</f>
        <v>6422965</v>
      </c>
      <c r="K10" s="132">
        <f>'20190515_LV'!K10</f>
        <v>6478206</v>
      </c>
      <c r="L10" s="132">
        <f>'20190515_LV'!L10</f>
        <v>6501319</v>
      </c>
      <c r="M10" s="132">
        <f>'20190515_LV'!M10</f>
        <v>6545828</v>
      </c>
      <c r="N10" s="132">
        <f>'20190515_LV'!N10</f>
        <v>6627581</v>
      </c>
      <c r="O10" s="132">
        <f>'20190515_LV'!O10</f>
        <v>6731824</v>
      </c>
      <c r="P10" s="132">
        <f>'20190515_LV'!P10</f>
        <v>6808896</v>
      </c>
      <c r="Q10" s="132">
        <f>'20190515_LV'!Q10</f>
        <v>6870064</v>
      </c>
      <c r="R10" s="132">
        <f>'20190515_LV'!R10</f>
        <v>6895718</v>
      </c>
      <c r="S10" s="132">
        <f>'20190515_LV'!S10</f>
        <v>6932267</v>
      </c>
      <c r="T10" s="132">
        <f>'20190515_LV'!T10</f>
        <v>6937616</v>
      </c>
      <c r="U10" s="132">
        <f>'20190515_LV'!U10</f>
        <v>6954662</v>
      </c>
      <c r="V10" s="132">
        <f>'20190515_LV'!V10</f>
        <v>6928411</v>
      </c>
      <c r="W10" s="132">
        <f>'20190515_LV'!W10</f>
        <v>6437762</v>
      </c>
      <c r="X10" s="132">
        <f>'20190515_LV'!X10</f>
        <v>6821588</v>
      </c>
      <c r="Y10" s="132">
        <f>'20190515_LV'!Y10</f>
        <v>6931509</v>
      </c>
      <c r="Z10" s="132">
        <f>'20190515_LV'!Z10</f>
        <v>6883098</v>
      </c>
      <c r="AA10" s="132">
        <f>'20190515_LV'!AA10</f>
        <v>7037615</v>
      </c>
      <c r="AB10" s="132">
        <f>'20190515_LV'!AB10</f>
        <v>7133623</v>
      </c>
      <c r="AC10" s="132">
        <f>'20190515_LV'!AC10</f>
        <v>7102819</v>
      </c>
      <c r="AD10" s="132">
        <f>'20190515_LV'!AD10</f>
        <v>7229455</v>
      </c>
      <c r="AE10" s="132">
        <f>'20190515_LV'!AE10</f>
        <v>7230064</v>
      </c>
      <c r="AF10" s="132">
        <f>'20190515_LV'!AF10</f>
        <v>7107974</v>
      </c>
      <c r="AK10" s="6"/>
    </row>
    <row r="11" spans="1:38" s="5" customFormat="1" ht="14.5" x14ac:dyDescent="0.35">
      <c r="A11" s="68" t="s">
        <v>53</v>
      </c>
      <c r="B11" s="132">
        <f>'20190515_LV'!B11</f>
        <v>6041283</v>
      </c>
      <c r="C11" s="132">
        <f>'20190515_LV'!C11</f>
        <v>6148599</v>
      </c>
      <c r="D11" s="132">
        <f>'20190515_LV'!D11</f>
        <v>6197668</v>
      </c>
      <c r="E11" s="132">
        <f>'20190515_LV'!E11</f>
        <v>6188829</v>
      </c>
      <c r="F11" s="132">
        <f>'20190515_LV'!F11</f>
        <v>6270863</v>
      </c>
      <c r="G11" s="132">
        <f>'20190515_LV'!G11</f>
        <v>6268332</v>
      </c>
      <c r="H11" s="132">
        <f>'20190515_LV'!H11</f>
        <v>6321778</v>
      </c>
      <c r="I11" s="132">
        <f>'20190515_LV'!I11</f>
        <v>6469132</v>
      </c>
      <c r="J11" s="132">
        <f>'20190515_LV'!J11</f>
        <v>6555024</v>
      </c>
      <c r="K11" s="132">
        <f>'20190515_LV'!K11</f>
        <v>6676406</v>
      </c>
      <c r="L11" s="132">
        <f>'20190515_LV'!L11</f>
        <v>6792497</v>
      </c>
      <c r="M11" s="132">
        <f>'20190515_LV'!M11</f>
        <v>6886698</v>
      </c>
      <c r="N11" s="132">
        <f>'20190515_LV'!N11</f>
        <v>7034577</v>
      </c>
      <c r="O11" s="132">
        <f>'20190515_LV'!O11</f>
        <v>7213647</v>
      </c>
      <c r="P11" s="132">
        <f>'20190515_LV'!P11</f>
        <v>7372511</v>
      </c>
      <c r="Q11" s="132">
        <f>'20190515_LV'!Q11</f>
        <v>7509168</v>
      </c>
      <c r="R11" s="132">
        <f>'20190515_LV'!R11</f>
        <v>7600544</v>
      </c>
      <c r="S11" s="132">
        <f>'20190515_LV'!S11</f>
        <v>7651124</v>
      </c>
      <c r="T11" s="132">
        <f>'20190515_LV'!T11</f>
        <v>7671669</v>
      </c>
      <c r="U11" s="132">
        <f>'20190515_LV'!U11</f>
        <v>7742260</v>
      </c>
      <c r="V11" s="132">
        <f>'20190515_LV'!V11</f>
        <v>7831353</v>
      </c>
      <c r="W11" s="132">
        <f>'20190515_LV'!W11</f>
        <v>7146973</v>
      </c>
      <c r="X11" s="132">
        <f>'20190515_LV'!X11</f>
        <v>7524190</v>
      </c>
      <c r="Y11" s="132">
        <f>'20190515_LV'!Y11</f>
        <v>7786643</v>
      </c>
      <c r="Z11" s="132">
        <f>'20190515_LV'!Z11</f>
        <v>7993470</v>
      </c>
      <c r="AA11" s="132">
        <f>'20190515_LV'!AA11</f>
        <v>8226754</v>
      </c>
      <c r="AB11" s="132">
        <f>'20190515_LV'!AB11</f>
        <v>8536650</v>
      </c>
      <c r="AC11" s="132">
        <f>'20190515_LV'!AC11</f>
        <v>8838111</v>
      </c>
      <c r="AD11" s="132">
        <f>'20190515_LV'!AD11</f>
        <v>9395307</v>
      </c>
      <c r="AE11" s="132">
        <f>'20190515_LV'!AE11</f>
        <v>9579402</v>
      </c>
      <c r="AF11" s="132">
        <f>'20190515_LV'!AF11</f>
        <v>9867550</v>
      </c>
      <c r="AK11" s="6"/>
    </row>
    <row r="12" spans="1:38" x14ac:dyDescent="0.25">
      <c r="A12" s="6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22"/>
      <c r="AH12" s="22"/>
      <c r="AI12" s="6"/>
      <c r="AJ12" s="40"/>
      <c r="AK12" s="6"/>
    </row>
    <row r="13" spans="1:38" ht="13" x14ac:dyDescent="0.3">
      <c r="A13" s="54" t="s">
        <v>54</v>
      </c>
      <c r="F13" s="45"/>
      <c r="G13" s="55">
        <v>2015</v>
      </c>
      <c r="H13" s="55">
        <v>2016</v>
      </c>
      <c r="I13" s="55">
        <v>2017</v>
      </c>
      <c r="J13" s="55">
        <v>2018</v>
      </c>
      <c r="K13" s="55">
        <v>2019</v>
      </c>
      <c r="L13" s="55">
        <v>2020</v>
      </c>
      <c r="M13" s="55">
        <v>2021</v>
      </c>
      <c r="N13" s="50"/>
      <c r="O13" s="50"/>
      <c r="P13" s="50"/>
      <c r="Q13" s="50"/>
      <c r="R13" s="50"/>
      <c r="S13" s="50"/>
      <c r="T13" s="50"/>
      <c r="U13" s="50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22"/>
      <c r="AH13" s="22"/>
      <c r="AI13" s="6"/>
      <c r="AJ13" s="41"/>
      <c r="AK13" s="6"/>
    </row>
    <row r="14" spans="1:38" s="5" customFormat="1" ht="14.5" x14ac:dyDescent="0.35">
      <c r="A14" s="68" t="s">
        <v>101</v>
      </c>
      <c r="B14" s="58"/>
      <c r="C14" s="58"/>
      <c r="D14" s="58"/>
      <c r="E14" s="58"/>
      <c r="F14" s="45"/>
      <c r="G14" s="132">
        <f>'20190515_LV'!G14</f>
        <v>24572126</v>
      </c>
      <c r="H14" s="132">
        <f>'20190515_LV'!H14</f>
        <v>25154145</v>
      </c>
      <c r="I14" s="132">
        <f>'20190515_LV'!I14</f>
        <v>25987370</v>
      </c>
      <c r="J14" s="132">
        <f>'20190515_LV'!J14</f>
        <v>27024748</v>
      </c>
      <c r="K14" s="132">
        <f>'20190515_LV'!K14</f>
        <v>27719204</v>
      </c>
      <c r="L14" s="132">
        <f>'20190515_LV'!L14</f>
        <v>27108554</v>
      </c>
      <c r="M14" s="132">
        <f>'20190515_LV'!M14</f>
        <v>28211350</v>
      </c>
      <c r="N14" s="50"/>
      <c r="O14" s="50"/>
      <c r="P14" s="50"/>
      <c r="Q14" s="50"/>
      <c r="R14" s="50"/>
      <c r="S14" s="50"/>
      <c r="T14" s="50"/>
      <c r="U14" s="50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22"/>
      <c r="AH14" s="22"/>
      <c r="AI14" s="6"/>
      <c r="AJ14" s="41"/>
      <c r="AK14" s="6"/>
    </row>
    <row r="15" spans="1:38" s="5" customFormat="1" ht="14.5" x14ac:dyDescent="0.35">
      <c r="A15" s="68" t="s">
        <v>53</v>
      </c>
      <c r="B15" s="58"/>
      <c r="C15" s="58"/>
      <c r="D15" s="58"/>
      <c r="E15" s="58"/>
      <c r="F15" s="45"/>
      <c r="G15" s="132">
        <f>'20190515_LV'!G15</f>
        <v>24572126</v>
      </c>
      <c r="H15" s="132">
        <f>'20190515_LV'!H15</f>
        <v>25371324</v>
      </c>
      <c r="I15" s="132">
        <f>'20190515_LV'!I15</f>
        <v>26984433</v>
      </c>
      <c r="J15" s="132">
        <f>'20190515_LV'!J15</f>
        <v>29153556</v>
      </c>
      <c r="K15" s="132">
        <f>'20190515_LV'!K15</f>
        <v>30678645</v>
      </c>
      <c r="L15" s="132">
        <f>'20190515_LV'!L15</f>
        <v>30294045</v>
      </c>
      <c r="M15" s="132">
        <f>'20190515_LV'!M15</f>
        <v>33695902</v>
      </c>
      <c r="N15" s="50"/>
      <c r="O15" s="50"/>
      <c r="P15" s="50"/>
      <c r="Q15" s="50"/>
      <c r="R15" s="50"/>
      <c r="S15" s="50"/>
      <c r="T15" s="50"/>
      <c r="U15" s="50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22"/>
      <c r="AH15" s="22"/>
      <c r="AI15" s="6"/>
      <c r="AJ15" s="6"/>
      <c r="AK15" s="6"/>
    </row>
    <row r="16" spans="1:38" s="5" customFormat="1" x14ac:dyDescent="0.25">
      <c r="A16" s="69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22"/>
      <c r="AH16" s="22"/>
      <c r="AI16" s="6"/>
      <c r="AJ16" s="6"/>
      <c r="AK16" s="6"/>
    </row>
    <row r="17" spans="1:39" ht="13" x14ac:dyDescent="0.3">
      <c r="A17" s="54" t="s">
        <v>55</v>
      </c>
      <c r="B17" s="55" t="s">
        <v>14</v>
      </c>
      <c r="C17" s="55" t="s">
        <v>15</v>
      </c>
      <c r="D17" s="55" t="s">
        <v>16</v>
      </c>
      <c r="E17" s="55" t="s">
        <v>17</v>
      </c>
      <c r="F17" s="55" t="s">
        <v>18</v>
      </c>
      <c r="G17" s="55" t="s">
        <v>19</v>
      </c>
      <c r="H17" s="55" t="s">
        <v>20</v>
      </c>
      <c r="I17" s="55" t="s">
        <v>21</v>
      </c>
      <c r="J17" s="55" t="s">
        <v>22</v>
      </c>
      <c r="K17" s="55" t="s">
        <v>23</v>
      </c>
      <c r="L17" s="55" t="s">
        <v>24</v>
      </c>
      <c r="M17" s="55" t="s">
        <v>25</v>
      </c>
      <c r="N17" s="55" t="s">
        <v>26</v>
      </c>
      <c r="O17" s="55" t="s">
        <v>27</v>
      </c>
      <c r="P17" s="55" t="s">
        <v>28</v>
      </c>
      <c r="Q17" s="55" t="s">
        <v>29</v>
      </c>
      <c r="R17" s="39" t="s">
        <v>30</v>
      </c>
      <c r="S17" s="39" t="s">
        <v>31</v>
      </c>
      <c r="T17" s="39" t="s">
        <v>32</v>
      </c>
      <c r="U17" s="39" t="s">
        <v>98</v>
      </c>
      <c r="V17" s="39" t="s">
        <v>104</v>
      </c>
      <c r="W17" s="39" t="s">
        <v>106</v>
      </c>
      <c r="X17" s="39" t="s">
        <v>107</v>
      </c>
      <c r="Y17" s="39" t="s">
        <v>108</v>
      </c>
      <c r="Z17" s="39" t="s">
        <v>118</v>
      </c>
      <c r="AA17" s="39" t="s">
        <v>121</v>
      </c>
      <c r="AB17" s="39" t="s">
        <v>122</v>
      </c>
      <c r="AC17" s="39" t="s">
        <v>123</v>
      </c>
      <c r="AD17" s="39" t="s">
        <v>124</v>
      </c>
      <c r="AE17" s="39" t="s">
        <v>125</v>
      </c>
      <c r="AF17" s="39" t="s">
        <v>129</v>
      </c>
      <c r="AK17" s="6"/>
    </row>
    <row r="18" spans="1:39" ht="14.5" x14ac:dyDescent="0.35">
      <c r="A18" s="70" t="s">
        <v>56</v>
      </c>
      <c r="B18" s="133">
        <f>'20190515_LV'!B18</f>
        <v>20567.5</v>
      </c>
      <c r="C18" s="133">
        <f>'20190515_LV'!C18</f>
        <v>20878.5</v>
      </c>
      <c r="D18" s="133">
        <f>'20190515_LV'!D18</f>
        <v>20595.8</v>
      </c>
      <c r="E18" s="133">
        <f>'20190515_LV'!E18</f>
        <v>20577.7</v>
      </c>
      <c r="F18" s="133">
        <f>'20190515_LV'!F18</f>
        <v>20476</v>
      </c>
      <c r="G18" s="133">
        <f>'20190515_LV'!G18</f>
        <v>20732.7</v>
      </c>
      <c r="H18" s="133">
        <f>'20190515_LV'!H18</f>
        <v>20641.900000000001</v>
      </c>
      <c r="I18" s="133">
        <f>'20190515_LV'!I18</f>
        <v>20885.099999999999</v>
      </c>
      <c r="J18" s="133">
        <f>'20190515_LV'!J18</f>
        <v>21128.1</v>
      </c>
      <c r="K18" s="133">
        <f>'20190515_LV'!K18</f>
        <v>21374.400000000001</v>
      </c>
      <c r="L18" s="133">
        <f>'20190515_LV'!L18</f>
        <v>21237.599999999999</v>
      </c>
      <c r="M18" s="133">
        <f>'20190515_LV'!M18</f>
        <v>21420</v>
      </c>
      <c r="N18" s="133">
        <f>'20190515_LV'!N18</f>
        <v>21548.9</v>
      </c>
      <c r="O18" s="133">
        <f>'20190515_LV'!O18</f>
        <v>21877.200000000001</v>
      </c>
      <c r="P18" s="133">
        <f>'20190515_LV'!P18</f>
        <v>21850.9</v>
      </c>
      <c r="Q18" s="133">
        <f>'20190515_LV'!Q18</f>
        <v>22041.4</v>
      </c>
      <c r="R18" s="133">
        <f>'20190515_LV'!R18</f>
        <v>22174.2</v>
      </c>
      <c r="S18" s="133">
        <f>'20190515_LV'!S18</f>
        <v>22593.7</v>
      </c>
      <c r="T18" s="133">
        <f>'20190515_LV'!T18</f>
        <v>22476.7</v>
      </c>
      <c r="U18" s="133">
        <f>'20190515_LV'!U18</f>
        <v>22528.799999999999</v>
      </c>
      <c r="V18" s="133">
        <f>'20190515_LV'!V18</f>
        <v>22604.7</v>
      </c>
      <c r="W18" s="133">
        <f>'20190515_LV'!W18</f>
        <v>22498</v>
      </c>
      <c r="X18" s="133">
        <f>'20190515_LV'!X18</f>
        <v>22476.799999999999</v>
      </c>
      <c r="Y18" s="133">
        <f>'20190515_LV'!Y18</f>
        <v>22390.400000000001</v>
      </c>
      <c r="Z18" s="133">
        <f>'20190515_LV'!Z18</f>
        <v>22576.799999999999</v>
      </c>
      <c r="AA18" s="133">
        <f>'20190515_LV'!AA18</f>
        <v>23021.8</v>
      </c>
      <c r="AB18" s="133">
        <f>'20190515_LV'!AB18</f>
        <v>23329.4</v>
      </c>
      <c r="AC18" s="133">
        <f>'20190515_LV'!AC18</f>
        <v>23989.200000000001</v>
      </c>
      <c r="AD18" s="133">
        <f>'20190515_LV'!AD18</f>
        <v>24660.1</v>
      </c>
      <c r="AE18" s="133">
        <f>'20190515_LV'!AE18</f>
        <v>26798.5</v>
      </c>
      <c r="AF18" s="133">
        <f>'20190515_LV'!AF18</f>
        <v>28402.7</v>
      </c>
      <c r="AK18" s="6"/>
    </row>
    <row r="19" spans="1:39" x14ac:dyDescent="0.25">
      <c r="A19" s="6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45"/>
      <c r="M19" s="50"/>
      <c r="N19" s="50"/>
      <c r="O19" s="50"/>
      <c r="P19" s="50"/>
      <c r="Q19" s="50"/>
      <c r="R19" s="50"/>
      <c r="S19" s="50"/>
      <c r="T19" s="50"/>
      <c r="U19" s="50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22"/>
      <c r="AH19" s="22"/>
      <c r="AI19" s="6"/>
      <c r="AJ19" s="6"/>
      <c r="AK19" s="6"/>
    </row>
    <row r="20" spans="1:39" ht="13" x14ac:dyDescent="0.3">
      <c r="A20" s="54" t="s">
        <v>57</v>
      </c>
      <c r="F20" s="45"/>
      <c r="G20" s="55">
        <v>2015</v>
      </c>
      <c r="H20" s="55">
        <v>2016</v>
      </c>
      <c r="I20" s="55">
        <v>2017</v>
      </c>
      <c r="J20" s="55">
        <v>2018</v>
      </c>
      <c r="K20" s="55">
        <v>2019</v>
      </c>
      <c r="L20" s="55">
        <v>2020</v>
      </c>
      <c r="M20" s="55">
        <v>2021</v>
      </c>
      <c r="N20" s="50"/>
      <c r="O20" s="50"/>
      <c r="P20" s="50"/>
      <c r="Q20" s="50"/>
      <c r="R20" s="50"/>
      <c r="S20" s="50"/>
      <c r="T20" s="50"/>
      <c r="U20" s="50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22"/>
      <c r="AH20" s="22"/>
      <c r="AI20" s="6"/>
      <c r="AJ20" s="6"/>
      <c r="AK20" s="6"/>
    </row>
    <row r="21" spans="1:39" ht="34.5" customHeight="1" x14ac:dyDescent="0.25">
      <c r="A21" s="70" t="s">
        <v>58</v>
      </c>
      <c r="B21" s="51"/>
      <c r="C21" s="51"/>
      <c r="D21" s="51"/>
      <c r="E21" s="51"/>
      <c r="F21" s="135"/>
      <c r="G21" s="79">
        <f>'20190515_LV'!G21</f>
        <v>2E-3</v>
      </c>
      <c r="H21" s="79">
        <f>SUM(F18:I18)/SUM(B18:E18)-1</f>
        <v>1.4064476304020967E-3</v>
      </c>
      <c r="I21" s="79">
        <f>SUM(J18:M18)/SUM(F18:I18)-1</f>
        <v>2.930294902925823E-2</v>
      </c>
      <c r="J21" s="79">
        <f>SUM(N18:Q18)/SUM(J18:M18)-1</f>
        <v>2.5344028482822356E-2</v>
      </c>
      <c r="K21" s="79">
        <f>SUM(R18:U18)/SUM(N18:Q18)-1</f>
        <v>2.811549455784812E-2</v>
      </c>
      <c r="L21" s="79">
        <f>SUM(V18:Y18)/SUM(R18:U18)-1</f>
        <v>2.1888443570143856E-3</v>
      </c>
      <c r="M21" s="79">
        <f>SUM(Z18:AC18)/SUM(V18:Y18)-1</f>
        <v>3.2758733754288949E-2</v>
      </c>
      <c r="N21" s="50"/>
      <c r="O21" s="50"/>
      <c r="P21" s="50"/>
      <c r="Q21" s="50"/>
      <c r="R21" s="50"/>
      <c r="S21" s="50"/>
      <c r="T21" s="50"/>
      <c r="U21" s="50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22"/>
      <c r="AH21" s="22"/>
      <c r="AI21" s="6"/>
      <c r="AJ21" s="75"/>
      <c r="AK21" s="75"/>
      <c r="AL21" s="75"/>
      <c r="AM21" s="72"/>
    </row>
    <row r="22" spans="1:39" x14ac:dyDescent="0.25">
      <c r="A22" s="6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22"/>
      <c r="AH22" s="22"/>
      <c r="AI22" s="6"/>
      <c r="AJ22" s="75"/>
      <c r="AK22" s="75"/>
      <c r="AL22" s="75"/>
      <c r="AM22" s="73"/>
    </row>
    <row r="23" spans="1:39" ht="13" x14ac:dyDescent="0.3">
      <c r="A23" s="54" t="s">
        <v>59</v>
      </c>
      <c r="B23" s="55" t="s">
        <v>14</v>
      </c>
      <c r="C23" s="55" t="s">
        <v>15</v>
      </c>
      <c r="D23" s="55" t="s">
        <v>16</v>
      </c>
      <c r="E23" s="55" t="s">
        <v>17</v>
      </c>
      <c r="F23" s="55" t="s">
        <v>18</v>
      </c>
      <c r="G23" s="55" t="s">
        <v>19</v>
      </c>
      <c r="H23" s="55" t="s">
        <v>20</v>
      </c>
      <c r="I23" s="55" t="s">
        <v>21</v>
      </c>
      <c r="J23" s="55" t="s">
        <v>22</v>
      </c>
      <c r="K23" s="55" t="s">
        <v>23</v>
      </c>
      <c r="L23" s="55" t="s">
        <v>24</v>
      </c>
      <c r="M23" s="55" t="s">
        <v>25</v>
      </c>
      <c r="N23" s="55" t="s">
        <v>26</v>
      </c>
      <c r="O23" s="55" t="s">
        <v>27</v>
      </c>
      <c r="P23" s="55" t="s">
        <v>28</v>
      </c>
      <c r="Q23" s="55" t="s">
        <v>29</v>
      </c>
      <c r="R23" s="39" t="s">
        <v>30</v>
      </c>
      <c r="S23" s="39" t="s">
        <v>31</v>
      </c>
      <c r="T23" s="39" t="s">
        <v>32</v>
      </c>
      <c r="U23" s="39" t="s">
        <v>98</v>
      </c>
      <c r="V23" s="39" t="s">
        <v>104</v>
      </c>
      <c r="W23" s="39" t="s">
        <v>106</v>
      </c>
      <c r="X23" s="39" t="s">
        <v>107</v>
      </c>
      <c r="Y23" s="39" t="s">
        <v>108</v>
      </c>
      <c r="Z23" s="39" t="s">
        <v>118</v>
      </c>
      <c r="AA23" s="39" t="s">
        <v>121</v>
      </c>
      <c r="AB23" s="39" t="s">
        <v>122</v>
      </c>
      <c r="AC23" s="39" t="s">
        <v>123</v>
      </c>
      <c r="AD23" s="39" t="s">
        <v>124</v>
      </c>
      <c r="AE23" s="39" t="s">
        <v>125</v>
      </c>
      <c r="AF23" s="39" t="s">
        <v>129</v>
      </c>
      <c r="AJ23" s="75"/>
      <c r="AK23" s="75"/>
      <c r="AL23" s="75"/>
      <c r="AM23" s="73"/>
    </row>
    <row r="24" spans="1:39" ht="25" x14ac:dyDescent="0.35">
      <c r="A24" s="70" t="s">
        <v>60</v>
      </c>
      <c r="B24" s="134">
        <f>'20190515_LV'!B25</f>
        <v>1.002</v>
      </c>
      <c r="C24" s="134">
        <f>'20190515_LV'!C25</f>
        <v>1.006</v>
      </c>
      <c r="D24" s="134">
        <f>'20190515_LV'!D25</f>
        <v>1.004</v>
      </c>
      <c r="E24" s="134">
        <f>'20190515_LV'!E25</f>
        <v>0.99299999999999999</v>
      </c>
      <c r="F24" s="134">
        <f>'20190515_LV'!F25</f>
        <v>1.0009999999999999</v>
      </c>
      <c r="G24" s="134">
        <f>'20190515_LV'!G25</f>
        <v>1.002</v>
      </c>
      <c r="H24" s="134">
        <f>'20190515_LV'!H25</f>
        <v>1.008</v>
      </c>
      <c r="I24" s="134">
        <f>'20190515_LV'!I25</f>
        <v>1.022</v>
      </c>
      <c r="J24" s="134">
        <f>'20190515_LV'!J25</f>
        <v>1.0209999999999999</v>
      </c>
      <c r="K24" s="134">
        <f>'20190515_LV'!K25</f>
        <v>1.032</v>
      </c>
      <c r="L24" s="134">
        <f>'20190515_LV'!L25</f>
        <v>1.0349999999999999</v>
      </c>
      <c r="M24" s="134">
        <f>'20190515_LV'!M25</f>
        <v>1.028</v>
      </c>
      <c r="N24" s="134">
        <f>'20190515_LV'!N25</f>
        <v>1.0369999999999999</v>
      </c>
      <c r="O24" s="134">
        <f>'20190515_LV'!O25</f>
        <v>1.038</v>
      </c>
      <c r="P24" s="134">
        <f>'20190515_LV'!P25</f>
        <v>1.0409999999999999</v>
      </c>
      <c r="Q24" s="134">
        <f>'20190515_LV'!Q25</f>
        <v>1.04</v>
      </c>
      <c r="R24" s="134">
        <f>'20190515_LV'!R25</f>
        <v>1.04</v>
      </c>
      <c r="S24" s="134">
        <f>'20190515_LV'!S25</f>
        <v>1.0289999999999999</v>
      </c>
      <c r="T24" s="134">
        <f>'20190515_LV'!T25</f>
        <v>1.022</v>
      </c>
      <c r="U24" s="134">
        <f>'20190515_LV'!U25</f>
        <v>1.0149999999999999</v>
      </c>
      <c r="V24" s="134">
        <f>'20190515_LV'!V25</f>
        <v>1.0249999999999999</v>
      </c>
      <c r="W24" s="134">
        <f>'20190515_LV'!W25</f>
        <v>1.004</v>
      </c>
      <c r="X24" s="134">
        <f>'20190515_LV'!X25</f>
        <v>1.0029999999999999</v>
      </c>
      <c r="Y24" s="134">
        <f>'20190515_LV'!Y25</f>
        <v>1.0089999999999999</v>
      </c>
      <c r="Z24" s="134">
        <f>'20190515_LV'!Z25</f>
        <v>1.026</v>
      </c>
      <c r="AA24" s="134">
        <f>'20190515_LV'!AA25</f>
        <v>1.0529999999999999</v>
      </c>
      <c r="AB24" s="134">
        <f>'20190515_LV'!AB25</f>
        <v>1.081</v>
      </c>
      <c r="AC24" s="134">
        <f>'20190515_LV'!AC25</f>
        <v>1.107</v>
      </c>
      <c r="AD24" s="134">
        <f>'20190515_LV'!AD25</f>
        <v>1.115</v>
      </c>
      <c r="AE24" s="134">
        <f>'20190515_LV'!AE25</f>
        <v>1.1439999999999999</v>
      </c>
      <c r="AF24" s="134">
        <f>'20190515_LV'!AF25</f>
        <v>1.1559999999999999</v>
      </c>
      <c r="AJ24" s="75"/>
      <c r="AK24" s="75"/>
      <c r="AL24" s="75"/>
      <c r="AM24" s="74"/>
    </row>
    <row r="25" spans="1:39" x14ac:dyDescent="0.25">
      <c r="A25" s="6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22"/>
      <c r="AH25" s="22"/>
      <c r="AI25" s="6"/>
      <c r="AJ25" s="6"/>
      <c r="AK25" s="6"/>
    </row>
    <row r="26" spans="1:39" ht="13" x14ac:dyDescent="0.3">
      <c r="A26" s="54" t="s">
        <v>61</v>
      </c>
      <c r="F26" s="45"/>
      <c r="G26" s="55">
        <v>2015</v>
      </c>
      <c r="H26" s="55">
        <v>2016</v>
      </c>
      <c r="I26" s="55">
        <v>2017</v>
      </c>
      <c r="J26" s="55">
        <v>2018</v>
      </c>
      <c r="K26" s="55">
        <v>2019</v>
      </c>
      <c r="L26" s="55">
        <v>2020</v>
      </c>
      <c r="M26" s="55">
        <v>2021</v>
      </c>
      <c r="N26" s="50"/>
      <c r="O26" s="50"/>
      <c r="P26" s="50"/>
      <c r="Q26" s="50"/>
      <c r="R26" s="50"/>
      <c r="S26" s="50"/>
      <c r="T26" s="50"/>
      <c r="U26" s="50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22"/>
      <c r="AH26" s="22"/>
      <c r="AI26" s="6"/>
      <c r="AJ26" s="6"/>
      <c r="AK26" s="6"/>
    </row>
    <row r="27" spans="1:39" ht="14.5" x14ac:dyDescent="0.35">
      <c r="A27" s="70" t="s">
        <v>62</v>
      </c>
      <c r="B27" s="51"/>
      <c r="C27" s="51"/>
      <c r="D27" s="51"/>
      <c r="E27" s="51"/>
      <c r="F27" s="50"/>
      <c r="G27" s="134">
        <f>'20190515_LV'!G28</f>
        <v>1.0009999999999999</v>
      </c>
      <c r="H27" s="134">
        <f>'20190515_LV'!H28</f>
        <v>1.0089999999999999</v>
      </c>
      <c r="I27" s="134">
        <f>'20190515_LV'!I28</f>
        <v>1.0289999999999999</v>
      </c>
      <c r="J27" s="134">
        <f>'20190515_LV'!J28</f>
        <v>1.0389999999999999</v>
      </c>
      <c r="K27" s="134">
        <f>'20190515_LV'!K28</f>
        <v>1.026</v>
      </c>
      <c r="L27" s="134">
        <f>'20190515_LV'!L28</f>
        <v>1.01</v>
      </c>
      <c r="M27" s="134">
        <f>'20190515_LV'!M28</f>
        <v>1.069</v>
      </c>
      <c r="N27" s="134"/>
      <c r="O27" s="50"/>
      <c r="P27" s="50"/>
      <c r="Q27" s="50"/>
      <c r="R27" s="50"/>
      <c r="S27" s="50"/>
      <c r="T27" s="50"/>
      <c r="U27" s="50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22"/>
      <c r="AH27" s="22"/>
      <c r="AI27" s="6"/>
      <c r="AJ27" s="6"/>
      <c r="AK27" s="6"/>
    </row>
    <row r="28" spans="1:39" x14ac:dyDescent="0.2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21"/>
      <c r="AH28" s="21"/>
    </row>
    <row r="29" spans="1:39" ht="14" hidden="1" x14ac:dyDescent="0.25">
      <c r="L29" s="137"/>
      <c r="M29" s="137"/>
      <c r="N29" s="137"/>
      <c r="O29" s="137"/>
    </row>
    <row r="30" spans="1:39" ht="14" hidden="1" x14ac:dyDescent="0.25">
      <c r="L30" s="139"/>
      <c r="M30" s="139"/>
      <c r="N30" s="139"/>
      <c r="O30" s="139"/>
    </row>
    <row r="32" spans="1:39" ht="14" hidden="1" x14ac:dyDescent="0.25">
      <c r="L32" s="137"/>
      <c r="M32" s="137"/>
      <c r="N32" s="137"/>
      <c r="O32" s="137"/>
    </row>
  </sheetData>
  <mergeCells count="15">
    <mergeCell ref="AI1:AL1"/>
    <mergeCell ref="P1:P2"/>
    <mergeCell ref="L1:O1"/>
    <mergeCell ref="A1:A2"/>
    <mergeCell ref="B1:E1"/>
    <mergeCell ref="F1:F2"/>
    <mergeCell ref="G1:J1"/>
    <mergeCell ref="K1:K2"/>
    <mergeCell ref="U1:U2"/>
    <mergeCell ref="Q1:T1"/>
    <mergeCell ref="V1:Y1"/>
    <mergeCell ref="Z1:Z2"/>
    <mergeCell ref="AA1:AD1"/>
    <mergeCell ref="AE1:AE2"/>
    <mergeCell ref="AF1:AH1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A51"/>
  <sheetViews>
    <sheetView showGridLines="0" zoomScale="50" zoomScaleNormal="50" workbookViewId="0">
      <selection sqref="A1:G1"/>
    </sheetView>
  </sheetViews>
  <sheetFormatPr defaultColWidth="0" defaultRowHeight="14.25" customHeight="1" zeroHeight="1" x14ac:dyDescent="0.3"/>
  <cols>
    <col min="1" max="1" width="10.26953125" style="101" customWidth="1"/>
    <col min="2" max="2" width="12.1796875" style="101" customWidth="1"/>
    <col min="3" max="3" width="13.453125" style="101" customWidth="1"/>
    <col min="4" max="4" width="12" style="101" customWidth="1"/>
    <col min="5" max="5" width="11.26953125" style="101" customWidth="1"/>
    <col min="6" max="6" width="10.7265625" style="101" customWidth="1"/>
    <col min="7" max="7" width="12" style="101" customWidth="1"/>
    <col min="8" max="8" width="25.453125" style="101" customWidth="1"/>
    <col min="9" max="10" width="8.7265625" style="101" customWidth="1"/>
    <col min="11" max="11" width="10.26953125" style="101" customWidth="1"/>
    <col min="12" max="12" width="14.26953125" style="101" customWidth="1"/>
    <col min="13" max="13" width="12.1796875" style="101" customWidth="1"/>
    <col min="14" max="14" width="10.26953125" style="101" customWidth="1"/>
    <col min="15" max="15" width="8.7265625" style="101" customWidth="1"/>
    <col min="16" max="16" width="9.26953125" style="101" customWidth="1"/>
    <col min="17" max="27" width="8.7265625" style="101" customWidth="1"/>
    <col min="28" max="16384" width="8.7265625" style="101" hidden="1"/>
  </cols>
  <sheetData>
    <row r="1" spans="1:16" s="24" customFormat="1" ht="14.15" customHeight="1" x14ac:dyDescent="0.3">
      <c r="A1" s="163" t="s">
        <v>63</v>
      </c>
      <c r="B1" s="163"/>
      <c r="C1" s="163"/>
      <c r="D1" s="163"/>
      <c r="E1" s="163"/>
      <c r="F1" s="163"/>
      <c r="G1" s="163"/>
      <c r="J1" s="164" t="s">
        <v>64</v>
      </c>
      <c r="K1" s="164"/>
      <c r="L1" s="164"/>
      <c r="M1" s="164"/>
      <c r="N1" s="164"/>
      <c r="O1" s="164"/>
      <c r="P1" s="164"/>
    </row>
    <row r="2" spans="1:16" s="24" customFormat="1" ht="14.65" customHeight="1" x14ac:dyDescent="0.3">
      <c r="A2" s="165" t="s">
        <v>65</v>
      </c>
      <c r="B2" s="165"/>
      <c r="C2" s="165"/>
      <c r="D2" s="165"/>
      <c r="E2" s="165"/>
      <c r="F2" s="165"/>
      <c r="G2" s="165"/>
      <c r="J2" s="164"/>
      <c r="K2" s="164"/>
      <c r="L2" s="164"/>
      <c r="M2" s="164"/>
      <c r="N2" s="164"/>
      <c r="O2" s="164"/>
      <c r="P2" s="164"/>
    </row>
    <row r="3" spans="1:16" s="24" customFormat="1" ht="14.65" customHeight="1" x14ac:dyDescent="0.3">
      <c r="A3" s="165" t="s">
        <v>66</v>
      </c>
      <c r="B3" s="165"/>
      <c r="C3" s="165"/>
      <c r="D3" s="165"/>
      <c r="E3" s="165"/>
      <c r="F3" s="165"/>
      <c r="G3" s="165"/>
      <c r="J3" s="164"/>
      <c r="K3" s="164"/>
      <c r="L3" s="164"/>
      <c r="M3" s="164"/>
      <c r="N3" s="164"/>
      <c r="O3" s="164"/>
      <c r="P3" s="164"/>
    </row>
    <row r="4" spans="1:16" s="24" customFormat="1" ht="21" x14ac:dyDescent="0.3">
      <c r="A4" s="80"/>
      <c r="B4" s="81" t="s">
        <v>67</v>
      </c>
      <c r="C4" s="81" t="s">
        <v>68</v>
      </c>
      <c r="D4" s="81" t="s">
        <v>69</v>
      </c>
      <c r="E4" s="81" t="s">
        <v>70</v>
      </c>
      <c r="F4" s="81" t="s">
        <v>71</v>
      </c>
      <c r="G4" s="81" t="s">
        <v>72</v>
      </c>
      <c r="H4" s="80"/>
      <c r="I4" s="80"/>
      <c r="J4" s="80"/>
      <c r="K4" s="81" t="s">
        <v>8</v>
      </c>
      <c r="L4" s="81" t="s">
        <v>68</v>
      </c>
      <c r="M4" s="81" t="s">
        <v>69</v>
      </c>
      <c r="N4" s="81" t="s">
        <v>70</v>
      </c>
      <c r="O4" s="81" t="s">
        <v>71</v>
      </c>
      <c r="P4" s="81" t="s">
        <v>72</v>
      </c>
    </row>
    <row r="5" spans="1:16" s="24" customFormat="1" ht="31.5" x14ac:dyDescent="0.3">
      <c r="A5" s="80"/>
      <c r="B5" s="81" t="s">
        <v>73</v>
      </c>
      <c r="C5" s="81" t="s">
        <v>74</v>
      </c>
      <c r="D5" s="81" t="s">
        <v>75</v>
      </c>
      <c r="E5" s="81" t="s">
        <v>76</v>
      </c>
      <c r="F5" s="81" t="s">
        <v>77</v>
      </c>
      <c r="G5" s="81" t="s">
        <v>78</v>
      </c>
      <c r="H5" s="80"/>
      <c r="I5" s="80"/>
      <c r="J5" s="82"/>
      <c r="K5" s="81" t="s">
        <v>47</v>
      </c>
      <c r="L5" s="81" t="s">
        <v>74</v>
      </c>
      <c r="M5" s="81" t="s">
        <v>75</v>
      </c>
      <c r="N5" s="81" t="s">
        <v>76</v>
      </c>
      <c r="O5" s="81" t="s">
        <v>77</v>
      </c>
      <c r="P5" s="81" t="s">
        <v>79</v>
      </c>
    </row>
    <row r="6" spans="1:16" s="24" customFormat="1" ht="14.5" x14ac:dyDescent="0.35">
      <c r="A6" s="83" t="s">
        <v>80</v>
      </c>
      <c r="B6" s="104">
        <v>5758156</v>
      </c>
      <c r="C6" s="104">
        <v>3407707</v>
      </c>
      <c r="D6" s="104">
        <v>1054673</v>
      </c>
      <c r="E6" s="104">
        <v>1456101</v>
      </c>
      <c r="F6" s="104">
        <v>3338708</v>
      </c>
      <c r="G6" s="104">
        <v>-3646374</v>
      </c>
      <c r="H6" s="84"/>
      <c r="I6" s="85">
        <v>2014</v>
      </c>
      <c r="J6" s="83" t="s">
        <v>7</v>
      </c>
      <c r="K6" s="86">
        <f t="shared" ref="K6:K17" si="0">(B13/B9-1)*100</f>
        <v>1.4481035739343673</v>
      </c>
      <c r="L6" s="86">
        <f t="shared" ref="L6:L31" si="1">(C13-C9)/B9*100</f>
        <v>0.48761890905530869</v>
      </c>
      <c r="M6" s="86">
        <f t="shared" ref="M6:M31" si="2">(D13-D9)/B9*100</f>
        <v>0.63574532658178273</v>
      </c>
      <c r="N6" s="86">
        <f t="shared" ref="N6:N28" si="3">(E13-E9)/B9*100</f>
        <v>0.23724022212673843</v>
      </c>
      <c r="O6" s="86">
        <f t="shared" ref="O6:O31" si="4">(F13-F9)/B9*100</f>
        <v>3.9428141945730153</v>
      </c>
      <c r="P6" s="86">
        <f t="shared" ref="P6:P28" si="5">(G13-G9)/B9*100</f>
        <v>-3.0448604637249197</v>
      </c>
    </row>
    <row r="7" spans="1:16" s="24" customFormat="1" ht="14.5" x14ac:dyDescent="0.35">
      <c r="A7" s="83" t="s">
        <v>81</v>
      </c>
      <c r="B7" s="104">
        <v>5754289</v>
      </c>
      <c r="C7" s="104">
        <v>3521561</v>
      </c>
      <c r="D7" s="104">
        <v>1059024</v>
      </c>
      <c r="E7" s="104">
        <v>1439828</v>
      </c>
      <c r="F7" s="104">
        <v>3347997</v>
      </c>
      <c r="G7" s="104">
        <v>-3611052</v>
      </c>
      <c r="H7" s="84"/>
      <c r="I7" s="85">
        <v>2015</v>
      </c>
      <c r="J7" s="83" t="s">
        <v>4</v>
      </c>
      <c r="K7" s="86">
        <f t="shared" si="0"/>
        <v>3.0327547234477725</v>
      </c>
      <c r="L7" s="86">
        <f t="shared" si="1"/>
        <v>1.3687696186968561</v>
      </c>
      <c r="M7" s="86">
        <f t="shared" si="2"/>
        <v>0.59406910133447932</v>
      </c>
      <c r="N7" s="86">
        <f t="shared" si="3"/>
        <v>2.3307827894046795E-2</v>
      </c>
      <c r="O7" s="86">
        <f t="shared" si="4"/>
        <v>2.0794458619170153</v>
      </c>
      <c r="P7" s="86">
        <f t="shared" si="5"/>
        <v>1.2291436591827741E-2</v>
      </c>
    </row>
    <row r="8" spans="1:16" s="24" customFormat="1" ht="14.5" x14ac:dyDescent="0.35">
      <c r="A8" s="83" t="s">
        <v>82</v>
      </c>
      <c r="B8" s="104">
        <v>5834105</v>
      </c>
      <c r="C8" s="104">
        <v>3535931</v>
      </c>
      <c r="D8" s="104">
        <v>1067429</v>
      </c>
      <c r="E8" s="104">
        <v>1394094</v>
      </c>
      <c r="F8" s="104">
        <v>3402033</v>
      </c>
      <c r="G8" s="104">
        <v>-3662434</v>
      </c>
      <c r="H8" s="84"/>
      <c r="I8" s="85"/>
      <c r="J8" s="83" t="s">
        <v>5</v>
      </c>
      <c r="K8" s="86">
        <f t="shared" si="0"/>
        <v>4.0158571959232559</v>
      </c>
      <c r="L8" s="86">
        <f t="shared" si="1"/>
        <v>0.93381603189843165</v>
      </c>
      <c r="M8" s="86">
        <f t="shared" si="2"/>
        <v>0.54592842339443859</v>
      </c>
      <c r="N8" s="86">
        <f t="shared" si="3"/>
        <v>1.1148618246601183</v>
      </c>
      <c r="O8" s="86">
        <f t="shared" si="4"/>
        <v>1.3798419558020245</v>
      </c>
      <c r="P8" s="86">
        <f t="shared" si="5"/>
        <v>-0.74287471556713025</v>
      </c>
    </row>
    <row r="9" spans="1:16" s="24" customFormat="1" ht="14.5" x14ac:dyDescent="0.35">
      <c r="A9" s="83" t="s">
        <v>83</v>
      </c>
      <c r="B9" s="104">
        <v>5883488</v>
      </c>
      <c r="C9" s="104">
        <v>3492033</v>
      </c>
      <c r="D9" s="104">
        <v>1074335</v>
      </c>
      <c r="E9" s="104">
        <v>1371525</v>
      </c>
      <c r="F9" s="104">
        <v>3449622</v>
      </c>
      <c r="G9" s="104">
        <v>-3644241</v>
      </c>
      <c r="H9" s="84"/>
      <c r="I9" s="85"/>
      <c r="J9" s="83" t="s">
        <v>6</v>
      </c>
      <c r="K9" s="86">
        <f t="shared" si="0"/>
        <v>4.3020223160241233</v>
      </c>
      <c r="L9" s="86">
        <f t="shared" si="1"/>
        <v>2.0061523126735281</v>
      </c>
      <c r="M9" s="86">
        <f t="shared" si="2"/>
        <v>0.49710147611727445</v>
      </c>
      <c r="N9" s="86">
        <f t="shared" si="3"/>
        <v>-0.66862202676104487</v>
      </c>
      <c r="O9" s="86">
        <f t="shared" si="4"/>
        <v>2.7038353456592858</v>
      </c>
      <c r="P9" s="86">
        <f t="shared" si="5"/>
        <v>-3.0805003342184087</v>
      </c>
    </row>
    <row r="10" spans="1:16" s="24" customFormat="1" ht="14.5" x14ac:dyDescent="0.35">
      <c r="A10" s="83" t="s">
        <v>84</v>
      </c>
      <c r="B10" s="104">
        <v>5882144</v>
      </c>
      <c r="C10" s="104">
        <v>3474104</v>
      </c>
      <c r="D10" s="104">
        <v>1084749</v>
      </c>
      <c r="E10" s="104">
        <v>1341272</v>
      </c>
      <c r="F10" s="104">
        <v>3565253</v>
      </c>
      <c r="G10" s="104">
        <v>-3746387</v>
      </c>
      <c r="H10" s="84"/>
      <c r="I10" s="85"/>
      <c r="J10" s="83" t="s">
        <v>7</v>
      </c>
      <c r="K10" s="86">
        <f t="shared" si="0"/>
        <v>3.6062202625133377</v>
      </c>
      <c r="L10" s="86">
        <f t="shared" si="1"/>
        <v>1.0690961010352864</v>
      </c>
      <c r="M10" s="86">
        <f t="shared" si="2"/>
        <v>0.36440175201011549</v>
      </c>
      <c r="N10" s="86">
        <f t="shared" si="3"/>
        <v>-1.6724616318463341</v>
      </c>
      <c r="O10" s="86">
        <f t="shared" si="4"/>
        <v>1.1626175069994455</v>
      </c>
      <c r="P10" s="86">
        <f t="shared" si="5"/>
        <v>-0.42138245815201902</v>
      </c>
    </row>
    <row r="11" spans="1:16" s="24" customFormat="1" ht="14.5" x14ac:dyDescent="0.35">
      <c r="A11" s="83" t="s">
        <v>85</v>
      </c>
      <c r="B11" s="104">
        <v>5911764</v>
      </c>
      <c r="C11" s="104">
        <v>3530548</v>
      </c>
      <c r="D11" s="104">
        <v>1093927</v>
      </c>
      <c r="E11" s="104">
        <v>1329716</v>
      </c>
      <c r="F11" s="104">
        <v>3556616</v>
      </c>
      <c r="G11" s="104">
        <v>-3723189</v>
      </c>
      <c r="H11" s="84"/>
      <c r="I11" s="85">
        <v>2016</v>
      </c>
      <c r="J11" s="83" t="s">
        <v>4</v>
      </c>
      <c r="K11" s="86">
        <f t="shared" si="0"/>
        <v>3.935807647344669</v>
      </c>
      <c r="L11" s="86">
        <f t="shared" si="1"/>
        <v>2.4176743472317215</v>
      </c>
      <c r="M11" s="86">
        <f t="shared" si="2"/>
        <v>0.32238077991464453</v>
      </c>
      <c r="N11" s="86">
        <f t="shared" si="3"/>
        <v>-1.3837887249227998</v>
      </c>
      <c r="O11" s="86">
        <f t="shared" si="4"/>
        <v>1.454574554886656</v>
      </c>
      <c r="P11" s="86">
        <f t="shared" si="5"/>
        <v>-2.2146889672281409</v>
      </c>
    </row>
    <row r="12" spans="1:16" s="24" customFormat="1" ht="14.5" x14ac:dyDescent="0.35">
      <c r="A12" s="83" t="s">
        <v>86</v>
      </c>
      <c r="B12" s="104">
        <v>5939230</v>
      </c>
      <c r="C12" s="104">
        <v>3516706</v>
      </c>
      <c r="D12" s="104">
        <v>1101710</v>
      </c>
      <c r="E12" s="104">
        <v>1357744</v>
      </c>
      <c r="F12" s="104">
        <v>3585830</v>
      </c>
      <c r="G12" s="104">
        <v>-3692265</v>
      </c>
      <c r="H12" s="84"/>
      <c r="I12" s="85"/>
      <c r="J12" s="83" t="s">
        <v>5</v>
      </c>
      <c r="K12" s="86">
        <f t="shared" si="0"/>
        <v>1.5221398913544792</v>
      </c>
      <c r="L12" s="86">
        <f t="shared" si="1"/>
        <v>2.2126068355219206</v>
      </c>
      <c r="M12" s="86">
        <f t="shared" si="2"/>
        <v>0.31098495862532388</v>
      </c>
      <c r="N12" s="86">
        <f t="shared" si="3"/>
        <v>-3.327553693407828</v>
      </c>
      <c r="O12" s="86">
        <f t="shared" si="4"/>
        <v>3.5322804436109445</v>
      </c>
      <c r="P12" s="86">
        <f t="shared" si="5"/>
        <v>-3.3100066155248222</v>
      </c>
    </row>
    <row r="13" spans="1:16" s="24" customFormat="1" ht="14.5" x14ac:dyDescent="0.35">
      <c r="A13" s="83" t="s">
        <v>87</v>
      </c>
      <c r="B13" s="104">
        <v>5968687</v>
      </c>
      <c r="C13" s="104">
        <v>3520722</v>
      </c>
      <c r="D13" s="104">
        <v>1111739</v>
      </c>
      <c r="E13" s="104">
        <v>1385483</v>
      </c>
      <c r="F13" s="104">
        <v>3681597</v>
      </c>
      <c r="G13" s="104">
        <v>-3823385</v>
      </c>
      <c r="H13" s="84"/>
      <c r="I13" s="85"/>
      <c r="J13" s="83" t="s">
        <v>6</v>
      </c>
      <c r="K13" s="86">
        <f t="shared" si="0"/>
        <v>0.92018434358069889</v>
      </c>
      <c r="L13" s="86">
        <f t="shared" si="1"/>
        <v>0.94562529450402821</v>
      </c>
      <c r="M13" s="86">
        <f t="shared" si="2"/>
        <v>0.37556073809106016</v>
      </c>
      <c r="N13" s="86">
        <f t="shared" si="3"/>
        <v>-1.3864511116452563</v>
      </c>
      <c r="O13" s="86">
        <f t="shared" si="4"/>
        <v>2.4268342626975121</v>
      </c>
      <c r="P13" s="86">
        <f t="shared" si="5"/>
        <v>-0.19205012254757547</v>
      </c>
    </row>
    <row r="14" spans="1:16" s="24" customFormat="1" ht="14.5" x14ac:dyDescent="0.35">
      <c r="A14" s="83" t="s">
        <v>14</v>
      </c>
      <c r="B14" s="104">
        <v>6060535</v>
      </c>
      <c r="C14" s="104">
        <v>3554617</v>
      </c>
      <c r="D14" s="104">
        <v>1119693</v>
      </c>
      <c r="E14" s="104">
        <v>1342643</v>
      </c>
      <c r="F14" s="104">
        <v>3687569</v>
      </c>
      <c r="G14" s="104">
        <v>-3745664</v>
      </c>
      <c r="H14" s="84"/>
      <c r="I14" s="85"/>
      <c r="J14" s="83" t="s">
        <v>7</v>
      </c>
      <c r="K14" s="86">
        <f t="shared" si="0"/>
        <v>2.2953522605604793</v>
      </c>
      <c r="L14" s="86">
        <f t="shared" si="1"/>
        <v>2.2154516277752774</v>
      </c>
      <c r="M14" s="86">
        <f t="shared" si="2"/>
        <v>0.53415861205437132</v>
      </c>
      <c r="N14" s="86">
        <f t="shared" si="3"/>
        <v>-0.37151126039407623</v>
      </c>
      <c r="O14" s="86">
        <f t="shared" si="4"/>
        <v>2.0998778932041771</v>
      </c>
      <c r="P14" s="86">
        <f t="shared" si="5"/>
        <v>-3.3232097835503014</v>
      </c>
    </row>
    <row r="15" spans="1:16" s="24" customFormat="1" ht="14.5" x14ac:dyDescent="0.35">
      <c r="A15" s="83" t="s">
        <v>15</v>
      </c>
      <c r="B15" s="104">
        <v>6149172</v>
      </c>
      <c r="C15" s="104">
        <v>3585753</v>
      </c>
      <c r="D15" s="104">
        <v>1126201</v>
      </c>
      <c r="E15" s="104">
        <v>1395624</v>
      </c>
      <c r="F15" s="104">
        <v>3638189</v>
      </c>
      <c r="G15" s="104">
        <v>-3767106</v>
      </c>
      <c r="H15" s="84"/>
      <c r="I15" s="85">
        <v>2017</v>
      </c>
      <c r="J15" s="83" t="s">
        <v>4</v>
      </c>
      <c r="K15" s="86">
        <f t="shared" si="0"/>
        <v>1.9669424006670155</v>
      </c>
      <c r="L15" s="86">
        <f t="shared" si="1"/>
        <v>1.2544240685841361</v>
      </c>
      <c r="M15" s="86">
        <f t="shared" si="2"/>
        <v>0.59345306113636531</v>
      </c>
      <c r="N15" s="86">
        <f t="shared" si="3"/>
        <v>0.28988424633112275</v>
      </c>
      <c r="O15" s="86">
        <f t="shared" si="4"/>
        <v>4.4757746624658319</v>
      </c>
      <c r="P15" s="86">
        <f t="shared" si="5"/>
        <v>-4.3505814989079337</v>
      </c>
    </row>
    <row r="16" spans="1:16" s="24" customFormat="1" ht="14.5" x14ac:dyDescent="0.35">
      <c r="A16" s="83" t="s">
        <v>16</v>
      </c>
      <c r="B16" s="104">
        <v>6194737</v>
      </c>
      <c r="C16" s="104">
        <v>3635856</v>
      </c>
      <c r="D16" s="104">
        <v>1131234</v>
      </c>
      <c r="E16" s="104">
        <v>1318033</v>
      </c>
      <c r="F16" s="104">
        <v>3746417</v>
      </c>
      <c r="G16" s="104">
        <v>-3875223</v>
      </c>
      <c r="H16" s="84"/>
      <c r="I16" s="80"/>
      <c r="J16" s="83" t="s">
        <v>5</v>
      </c>
      <c r="K16" s="86">
        <f t="shared" si="0"/>
        <v>3.7713220619497445</v>
      </c>
      <c r="L16" s="86">
        <f t="shared" si="1"/>
        <v>0.70170762310518842</v>
      </c>
      <c r="M16" s="86">
        <f t="shared" si="2"/>
        <v>0.6778400168771207</v>
      </c>
      <c r="N16" s="86">
        <f t="shared" si="3"/>
        <v>2.9584778938711671</v>
      </c>
      <c r="O16" s="86">
        <f t="shared" si="4"/>
        <v>2.7588710205772404</v>
      </c>
      <c r="P16" s="86">
        <f t="shared" si="5"/>
        <v>-4.3573598967509781</v>
      </c>
    </row>
    <row r="17" spans="1:16" s="24" customFormat="1" ht="14.5" x14ac:dyDescent="0.35">
      <c r="A17" s="83" t="s">
        <v>17</v>
      </c>
      <c r="B17" s="104">
        <v>6183931</v>
      </c>
      <c r="C17" s="104">
        <v>3584533</v>
      </c>
      <c r="D17" s="104">
        <v>1133489</v>
      </c>
      <c r="E17" s="104">
        <v>1285659</v>
      </c>
      <c r="F17" s="104">
        <v>3750990</v>
      </c>
      <c r="G17" s="104">
        <v>-3848536</v>
      </c>
      <c r="H17" s="84"/>
      <c r="I17" s="80"/>
      <c r="J17" s="83" t="s">
        <v>6</v>
      </c>
      <c r="K17" s="86">
        <f t="shared" si="0"/>
        <v>3.9921525847204098</v>
      </c>
      <c r="L17" s="86">
        <f t="shared" si="1"/>
        <v>2.0702396452827534</v>
      </c>
      <c r="M17" s="86">
        <f t="shared" si="2"/>
        <v>0.65260231551536052</v>
      </c>
      <c r="N17" s="86">
        <f t="shared" si="3"/>
        <v>2.6874118245480458</v>
      </c>
      <c r="O17" s="86">
        <f t="shared" si="4"/>
        <v>2.6592436665632291</v>
      </c>
      <c r="P17" s="86">
        <f t="shared" si="5"/>
        <v>-7.49604110215716</v>
      </c>
    </row>
    <row r="18" spans="1:16" s="24" customFormat="1" ht="14.5" x14ac:dyDescent="0.35">
      <c r="A18" s="83" t="s">
        <v>18</v>
      </c>
      <c r="B18" s="104">
        <v>6299066</v>
      </c>
      <c r="C18" s="104">
        <v>3701141</v>
      </c>
      <c r="D18" s="104">
        <v>1139231</v>
      </c>
      <c r="E18" s="104">
        <v>1258778</v>
      </c>
      <c r="F18" s="104">
        <v>3775724</v>
      </c>
      <c r="G18" s="104">
        <v>-3879886</v>
      </c>
      <c r="H18" s="84"/>
      <c r="I18" s="80"/>
      <c r="J18" s="83" t="s">
        <v>7</v>
      </c>
      <c r="K18" s="86">
        <f t="shared" ref="K18:K31" si="6">(B25/B21-1)*100</f>
        <v>3.4770531313143449</v>
      </c>
      <c r="L18" s="86">
        <f t="shared" si="1"/>
        <v>2.5900136487068823</v>
      </c>
      <c r="M18" s="86">
        <f t="shared" si="2"/>
        <v>0.53828135052958692</v>
      </c>
      <c r="N18" s="86">
        <f t="shared" si="3"/>
        <v>2.3838603171672403</v>
      </c>
      <c r="O18" s="86">
        <f t="shared" si="4"/>
        <v>5.5915593639708918</v>
      </c>
      <c r="P18" s="86">
        <f t="shared" si="5"/>
        <v>-4.9087130094592464</v>
      </c>
    </row>
    <row r="19" spans="1:16" s="24" customFormat="1" ht="14.5" x14ac:dyDescent="0.35">
      <c r="A19" s="83" t="s">
        <v>19</v>
      </c>
      <c r="B19" s="104">
        <v>6242771</v>
      </c>
      <c r="C19" s="104">
        <v>3721810</v>
      </c>
      <c r="D19" s="104">
        <v>1145324</v>
      </c>
      <c r="E19" s="104">
        <v>1191007</v>
      </c>
      <c r="F19" s="104">
        <v>3855395</v>
      </c>
      <c r="G19" s="104">
        <v>-3970644</v>
      </c>
      <c r="H19" s="84"/>
      <c r="I19" s="85">
        <v>2018</v>
      </c>
      <c r="J19" s="83" t="s">
        <v>4</v>
      </c>
      <c r="K19" s="86">
        <f t="shared" si="6"/>
        <v>3.1856938345452557</v>
      </c>
      <c r="L19" s="86">
        <f t="shared" si="1"/>
        <v>1.8239084285839953</v>
      </c>
      <c r="M19" s="86">
        <f t="shared" si="2"/>
        <v>0.42782422136816878</v>
      </c>
      <c r="N19" s="86">
        <f t="shared" si="3"/>
        <v>3.5355789732623482</v>
      </c>
      <c r="O19" s="86">
        <f t="shared" si="4"/>
        <v>1.6754411708611208</v>
      </c>
      <c r="P19" s="86">
        <f t="shared" si="5"/>
        <v>-4.6731377175494497</v>
      </c>
    </row>
    <row r="20" spans="1:16" s="24" customFormat="1" ht="14.5" x14ac:dyDescent="0.35">
      <c r="A20" s="83" t="s">
        <v>20</v>
      </c>
      <c r="B20" s="104">
        <v>6251740</v>
      </c>
      <c r="C20" s="104">
        <v>3694435</v>
      </c>
      <c r="D20" s="104">
        <v>1154499</v>
      </c>
      <c r="E20" s="104">
        <v>1232146</v>
      </c>
      <c r="F20" s="104">
        <v>3896753</v>
      </c>
      <c r="G20" s="104">
        <v>-3887120</v>
      </c>
      <c r="H20" s="84"/>
      <c r="I20" s="85"/>
      <c r="J20" s="83" t="s">
        <v>5</v>
      </c>
      <c r="K20" s="86">
        <f t="shared" si="6"/>
        <v>3.9149418836017302</v>
      </c>
      <c r="L20" s="86">
        <f t="shared" si="1"/>
        <v>2.4019921564704796</v>
      </c>
      <c r="M20" s="86">
        <f t="shared" si="2"/>
        <v>0.33274644245644552</v>
      </c>
      <c r="N20" s="86">
        <f t="shared" si="3"/>
        <v>1.9169659007447433</v>
      </c>
      <c r="O20" s="86">
        <f t="shared" si="4"/>
        <v>6.4277363208270932</v>
      </c>
      <c r="P20" s="86">
        <f t="shared" si="5"/>
        <v>-3.6748754207569192</v>
      </c>
    </row>
    <row r="21" spans="1:16" s="24" customFormat="1" ht="14.5" x14ac:dyDescent="0.35">
      <c r="A21" s="83" t="s">
        <v>21</v>
      </c>
      <c r="B21" s="104">
        <v>6325874</v>
      </c>
      <c r="C21" s="104">
        <v>3721535</v>
      </c>
      <c r="D21" s="104">
        <v>1166521</v>
      </c>
      <c r="E21" s="104">
        <v>1262685</v>
      </c>
      <c r="F21" s="104">
        <v>3880845</v>
      </c>
      <c r="G21" s="104">
        <v>-4054041</v>
      </c>
      <c r="H21" s="84"/>
      <c r="I21" s="80"/>
      <c r="J21" s="83" t="s">
        <v>6</v>
      </c>
      <c r="K21" s="86">
        <f t="shared" si="6"/>
        <v>4.7309938183313305</v>
      </c>
      <c r="L21" s="86">
        <f t="shared" si="1"/>
        <v>1.6104885793175201</v>
      </c>
      <c r="M21" s="86">
        <f t="shared" si="2"/>
        <v>0.3334246481367858</v>
      </c>
      <c r="N21" s="86">
        <f t="shared" si="3"/>
        <v>1.9463588850201015</v>
      </c>
      <c r="O21" s="86">
        <f t="shared" si="4"/>
        <v>2.0612125016477427</v>
      </c>
      <c r="P21" s="86">
        <f t="shared" si="5"/>
        <v>-4.1269933070504621</v>
      </c>
    </row>
    <row r="22" spans="1:16" s="24" customFormat="1" ht="14.5" x14ac:dyDescent="0.35">
      <c r="A22" s="83" t="s">
        <v>22</v>
      </c>
      <c r="B22" s="104">
        <v>6422965</v>
      </c>
      <c r="C22" s="104">
        <v>3780158</v>
      </c>
      <c r="D22" s="104">
        <v>1176613</v>
      </c>
      <c r="E22" s="104">
        <v>1277038</v>
      </c>
      <c r="F22" s="104">
        <v>4057656</v>
      </c>
      <c r="G22" s="104">
        <v>-4153932</v>
      </c>
      <c r="H22" s="84"/>
      <c r="I22" s="80"/>
      <c r="J22" s="83" t="s">
        <v>7</v>
      </c>
      <c r="K22" s="86">
        <f t="shared" si="6"/>
        <v>4.9533229409633117</v>
      </c>
      <c r="L22" s="86">
        <f t="shared" si="1"/>
        <v>1.2488259697627253</v>
      </c>
      <c r="M22" s="86">
        <f t="shared" si="2"/>
        <v>0.42815057163127412</v>
      </c>
      <c r="N22" s="86">
        <f t="shared" si="3"/>
        <v>3.0221845120281192</v>
      </c>
      <c r="O22" s="86">
        <f t="shared" si="4"/>
        <v>0.9225112544967573</v>
      </c>
      <c r="P22" s="86">
        <f t="shared" si="5"/>
        <v>-4.4146897840884307</v>
      </c>
    </row>
    <row r="23" spans="1:16" s="24" customFormat="1" ht="14.5" x14ac:dyDescent="0.35">
      <c r="A23" s="83" t="s">
        <v>23</v>
      </c>
      <c r="B23" s="104">
        <v>6478206</v>
      </c>
      <c r="C23" s="104">
        <v>3765616</v>
      </c>
      <c r="D23" s="104">
        <v>1187640</v>
      </c>
      <c r="E23" s="104">
        <v>1375698</v>
      </c>
      <c r="F23" s="104">
        <v>4027625</v>
      </c>
      <c r="G23" s="104">
        <v>-4242664</v>
      </c>
      <c r="H23" s="84"/>
      <c r="I23" s="85">
        <v>2019</v>
      </c>
      <c r="J23" s="42" t="s">
        <v>4</v>
      </c>
      <c r="K23" s="86">
        <f t="shared" si="6"/>
        <v>4.0457747706138969</v>
      </c>
      <c r="L23" s="86">
        <f t="shared" si="1"/>
        <v>0.73245426951402026</v>
      </c>
      <c r="M23" s="86">
        <f t="shared" si="2"/>
        <v>0.58158474411704664</v>
      </c>
      <c r="N23" s="86">
        <f t="shared" si="3"/>
        <v>1.4756515235347556</v>
      </c>
      <c r="O23" s="86">
        <f t="shared" si="4"/>
        <v>2.6382778271589591</v>
      </c>
      <c r="P23" s="86">
        <f t="shared" si="5"/>
        <v>-2.4945149670747138</v>
      </c>
    </row>
    <row r="24" spans="1:16" s="24" customFormat="1" ht="14.5" x14ac:dyDescent="0.35">
      <c r="A24" s="83" t="s">
        <v>24</v>
      </c>
      <c r="B24" s="104">
        <v>6501319</v>
      </c>
      <c r="C24" s="104">
        <v>3823861</v>
      </c>
      <c r="D24" s="104">
        <v>1195298</v>
      </c>
      <c r="E24" s="104">
        <v>1400156</v>
      </c>
      <c r="F24" s="104">
        <v>4063002</v>
      </c>
      <c r="G24" s="104">
        <v>-4355753</v>
      </c>
      <c r="H24" s="84"/>
      <c r="I24" s="80"/>
      <c r="J24" s="87" t="s">
        <v>5</v>
      </c>
      <c r="K24" s="88">
        <f t="shared" si="6"/>
        <v>2.9775436790979715</v>
      </c>
      <c r="L24" s="88">
        <f t="shared" si="1"/>
        <v>0.75408982766037846</v>
      </c>
      <c r="M24" s="88">
        <f t="shared" si="2"/>
        <v>0.65900415697142412</v>
      </c>
      <c r="N24" s="88">
        <f t="shared" si="3"/>
        <v>2.0177592284052586</v>
      </c>
      <c r="O24" s="88">
        <f t="shared" si="4"/>
        <v>-1.1633399803678766</v>
      </c>
      <c r="P24" s="88">
        <f t="shared" si="5"/>
        <v>-2.8908955433178289</v>
      </c>
    </row>
    <row r="25" spans="1:16" s="24" customFormat="1" ht="14.5" x14ac:dyDescent="0.35">
      <c r="A25" s="83" t="s">
        <v>25</v>
      </c>
      <c r="B25" s="104">
        <v>6545828</v>
      </c>
      <c r="C25" s="104">
        <v>3885376</v>
      </c>
      <c r="D25" s="104">
        <v>1200572</v>
      </c>
      <c r="E25" s="104">
        <v>1413485</v>
      </c>
      <c r="F25" s="104">
        <v>4234560</v>
      </c>
      <c r="G25" s="104">
        <v>-4364560</v>
      </c>
      <c r="H25" s="84"/>
      <c r="I25" s="80"/>
      <c r="J25" s="83" t="s">
        <v>6</v>
      </c>
      <c r="K25" s="88">
        <f t="shared" si="6"/>
        <v>1.890467999511225</v>
      </c>
      <c r="L25" s="88">
        <f t="shared" si="1"/>
        <v>0.26952974461645474</v>
      </c>
      <c r="M25" s="88">
        <f t="shared" si="2"/>
        <v>0.63102740884865915</v>
      </c>
      <c r="N25" s="88">
        <f t="shared" si="3"/>
        <v>2.2169085854740622</v>
      </c>
      <c r="O25" s="88">
        <f t="shared" si="4"/>
        <v>3.6363310586620798</v>
      </c>
      <c r="P25" s="88">
        <f t="shared" si="5"/>
        <v>-1.937773759505212</v>
      </c>
    </row>
    <row r="26" spans="1:16" s="24" customFormat="1" ht="14.5" x14ac:dyDescent="0.35">
      <c r="A26" s="83" t="s">
        <v>26</v>
      </c>
      <c r="B26" s="104">
        <v>6627581</v>
      </c>
      <c r="C26" s="104">
        <v>3897307</v>
      </c>
      <c r="D26" s="104">
        <v>1204092</v>
      </c>
      <c r="E26" s="104">
        <v>1504127</v>
      </c>
      <c r="F26" s="104">
        <v>4165269</v>
      </c>
      <c r="G26" s="104">
        <v>-4454086</v>
      </c>
      <c r="H26" s="89"/>
      <c r="I26" s="85"/>
      <c r="J26" s="83" t="s">
        <v>7</v>
      </c>
      <c r="K26" s="88">
        <f t="shared" si="6"/>
        <v>1.2314004643916077</v>
      </c>
      <c r="L26" s="88">
        <f t="shared" si="1"/>
        <v>-1.1051134312577002</v>
      </c>
      <c r="M26" s="88">
        <f t="shared" si="2"/>
        <v>0.58677764865072579</v>
      </c>
      <c r="N26" s="88">
        <f t="shared" si="3"/>
        <v>0.73917797563457932</v>
      </c>
      <c r="O26" s="88">
        <f t="shared" si="4"/>
        <v>0.24628591524038204</v>
      </c>
      <c r="P26" s="88">
        <f t="shared" si="5"/>
        <v>-1.3517923559372955</v>
      </c>
    </row>
    <row r="27" spans="1:16" ht="14.5" x14ac:dyDescent="0.35">
      <c r="A27" s="110" t="s">
        <v>27</v>
      </c>
      <c r="B27" s="104">
        <v>6731824</v>
      </c>
      <c r="C27" s="104">
        <v>3921222</v>
      </c>
      <c r="D27" s="104">
        <v>1209196</v>
      </c>
      <c r="E27" s="104">
        <v>1499883</v>
      </c>
      <c r="F27" s="104">
        <v>4444027</v>
      </c>
      <c r="G27" s="104">
        <v>-4480730</v>
      </c>
      <c r="H27" s="111"/>
      <c r="I27" s="112">
        <v>2020</v>
      </c>
      <c r="J27" s="113" t="s">
        <v>4</v>
      </c>
      <c r="K27" s="95">
        <f t="shared" si="6"/>
        <v>0.47410581465192614</v>
      </c>
      <c r="L27" s="95">
        <f t="shared" si="1"/>
        <v>1.9171317620587151E-2</v>
      </c>
      <c r="M27" s="95">
        <f t="shared" si="2"/>
        <v>0.4705383833851674</v>
      </c>
      <c r="N27" s="95">
        <f t="shared" si="3"/>
        <v>1.7130920957034494</v>
      </c>
      <c r="O27" s="95">
        <f t="shared" si="4"/>
        <v>2.1239122597530815</v>
      </c>
      <c r="P27" s="95">
        <f t="shared" si="5"/>
        <v>-4.0170581221563877</v>
      </c>
    </row>
    <row r="28" spans="1:16" ht="14.5" x14ac:dyDescent="0.35">
      <c r="A28" s="110" t="s">
        <v>28</v>
      </c>
      <c r="B28" s="104">
        <v>6808896</v>
      </c>
      <c r="C28" s="104">
        <v>3928564</v>
      </c>
      <c r="D28" s="104">
        <v>1216975</v>
      </c>
      <c r="E28" s="104">
        <v>1526695</v>
      </c>
      <c r="F28" s="104">
        <v>4197008</v>
      </c>
      <c r="G28" s="104">
        <v>-4624062</v>
      </c>
      <c r="H28" s="111"/>
      <c r="I28" s="112"/>
      <c r="J28" s="114" t="s">
        <v>5</v>
      </c>
      <c r="K28" s="95">
        <f t="shared" si="6"/>
        <v>-7.1333807540880922</v>
      </c>
      <c r="L28" s="95">
        <f t="shared" si="1"/>
        <v>-9.5094577286189352</v>
      </c>
      <c r="M28" s="95">
        <f t="shared" si="2"/>
        <v>0.41811719023517124</v>
      </c>
      <c r="N28" s="95">
        <f t="shared" si="3"/>
        <v>-1.7275733897727827</v>
      </c>
      <c r="O28" s="95">
        <f t="shared" si="4"/>
        <v>-6.7534184704657214</v>
      </c>
      <c r="P28" s="95">
        <f t="shared" si="5"/>
        <v>9.303204853477224</v>
      </c>
    </row>
    <row r="29" spans="1:16" ht="14.5" x14ac:dyDescent="0.35">
      <c r="A29" s="110" t="s">
        <v>29</v>
      </c>
      <c r="B29" s="104">
        <v>6870064</v>
      </c>
      <c r="C29" s="104">
        <v>3967122</v>
      </c>
      <c r="D29" s="104">
        <v>1228598</v>
      </c>
      <c r="E29" s="104">
        <v>1611312</v>
      </c>
      <c r="F29" s="104">
        <v>4294946</v>
      </c>
      <c r="G29" s="104">
        <v>-4653538</v>
      </c>
      <c r="H29" s="111"/>
      <c r="I29" s="112"/>
      <c r="J29" s="113" t="s">
        <v>6</v>
      </c>
      <c r="K29" s="95">
        <f t="shared" si="6"/>
        <v>-1.6724477111445757</v>
      </c>
      <c r="L29" s="95">
        <f t="shared" si="1"/>
        <v>-2.7531071192178984E-3</v>
      </c>
      <c r="M29" s="95">
        <f t="shared" si="2"/>
        <v>0.56424281770567875</v>
      </c>
      <c r="N29" s="95">
        <f t="shared" ref="N29:N34" si="7">(E36-E32)/B32*100</f>
        <v>-1.5287816448762803</v>
      </c>
      <c r="O29" s="95">
        <f t="shared" si="4"/>
        <v>-0.13892380322001102</v>
      </c>
      <c r="P29" s="95">
        <f t="shared" ref="P29:P34" si="8">(G36-G32)/B32*100</f>
        <v>-0.57123369180421635</v>
      </c>
    </row>
    <row r="30" spans="1:16" ht="14.5" x14ac:dyDescent="0.35">
      <c r="A30" s="115" t="s">
        <v>30</v>
      </c>
      <c r="B30" s="104">
        <v>6895718</v>
      </c>
      <c r="C30" s="104">
        <v>3945851</v>
      </c>
      <c r="D30" s="104">
        <v>1242637</v>
      </c>
      <c r="E30" s="104">
        <v>1601927</v>
      </c>
      <c r="F30" s="104">
        <v>4340123</v>
      </c>
      <c r="G30" s="104">
        <v>-4619412</v>
      </c>
      <c r="H30" s="116"/>
      <c r="I30" s="112"/>
      <c r="J30" s="110" t="s">
        <v>7</v>
      </c>
      <c r="K30" s="95">
        <f t="shared" si="6"/>
        <v>-0.33291337522944886</v>
      </c>
      <c r="L30" s="95">
        <f t="shared" si="1"/>
        <v>-1.0658461906559944</v>
      </c>
      <c r="M30" s="95">
        <f t="shared" si="2"/>
        <v>0.62624179291531346</v>
      </c>
      <c r="N30" s="95">
        <f t="shared" si="7"/>
        <v>-0.45790866615803899</v>
      </c>
      <c r="O30" s="95">
        <f t="shared" si="4"/>
        <v>3.6136191809177785</v>
      </c>
      <c r="P30" s="95">
        <f t="shared" si="8"/>
        <v>-4.0806296553304815</v>
      </c>
    </row>
    <row r="31" spans="1:16" ht="14.5" x14ac:dyDescent="0.35">
      <c r="A31" s="115" t="s">
        <v>31</v>
      </c>
      <c r="B31" s="104">
        <v>6932267</v>
      </c>
      <c r="C31" s="104">
        <v>3971986</v>
      </c>
      <c r="D31" s="104">
        <v>1253559</v>
      </c>
      <c r="E31" s="104">
        <v>1635715</v>
      </c>
      <c r="F31" s="104">
        <v>4365713</v>
      </c>
      <c r="G31" s="104">
        <v>-4675340</v>
      </c>
      <c r="H31" s="111"/>
      <c r="I31" s="112">
        <v>2021</v>
      </c>
      <c r="J31" s="113" t="s">
        <v>4</v>
      </c>
      <c r="K31" s="100">
        <f t="shared" si="6"/>
        <v>-0.65401720538807995</v>
      </c>
      <c r="L31" s="95">
        <f t="shared" si="1"/>
        <v>-0.72715085753428887</v>
      </c>
      <c r="M31" s="95">
        <f t="shared" si="2"/>
        <v>0.77405916017395615</v>
      </c>
      <c r="N31" s="95">
        <f t="shared" si="7"/>
        <v>-1.3277791978564781</v>
      </c>
      <c r="O31" s="95">
        <f t="shared" si="4"/>
        <v>-0.62102262697752775</v>
      </c>
      <c r="P31" s="95">
        <f t="shared" si="8"/>
        <v>-1.6999713209854324</v>
      </c>
    </row>
    <row r="32" spans="1:16" ht="14.5" x14ac:dyDescent="0.35">
      <c r="A32" s="117" t="s">
        <v>32</v>
      </c>
      <c r="B32" s="104">
        <v>6937616</v>
      </c>
      <c r="C32" s="104">
        <v>3946916</v>
      </c>
      <c r="D32" s="104">
        <v>1259941</v>
      </c>
      <c r="E32" s="104">
        <v>1677642</v>
      </c>
      <c r="F32" s="104">
        <v>4444602</v>
      </c>
      <c r="G32" s="104">
        <v>-4756003</v>
      </c>
      <c r="H32" s="118"/>
      <c r="J32" s="110" t="s">
        <v>5</v>
      </c>
      <c r="K32" s="95">
        <f t="shared" ref="K32:K37" si="9">(B39/B35-1)*100</f>
        <v>9.3177256319820536</v>
      </c>
      <c r="L32" s="100">
        <f t="shared" ref="L32:L37" si="10">(C39-C35)/B35*100</f>
        <v>10.221968441828077</v>
      </c>
      <c r="M32" s="100">
        <f t="shared" ref="M32:M34" si="11">(D39-D35)/B35*100</f>
        <v>0.9252283635213604</v>
      </c>
      <c r="N32" s="100">
        <f t="shared" si="7"/>
        <v>2.1280531961262317</v>
      </c>
      <c r="O32" s="100">
        <f t="shared" ref="O32:O34" si="12">(F39-F35)/B35*100</f>
        <v>9.5604342005808842</v>
      </c>
      <c r="P32" s="100">
        <f t="shared" si="8"/>
        <v>-20.860712154316982</v>
      </c>
    </row>
    <row r="33" spans="1:16" ht="14.5" x14ac:dyDescent="0.35">
      <c r="A33" s="115" t="s">
        <v>98</v>
      </c>
      <c r="B33" s="104">
        <v>6954662</v>
      </c>
      <c r="C33" s="104">
        <v>3891200</v>
      </c>
      <c r="D33" s="104">
        <v>1268910</v>
      </c>
      <c r="E33" s="104">
        <v>1662094</v>
      </c>
      <c r="F33" s="104">
        <v>4311866</v>
      </c>
      <c r="G33" s="104">
        <v>-4746407</v>
      </c>
      <c r="H33" s="111"/>
      <c r="J33" s="113" t="s">
        <v>6</v>
      </c>
      <c r="K33" s="95">
        <f t="shared" si="9"/>
        <v>4.5742281709185706</v>
      </c>
      <c r="L33" s="100">
        <f t="shared" si="10"/>
        <v>2.2457967265100147</v>
      </c>
      <c r="M33" s="100">
        <f t="shared" si="11"/>
        <v>0.75121804483061716</v>
      </c>
      <c r="N33" s="100">
        <f t="shared" si="7"/>
        <v>1.3362577745826925</v>
      </c>
      <c r="O33" s="100">
        <f t="shared" si="12"/>
        <v>3.8190814220970251</v>
      </c>
      <c r="P33" s="100">
        <f t="shared" si="8"/>
        <v>-11.348574554781086</v>
      </c>
    </row>
    <row r="34" spans="1:16" ht="14.5" x14ac:dyDescent="0.35">
      <c r="A34" s="117" t="s">
        <v>104</v>
      </c>
      <c r="B34" s="104">
        <v>6928411</v>
      </c>
      <c r="C34" s="104">
        <v>3947173</v>
      </c>
      <c r="D34" s="104">
        <v>1275084</v>
      </c>
      <c r="E34" s="104">
        <v>1720057</v>
      </c>
      <c r="F34" s="104">
        <v>4486582</v>
      </c>
      <c r="G34" s="104">
        <v>-4896417</v>
      </c>
      <c r="H34" s="119"/>
      <c r="I34" s="120"/>
      <c r="J34" s="110" t="s">
        <v>7</v>
      </c>
      <c r="K34" s="95">
        <f t="shared" si="9"/>
        <v>2.4714676126078805</v>
      </c>
      <c r="L34" s="100">
        <f t="shared" si="10"/>
        <v>7.41127220638392</v>
      </c>
      <c r="M34" s="100">
        <f t="shared" si="11"/>
        <v>0.62122115112308163</v>
      </c>
      <c r="N34" s="100">
        <f t="shared" si="7"/>
        <v>0.29739555989900612</v>
      </c>
      <c r="O34" s="100">
        <f t="shared" si="12"/>
        <v>2.8481676933550832</v>
      </c>
      <c r="P34" s="100">
        <f t="shared" si="8"/>
        <v>-8.224890135755432</v>
      </c>
    </row>
    <row r="35" spans="1:16" ht="14.5" x14ac:dyDescent="0.35">
      <c r="A35" s="117" t="s">
        <v>106</v>
      </c>
      <c r="B35" s="104">
        <v>6437762</v>
      </c>
      <c r="C35" s="104">
        <v>3312765</v>
      </c>
      <c r="D35" s="104">
        <v>1282544</v>
      </c>
      <c r="E35" s="104">
        <v>1515955</v>
      </c>
      <c r="F35" s="104">
        <v>3897548</v>
      </c>
      <c r="G35" s="104">
        <v>-4030417</v>
      </c>
      <c r="H35" s="119"/>
      <c r="I35" s="112">
        <v>2022</v>
      </c>
      <c r="J35" s="113" t="s">
        <v>4</v>
      </c>
      <c r="K35" s="95">
        <f t="shared" si="9"/>
        <v>5.0319928613540066</v>
      </c>
      <c r="L35" s="100">
        <f t="shared" si="10"/>
        <v>10.307175635157309</v>
      </c>
      <c r="M35" s="100">
        <f t="shared" ref="M35:M37" si="13">(D42-D38)/B38*100</f>
        <v>0.45671295105779408</v>
      </c>
      <c r="N35" s="100">
        <f t="shared" ref="N35:N37" si="14">(E42-E38)/B38*100</f>
        <v>0.53701109587572338</v>
      </c>
      <c r="O35" s="100">
        <f t="shared" ref="O35:O37" si="15">(F42-F38)/B38*100</f>
        <v>7.6550704348536085</v>
      </c>
      <c r="P35" s="100">
        <f t="shared" ref="P35:P36" si="16">(G42-G38)/B38*100</f>
        <v>-12.915928263697538</v>
      </c>
    </row>
    <row r="36" spans="1:16" ht="14.5" x14ac:dyDescent="0.35">
      <c r="A36" s="117" t="s">
        <v>107</v>
      </c>
      <c r="B36" s="104">
        <v>6821588</v>
      </c>
      <c r="C36" s="104">
        <v>3946725</v>
      </c>
      <c r="D36" s="104">
        <v>1299086</v>
      </c>
      <c r="E36" s="104">
        <v>1571581</v>
      </c>
      <c r="F36" s="104">
        <v>4434964</v>
      </c>
      <c r="G36" s="104">
        <v>-4795633</v>
      </c>
      <c r="H36" s="119"/>
      <c r="J36" s="110" t="s">
        <v>5</v>
      </c>
      <c r="K36" s="95">
        <f t="shared" si="9"/>
        <v>2.7345769838219347</v>
      </c>
      <c r="L36" s="100">
        <f t="shared" si="10"/>
        <v>4.3389415306179719</v>
      </c>
      <c r="M36" s="100">
        <f t="shared" si="13"/>
        <v>0.36591942014446655</v>
      </c>
      <c r="N36" s="100">
        <f t="shared" si="14"/>
        <v>0.13020035907050898</v>
      </c>
      <c r="O36" s="100">
        <f t="shared" si="15"/>
        <v>7.1998255090680585</v>
      </c>
      <c r="P36" s="100">
        <f t="shared" si="16"/>
        <v>-8.1535008664156816</v>
      </c>
    </row>
    <row r="37" spans="1:16" ht="14.5" x14ac:dyDescent="0.35">
      <c r="A37" s="117" t="s">
        <v>108</v>
      </c>
      <c r="B37" s="104">
        <v>6931509</v>
      </c>
      <c r="C37" s="104">
        <v>3817074</v>
      </c>
      <c r="D37" s="104">
        <v>1312463</v>
      </c>
      <c r="E37" s="104">
        <v>1630248</v>
      </c>
      <c r="F37" s="104">
        <v>4563181</v>
      </c>
      <c r="G37" s="104">
        <v>-5030201</v>
      </c>
      <c r="H37" s="119"/>
      <c r="J37" s="113" t="s">
        <v>6</v>
      </c>
      <c r="K37" s="95">
        <f t="shared" si="9"/>
        <v>-0.35955082010922235</v>
      </c>
      <c r="L37" s="100">
        <f t="shared" si="10"/>
        <v>3.0533713373975608</v>
      </c>
      <c r="M37" s="100">
        <f t="shared" si="13"/>
        <v>0.34390659556861919</v>
      </c>
      <c r="N37" s="146">
        <f t="shared" si="14"/>
        <v>-4.8362522101322147E-3</v>
      </c>
      <c r="O37" s="100">
        <f t="shared" si="15"/>
        <v>7.8520269433918779</v>
      </c>
      <c r="P37" s="100">
        <f>(G44-G40)/B40*100</f>
        <v>-6.90932223359715</v>
      </c>
    </row>
    <row r="38" spans="1:16" ht="14.5" x14ac:dyDescent="0.35">
      <c r="A38" s="117" t="s">
        <v>118</v>
      </c>
      <c r="B38" s="104">
        <v>6883098</v>
      </c>
      <c r="C38" s="104">
        <v>3896793</v>
      </c>
      <c r="D38" s="104">
        <v>1328714</v>
      </c>
      <c r="E38" s="104">
        <v>1628063</v>
      </c>
      <c r="F38" s="104">
        <v>4443555</v>
      </c>
      <c r="G38" s="104">
        <v>-5014198</v>
      </c>
      <c r="H38" s="119"/>
      <c r="J38" s="110"/>
    </row>
    <row r="39" spans="1:16" ht="14.5" x14ac:dyDescent="0.35">
      <c r="A39" s="117" t="s">
        <v>121</v>
      </c>
      <c r="B39" s="104">
        <v>7037615</v>
      </c>
      <c r="C39" s="104">
        <v>3970831</v>
      </c>
      <c r="D39" s="104">
        <v>1342108</v>
      </c>
      <c r="E39" s="104">
        <v>1652954</v>
      </c>
      <c r="F39" s="104">
        <v>4513026</v>
      </c>
      <c r="G39" s="104">
        <v>-5373380</v>
      </c>
      <c r="H39" s="119"/>
      <c r="J39" s="113"/>
    </row>
    <row r="40" spans="1:16" ht="14.5" x14ac:dyDescent="0.35">
      <c r="A40" s="117" t="s">
        <v>122</v>
      </c>
      <c r="B40" s="104">
        <v>7133623</v>
      </c>
      <c r="C40" s="104">
        <v>4099924</v>
      </c>
      <c r="D40" s="104">
        <v>1350331</v>
      </c>
      <c r="E40" s="104">
        <v>1662735</v>
      </c>
      <c r="F40" s="104">
        <v>4695486</v>
      </c>
      <c r="G40" s="104">
        <v>-5569786</v>
      </c>
      <c r="J40" s="110"/>
    </row>
    <row r="41" spans="1:16" ht="14.5" x14ac:dyDescent="0.35">
      <c r="A41" s="117" t="s">
        <v>123</v>
      </c>
      <c r="B41" s="104">
        <v>7102819</v>
      </c>
      <c r="C41" s="104">
        <v>4330787</v>
      </c>
      <c r="D41" s="104">
        <v>1355523</v>
      </c>
      <c r="E41" s="104">
        <v>1650862</v>
      </c>
      <c r="F41" s="104">
        <v>4760602</v>
      </c>
      <c r="G41" s="104">
        <v>-5600310</v>
      </c>
      <c r="J41" s="113"/>
    </row>
    <row r="42" spans="1:16" ht="14.5" x14ac:dyDescent="0.35">
      <c r="A42" s="117" t="s">
        <v>124</v>
      </c>
      <c r="B42" s="104">
        <v>7229455</v>
      </c>
      <c r="C42" s="104">
        <v>4606246</v>
      </c>
      <c r="D42" s="104">
        <v>1360150</v>
      </c>
      <c r="E42" s="104">
        <v>1665026</v>
      </c>
      <c r="F42" s="104">
        <v>4970461</v>
      </c>
      <c r="G42" s="104">
        <v>-5903214</v>
      </c>
    </row>
    <row r="43" spans="1:16" ht="11.25" customHeight="1" x14ac:dyDescent="0.35">
      <c r="A43" s="117" t="s">
        <v>125</v>
      </c>
      <c r="B43" s="104">
        <v>7230064</v>
      </c>
      <c r="C43" s="104">
        <v>4276189</v>
      </c>
      <c r="D43" s="104">
        <v>1367860</v>
      </c>
      <c r="E43" s="104">
        <v>1662117</v>
      </c>
      <c r="F43" s="104">
        <v>5019722</v>
      </c>
      <c r="G43" s="104">
        <v>-5947192</v>
      </c>
    </row>
    <row r="44" spans="1:16" ht="15" customHeight="1" x14ac:dyDescent="0.35">
      <c r="A44" s="117" t="s">
        <v>129</v>
      </c>
      <c r="B44" s="104">
        <v>7107974</v>
      </c>
      <c r="C44" s="104">
        <v>4317740</v>
      </c>
      <c r="D44" s="104">
        <v>1374864</v>
      </c>
      <c r="E44" s="104">
        <v>1662390</v>
      </c>
      <c r="F44" s="104">
        <v>5255620</v>
      </c>
      <c r="G44" s="104">
        <v>-6062671</v>
      </c>
    </row>
    <row r="45" spans="1:16" ht="15.75" customHeight="1" x14ac:dyDescent="0.35">
      <c r="A45" s="117"/>
      <c r="B45" s="104"/>
      <c r="C45" s="104"/>
      <c r="D45" s="104"/>
      <c r="E45" s="104"/>
      <c r="F45" s="104"/>
      <c r="G45" s="104"/>
    </row>
    <row r="46" spans="1:16" ht="15.75" customHeight="1" x14ac:dyDescent="0.35">
      <c r="A46" s="117"/>
      <c r="B46" s="104"/>
      <c r="C46" s="104"/>
      <c r="D46" s="104"/>
      <c r="E46" s="104"/>
      <c r="F46" s="104"/>
      <c r="G46" s="104"/>
    </row>
    <row r="47" spans="1:16" ht="20.25" customHeight="1" x14ac:dyDescent="0.35">
      <c r="A47" s="117"/>
      <c r="B47" s="104"/>
      <c r="C47" s="104"/>
      <c r="D47" s="104"/>
      <c r="E47" s="104"/>
      <c r="F47" s="104"/>
      <c r="G47" s="104"/>
    </row>
    <row r="48" spans="1:16" ht="18" customHeight="1" x14ac:dyDescent="0.35">
      <c r="A48" s="117"/>
      <c r="B48" s="104"/>
      <c r="C48" s="104"/>
      <c r="D48" s="104"/>
      <c r="E48" s="104"/>
      <c r="F48" s="104"/>
      <c r="G48" s="104"/>
    </row>
    <row r="49" spans="1:7" ht="14.25" customHeight="1" x14ac:dyDescent="0.35">
      <c r="A49" s="117"/>
      <c r="B49" s="104"/>
      <c r="C49" s="104"/>
      <c r="D49" s="104"/>
      <c r="E49" s="104"/>
      <c r="F49" s="104"/>
      <c r="G49" s="104"/>
    </row>
    <row r="50" spans="1:7" ht="14.25" customHeight="1" x14ac:dyDescent="0.3">
      <c r="A50" s="102" t="s">
        <v>88</v>
      </c>
      <c r="B50" s="102"/>
      <c r="C50" s="102"/>
    </row>
    <row r="51" spans="1:7" ht="14.25" customHeight="1" x14ac:dyDescent="0.3">
      <c r="A51" s="71"/>
      <c r="B51" s="103">
        <v>44910</v>
      </c>
      <c r="C51" s="28"/>
    </row>
  </sheetData>
  <mergeCells count="4">
    <mergeCell ref="A1:G1"/>
    <mergeCell ref="J1:P3"/>
    <mergeCell ref="A2:G2"/>
    <mergeCell ref="A3:G3"/>
  </mergeCells>
  <phoneticPr fontId="27" type="noConversion"/>
  <pageMargins left="0.74803149606299213" right="0.74803149606299213" top="0.74803149606299213" bottom="0.51181102362204722" header="0.51181102362204722" footer="0.74803149606299213"/>
  <pageSetup paperSize="9" scale="5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AM38"/>
  <sheetViews>
    <sheetView showGridLines="0" zoomScale="50" zoomScaleNormal="50" workbookViewId="0">
      <selection activeCell="AB32" sqref="AB32"/>
    </sheetView>
  </sheetViews>
  <sheetFormatPr defaultColWidth="0" defaultRowHeight="0" customHeight="1" zeroHeight="1" x14ac:dyDescent="0.25"/>
  <cols>
    <col min="1" max="1" width="7.81640625" style="71" customWidth="1"/>
    <col min="2" max="2" width="26.453125" style="71" customWidth="1"/>
    <col min="3" max="3" width="29.26953125" style="26" customWidth="1"/>
    <col min="4" max="18" width="11.1796875" style="26" bestFit="1" customWidth="1"/>
    <col min="19" max="19" width="12.81640625" style="26" customWidth="1"/>
    <col min="20" max="20" width="12" style="26" customWidth="1"/>
    <col min="21" max="21" width="11.453125" style="26" customWidth="1"/>
    <col min="22" max="22" width="15.1796875" style="26" customWidth="1"/>
    <col min="23" max="37" width="11.1796875" style="26" customWidth="1"/>
    <col min="38" max="38" width="13.7265625" style="26" customWidth="1"/>
    <col min="39" max="16384" width="9.1796875" style="26" hidden="1"/>
  </cols>
  <sheetData>
    <row r="1" spans="1:39" ht="15.5" x14ac:dyDescent="0.35">
      <c r="A1" s="167" t="s">
        <v>89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</row>
    <row r="2" spans="1:39" ht="13" x14ac:dyDescent="0.3">
      <c r="A2" s="26"/>
      <c r="B2" s="26"/>
      <c r="D2" s="28">
        <v>2014</v>
      </c>
      <c r="E2" s="28"/>
      <c r="F2" s="28"/>
      <c r="G2" s="28"/>
      <c r="H2" s="28">
        <v>2015</v>
      </c>
      <c r="I2" s="28"/>
      <c r="J2" s="28"/>
      <c r="K2" s="28"/>
      <c r="L2" s="28">
        <v>2016</v>
      </c>
      <c r="M2" s="28"/>
      <c r="N2" s="28"/>
      <c r="O2" s="28"/>
      <c r="P2" s="28">
        <v>2017</v>
      </c>
      <c r="Q2" s="28"/>
      <c r="R2" s="28"/>
      <c r="T2" s="28">
        <v>2018</v>
      </c>
      <c r="X2" s="27">
        <v>2019</v>
      </c>
      <c r="Y2" s="27"/>
      <c r="Z2" s="27"/>
      <c r="AA2" s="27"/>
      <c r="AB2" s="29">
        <v>2020</v>
      </c>
      <c r="AC2" s="29"/>
      <c r="AD2" s="29"/>
      <c r="AE2" s="29"/>
      <c r="AF2" s="29">
        <v>2021</v>
      </c>
      <c r="AG2" s="29"/>
      <c r="AH2" s="29"/>
      <c r="AI2" s="29"/>
      <c r="AJ2" s="29">
        <v>2022</v>
      </c>
      <c r="AK2" s="29"/>
    </row>
    <row r="3" spans="1:39" ht="12" customHeight="1" x14ac:dyDescent="0.3">
      <c r="A3" s="26"/>
      <c r="B3" s="26"/>
      <c r="D3" s="28" t="s">
        <v>4</v>
      </c>
      <c r="E3" s="28" t="s">
        <v>5</v>
      </c>
      <c r="F3" s="28" t="s">
        <v>6</v>
      </c>
      <c r="G3" s="28" t="s">
        <v>7</v>
      </c>
      <c r="H3" s="28" t="s">
        <v>4</v>
      </c>
      <c r="I3" s="28" t="s">
        <v>5</v>
      </c>
      <c r="J3" s="28" t="s">
        <v>6</v>
      </c>
      <c r="K3" s="28" t="s">
        <v>7</v>
      </c>
      <c r="L3" s="28" t="s">
        <v>4</v>
      </c>
      <c r="M3" s="28" t="s">
        <v>5</v>
      </c>
      <c r="N3" s="28" t="s">
        <v>6</v>
      </c>
      <c r="O3" s="28" t="s">
        <v>7</v>
      </c>
      <c r="P3" s="28" t="s">
        <v>4</v>
      </c>
      <c r="Q3" s="28" t="s">
        <v>5</v>
      </c>
      <c r="R3" s="28" t="s">
        <v>6</v>
      </c>
      <c r="S3" s="28" t="s">
        <v>7</v>
      </c>
      <c r="T3" s="28" t="s">
        <v>4</v>
      </c>
      <c r="U3" s="28" t="s">
        <v>5</v>
      </c>
      <c r="V3" s="28" t="s">
        <v>6</v>
      </c>
      <c r="W3" s="28" t="s">
        <v>7</v>
      </c>
      <c r="X3" s="25" t="s">
        <v>4</v>
      </c>
      <c r="Y3" s="28" t="s">
        <v>5</v>
      </c>
      <c r="Z3" s="28" t="s">
        <v>6</v>
      </c>
      <c r="AA3" s="64" t="s">
        <v>7</v>
      </c>
      <c r="AB3" s="25" t="s">
        <v>4</v>
      </c>
      <c r="AC3" s="28" t="s">
        <v>5</v>
      </c>
      <c r="AD3" s="25" t="s">
        <v>6</v>
      </c>
      <c r="AE3" s="64" t="s">
        <v>7</v>
      </c>
      <c r="AF3" s="27" t="s">
        <v>4</v>
      </c>
      <c r="AG3" s="28" t="s">
        <v>5</v>
      </c>
      <c r="AH3" s="27" t="s">
        <v>6</v>
      </c>
      <c r="AI3" s="64" t="s">
        <v>7</v>
      </c>
      <c r="AJ3" s="27" t="s">
        <v>4</v>
      </c>
      <c r="AK3" s="28" t="s">
        <v>5</v>
      </c>
      <c r="AL3" s="27" t="s">
        <v>6</v>
      </c>
    </row>
    <row r="4" spans="1:39" s="71" customFormat="1" ht="14.5" x14ac:dyDescent="0.35">
      <c r="A4" s="29"/>
      <c r="B4" s="30" t="s">
        <v>71</v>
      </c>
      <c r="C4" s="30" t="s">
        <v>90</v>
      </c>
      <c r="D4" s="108">
        <v>2450.6999999999998</v>
      </c>
      <c r="E4" s="108">
        <v>2493.4</v>
      </c>
      <c r="F4" s="108">
        <v>2625.5</v>
      </c>
      <c r="G4" s="108">
        <v>2816.7</v>
      </c>
      <c r="H4" s="108">
        <v>2476.5</v>
      </c>
      <c r="I4" s="108">
        <v>2555.1999999999998</v>
      </c>
      <c r="J4" s="108">
        <v>2663.4</v>
      </c>
      <c r="K4" s="108">
        <v>2809.5</v>
      </c>
      <c r="L4" s="108">
        <v>2391.5</v>
      </c>
      <c r="M4" s="108">
        <v>2569.5</v>
      </c>
      <c r="N4" s="108">
        <v>2678.2</v>
      </c>
      <c r="O4" s="108">
        <v>2850.8</v>
      </c>
      <c r="P4" s="108">
        <v>2719.6</v>
      </c>
      <c r="Q4" s="108">
        <v>2783.8</v>
      </c>
      <c r="R4" s="108">
        <v>2956.9</v>
      </c>
      <c r="S4" s="108">
        <v>3187</v>
      </c>
      <c r="T4" s="108">
        <v>2969.9</v>
      </c>
      <c r="U4" s="108">
        <v>3193.3</v>
      </c>
      <c r="V4" s="108">
        <v>3189.7</v>
      </c>
      <c r="W4" s="108">
        <v>3420.5</v>
      </c>
      <c r="X4" s="108">
        <v>3123.6</v>
      </c>
      <c r="Y4" s="108">
        <v>3158.2</v>
      </c>
      <c r="Z4" s="108">
        <v>3298.5</v>
      </c>
      <c r="AA4" s="108">
        <v>3385.3</v>
      </c>
      <c r="AB4" s="108">
        <v>3266.4</v>
      </c>
      <c r="AC4" s="108">
        <v>2842.7</v>
      </c>
      <c r="AD4" s="108">
        <v>3452.8</v>
      </c>
      <c r="AE4" s="108">
        <v>3742.7</v>
      </c>
      <c r="AF4" s="108">
        <v>3526.2</v>
      </c>
      <c r="AG4" s="108">
        <v>3776</v>
      </c>
      <c r="AH4" s="108">
        <v>4388.7</v>
      </c>
      <c r="AI4" s="108">
        <v>4761.5</v>
      </c>
      <c r="AJ4" s="108">
        <v>4886.7</v>
      </c>
      <c r="AK4" s="108">
        <v>4995.8</v>
      </c>
      <c r="AL4" s="108">
        <v>5638.3</v>
      </c>
      <c r="AM4" s="108">
        <v>4975.5</v>
      </c>
    </row>
    <row r="5" spans="1:39" s="71" customFormat="1" ht="14.5" x14ac:dyDescent="0.35">
      <c r="A5" s="26"/>
      <c r="B5" s="30" t="s">
        <v>72</v>
      </c>
      <c r="C5" s="30" t="s">
        <v>91</v>
      </c>
      <c r="D5" s="108">
        <v>-3068.8</v>
      </c>
      <c r="E5" s="108">
        <v>-3120.5</v>
      </c>
      <c r="F5" s="108">
        <v>-3306.5</v>
      </c>
      <c r="G5" s="108">
        <v>-3413.2</v>
      </c>
      <c r="H5" s="108">
        <v>-3050.1</v>
      </c>
      <c r="I5" s="108">
        <v>-3139.2</v>
      </c>
      <c r="J5" s="108">
        <v>-3295.5</v>
      </c>
      <c r="K5" s="108">
        <v>-3225.4</v>
      </c>
      <c r="L5" s="108">
        <v>-2828.1</v>
      </c>
      <c r="M5" s="108">
        <v>-3068</v>
      </c>
      <c r="N5" s="108">
        <v>-3149.9</v>
      </c>
      <c r="O5" s="108">
        <v>-3370.5</v>
      </c>
      <c r="P5" s="108">
        <v>-3257.4</v>
      </c>
      <c r="Q5" s="108">
        <v>-3452</v>
      </c>
      <c r="R5" s="108">
        <v>-3777.4</v>
      </c>
      <c r="S5" s="108">
        <v>-3690</v>
      </c>
      <c r="T5" s="108">
        <v>-3477.4</v>
      </c>
      <c r="U5" s="108">
        <v>-3857.4</v>
      </c>
      <c r="V5" s="108">
        <v>-4313.8999999999996</v>
      </c>
      <c r="W5" s="108">
        <v>-4144.2</v>
      </c>
      <c r="X5" s="108">
        <v>-3730.2</v>
      </c>
      <c r="Y5" s="108">
        <v>-4044.8</v>
      </c>
      <c r="Z5" s="108">
        <v>-4087.5</v>
      </c>
      <c r="AA5" s="108">
        <v>-4051.1</v>
      </c>
      <c r="AB5" s="108">
        <v>-3720.9</v>
      </c>
      <c r="AC5" s="108">
        <v>-3228.3</v>
      </c>
      <c r="AD5" s="108">
        <v>-4043.7</v>
      </c>
      <c r="AE5" s="108">
        <v>-4166.6000000000004</v>
      </c>
      <c r="AF5" s="108">
        <v>-3910.7</v>
      </c>
      <c r="AG5" s="108">
        <v>-4844.8999999999996</v>
      </c>
      <c r="AH5" s="108">
        <v>-5523.8</v>
      </c>
      <c r="AI5" s="108">
        <v>-5239.5</v>
      </c>
      <c r="AJ5" s="108">
        <v>-5690.3</v>
      </c>
      <c r="AK5" s="108">
        <v>-6594</v>
      </c>
      <c r="AL5" s="108">
        <v>-7183.9</v>
      </c>
      <c r="AM5" s="108">
        <v>6525.2</v>
      </c>
    </row>
    <row r="6" spans="1:39" ht="13" x14ac:dyDescent="0.25">
      <c r="A6" s="26"/>
      <c r="B6" s="30" t="s">
        <v>92</v>
      </c>
      <c r="C6" s="30" t="s">
        <v>93</v>
      </c>
      <c r="D6" s="43">
        <f>D4+D5</f>
        <v>-618.10000000000036</v>
      </c>
      <c r="E6" s="43">
        <f t="shared" ref="E6:V6" si="0">E4+E5</f>
        <v>-627.09999999999991</v>
      </c>
      <c r="F6" s="43">
        <f t="shared" si="0"/>
        <v>-681</v>
      </c>
      <c r="G6" s="43">
        <f t="shared" si="0"/>
        <v>-596.5</v>
      </c>
      <c r="H6" s="43">
        <f t="shared" si="0"/>
        <v>-573.59999999999991</v>
      </c>
      <c r="I6" s="43">
        <f t="shared" si="0"/>
        <v>-584</v>
      </c>
      <c r="J6" s="43">
        <f t="shared" si="0"/>
        <v>-632.09999999999991</v>
      </c>
      <c r="K6" s="43">
        <f t="shared" si="0"/>
        <v>-415.90000000000009</v>
      </c>
      <c r="L6" s="43">
        <f t="shared" si="0"/>
        <v>-436.59999999999991</v>
      </c>
      <c r="M6" s="43">
        <f t="shared" si="0"/>
        <v>-498.5</v>
      </c>
      <c r="N6" s="43">
        <f t="shared" si="0"/>
        <v>-471.70000000000027</v>
      </c>
      <c r="O6" s="43">
        <f t="shared" si="0"/>
        <v>-519.69999999999982</v>
      </c>
      <c r="P6" s="43">
        <f t="shared" si="0"/>
        <v>-537.80000000000018</v>
      </c>
      <c r="Q6" s="43">
        <f t="shared" si="0"/>
        <v>-668.19999999999982</v>
      </c>
      <c r="R6" s="43">
        <f t="shared" si="0"/>
        <v>-820.5</v>
      </c>
      <c r="S6" s="43">
        <f t="shared" si="0"/>
        <v>-503</v>
      </c>
      <c r="T6" s="43">
        <f t="shared" si="0"/>
        <v>-507.5</v>
      </c>
      <c r="U6" s="43">
        <f t="shared" si="0"/>
        <v>-664.09999999999991</v>
      </c>
      <c r="V6" s="43">
        <f t="shared" si="0"/>
        <v>-1124.1999999999998</v>
      </c>
      <c r="W6" s="43">
        <f t="shared" ref="W6:AB6" si="1">W4+W5</f>
        <v>-723.69999999999982</v>
      </c>
      <c r="X6" s="43">
        <f t="shared" si="1"/>
        <v>-606.59999999999991</v>
      </c>
      <c r="Y6" s="43">
        <f t="shared" si="1"/>
        <v>-886.60000000000036</v>
      </c>
      <c r="Z6" s="43">
        <f t="shared" si="1"/>
        <v>-789</v>
      </c>
      <c r="AA6" s="43">
        <f t="shared" si="1"/>
        <v>-665.79999999999973</v>
      </c>
      <c r="AB6" s="76">
        <f t="shared" si="1"/>
        <v>-454.5</v>
      </c>
      <c r="AC6" s="76">
        <f t="shared" ref="AC6:AG6" si="2">AC4+AC5</f>
        <v>-385.60000000000036</v>
      </c>
      <c r="AD6" s="76">
        <f t="shared" si="2"/>
        <v>-590.89999999999964</v>
      </c>
      <c r="AE6" s="76">
        <f t="shared" si="2"/>
        <v>-423.90000000000055</v>
      </c>
      <c r="AF6" s="76">
        <f t="shared" si="2"/>
        <v>-384.5</v>
      </c>
      <c r="AG6" s="76">
        <f t="shared" si="2"/>
        <v>-1068.8999999999996</v>
      </c>
      <c r="AH6" s="76">
        <f>AH4+AH5</f>
        <v>-1135.1000000000004</v>
      </c>
      <c r="AI6" s="76">
        <f>AI4+AI5</f>
        <v>-478</v>
      </c>
      <c r="AJ6" s="76">
        <f>AJ4+AJ5</f>
        <v>-803.60000000000036</v>
      </c>
      <c r="AK6" s="76">
        <f>AK4+AK5</f>
        <v>-1598.1999999999998</v>
      </c>
      <c r="AL6" s="76">
        <f>AL4+AL5</f>
        <v>-1545.5999999999995</v>
      </c>
    </row>
    <row r="7" spans="1:39" ht="12.5" x14ac:dyDescent="0.25">
      <c r="A7" s="26"/>
      <c r="B7" s="26"/>
      <c r="C7" s="31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AB7" s="76"/>
      <c r="AD7" s="34"/>
    </row>
    <row r="8" spans="1:39" ht="26" x14ac:dyDescent="0.35">
      <c r="A8" s="26"/>
      <c r="B8" s="32" t="s">
        <v>94</v>
      </c>
      <c r="C8" s="33" t="s">
        <v>95</v>
      </c>
      <c r="D8" s="104">
        <v>5306162</v>
      </c>
      <c r="E8" s="104">
        <v>5877020</v>
      </c>
      <c r="F8" s="104">
        <v>6150063</v>
      </c>
      <c r="G8" s="104">
        <v>6292551</v>
      </c>
      <c r="H8" s="104">
        <v>5473431</v>
      </c>
      <c r="I8" s="104">
        <v>6157563</v>
      </c>
      <c r="J8" s="104">
        <v>6451672</v>
      </c>
      <c r="K8" s="104">
        <v>6489460</v>
      </c>
      <c r="L8" s="104">
        <v>5655693</v>
      </c>
      <c r="M8" s="104">
        <v>6336617</v>
      </c>
      <c r="N8" s="104">
        <v>6574934</v>
      </c>
      <c r="O8" s="104">
        <v>6804080</v>
      </c>
      <c r="P8" s="104">
        <v>5955494</v>
      </c>
      <c r="Q8" s="104">
        <v>6740678</v>
      </c>
      <c r="R8" s="104">
        <v>7073198</v>
      </c>
      <c r="S8" s="104">
        <v>7215065</v>
      </c>
      <c r="T8" s="104">
        <v>6300623</v>
      </c>
      <c r="U8" s="104">
        <v>7321111</v>
      </c>
      <c r="V8" s="104">
        <v>7679949</v>
      </c>
      <c r="W8" s="104">
        <v>7851873</v>
      </c>
      <c r="X8" s="104">
        <v>6792148</v>
      </c>
      <c r="Y8" s="104">
        <v>7699104</v>
      </c>
      <c r="Z8" s="104">
        <v>8109572</v>
      </c>
      <c r="AA8" s="104">
        <v>8077821</v>
      </c>
      <c r="AB8" s="104">
        <v>6980050</v>
      </c>
      <c r="AC8" s="104">
        <v>7148888</v>
      </c>
      <c r="AD8" s="104">
        <v>8013110</v>
      </c>
      <c r="AE8" s="104">
        <v>8151996</v>
      </c>
      <c r="AF8" s="104">
        <v>7103190</v>
      </c>
      <c r="AG8" s="104">
        <v>8272907</v>
      </c>
      <c r="AH8" s="104">
        <v>9052794</v>
      </c>
      <c r="AI8" s="104">
        <v>9267011</v>
      </c>
      <c r="AJ8" s="104">
        <v>8362473</v>
      </c>
      <c r="AK8" s="104">
        <v>9742881</v>
      </c>
      <c r="AL8" s="26">
        <v>10408757</v>
      </c>
      <c r="AM8" s="26">
        <v>9017056</v>
      </c>
    </row>
    <row r="9" spans="1:39" s="34" customFormat="1" ht="13" x14ac:dyDescent="0.25">
      <c r="B9" s="30" t="s">
        <v>96</v>
      </c>
      <c r="C9" s="35" t="s">
        <v>97</v>
      </c>
      <c r="D9" s="36">
        <f>(D6/(D8/1000)*100)</f>
        <v>-11.648720864534486</v>
      </c>
      <c r="E9" s="36">
        <f t="shared" ref="E9:V9" si="3">(E6/(E8/1000)*100)</f>
        <v>-10.670373760851586</v>
      </c>
      <c r="F9" s="36">
        <f t="shared" si="3"/>
        <v>-11.07305730038863</v>
      </c>
      <c r="G9" s="36">
        <f t="shared" si="3"/>
        <v>-9.4794623039209363</v>
      </c>
      <c r="H9" s="36">
        <f t="shared" si="3"/>
        <v>-10.479715556841768</v>
      </c>
      <c r="I9" s="36">
        <f t="shared" si="3"/>
        <v>-9.4842716184958231</v>
      </c>
      <c r="J9" s="36">
        <f t="shared" si="3"/>
        <v>-9.7974602552640615</v>
      </c>
      <c r="K9" s="36">
        <f t="shared" si="3"/>
        <v>-6.4088537412974285</v>
      </c>
      <c r="L9" s="36">
        <f t="shared" si="3"/>
        <v>-7.7196552217385195</v>
      </c>
      <c r="M9" s="36">
        <f t="shared" si="3"/>
        <v>-7.8669738126826978</v>
      </c>
      <c r="N9" s="36">
        <f t="shared" si="3"/>
        <v>-7.1742165016409327</v>
      </c>
      <c r="O9" s="36">
        <f t="shared" si="3"/>
        <v>-7.6380642202913513</v>
      </c>
      <c r="P9" s="36">
        <f t="shared" si="3"/>
        <v>-9.0303172163383962</v>
      </c>
      <c r="Q9" s="36">
        <f t="shared" si="3"/>
        <v>-9.9129494095401061</v>
      </c>
      <c r="R9" s="36">
        <f t="shared" si="3"/>
        <v>-11.600127693300823</v>
      </c>
      <c r="S9" s="36">
        <f t="shared" si="3"/>
        <v>-6.9715241650629629</v>
      </c>
      <c r="T9" s="36">
        <f t="shared" si="3"/>
        <v>-8.0547590293848721</v>
      </c>
      <c r="U9" s="36">
        <f t="shared" si="3"/>
        <v>-9.0710276076950613</v>
      </c>
      <c r="V9" s="36">
        <f t="shared" si="3"/>
        <v>-14.638118039585937</v>
      </c>
      <c r="W9" s="36">
        <f t="shared" ref="W9:AC9" si="4">(W6/(W8/1000)*100)</f>
        <v>-9.2169091374758594</v>
      </c>
      <c r="X9" s="36">
        <f t="shared" si="4"/>
        <v>-8.9309007989814102</v>
      </c>
      <c r="Y9" s="36">
        <f t="shared" si="4"/>
        <v>-11.515625714368845</v>
      </c>
      <c r="Z9" s="36">
        <f t="shared" si="4"/>
        <v>-9.7292434175317766</v>
      </c>
      <c r="AA9" s="36">
        <f t="shared" si="4"/>
        <v>-8.2423217845505583</v>
      </c>
      <c r="AB9" s="77">
        <f t="shared" si="4"/>
        <v>-6.5114146746799797</v>
      </c>
      <c r="AC9" s="77">
        <f t="shared" si="4"/>
        <v>-5.3938458680566876</v>
      </c>
      <c r="AD9" s="77">
        <f t="shared" ref="AD9:AH9" si="5">(AD6/(AD8/1000)*100)</f>
        <v>-7.3741655861456996</v>
      </c>
      <c r="AE9" s="77">
        <f t="shared" si="5"/>
        <v>-5.1999534837848369</v>
      </c>
      <c r="AF9" s="77">
        <f t="shared" si="5"/>
        <v>-5.4130608923596304</v>
      </c>
      <c r="AG9" s="77">
        <f t="shared" si="5"/>
        <v>-12.920488529606336</v>
      </c>
      <c r="AH9" s="77">
        <f t="shared" si="5"/>
        <v>-12.538670381762806</v>
      </c>
      <c r="AI9" s="77">
        <f>(AI6/(AI8/1000)*100)</f>
        <v>-5.1580817158844416</v>
      </c>
      <c r="AJ9" s="36">
        <f>(AJ6/(AJ8/1000)*100)</f>
        <v>-9.6095975436931198</v>
      </c>
      <c r="AK9" s="36">
        <f>(AK6/(AK8/1000)*100)</f>
        <v>-16.403772149120982</v>
      </c>
      <c r="AL9" s="36">
        <f>(AL6/(AL8/1000)*100)</f>
        <v>-14.849035288267364</v>
      </c>
    </row>
    <row r="10" spans="1:39" ht="12.5" x14ac:dyDescent="0.25">
      <c r="C10" s="37"/>
    </row>
    <row r="11" spans="1:39" ht="12.5" x14ac:dyDescent="0.25"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</row>
    <row r="12" spans="1:39" ht="12.5" x14ac:dyDescent="0.25">
      <c r="A12" s="169" t="s">
        <v>109</v>
      </c>
      <c r="B12" s="16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</row>
    <row r="13" spans="1:39" ht="14.5" x14ac:dyDescent="0.35">
      <c r="A13" s="126" t="s">
        <v>117</v>
      </c>
      <c r="B13" s="121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</row>
    <row r="14" spans="1:39" ht="12.5" x14ac:dyDescent="0.25">
      <c r="A14" s="166" t="s">
        <v>88</v>
      </c>
      <c r="B14" s="166"/>
      <c r="C14" s="91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</row>
    <row r="15" spans="1:39" ht="14.5" x14ac:dyDescent="0.25">
      <c r="A15" s="122"/>
      <c r="B15" s="123" t="s">
        <v>130</v>
      </c>
      <c r="C15" s="92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</row>
    <row r="16" spans="1:39" ht="14.5" x14ac:dyDescent="0.35">
      <c r="B16" s="124"/>
      <c r="C16" s="91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</row>
    <row r="17" spans="1:38" ht="12" customHeight="1" x14ac:dyDescent="0.25"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</row>
    <row r="18" spans="1:38" ht="12.5" x14ac:dyDescent="0.25"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</row>
    <row r="19" spans="1:38" ht="12.5" x14ac:dyDescent="0.25">
      <c r="A19" s="169" t="s">
        <v>109</v>
      </c>
      <c r="B19" s="169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</row>
    <row r="20" spans="1:38" ht="14.5" x14ac:dyDescent="0.35">
      <c r="A20" s="126" t="s">
        <v>116</v>
      </c>
      <c r="B20" s="121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</row>
    <row r="21" spans="1:38" ht="12.5" x14ac:dyDescent="0.25">
      <c r="A21" s="166" t="s">
        <v>88</v>
      </c>
      <c r="B21" s="166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</row>
    <row r="22" spans="1:38" ht="14.5" x14ac:dyDescent="0.35">
      <c r="A22" s="122"/>
      <c r="B22" s="125" t="s">
        <v>130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</row>
    <row r="23" spans="1:38" ht="12.5" x14ac:dyDescent="0.25"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</row>
    <row r="24" spans="1:38" ht="12.5" x14ac:dyDescent="0.25"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</row>
    <row r="25" spans="1:38" ht="12.5" x14ac:dyDescent="0.25"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</row>
    <row r="26" spans="1:38" ht="12.5" x14ac:dyDescent="0.25"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</row>
    <row r="27" spans="1:38" ht="12.5" x14ac:dyDescent="0.25"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</row>
    <row r="28" spans="1:38" ht="14.5" x14ac:dyDescent="0.35">
      <c r="C28" s="90"/>
      <c r="D28" s="9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90"/>
      <c r="T28" s="90"/>
      <c r="U28" s="90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0"/>
    </row>
    <row r="29" spans="1:38" ht="14" x14ac:dyDescent="0.3">
      <c r="C29" s="90"/>
      <c r="D29" s="9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</row>
    <row r="30" spans="1:38" ht="14" x14ac:dyDescent="0.3">
      <c r="C30" s="90"/>
      <c r="D30" s="9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</row>
    <row r="31" spans="1:38" ht="14" x14ac:dyDescent="0.3">
      <c r="C31" s="90"/>
      <c r="D31" s="9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</row>
    <row r="32" spans="1:38" ht="14" x14ac:dyDescent="0.3">
      <c r="C32" s="90"/>
      <c r="D32" s="9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</row>
    <row r="33" spans="3:38" ht="14" x14ac:dyDescent="0.3">
      <c r="C33" s="90"/>
      <c r="D33" s="9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</row>
    <row r="34" spans="3:38" ht="14" x14ac:dyDescent="0.3">
      <c r="C34" s="90"/>
      <c r="D34" s="9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</row>
    <row r="35" spans="3:38" ht="14" x14ac:dyDescent="0.3">
      <c r="C35" s="90"/>
      <c r="D35" s="9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</row>
    <row r="36" spans="3:38" ht="14" hidden="1" x14ac:dyDescent="0.3"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3:38" ht="14" hidden="1" x14ac:dyDescent="0.3"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3:38" ht="14" hidden="1" x14ac:dyDescent="0.3"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</sheetData>
  <mergeCells count="5">
    <mergeCell ref="A21:B21"/>
    <mergeCell ref="A1:AL1"/>
    <mergeCell ref="A12:B12"/>
    <mergeCell ref="A14:B14"/>
    <mergeCell ref="A19:B19"/>
  </mergeCells>
  <hyperlinks>
    <hyperlink ref="A13" r:id="rId1" display="https://data.stat.gov.lv/pxweb/lv/OSP_PUB/START__TIR__AT__ATD/ATD100c?s=atd100c&amp;" xr:uid="{AE6A9037-8E15-40C1-9CD1-20595FF2BE47}"/>
    <hyperlink ref="A20" r:id="rId2" display="https://data.stat.gov.lv/pxweb/lv/OSP_PUB/START__VEK__IS__ISP/ISP050c?s=isp050c&amp;" xr:uid="{1C7E1B23-78F5-419E-A57E-267732AC6A47}"/>
  </hyperlinks>
  <pageMargins left="0.74803149606299213" right="0.74803149606299213" top="0.74803149606299213" bottom="0.51181102362204722" header="0.51181102362204722" footer="0.74803149606299213"/>
  <pageSetup scale="4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34BA3005092044E8D497CF5C2A74793" ma:contentTypeVersion="11" ma:contentTypeDescription="Izveidot jaunu dokumentu." ma:contentTypeScope="" ma:versionID="814ef1f3021ed731e805bac4c3850f4c">
  <xsd:schema xmlns:xsd="http://www.w3.org/2001/XMLSchema" xmlns:xs="http://www.w3.org/2001/XMLSchema" xmlns:p="http://schemas.microsoft.com/office/2006/metadata/properties" xmlns:ns2="9c70c90a-7b91-4514-9304-0bf9c3ca33df" xmlns:ns3="18cde31a-aed2-49ce-b570-e812b29b6342" targetNamespace="http://schemas.microsoft.com/office/2006/metadata/properties" ma:root="true" ma:fieldsID="8c9eba8827ab1ac9bafee20292cd0407" ns2:_="" ns3:_="">
    <xsd:import namespace="9c70c90a-7b91-4514-9304-0bf9c3ca33df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0c90a-7b91-4514-9304-0bf9c3ca3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076CD1-054B-40F4-B64A-78E578C30558}">
  <ds:schemaRefs>
    <ds:schemaRef ds:uri="http://schemas.microsoft.com/office/infopath/2007/PartnerControls"/>
    <ds:schemaRef ds:uri="http://purl.org/dc/dcmitype/"/>
    <ds:schemaRef ds:uri="9c70c90a-7b91-4514-9304-0bf9c3ca33df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18cde31a-aed2-49ce-b570-e812b29b6342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4E25263-C5E3-4916-B11E-BF521B0734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FAEA17-5AB9-471C-B3B8-B892170699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70c90a-7b91-4514-9304-0bf9c3ca33df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20190515_LV</vt:lpstr>
      <vt:lpstr>20190515_EN</vt:lpstr>
      <vt:lpstr>IKP, GDP</vt:lpstr>
      <vt:lpstr>Exp-Imp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 Zaremba</cp:lastModifiedBy>
  <cp:revision/>
  <dcterms:created xsi:type="dcterms:W3CDTF">2017-12-21T13:23:30Z</dcterms:created>
  <dcterms:modified xsi:type="dcterms:W3CDTF">2023-01-06T09:45:38Z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0x010100334BA3005092044E8D497CF5C2A74793</vt:lpwstr>
  </property>
</Properties>
</file>