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9_Lietvediba\2018\FDP_2018_1_08\"/>
    </mc:Choice>
  </mc:AlternateContent>
  <bookViews>
    <workbookView xWindow="0" yWindow="0" windowWidth="25200" windowHeight="11250"/>
  </bookViews>
  <sheets>
    <sheet name="20181011" sheetId="14" r:id="rId1"/>
    <sheet name="izmaiņas_changes_pret_0404" sheetId="16" r:id="rId2"/>
    <sheet name="izmaiņas_changes_pret_0925" sheetId="15" state="hidden" r:id="rId3"/>
    <sheet name="20180925" sheetId="12" state="hidden" r:id="rId4"/>
    <sheet name="izmaiņas_changes" sheetId="13" state="hidden" r:id="rId5"/>
    <sheet name="20180608" sheetId="11" state="hidden" r:id="rId6"/>
    <sheet name="izmaiņas_changes_" sheetId="10" state="hidden" r:id="rId7"/>
    <sheet name="20180404" sheetId="6" r:id="rId8"/>
  </sheets>
  <definedNames>
    <definedName name="_xlnm.Print_Titles" localSheetId="7">'20180404'!$A:$D,'20180404'!$1:$1</definedName>
    <definedName name="_xlnm.Print_Titles" localSheetId="5">'20180608'!$A:$D,'20180608'!$1:$1</definedName>
    <definedName name="_xlnm.Print_Titles" localSheetId="4">izmaiņas_changes!$A:$D,izmaiņas_changes!$1:$1</definedName>
    <definedName name="_xlnm.Print_Titles" localSheetId="6">izmaiņas_changes_!$A:$D,izmaiņas_changes_!$1:$1</definedName>
    <definedName name="_xlnm.Print_Titles" localSheetId="1">izmaiņas_changes_pret_0404!$A:$D,izmaiņas_changes_pret_0404!$1:$1</definedName>
    <definedName name="_xlnm.Print_Titles" localSheetId="2">izmaiņas_changes_pret_0925!$A:$D,izmaiņas_changes_pret_0925!$1:$1</definedName>
    <definedName name="solver_adj" localSheetId="7" hidden="1">'20180404'!$K$64:$M$64</definedName>
    <definedName name="solver_adj" localSheetId="5" hidden="1">'20180608'!$K$64:$M$64</definedName>
    <definedName name="solver_adj" localSheetId="3" hidden="1">'20180925'!$Q$75</definedName>
    <definedName name="solver_adj" localSheetId="0" hidden="1">'20181011'!$Q$75</definedName>
    <definedName name="solver_adj" localSheetId="4" hidden="1">izmaiņas_changes!$K$64:$M$64</definedName>
    <definedName name="solver_adj" localSheetId="6" hidden="1">izmaiņas_changes_!$K$64:$M$64</definedName>
    <definedName name="solver_adj" localSheetId="1" hidden="1">izmaiņas_changes_pret_0404!$K$64:$M$64</definedName>
    <definedName name="solver_adj" localSheetId="2" hidden="1">izmaiņas_changes_pret_0925!$K$64:$M$64</definedName>
    <definedName name="solver_cvg" localSheetId="7" hidden="1">0.0001</definedName>
    <definedName name="solver_cvg" localSheetId="5" hidden="1">0.0001</definedName>
    <definedName name="solver_cvg" localSheetId="3" hidden="1">0.0001</definedName>
    <definedName name="solver_cvg" localSheetId="0" hidden="1">0.0001</definedName>
    <definedName name="solver_cvg" localSheetId="4" hidden="1">0.0001</definedName>
    <definedName name="solver_cvg" localSheetId="6" hidden="1">0.0001</definedName>
    <definedName name="solver_cvg" localSheetId="1" hidden="1">0.0001</definedName>
    <definedName name="solver_cvg" localSheetId="2" hidden="1">0.0001</definedName>
    <definedName name="solver_drv" localSheetId="7" hidden="1">2</definedName>
    <definedName name="solver_drv" localSheetId="5" hidden="1">2</definedName>
    <definedName name="solver_drv" localSheetId="3" hidden="1">1</definedName>
    <definedName name="solver_drv" localSheetId="0" hidden="1">1</definedName>
    <definedName name="solver_drv" localSheetId="4" hidden="1">2</definedName>
    <definedName name="solver_drv" localSheetId="6" hidden="1">2</definedName>
    <definedName name="solver_drv" localSheetId="1" hidden="1">2</definedName>
    <definedName name="solver_drv" localSheetId="2" hidden="1">2</definedName>
    <definedName name="solver_eng" localSheetId="7" hidden="1">1</definedName>
    <definedName name="solver_eng" localSheetId="5" hidden="1">1</definedName>
    <definedName name="solver_eng" localSheetId="3" hidden="1">1</definedName>
    <definedName name="solver_eng" localSheetId="0" hidden="1">1</definedName>
    <definedName name="solver_eng" localSheetId="4" hidden="1">1</definedName>
    <definedName name="solver_eng" localSheetId="6" hidden="1">1</definedName>
    <definedName name="solver_eng" localSheetId="1" hidden="1">1</definedName>
    <definedName name="solver_eng" localSheetId="2" hidden="1">1</definedName>
    <definedName name="solver_est" localSheetId="7" hidden="1">1</definedName>
    <definedName name="solver_est" localSheetId="5" hidden="1">1</definedName>
    <definedName name="solver_est" localSheetId="3" hidden="1">1</definedName>
    <definedName name="solver_est" localSheetId="0" hidden="1">1</definedName>
    <definedName name="solver_est" localSheetId="4" hidden="1">1</definedName>
    <definedName name="solver_est" localSheetId="6" hidden="1">1</definedName>
    <definedName name="solver_est" localSheetId="1" hidden="1">1</definedName>
    <definedName name="solver_est" localSheetId="2" hidden="1">1</definedName>
    <definedName name="solver_itr" localSheetId="7" hidden="1">2147483647</definedName>
    <definedName name="solver_itr" localSheetId="5" hidden="1">2147483647</definedName>
    <definedName name="solver_itr" localSheetId="3" hidden="1">2147483647</definedName>
    <definedName name="solver_itr" localSheetId="0" hidden="1">2147483647</definedName>
    <definedName name="solver_itr" localSheetId="4" hidden="1">2147483647</definedName>
    <definedName name="solver_itr" localSheetId="6" hidden="1">2147483647</definedName>
    <definedName name="solver_itr" localSheetId="1" hidden="1">2147483647</definedName>
    <definedName name="solver_itr" localSheetId="2" hidden="1">2147483647</definedName>
    <definedName name="solver_mip" localSheetId="7" hidden="1">2147483647</definedName>
    <definedName name="solver_mip" localSheetId="5" hidden="1">2147483647</definedName>
    <definedName name="solver_mip" localSheetId="3" hidden="1">2147483647</definedName>
    <definedName name="solver_mip" localSheetId="0" hidden="1">2147483647</definedName>
    <definedName name="solver_mip" localSheetId="4" hidden="1">2147483647</definedName>
    <definedName name="solver_mip" localSheetId="6" hidden="1">2147483647</definedName>
    <definedName name="solver_mip" localSheetId="1" hidden="1">2147483647</definedName>
    <definedName name="solver_mip" localSheetId="2" hidden="1">2147483647</definedName>
    <definedName name="solver_mni" localSheetId="7" hidden="1">30</definedName>
    <definedName name="solver_mni" localSheetId="5" hidden="1">30</definedName>
    <definedName name="solver_mni" localSheetId="3" hidden="1">30</definedName>
    <definedName name="solver_mni" localSheetId="0" hidden="1">30</definedName>
    <definedName name="solver_mni" localSheetId="4" hidden="1">30</definedName>
    <definedName name="solver_mni" localSheetId="6" hidden="1">30</definedName>
    <definedName name="solver_mni" localSheetId="1" hidden="1">30</definedName>
    <definedName name="solver_mni" localSheetId="2" hidden="1">30</definedName>
    <definedName name="solver_mrt" localSheetId="7" hidden="1">0.075</definedName>
    <definedName name="solver_mrt" localSheetId="5" hidden="1">0.075</definedName>
    <definedName name="solver_mrt" localSheetId="3" hidden="1">0.075</definedName>
    <definedName name="solver_mrt" localSheetId="0" hidden="1">0.075</definedName>
    <definedName name="solver_mrt" localSheetId="4" hidden="1">0.075</definedName>
    <definedName name="solver_mrt" localSheetId="6" hidden="1">0.075</definedName>
    <definedName name="solver_mrt" localSheetId="1" hidden="1">0.075</definedName>
    <definedName name="solver_mrt" localSheetId="2" hidden="1">0.075</definedName>
    <definedName name="solver_msl" localSheetId="7" hidden="1">2</definedName>
    <definedName name="solver_msl" localSheetId="5" hidden="1">2</definedName>
    <definedName name="solver_msl" localSheetId="3" hidden="1">2</definedName>
    <definedName name="solver_msl" localSheetId="0" hidden="1">2</definedName>
    <definedName name="solver_msl" localSheetId="4" hidden="1">2</definedName>
    <definedName name="solver_msl" localSheetId="6" hidden="1">2</definedName>
    <definedName name="solver_msl" localSheetId="1" hidden="1">2</definedName>
    <definedName name="solver_msl" localSheetId="2" hidden="1">2</definedName>
    <definedName name="solver_neg" localSheetId="7" hidden="1">1</definedName>
    <definedName name="solver_neg" localSheetId="5" hidden="1">1</definedName>
    <definedName name="solver_neg" localSheetId="3" hidden="1">1</definedName>
    <definedName name="solver_neg" localSheetId="0" hidden="1">1</definedName>
    <definedName name="solver_neg" localSheetId="4" hidden="1">1</definedName>
    <definedName name="solver_neg" localSheetId="6" hidden="1">1</definedName>
    <definedName name="solver_neg" localSheetId="1" hidden="1">1</definedName>
    <definedName name="solver_neg" localSheetId="2" hidden="1">1</definedName>
    <definedName name="solver_nod" localSheetId="7" hidden="1">2147483647</definedName>
    <definedName name="solver_nod" localSheetId="5" hidden="1">2147483647</definedName>
    <definedName name="solver_nod" localSheetId="3" hidden="1">2147483647</definedName>
    <definedName name="solver_nod" localSheetId="0" hidden="1">2147483647</definedName>
    <definedName name="solver_nod" localSheetId="4" hidden="1">2147483647</definedName>
    <definedName name="solver_nod" localSheetId="6" hidden="1">2147483647</definedName>
    <definedName name="solver_nod" localSheetId="1" hidden="1">2147483647</definedName>
    <definedName name="solver_nod" localSheetId="2" hidden="1">2147483647</definedName>
    <definedName name="solver_num" localSheetId="7" hidden="1">0</definedName>
    <definedName name="solver_num" localSheetId="5" hidden="1">0</definedName>
    <definedName name="solver_num" localSheetId="3" hidden="1">0</definedName>
    <definedName name="solver_num" localSheetId="0" hidden="1">0</definedName>
    <definedName name="solver_num" localSheetId="4" hidden="1">0</definedName>
    <definedName name="solver_num" localSheetId="6" hidden="1">0</definedName>
    <definedName name="solver_num" localSheetId="1" hidden="1">0</definedName>
    <definedName name="solver_num" localSheetId="2" hidden="1">0</definedName>
    <definedName name="solver_nwt" localSheetId="7" hidden="1">1</definedName>
    <definedName name="solver_nwt" localSheetId="5" hidden="1">1</definedName>
    <definedName name="solver_nwt" localSheetId="3" hidden="1">1</definedName>
    <definedName name="solver_nwt" localSheetId="0" hidden="1">1</definedName>
    <definedName name="solver_nwt" localSheetId="4" hidden="1">1</definedName>
    <definedName name="solver_nwt" localSheetId="6" hidden="1">1</definedName>
    <definedName name="solver_nwt" localSheetId="1" hidden="1">1</definedName>
    <definedName name="solver_nwt" localSheetId="2" hidden="1">1</definedName>
    <definedName name="solver_opt" localSheetId="7" hidden="1">'20180404'!$N$69</definedName>
    <definedName name="solver_opt" localSheetId="5" hidden="1">'20180608'!$N$69</definedName>
    <definedName name="solver_opt" localSheetId="3" hidden="1">'20180925'!$Q$79</definedName>
    <definedName name="solver_opt" localSheetId="0" hidden="1">'20181011'!$Q$79</definedName>
    <definedName name="solver_opt" localSheetId="4" hidden="1">izmaiņas_changes!$N$69</definedName>
    <definedName name="solver_opt" localSheetId="6" hidden="1">izmaiņas_changes_!$N$69</definedName>
    <definedName name="solver_opt" localSheetId="1" hidden="1">izmaiņas_changes_pret_0404!$N$69</definedName>
    <definedName name="solver_opt" localSheetId="2" hidden="1">izmaiņas_changes_pret_0925!$N$69</definedName>
    <definedName name="solver_pre" localSheetId="7" hidden="1">0.000001</definedName>
    <definedName name="solver_pre" localSheetId="5" hidden="1">0.000001</definedName>
    <definedName name="solver_pre" localSheetId="3" hidden="1">0.000001</definedName>
    <definedName name="solver_pre" localSheetId="0" hidden="1">0.000001</definedName>
    <definedName name="solver_pre" localSheetId="4" hidden="1">0.000001</definedName>
    <definedName name="solver_pre" localSheetId="6" hidden="1">0.000001</definedName>
    <definedName name="solver_pre" localSheetId="1" hidden="1">0.000001</definedName>
    <definedName name="solver_pre" localSheetId="2" hidden="1">0.000001</definedName>
    <definedName name="solver_rbv" localSheetId="7" hidden="1">2</definedName>
    <definedName name="solver_rbv" localSheetId="5" hidden="1">2</definedName>
    <definedName name="solver_rbv" localSheetId="3" hidden="1">1</definedName>
    <definedName name="solver_rbv" localSheetId="0" hidden="1">1</definedName>
    <definedName name="solver_rbv" localSheetId="4" hidden="1">2</definedName>
    <definedName name="solver_rbv" localSheetId="6" hidden="1">2</definedName>
    <definedName name="solver_rbv" localSheetId="1" hidden="1">2</definedName>
    <definedName name="solver_rbv" localSheetId="2" hidden="1">2</definedName>
    <definedName name="solver_rlx" localSheetId="7" hidden="1">2</definedName>
    <definedName name="solver_rlx" localSheetId="5" hidden="1">2</definedName>
    <definedName name="solver_rlx" localSheetId="3" hidden="1">2</definedName>
    <definedName name="solver_rlx" localSheetId="0" hidden="1">2</definedName>
    <definedName name="solver_rlx" localSheetId="4" hidden="1">2</definedName>
    <definedName name="solver_rlx" localSheetId="6" hidden="1">2</definedName>
    <definedName name="solver_rlx" localSheetId="1" hidden="1">2</definedName>
    <definedName name="solver_rlx" localSheetId="2" hidden="1">2</definedName>
    <definedName name="solver_rsd" localSheetId="7" hidden="1">0</definedName>
    <definedName name="solver_rsd" localSheetId="5" hidden="1">0</definedName>
    <definedName name="solver_rsd" localSheetId="3" hidden="1">0</definedName>
    <definedName name="solver_rsd" localSheetId="0" hidden="1">0</definedName>
    <definedName name="solver_rsd" localSheetId="4" hidden="1">0</definedName>
    <definedName name="solver_rsd" localSheetId="6" hidden="1">0</definedName>
    <definedName name="solver_rsd" localSheetId="1" hidden="1">0</definedName>
    <definedName name="solver_rsd" localSheetId="2" hidden="1">0</definedName>
    <definedName name="solver_scl" localSheetId="7" hidden="1">2</definedName>
    <definedName name="solver_scl" localSheetId="5" hidden="1">2</definedName>
    <definedName name="solver_scl" localSheetId="3" hidden="1">1</definedName>
    <definedName name="solver_scl" localSheetId="0" hidden="1">1</definedName>
    <definedName name="solver_scl" localSheetId="4" hidden="1">2</definedName>
    <definedName name="solver_scl" localSheetId="6" hidden="1">2</definedName>
    <definedName name="solver_scl" localSheetId="1" hidden="1">2</definedName>
    <definedName name="solver_scl" localSheetId="2" hidden="1">2</definedName>
    <definedName name="solver_sho" localSheetId="7" hidden="1">2</definedName>
    <definedName name="solver_sho" localSheetId="5" hidden="1">2</definedName>
    <definedName name="solver_sho" localSheetId="3" hidden="1">2</definedName>
    <definedName name="solver_sho" localSheetId="0" hidden="1">2</definedName>
    <definedName name="solver_sho" localSheetId="4" hidden="1">2</definedName>
    <definedName name="solver_sho" localSheetId="6" hidden="1">2</definedName>
    <definedName name="solver_sho" localSheetId="1" hidden="1">2</definedName>
    <definedName name="solver_sho" localSheetId="2" hidden="1">2</definedName>
    <definedName name="solver_ssz" localSheetId="7" hidden="1">100</definedName>
    <definedName name="solver_ssz" localSheetId="5" hidden="1">100</definedName>
    <definedName name="solver_ssz" localSheetId="3" hidden="1">100</definedName>
    <definedName name="solver_ssz" localSheetId="0" hidden="1">100</definedName>
    <definedName name="solver_ssz" localSheetId="4" hidden="1">100</definedName>
    <definedName name="solver_ssz" localSheetId="6" hidden="1">100</definedName>
    <definedName name="solver_ssz" localSheetId="1" hidden="1">100</definedName>
    <definedName name="solver_ssz" localSheetId="2" hidden="1">100</definedName>
    <definedName name="solver_tim" localSheetId="7" hidden="1">2147483647</definedName>
    <definedName name="solver_tim" localSheetId="5" hidden="1">2147483647</definedName>
    <definedName name="solver_tim" localSheetId="3" hidden="1">2147483647</definedName>
    <definedName name="solver_tim" localSheetId="0" hidden="1">2147483647</definedName>
    <definedName name="solver_tim" localSheetId="4" hidden="1">2147483647</definedName>
    <definedName name="solver_tim" localSheetId="6" hidden="1">2147483647</definedName>
    <definedName name="solver_tim" localSheetId="1" hidden="1">2147483647</definedName>
    <definedName name="solver_tim" localSheetId="2" hidden="1">2147483647</definedName>
    <definedName name="solver_tol" localSheetId="7" hidden="1">0.01</definedName>
    <definedName name="solver_tol" localSheetId="5" hidden="1">0.01</definedName>
    <definedName name="solver_tol" localSheetId="3" hidden="1">0.01</definedName>
    <definedName name="solver_tol" localSheetId="0" hidden="1">0.01</definedName>
    <definedName name="solver_tol" localSheetId="4" hidden="1">0.01</definedName>
    <definedName name="solver_tol" localSheetId="6" hidden="1">0.01</definedName>
    <definedName name="solver_tol" localSheetId="1" hidden="1">0.01</definedName>
    <definedName name="solver_tol" localSheetId="2" hidden="1">0.01</definedName>
    <definedName name="solver_typ" localSheetId="7" hidden="1">3</definedName>
    <definedName name="solver_typ" localSheetId="5" hidden="1">3</definedName>
    <definedName name="solver_typ" localSheetId="3" hidden="1">3</definedName>
    <definedName name="solver_typ" localSheetId="0" hidden="1">3</definedName>
    <definedName name="solver_typ" localSheetId="4" hidden="1">3</definedName>
    <definedName name="solver_typ" localSheetId="6" hidden="1">3</definedName>
    <definedName name="solver_typ" localSheetId="1" hidden="1">3</definedName>
    <definedName name="solver_typ" localSheetId="2" hidden="1">3</definedName>
    <definedName name="solver_val" localSheetId="7" hidden="1">0</definedName>
    <definedName name="solver_val" localSheetId="5" hidden="1">0</definedName>
    <definedName name="solver_val" localSheetId="3" hidden="1">0</definedName>
    <definedName name="solver_val" localSheetId="0" hidden="1">0</definedName>
    <definedName name="solver_val" localSheetId="4" hidden="1">0</definedName>
    <definedName name="solver_val" localSheetId="6" hidden="1">0</definedName>
    <definedName name="solver_val" localSheetId="1" hidden="1">0</definedName>
    <definedName name="solver_val" localSheetId="2" hidden="1">0</definedName>
    <definedName name="solver_ver" localSheetId="7" hidden="1">3</definedName>
    <definedName name="solver_ver" localSheetId="5" hidden="1">3</definedName>
    <definedName name="solver_ver" localSheetId="3" hidden="1">3</definedName>
    <definedName name="solver_ver" localSheetId="0" hidden="1">3</definedName>
    <definedName name="solver_ver" localSheetId="4" hidden="1">3</definedName>
    <definedName name="solver_ver" localSheetId="6" hidden="1">3</definedName>
    <definedName name="solver_ver" localSheetId="1" hidden="1">3</definedName>
    <definedName name="solver_ver" localSheetId="2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9" i="16" l="1"/>
  <c r="P79" i="16"/>
  <c r="Q79" i="16"/>
  <c r="R79" i="16"/>
  <c r="K80" i="14"/>
  <c r="J80" i="14"/>
  <c r="I80" i="14"/>
  <c r="H80" i="14"/>
  <c r="G80" i="14"/>
  <c r="F80" i="14"/>
  <c r="E80" i="14"/>
  <c r="L74" i="14"/>
  <c r="L79" i="14" s="1"/>
  <c r="M74" i="14" l="1"/>
  <c r="L80" i="14"/>
  <c r="M79" i="14" l="1"/>
  <c r="M80" i="14"/>
  <c r="N74" i="14"/>
  <c r="N80" i="14" l="1"/>
  <c r="O74" i="14"/>
  <c r="N79" i="14"/>
  <c r="O80" i="14" l="1"/>
  <c r="O79" i="14"/>
  <c r="P74" i="14"/>
  <c r="P79" i="14" l="1"/>
  <c r="Q74" i="14"/>
  <c r="P80" i="14"/>
  <c r="Q80" i="14" l="1"/>
  <c r="R74" i="14"/>
  <c r="Q79" i="14"/>
  <c r="R80" i="14" l="1"/>
  <c r="R79" i="14"/>
  <c r="R75" i="16" l="1"/>
  <c r="Q75" i="16"/>
  <c r="P75" i="16"/>
  <c r="O75" i="16"/>
  <c r="N79" i="16"/>
  <c r="M79" i="16"/>
  <c r="L79" i="16"/>
  <c r="K79" i="16"/>
  <c r="J79" i="16"/>
  <c r="I79" i="16"/>
  <c r="H79" i="16"/>
  <c r="G79" i="16"/>
  <c r="F79" i="16"/>
  <c r="E79" i="16"/>
  <c r="N78" i="16"/>
  <c r="M78" i="16"/>
  <c r="L78" i="16"/>
  <c r="K78" i="16"/>
  <c r="J78" i="16"/>
  <c r="I78" i="16"/>
  <c r="H78" i="16"/>
  <c r="G78" i="16"/>
  <c r="F78" i="16"/>
  <c r="E78" i="16"/>
  <c r="N77" i="16"/>
  <c r="M77" i="16"/>
  <c r="L77" i="16"/>
  <c r="K77" i="16"/>
  <c r="J77" i="16"/>
  <c r="I77" i="16"/>
  <c r="H77" i="16"/>
  <c r="G77" i="16"/>
  <c r="F77" i="16"/>
  <c r="E77" i="16"/>
  <c r="N76" i="16"/>
  <c r="M76" i="16"/>
  <c r="L76" i="16"/>
  <c r="K76" i="16"/>
  <c r="J76" i="16"/>
  <c r="I76" i="16"/>
  <c r="H76" i="16"/>
  <c r="G76" i="16"/>
  <c r="F76" i="16"/>
  <c r="E76" i="16"/>
  <c r="N75" i="16"/>
  <c r="M75" i="16"/>
  <c r="L75" i="16"/>
  <c r="K75" i="16"/>
  <c r="J75" i="16"/>
  <c r="I75" i="16"/>
  <c r="H75" i="16"/>
  <c r="G75" i="16"/>
  <c r="F75" i="16"/>
  <c r="E75" i="16"/>
  <c r="N74" i="16"/>
  <c r="M74" i="16"/>
  <c r="L74" i="16"/>
  <c r="K74" i="16"/>
  <c r="J74" i="16"/>
  <c r="I74" i="16"/>
  <c r="H74" i="16"/>
  <c r="G74" i="16"/>
  <c r="F74" i="16"/>
  <c r="E74" i="16"/>
  <c r="N72" i="16"/>
  <c r="M72" i="16"/>
  <c r="L72" i="16"/>
  <c r="K72" i="16"/>
  <c r="J72" i="16"/>
  <c r="I72" i="16"/>
  <c r="H72" i="16"/>
  <c r="G72" i="16"/>
  <c r="F72" i="16"/>
  <c r="E72" i="16"/>
  <c r="N71" i="16"/>
  <c r="M71" i="16"/>
  <c r="L71" i="16"/>
  <c r="K71" i="16"/>
  <c r="J71" i="16"/>
  <c r="I71" i="16"/>
  <c r="H71" i="16"/>
  <c r="G71" i="16"/>
  <c r="F71" i="16"/>
  <c r="E71" i="16"/>
  <c r="N70" i="16"/>
  <c r="M70" i="16"/>
  <c r="L70" i="16"/>
  <c r="K70" i="16"/>
  <c r="J70" i="16"/>
  <c r="I70" i="16"/>
  <c r="H70" i="16"/>
  <c r="G70" i="16"/>
  <c r="F70" i="16"/>
  <c r="E70" i="16"/>
  <c r="N68" i="16"/>
  <c r="M68" i="16"/>
  <c r="L68" i="16"/>
  <c r="K68" i="16"/>
  <c r="J68" i="16"/>
  <c r="I68" i="16"/>
  <c r="H68" i="16"/>
  <c r="G68" i="16"/>
  <c r="F68" i="16"/>
  <c r="E68" i="16"/>
  <c r="N67" i="16"/>
  <c r="M67" i="16"/>
  <c r="L67" i="16"/>
  <c r="K67" i="16"/>
  <c r="J67" i="16"/>
  <c r="I67" i="16"/>
  <c r="H67" i="16"/>
  <c r="G67" i="16"/>
  <c r="F67" i="16"/>
  <c r="E67" i="16"/>
  <c r="N66" i="16"/>
  <c r="M66" i="16"/>
  <c r="L66" i="16"/>
  <c r="K66" i="16"/>
  <c r="J66" i="16"/>
  <c r="I66" i="16"/>
  <c r="H66" i="16"/>
  <c r="G66" i="16"/>
  <c r="F66" i="16"/>
  <c r="E66" i="16"/>
  <c r="N65" i="16"/>
  <c r="M65" i="16"/>
  <c r="L65" i="16"/>
  <c r="K65" i="16"/>
  <c r="J65" i="16"/>
  <c r="I65" i="16"/>
  <c r="H65" i="16"/>
  <c r="G65" i="16"/>
  <c r="F65" i="16"/>
  <c r="E65" i="16"/>
  <c r="N64" i="16"/>
  <c r="M64" i="16"/>
  <c r="L64" i="16"/>
  <c r="K64" i="16"/>
  <c r="J64" i="16"/>
  <c r="I64" i="16"/>
  <c r="H64" i="16"/>
  <c r="G64" i="16"/>
  <c r="F64" i="16"/>
  <c r="E64" i="16"/>
  <c r="N63" i="16"/>
  <c r="M63" i="16"/>
  <c r="L63" i="16"/>
  <c r="K63" i="16"/>
  <c r="J63" i="16"/>
  <c r="I63" i="16"/>
  <c r="H63" i="16"/>
  <c r="G63" i="16"/>
  <c r="F63" i="16"/>
  <c r="E63" i="16"/>
  <c r="N62" i="16"/>
  <c r="M62" i="16"/>
  <c r="L62" i="16"/>
  <c r="K62" i="16"/>
  <c r="J62" i="16"/>
  <c r="I62" i="16"/>
  <c r="H62" i="16"/>
  <c r="G62" i="16"/>
  <c r="F62" i="16"/>
  <c r="E62" i="16"/>
  <c r="N61" i="16"/>
  <c r="M61" i="16"/>
  <c r="L61" i="16"/>
  <c r="K61" i="16"/>
  <c r="J61" i="16"/>
  <c r="I61" i="16"/>
  <c r="H61" i="16"/>
  <c r="G61" i="16"/>
  <c r="F61" i="16"/>
  <c r="E61" i="16"/>
  <c r="N60" i="16"/>
  <c r="M60" i="16"/>
  <c r="L60" i="16"/>
  <c r="K60" i="16"/>
  <c r="J60" i="16"/>
  <c r="I60" i="16"/>
  <c r="H60" i="16"/>
  <c r="G60" i="16"/>
  <c r="F60" i="16"/>
  <c r="E60" i="16"/>
  <c r="N58" i="16"/>
  <c r="M58" i="16"/>
  <c r="L58" i="16"/>
  <c r="K58" i="16"/>
  <c r="J58" i="16"/>
  <c r="I58" i="16"/>
  <c r="H58" i="16"/>
  <c r="G58" i="16"/>
  <c r="F58" i="16"/>
  <c r="E58" i="16"/>
  <c r="N57" i="16"/>
  <c r="M57" i="16"/>
  <c r="L57" i="16"/>
  <c r="K57" i="16"/>
  <c r="J57" i="16"/>
  <c r="I57" i="16"/>
  <c r="H57" i="16"/>
  <c r="G57" i="16"/>
  <c r="F57" i="16"/>
  <c r="E57" i="16"/>
  <c r="N56" i="16"/>
  <c r="M56" i="16"/>
  <c r="L56" i="16"/>
  <c r="K56" i="16"/>
  <c r="J56" i="16"/>
  <c r="I56" i="16"/>
  <c r="H56" i="16"/>
  <c r="G56" i="16"/>
  <c r="F56" i="16"/>
  <c r="E56" i="16"/>
  <c r="N55" i="16"/>
  <c r="M55" i="16"/>
  <c r="L55" i="16"/>
  <c r="K55" i="16"/>
  <c r="J55" i="16"/>
  <c r="I55" i="16"/>
  <c r="H55" i="16"/>
  <c r="G55" i="16"/>
  <c r="F55" i="16"/>
  <c r="E55" i="16"/>
  <c r="N53" i="16"/>
  <c r="M53" i="16"/>
  <c r="L53" i="16"/>
  <c r="K53" i="16"/>
  <c r="J53" i="16"/>
  <c r="I53" i="16"/>
  <c r="H53" i="16"/>
  <c r="G53" i="16"/>
  <c r="F53" i="16"/>
  <c r="E53" i="16"/>
  <c r="N51" i="16"/>
  <c r="M51" i="16"/>
  <c r="L51" i="16"/>
  <c r="K51" i="16"/>
  <c r="J51" i="16"/>
  <c r="I51" i="16"/>
  <c r="H51" i="16"/>
  <c r="G51" i="16"/>
  <c r="F51" i="16"/>
  <c r="E51" i="16"/>
  <c r="N49" i="16"/>
  <c r="M49" i="16"/>
  <c r="L49" i="16"/>
  <c r="K49" i="16"/>
  <c r="J49" i="16"/>
  <c r="I49" i="16"/>
  <c r="H49" i="16"/>
  <c r="G49" i="16"/>
  <c r="F49" i="16"/>
  <c r="E49" i="16"/>
  <c r="N48" i="16"/>
  <c r="M48" i="16"/>
  <c r="L48" i="16"/>
  <c r="K48" i="16"/>
  <c r="J48" i="16"/>
  <c r="I48" i="16"/>
  <c r="H48" i="16"/>
  <c r="G48" i="16"/>
  <c r="F48" i="16"/>
  <c r="E48" i="16"/>
  <c r="N47" i="16"/>
  <c r="M47" i="16"/>
  <c r="L47" i="16"/>
  <c r="K47" i="16"/>
  <c r="J47" i="16"/>
  <c r="I47" i="16"/>
  <c r="H47" i="16"/>
  <c r="G47" i="16"/>
  <c r="F47" i="16"/>
  <c r="E47" i="16"/>
  <c r="N46" i="16"/>
  <c r="M46" i="16"/>
  <c r="L46" i="16"/>
  <c r="K46" i="16"/>
  <c r="J46" i="16"/>
  <c r="I46" i="16"/>
  <c r="H46" i="16"/>
  <c r="G46" i="16"/>
  <c r="F46" i="16"/>
  <c r="E46" i="16"/>
  <c r="N45" i="16"/>
  <c r="M45" i="16"/>
  <c r="L45" i="16"/>
  <c r="K45" i="16"/>
  <c r="J45" i="16"/>
  <c r="I45" i="16"/>
  <c r="H45" i="16"/>
  <c r="G45" i="16"/>
  <c r="F45" i="16"/>
  <c r="E45" i="16"/>
  <c r="N44" i="16"/>
  <c r="M44" i="16"/>
  <c r="L44" i="16"/>
  <c r="K44" i="16"/>
  <c r="J44" i="16"/>
  <c r="I44" i="16"/>
  <c r="H44" i="16"/>
  <c r="G44" i="16"/>
  <c r="F44" i="16"/>
  <c r="E44" i="16"/>
  <c r="N43" i="16"/>
  <c r="M43" i="16"/>
  <c r="L43" i="16"/>
  <c r="K43" i="16"/>
  <c r="J43" i="16"/>
  <c r="I43" i="16"/>
  <c r="H43" i="16"/>
  <c r="G43" i="16"/>
  <c r="F43" i="16"/>
  <c r="E43" i="16"/>
  <c r="N41" i="16"/>
  <c r="M41" i="16"/>
  <c r="L41" i="16"/>
  <c r="K41" i="16"/>
  <c r="J41" i="16"/>
  <c r="I41" i="16"/>
  <c r="H41" i="16"/>
  <c r="G41" i="16"/>
  <c r="F41" i="16"/>
  <c r="E41" i="16"/>
  <c r="N40" i="16"/>
  <c r="M40" i="16"/>
  <c r="L40" i="16"/>
  <c r="K40" i="16"/>
  <c r="J40" i="16"/>
  <c r="I40" i="16"/>
  <c r="H40" i="16"/>
  <c r="G40" i="16"/>
  <c r="F40" i="16"/>
  <c r="E40" i="16"/>
  <c r="N38" i="16"/>
  <c r="M38" i="16"/>
  <c r="L38" i="16"/>
  <c r="K38" i="16"/>
  <c r="J38" i="16"/>
  <c r="I38" i="16"/>
  <c r="H38" i="16"/>
  <c r="G38" i="16"/>
  <c r="F38" i="16"/>
  <c r="E38" i="16"/>
  <c r="N37" i="16"/>
  <c r="M37" i="16"/>
  <c r="L37" i="16"/>
  <c r="K37" i="16"/>
  <c r="J37" i="16"/>
  <c r="I37" i="16"/>
  <c r="H37" i="16"/>
  <c r="G37" i="16"/>
  <c r="F37" i="16"/>
  <c r="E37" i="16"/>
  <c r="N36" i="16"/>
  <c r="M36" i="16"/>
  <c r="L36" i="16"/>
  <c r="K36" i="16"/>
  <c r="J36" i="16"/>
  <c r="I36" i="16"/>
  <c r="H36" i="16"/>
  <c r="G36" i="16"/>
  <c r="F36" i="16"/>
  <c r="E36" i="16"/>
  <c r="N35" i="16"/>
  <c r="M35" i="16"/>
  <c r="L35" i="16"/>
  <c r="K35" i="16"/>
  <c r="J35" i="16"/>
  <c r="I35" i="16"/>
  <c r="H35" i="16"/>
  <c r="G35" i="16"/>
  <c r="F35" i="16"/>
  <c r="E35" i="16"/>
  <c r="N34" i="16"/>
  <c r="M34" i="16"/>
  <c r="L34" i="16"/>
  <c r="K34" i="16"/>
  <c r="J34" i="16"/>
  <c r="I34" i="16"/>
  <c r="H34" i="16"/>
  <c r="G34" i="16"/>
  <c r="F34" i="16"/>
  <c r="E34" i="16"/>
  <c r="N32" i="16"/>
  <c r="M32" i="16"/>
  <c r="L32" i="16"/>
  <c r="K32" i="16"/>
  <c r="J32" i="16"/>
  <c r="I32" i="16"/>
  <c r="H32" i="16"/>
  <c r="G32" i="16"/>
  <c r="F32" i="16"/>
  <c r="E32" i="16"/>
  <c r="N31" i="16"/>
  <c r="M31" i="16"/>
  <c r="L31" i="16"/>
  <c r="K31" i="16"/>
  <c r="J31" i="16"/>
  <c r="I31" i="16"/>
  <c r="H31" i="16"/>
  <c r="G31" i="16"/>
  <c r="F31" i="16"/>
  <c r="E31" i="16"/>
  <c r="N30" i="16"/>
  <c r="M30" i="16"/>
  <c r="L30" i="16"/>
  <c r="K30" i="16"/>
  <c r="J30" i="16"/>
  <c r="I30" i="16"/>
  <c r="H30" i="16"/>
  <c r="G30" i="16"/>
  <c r="F30" i="16"/>
  <c r="E30" i="16"/>
  <c r="N29" i="16"/>
  <c r="M29" i="16"/>
  <c r="L29" i="16"/>
  <c r="K29" i="16"/>
  <c r="J29" i="16"/>
  <c r="I29" i="16"/>
  <c r="H29" i="16"/>
  <c r="G29" i="16"/>
  <c r="F29" i="16"/>
  <c r="E29" i="16"/>
  <c r="N28" i="16"/>
  <c r="M28" i="16"/>
  <c r="L28" i="16"/>
  <c r="K28" i="16"/>
  <c r="J28" i="16"/>
  <c r="I28" i="16"/>
  <c r="H28" i="16"/>
  <c r="G28" i="16"/>
  <c r="F28" i="16"/>
  <c r="E28" i="16"/>
  <c r="N27" i="16"/>
  <c r="M27" i="16"/>
  <c r="L27" i="16"/>
  <c r="K27" i="16"/>
  <c r="J27" i="16"/>
  <c r="I27" i="16"/>
  <c r="H27" i="16"/>
  <c r="G27" i="16"/>
  <c r="F27" i="16"/>
  <c r="E27" i="16"/>
  <c r="N26" i="16"/>
  <c r="M26" i="16"/>
  <c r="L26" i="16"/>
  <c r="K26" i="16"/>
  <c r="J26" i="16"/>
  <c r="I26" i="16"/>
  <c r="H26" i="16"/>
  <c r="G26" i="16"/>
  <c r="F26" i="16"/>
  <c r="E26" i="16"/>
  <c r="N24" i="16"/>
  <c r="M24" i="16"/>
  <c r="L24" i="16"/>
  <c r="K24" i="16"/>
  <c r="J24" i="16"/>
  <c r="I24" i="16"/>
  <c r="H24" i="16"/>
  <c r="G24" i="16"/>
  <c r="F24" i="16"/>
  <c r="E24" i="16"/>
  <c r="N23" i="16"/>
  <c r="M23" i="16"/>
  <c r="L23" i="16"/>
  <c r="K23" i="16"/>
  <c r="J23" i="16"/>
  <c r="I23" i="16"/>
  <c r="H23" i="16"/>
  <c r="G23" i="16"/>
  <c r="F23" i="16"/>
  <c r="E23" i="16"/>
  <c r="N21" i="16"/>
  <c r="M21" i="16"/>
  <c r="L21" i="16"/>
  <c r="K21" i="16"/>
  <c r="J21" i="16"/>
  <c r="I21" i="16"/>
  <c r="H21" i="16"/>
  <c r="G21" i="16"/>
  <c r="F21" i="16"/>
  <c r="E21" i="16"/>
  <c r="N20" i="16"/>
  <c r="M20" i="16"/>
  <c r="L20" i="16"/>
  <c r="K20" i="16"/>
  <c r="J20" i="16"/>
  <c r="I20" i="16"/>
  <c r="H20" i="16"/>
  <c r="G20" i="16"/>
  <c r="F20" i="16"/>
  <c r="E20" i="16"/>
  <c r="N19" i="16"/>
  <c r="M19" i="16"/>
  <c r="L19" i="16"/>
  <c r="K19" i="16"/>
  <c r="J19" i="16"/>
  <c r="I19" i="16"/>
  <c r="H19" i="16"/>
  <c r="G19" i="16"/>
  <c r="F19" i="16"/>
  <c r="E19" i="16"/>
  <c r="N18" i="16"/>
  <c r="M18" i="16"/>
  <c r="L18" i="16"/>
  <c r="K18" i="16"/>
  <c r="J18" i="16"/>
  <c r="I18" i="16"/>
  <c r="H18" i="16"/>
  <c r="G18" i="16"/>
  <c r="F18" i="16"/>
  <c r="E18" i="16"/>
  <c r="N16" i="16"/>
  <c r="M16" i="16"/>
  <c r="L16" i="16"/>
  <c r="K16" i="16"/>
  <c r="J16" i="16"/>
  <c r="I16" i="16"/>
  <c r="H16" i="16"/>
  <c r="G16" i="16"/>
  <c r="F16" i="16"/>
  <c r="E16" i="16"/>
  <c r="N15" i="16"/>
  <c r="M15" i="16"/>
  <c r="L15" i="16"/>
  <c r="K15" i="16"/>
  <c r="J15" i="16"/>
  <c r="I15" i="16"/>
  <c r="H15" i="16"/>
  <c r="G15" i="16"/>
  <c r="F15" i="16"/>
  <c r="E15" i="16"/>
  <c r="N14" i="16"/>
  <c r="M14" i="16"/>
  <c r="L14" i="16"/>
  <c r="K14" i="16"/>
  <c r="J14" i="16"/>
  <c r="I14" i="16"/>
  <c r="H14" i="16"/>
  <c r="G14" i="16"/>
  <c r="F14" i="16"/>
  <c r="E14" i="16"/>
  <c r="N13" i="16"/>
  <c r="M13" i="16"/>
  <c r="L13" i="16"/>
  <c r="K13" i="16"/>
  <c r="J13" i="16"/>
  <c r="I13" i="16"/>
  <c r="H13" i="16"/>
  <c r="G13" i="16"/>
  <c r="F13" i="16"/>
  <c r="E13" i="16"/>
  <c r="N12" i="16"/>
  <c r="M12" i="16"/>
  <c r="L12" i="16"/>
  <c r="K12" i="16"/>
  <c r="J12" i="16"/>
  <c r="I12" i="16"/>
  <c r="H12" i="16"/>
  <c r="G12" i="16"/>
  <c r="F12" i="16"/>
  <c r="E12" i="16"/>
  <c r="N11" i="16"/>
  <c r="M11" i="16"/>
  <c r="L11" i="16"/>
  <c r="K11" i="16"/>
  <c r="J11" i="16"/>
  <c r="I11" i="16"/>
  <c r="H11" i="16"/>
  <c r="G11" i="16"/>
  <c r="F11" i="16"/>
  <c r="E11" i="16"/>
  <c r="N10" i="16"/>
  <c r="M10" i="16"/>
  <c r="L10" i="16"/>
  <c r="K10" i="16"/>
  <c r="J10" i="16"/>
  <c r="I10" i="16"/>
  <c r="H10" i="16"/>
  <c r="G10" i="16"/>
  <c r="F10" i="16"/>
  <c r="E10" i="16"/>
  <c r="R7" i="16"/>
  <c r="Q7" i="16"/>
  <c r="P7" i="16"/>
  <c r="O7" i="16"/>
  <c r="N8" i="16"/>
  <c r="M8" i="16"/>
  <c r="L8" i="16"/>
  <c r="K8" i="16"/>
  <c r="J8" i="16"/>
  <c r="I8" i="16"/>
  <c r="H8" i="16"/>
  <c r="G8" i="16"/>
  <c r="F8" i="16"/>
  <c r="E8" i="16"/>
  <c r="N7" i="16"/>
  <c r="M7" i="16"/>
  <c r="L7" i="16"/>
  <c r="K7" i="16"/>
  <c r="J7" i="16"/>
  <c r="I7" i="16"/>
  <c r="H7" i="16"/>
  <c r="G7" i="16"/>
  <c r="F7" i="16"/>
  <c r="E7" i="16"/>
  <c r="N6" i="16"/>
  <c r="M6" i="16"/>
  <c r="L6" i="16"/>
  <c r="K6" i="16"/>
  <c r="J6" i="16"/>
  <c r="I6" i="16"/>
  <c r="H6" i="16"/>
  <c r="G6" i="16"/>
  <c r="F6" i="16"/>
  <c r="E6" i="16"/>
  <c r="N5" i="16"/>
  <c r="M5" i="16"/>
  <c r="L5" i="16"/>
  <c r="K5" i="16"/>
  <c r="J5" i="16"/>
  <c r="I5" i="16"/>
  <c r="H5" i="16"/>
  <c r="G5" i="16"/>
  <c r="F5" i="16"/>
  <c r="E5" i="16"/>
  <c r="A79" i="16"/>
  <c r="A80" i="16" s="1"/>
  <c r="A78" i="16"/>
  <c r="A12" i="16"/>
  <c r="A13" i="16" s="1"/>
  <c r="A14" i="16" s="1"/>
  <c r="A15" i="16" s="1"/>
  <c r="A16" i="16" s="1"/>
  <c r="A18" i="16" s="1"/>
  <c r="A19" i="16" s="1"/>
  <c r="A20" i="16" s="1"/>
  <c r="A21" i="16" s="1"/>
  <c r="A22" i="16" s="1"/>
  <c r="A23" i="16" s="1"/>
  <c r="A24" i="16" s="1"/>
  <c r="A26" i="16" s="1"/>
  <c r="A27" i="16" s="1"/>
  <c r="A28" i="16" s="1"/>
  <c r="A29" i="16" s="1"/>
  <c r="A30" i="16" s="1"/>
  <c r="A31" i="16" s="1"/>
  <c r="A32" i="16" s="1"/>
  <c r="A34" i="16" s="1"/>
  <c r="A35" i="16" s="1"/>
  <c r="A36" i="16" s="1"/>
  <c r="A37" i="16" s="1"/>
  <c r="A38" i="16" s="1"/>
  <c r="A39" i="16" s="1"/>
  <c r="A40" i="16" s="1"/>
  <c r="A41" i="16" s="1"/>
  <c r="A43" i="16" s="1"/>
  <c r="A44" i="16" s="1"/>
  <c r="A45" i="16" s="1"/>
  <c r="A46" i="16" s="1"/>
  <c r="A47" i="16" s="1"/>
  <c r="A48" i="16" s="1"/>
  <c r="A49" i="16" s="1"/>
  <c r="A51" i="16" s="1"/>
  <c r="A53" i="16" s="1"/>
  <c r="A54" i="16" s="1"/>
  <c r="A55" i="16" s="1"/>
  <c r="A56" i="16" s="1"/>
  <c r="A57" i="16" s="1"/>
  <c r="A58" i="16" s="1"/>
  <c r="A60" i="16" s="1"/>
  <c r="A61" i="16" s="1"/>
  <c r="A62" i="16" s="1"/>
  <c r="A63" i="16" s="1"/>
  <c r="A64" i="16" s="1"/>
  <c r="A65" i="16" s="1"/>
  <c r="A66" i="16" s="1"/>
  <c r="A67" i="16" s="1"/>
  <c r="A68" i="16" s="1"/>
  <c r="A70" i="16" s="1"/>
  <c r="A71" i="16" s="1"/>
  <c r="A72" i="16" s="1"/>
  <c r="A74" i="16" s="1"/>
  <c r="A11" i="16"/>
  <c r="A10" i="16"/>
  <c r="E54" i="14"/>
  <c r="E54" i="16" s="1"/>
  <c r="F54" i="14"/>
  <c r="F54" i="16" s="1"/>
  <c r="G54" i="14"/>
  <c r="G54" i="16" s="1"/>
  <c r="H54" i="14"/>
  <c r="H54" i="16" s="1"/>
  <c r="I54" i="14"/>
  <c r="I54" i="16" s="1"/>
  <c r="J54" i="14"/>
  <c r="J54" i="16" s="1"/>
  <c r="K54" i="14"/>
  <c r="K54" i="16" s="1"/>
  <c r="L54" i="14"/>
  <c r="L54" i="16" s="1"/>
  <c r="M54" i="14"/>
  <c r="M54" i="16" s="1"/>
  <c r="N54" i="14"/>
  <c r="N54" i="16" s="1"/>
  <c r="O5" i="14" l="1"/>
  <c r="O5" i="16" s="1"/>
  <c r="R75" i="15" l="1"/>
  <c r="Q75" i="15"/>
  <c r="P75" i="15"/>
  <c r="O75" i="15"/>
  <c r="J79" i="15"/>
  <c r="I79" i="15"/>
  <c r="H79" i="15"/>
  <c r="G79" i="15"/>
  <c r="F79" i="15"/>
  <c r="N78" i="15"/>
  <c r="M78" i="15"/>
  <c r="L78" i="15"/>
  <c r="K78" i="15"/>
  <c r="J78" i="15"/>
  <c r="I78" i="15"/>
  <c r="H78" i="15"/>
  <c r="G78" i="15"/>
  <c r="F78" i="15"/>
  <c r="N77" i="15"/>
  <c r="M77" i="15"/>
  <c r="L77" i="15"/>
  <c r="K77" i="15"/>
  <c r="J77" i="15"/>
  <c r="I77" i="15"/>
  <c r="H77" i="15"/>
  <c r="G77" i="15"/>
  <c r="F77" i="15"/>
  <c r="N76" i="15"/>
  <c r="M76" i="15"/>
  <c r="L76" i="15"/>
  <c r="K76" i="15"/>
  <c r="J76" i="15"/>
  <c r="I76" i="15"/>
  <c r="H76" i="15"/>
  <c r="G76" i="15"/>
  <c r="F76" i="15"/>
  <c r="N75" i="15"/>
  <c r="M75" i="15"/>
  <c r="L75" i="15"/>
  <c r="K75" i="15"/>
  <c r="J75" i="15"/>
  <c r="I75" i="15"/>
  <c r="H75" i="15"/>
  <c r="G75" i="15"/>
  <c r="F75" i="15"/>
  <c r="J74" i="15"/>
  <c r="I74" i="15"/>
  <c r="H74" i="15"/>
  <c r="G74" i="15"/>
  <c r="F74" i="15"/>
  <c r="E74" i="15"/>
  <c r="N72" i="15"/>
  <c r="M72" i="15"/>
  <c r="L72" i="15"/>
  <c r="K72" i="15"/>
  <c r="J72" i="15"/>
  <c r="I72" i="15"/>
  <c r="H72" i="15"/>
  <c r="G72" i="15"/>
  <c r="F72" i="15"/>
  <c r="E72" i="15"/>
  <c r="N71" i="15"/>
  <c r="M71" i="15"/>
  <c r="L71" i="15"/>
  <c r="K71" i="15"/>
  <c r="J71" i="15"/>
  <c r="I71" i="15"/>
  <c r="H71" i="15"/>
  <c r="G71" i="15"/>
  <c r="F71" i="15"/>
  <c r="E71" i="15"/>
  <c r="N70" i="15"/>
  <c r="M70" i="15"/>
  <c r="L70" i="15"/>
  <c r="K70" i="15"/>
  <c r="J70" i="15"/>
  <c r="I70" i="15"/>
  <c r="H70" i="15"/>
  <c r="G70" i="15"/>
  <c r="F70" i="15"/>
  <c r="E70" i="15"/>
  <c r="N68" i="15"/>
  <c r="M68" i="15"/>
  <c r="L68" i="15"/>
  <c r="K68" i="15"/>
  <c r="J68" i="15"/>
  <c r="I68" i="15"/>
  <c r="H68" i="15"/>
  <c r="G68" i="15"/>
  <c r="F68" i="15"/>
  <c r="E68" i="15"/>
  <c r="N67" i="15"/>
  <c r="M67" i="15"/>
  <c r="L67" i="15"/>
  <c r="K67" i="15"/>
  <c r="J67" i="15"/>
  <c r="I67" i="15"/>
  <c r="H67" i="15"/>
  <c r="G67" i="15"/>
  <c r="F67" i="15"/>
  <c r="E67" i="15"/>
  <c r="N66" i="15"/>
  <c r="M66" i="15"/>
  <c r="L66" i="15"/>
  <c r="K66" i="15"/>
  <c r="J66" i="15"/>
  <c r="I66" i="15"/>
  <c r="H66" i="15"/>
  <c r="G66" i="15"/>
  <c r="F66" i="15"/>
  <c r="E66" i="15"/>
  <c r="N65" i="15"/>
  <c r="M65" i="15"/>
  <c r="L65" i="15"/>
  <c r="K65" i="15"/>
  <c r="J65" i="15"/>
  <c r="I65" i="15"/>
  <c r="H65" i="15"/>
  <c r="G65" i="15"/>
  <c r="F65" i="15"/>
  <c r="E65" i="15"/>
  <c r="N64" i="15"/>
  <c r="M64" i="15"/>
  <c r="L64" i="15"/>
  <c r="K64" i="15"/>
  <c r="J64" i="15"/>
  <c r="I64" i="15"/>
  <c r="H64" i="15"/>
  <c r="G64" i="15"/>
  <c r="F64" i="15"/>
  <c r="E64" i="15"/>
  <c r="N63" i="15"/>
  <c r="M63" i="15"/>
  <c r="L63" i="15"/>
  <c r="K63" i="15"/>
  <c r="J63" i="15"/>
  <c r="I63" i="15"/>
  <c r="H63" i="15"/>
  <c r="G63" i="15"/>
  <c r="F63" i="15"/>
  <c r="E63" i="15"/>
  <c r="N62" i="15"/>
  <c r="M62" i="15"/>
  <c r="L62" i="15"/>
  <c r="K62" i="15"/>
  <c r="J62" i="15"/>
  <c r="I62" i="15"/>
  <c r="H62" i="15"/>
  <c r="G62" i="15"/>
  <c r="F62" i="15"/>
  <c r="E62" i="15"/>
  <c r="N61" i="15"/>
  <c r="M61" i="15"/>
  <c r="L61" i="15"/>
  <c r="K61" i="15"/>
  <c r="J61" i="15"/>
  <c r="I61" i="15"/>
  <c r="H61" i="15"/>
  <c r="G61" i="15"/>
  <c r="F61" i="15"/>
  <c r="E61" i="15"/>
  <c r="N60" i="15"/>
  <c r="M60" i="15"/>
  <c r="L60" i="15"/>
  <c r="K60" i="15"/>
  <c r="J60" i="15"/>
  <c r="I60" i="15"/>
  <c r="H60" i="15"/>
  <c r="G60" i="15"/>
  <c r="F60" i="15"/>
  <c r="E60" i="15"/>
  <c r="N58" i="15"/>
  <c r="M58" i="15"/>
  <c r="L58" i="15"/>
  <c r="K58" i="15"/>
  <c r="J58" i="15"/>
  <c r="I58" i="15"/>
  <c r="H58" i="15"/>
  <c r="G58" i="15"/>
  <c r="F58" i="15"/>
  <c r="E58" i="15"/>
  <c r="N57" i="15"/>
  <c r="M57" i="15"/>
  <c r="L57" i="15"/>
  <c r="K57" i="15"/>
  <c r="J57" i="15"/>
  <c r="I57" i="15"/>
  <c r="H57" i="15"/>
  <c r="G57" i="15"/>
  <c r="F57" i="15"/>
  <c r="E57" i="15"/>
  <c r="N56" i="15"/>
  <c r="M56" i="15"/>
  <c r="L56" i="15"/>
  <c r="K56" i="15"/>
  <c r="J56" i="15"/>
  <c r="I56" i="15"/>
  <c r="H56" i="15"/>
  <c r="G56" i="15"/>
  <c r="F56" i="15"/>
  <c r="E56" i="15"/>
  <c r="N55" i="15"/>
  <c r="M55" i="15"/>
  <c r="L55" i="15"/>
  <c r="K55" i="15"/>
  <c r="J55" i="15"/>
  <c r="I55" i="15"/>
  <c r="H55" i="15"/>
  <c r="G55" i="15"/>
  <c r="F55" i="15"/>
  <c r="E55" i="15"/>
  <c r="N54" i="15"/>
  <c r="M54" i="15"/>
  <c r="L54" i="15"/>
  <c r="K54" i="15"/>
  <c r="J54" i="15"/>
  <c r="I54" i="15"/>
  <c r="H54" i="15"/>
  <c r="G54" i="15"/>
  <c r="F54" i="15"/>
  <c r="E54" i="15"/>
  <c r="N53" i="15"/>
  <c r="M53" i="15"/>
  <c r="L53" i="15"/>
  <c r="K53" i="15"/>
  <c r="J53" i="15"/>
  <c r="I53" i="15"/>
  <c r="H53" i="15"/>
  <c r="G53" i="15"/>
  <c r="F53" i="15"/>
  <c r="E53" i="15"/>
  <c r="N51" i="15"/>
  <c r="M51" i="15"/>
  <c r="L51" i="15"/>
  <c r="K51" i="15"/>
  <c r="J51" i="15"/>
  <c r="I51" i="15"/>
  <c r="H51" i="15"/>
  <c r="G51" i="15"/>
  <c r="F51" i="15"/>
  <c r="E51" i="15"/>
  <c r="N49" i="15"/>
  <c r="M49" i="15"/>
  <c r="L49" i="15"/>
  <c r="K49" i="15"/>
  <c r="J49" i="15"/>
  <c r="I49" i="15"/>
  <c r="H49" i="15"/>
  <c r="G49" i="15"/>
  <c r="F49" i="15"/>
  <c r="E49" i="15"/>
  <c r="N48" i="15"/>
  <c r="M48" i="15"/>
  <c r="L48" i="15"/>
  <c r="K48" i="15"/>
  <c r="J48" i="15"/>
  <c r="I48" i="15"/>
  <c r="H48" i="15"/>
  <c r="G48" i="15"/>
  <c r="F48" i="15"/>
  <c r="E48" i="15"/>
  <c r="N47" i="15"/>
  <c r="M47" i="15"/>
  <c r="L47" i="15"/>
  <c r="K47" i="15"/>
  <c r="J47" i="15"/>
  <c r="I47" i="15"/>
  <c r="H47" i="15"/>
  <c r="G47" i="15"/>
  <c r="F47" i="15"/>
  <c r="E47" i="15"/>
  <c r="N46" i="15"/>
  <c r="M46" i="15"/>
  <c r="L46" i="15"/>
  <c r="K46" i="15"/>
  <c r="J46" i="15"/>
  <c r="I46" i="15"/>
  <c r="H46" i="15"/>
  <c r="G46" i="15"/>
  <c r="F46" i="15"/>
  <c r="E46" i="15"/>
  <c r="N45" i="15"/>
  <c r="M45" i="15"/>
  <c r="L45" i="15"/>
  <c r="K45" i="15"/>
  <c r="J45" i="15"/>
  <c r="I45" i="15"/>
  <c r="H45" i="15"/>
  <c r="G45" i="15"/>
  <c r="F45" i="15"/>
  <c r="E45" i="15"/>
  <c r="N44" i="15"/>
  <c r="M44" i="15"/>
  <c r="L44" i="15"/>
  <c r="K44" i="15"/>
  <c r="J44" i="15"/>
  <c r="I44" i="15"/>
  <c r="H44" i="15"/>
  <c r="G44" i="15"/>
  <c r="F44" i="15"/>
  <c r="E44" i="15"/>
  <c r="N43" i="15"/>
  <c r="M43" i="15"/>
  <c r="L43" i="15"/>
  <c r="K43" i="15"/>
  <c r="J43" i="15"/>
  <c r="I43" i="15"/>
  <c r="H43" i="15"/>
  <c r="G43" i="15"/>
  <c r="F43" i="15"/>
  <c r="E43" i="15"/>
  <c r="N41" i="15"/>
  <c r="M41" i="15"/>
  <c r="L41" i="15"/>
  <c r="K41" i="15"/>
  <c r="J41" i="15"/>
  <c r="I41" i="15"/>
  <c r="H41" i="15"/>
  <c r="G41" i="15"/>
  <c r="F41" i="15"/>
  <c r="E41" i="15"/>
  <c r="N40" i="15"/>
  <c r="M40" i="15"/>
  <c r="L40" i="15"/>
  <c r="K40" i="15"/>
  <c r="J40" i="15"/>
  <c r="I40" i="15"/>
  <c r="H40" i="15"/>
  <c r="G40" i="15"/>
  <c r="F40" i="15"/>
  <c r="E40" i="15"/>
  <c r="N39" i="15"/>
  <c r="M39" i="15"/>
  <c r="L39" i="15"/>
  <c r="K39" i="15"/>
  <c r="J39" i="15"/>
  <c r="I39" i="15"/>
  <c r="H39" i="15"/>
  <c r="G39" i="15"/>
  <c r="F39" i="15"/>
  <c r="E39" i="15"/>
  <c r="N38" i="15"/>
  <c r="M38" i="15"/>
  <c r="L38" i="15"/>
  <c r="K38" i="15"/>
  <c r="J38" i="15"/>
  <c r="I38" i="15"/>
  <c r="H38" i="15"/>
  <c r="G38" i="15"/>
  <c r="F38" i="15"/>
  <c r="E38" i="15"/>
  <c r="N37" i="15"/>
  <c r="M37" i="15"/>
  <c r="L37" i="15"/>
  <c r="K37" i="15"/>
  <c r="J37" i="15"/>
  <c r="I37" i="15"/>
  <c r="H37" i="15"/>
  <c r="G37" i="15"/>
  <c r="F37" i="15"/>
  <c r="E37" i="15"/>
  <c r="N36" i="15"/>
  <c r="M36" i="15"/>
  <c r="L36" i="15"/>
  <c r="K36" i="15"/>
  <c r="J36" i="15"/>
  <c r="I36" i="15"/>
  <c r="H36" i="15"/>
  <c r="G36" i="15"/>
  <c r="F36" i="15"/>
  <c r="E36" i="15"/>
  <c r="N35" i="15"/>
  <c r="M35" i="15"/>
  <c r="L35" i="15"/>
  <c r="K35" i="15"/>
  <c r="J35" i="15"/>
  <c r="I35" i="15"/>
  <c r="H35" i="15"/>
  <c r="G35" i="15"/>
  <c r="F35" i="15"/>
  <c r="E35" i="15"/>
  <c r="N34" i="15"/>
  <c r="M34" i="15"/>
  <c r="L34" i="15"/>
  <c r="K34" i="15"/>
  <c r="J34" i="15"/>
  <c r="I34" i="15"/>
  <c r="H34" i="15"/>
  <c r="G34" i="15"/>
  <c r="F34" i="15"/>
  <c r="E34" i="15"/>
  <c r="N32" i="15"/>
  <c r="M32" i="15"/>
  <c r="L32" i="15"/>
  <c r="K32" i="15"/>
  <c r="J32" i="15"/>
  <c r="I32" i="15"/>
  <c r="H32" i="15"/>
  <c r="G32" i="15"/>
  <c r="F32" i="15"/>
  <c r="E32" i="15"/>
  <c r="N31" i="15"/>
  <c r="M31" i="15"/>
  <c r="L31" i="15"/>
  <c r="K31" i="15"/>
  <c r="J31" i="15"/>
  <c r="I31" i="15"/>
  <c r="H31" i="15"/>
  <c r="G31" i="15"/>
  <c r="F31" i="15"/>
  <c r="E31" i="15"/>
  <c r="N30" i="15"/>
  <c r="M30" i="15"/>
  <c r="L30" i="15"/>
  <c r="K30" i="15"/>
  <c r="J30" i="15"/>
  <c r="I30" i="15"/>
  <c r="H30" i="15"/>
  <c r="G30" i="15"/>
  <c r="F30" i="15"/>
  <c r="E30" i="15"/>
  <c r="N29" i="15"/>
  <c r="M29" i="15"/>
  <c r="L29" i="15"/>
  <c r="K29" i="15"/>
  <c r="J29" i="15"/>
  <c r="I29" i="15"/>
  <c r="H29" i="15"/>
  <c r="G29" i="15"/>
  <c r="F29" i="15"/>
  <c r="E29" i="15"/>
  <c r="N28" i="15"/>
  <c r="M28" i="15"/>
  <c r="L28" i="15"/>
  <c r="K28" i="15"/>
  <c r="J28" i="15"/>
  <c r="I28" i="15"/>
  <c r="H28" i="15"/>
  <c r="G28" i="15"/>
  <c r="F28" i="15"/>
  <c r="E28" i="15"/>
  <c r="N27" i="15"/>
  <c r="M27" i="15"/>
  <c r="L27" i="15"/>
  <c r="K27" i="15"/>
  <c r="J27" i="15"/>
  <c r="I27" i="15"/>
  <c r="H27" i="15"/>
  <c r="G27" i="15"/>
  <c r="F27" i="15"/>
  <c r="E27" i="15"/>
  <c r="N26" i="15"/>
  <c r="M26" i="15"/>
  <c r="L26" i="15"/>
  <c r="K26" i="15"/>
  <c r="J26" i="15"/>
  <c r="I26" i="15"/>
  <c r="H26" i="15"/>
  <c r="G26" i="15"/>
  <c r="F26" i="15"/>
  <c r="E26" i="15"/>
  <c r="N24" i="15"/>
  <c r="M24" i="15"/>
  <c r="L24" i="15"/>
  <c r="K24" i="15"/>
  <c r="J24" i="15"/>
  <c r="I24" i="15"/>
  <c r="H24" i="15"/>
  <c r="G24" i="15"/>
  <c r="F24" i="15"/>
  <c r="E24" i="15"/>
  <c r="N23" i="15"/>
  <c r="M23" i="15"/>
  <c r="L23" i="15"/>
  <c r="K23" i="15"/>
  <c r="J23" i="15"/>
  <c r="I23" i="15"/>
  <c r="H23" i="15"/>
  <c r="G23" i="15"/>
  <c r="F23" i="15"/>
  <c r="E23" i="15"/>
  <c r="N21" i="15"/>
  <c r="M21" i="15"/>
  <c r="L21" i="15"/>
  <c r="K21" i="15"/>
  <c r="J21" i="15"/>
  <c r="I21" i="15"/>
  <c r="H21" i="15"/>
  <c r="G21" i="15"/>
  <c r="F21" i="15"/>
  <c r="E21" i="15"/>
  <c r="N20" i="15"/>
  <c r="M20" i="15"/>
  <c r="L20" i="15"/>
  <c r="K20" i="15"/>
  <c r="J20" i="15"/>
  <c r="I20" i="15"/>
  <c r="H20" i="15"/>
  <c r="G20" i="15"/>
  <c r="F20" i="15"/>
  <c r="E20" i="15"/>
  <c r="N19" i="15"/>
  <c r="M19" i="15"/>
  <c r="L19" i="15"/>
  <c r="K19" i="15"/>
  <c r="J19" i="15"/>
  <c r="I19" i="15"/>
  <c r="H19" i="15"/>
  <c r="G19" i="15"/>
  <c r="F19" i="15"/>
  <c r="E19" i="15"/>
  <c r="N18" i="15"/>
  <c r="M18" i="15"/>
  <c r="L18" i="15"/>
  <c r="K18" i="15"/>
  <c r="J18" i="15"/>
  <c r="I18" i="15"/>
  <c r="H18" i="15"/>
  <c r="G18" i="15"/>
  <c r="F18" i="15"/>
  <c r="E18" i="15"/>
  <c r="N16" i="15"/>
  <c r="M16" i="15"/>
  <c r="L16" i="15"/>
  <c r="K16" i="15"/>
  <c r="J16" i="15"/>
  <c r="I16" i="15"/>
  <c r="H16" i="15"/>
  <c r="G16" i="15"/>
  <c r="F16" i="15"/>
  <c r="E16" i="15"/>
  <c r="N15" i="15"/>
  <c r="M15" i="15"/>
  <c r="L15" i="15"/>
  <c r="K15" i="15"/>
  <c r="J15" i="15"/>
  <c r="I15" i="15"/>
  <c r="H15" i="15"/>
  <c r="G15" i="15"/>
  <c r="F15" i="15"/>
  <c r="E15" i="15"/>
  <c r="N14" i="15"/>
  <c r="M14" i="15"/>
  <c r="L14" i="15"/>
  <c r="K14" i="15"/>
  <c r="J14" i="15"/>
  <c r="I14" i="15"/>
  <c r="H14" i="15"/>
  <c r="G14" i="15"/>
  <c r="F14" i="15"/>
  <c r="E14" i="15"/>
  <c r="N13" i="15"/>
  <c r="M13" i="15"/>
  <c r="L13" i="15"/>
  <c r="K13" i="15"/>
  <c r="J13" i="15"/>
  <c r="I13" i="15"/>
  <c r="H13" i="15"/>
  <c r="G13" i="15"/>
  <c r="F13" i="15"/>
  <c r="E13" i="15"/>
  <c r="N12" i="15"/>
  <c r="M12" i="15"/>
  <c r="L12" i="15"/>
  <c r="K12" i="15"/>
  <c r="J12" i="15"/>
  <c r="I12" i="15"/>
  <c r="H12" i="15"/>
  <c r="G12" i="15"/>
  <c r="F12" i="15"/>
  <c r="E12" i="15"/>
  <c r="N11" i="15"/>
  <c r="M11" i="15"/>
  <c r="L11" i="15"/>
  <c r="K11" i="15"/>
  <c r="J11" i="15"/>
  <c r="I11" i="15"/>
  <c r="H11" i="15"/>
  <c r="G11" i="15"/>
  <c r="F11" i="15"/>
  <c r="E11" i="15"/>
  <c r="N10" i="15"/>
  <c r="M10" i="15"/>
  <c r="L10" i="15"/>
  <c r="K10" i="15"/>
  <c r="J10" i="15"/>
  <c r="I10" i="15"/>
  <c r="H10" i="15"/>
  <c r="G10" i="15"/>
  <c r="F10" i="15"/>
  <c r="E10" i="15"/>
  <c r="R7" i="15"/>
  <c r="Q7" i="15"/>
  <c r="P7" i="15"/>
  <c r="O7" i="15"/>
  <c r="N8" i="15"/>
  <c r="M8" i="15"/>
  <c r="L8" i="15"/>
  <c r="K8" i="15"/>
  <c r="J8" i="15"/>
  <c r="I8" i="15"/>
  <c r="H8" i="15"/>
  <c r="G8" i="15"/>
  <c r="F8" i="15"/>
  <c r="E8" i="15"/>
  <c r="N7" i="15"/>
  <c r="M7" i="15"/>
  <c r="L7" i="15"/>
  <c r="K7" i="15"/>
  <c r="J7" i="15"/>
  <c r="I7" i="15"/>
  <c r="H7" i="15"/>
  <c r="G7" i="15"/>
  <c r="F7" i="15"/>
  <c r="E7" i="15"/>
  <c r="N6" i="15"/>
  <c r="M6" i="15"/>
  <c r="L6" i="15"/>
  <c r="K6" i="15"/>
  <c r="J6" i="15"/>
  <c r="I6" i="15"/>
  <c r="H6" i="15"/>
  <c r="G6" i="15"/>
  <c r="F6" i="15"/>
  <c r="E6" i="15"/>
  <c r="N5" i="15"/>
  <c r="M5" i="15"/>
  <c r="L5" i="15"/>
  <c r="K5" i="15"/>
  <c r="J5" i="15"/>
  <c r="I5" i="15"/>
  <c r="H5" i="15"/>
  <c r="G5" i="15"/>
  <c r="F5" i="15"/>
  <c r="E5" i="15"/>
  <c r="A79" i="15" l="1"/>
  <c r="A80" i="15" s="1"/>
  <c r="A78" i="15"/>
  <c r="A10" i="15"/>
  <c r="A11" i="15" s="1"/>
  <c r="A12" i="15" s="1"/>
  <c r="A13" i="15" s="1"/>
  <c r="A14" i="15" s="1"/>
  <c r="A15" i="15" s="1"/>
  <c r="A16" i="15" s="1"/>
  <c r="A18" i="15" s="1"/>
  <c r="A19" i="15" s="1"/>
  <c r="A20" i="15" s="1"/>
  <c r="A21" i="15" s="1"/>
  <c r="A22" i="15" s="1"/>
  <c r="A23" i="15" s="1"/>
  <c r="A24" i="15" s="1"/>
  <c r="A26" i="15" s="1"/>
  <c r="A27" i="15" s="1"/>
  <c r="A28" i="15" s="1"/>
  <c r="A29" i="15" s="1"/>
  <c r="A30" i="15" s="1"/>
  <c r="A31" i="15" s="1"/>
  <c r="A32" i="15" s="1"/>
  <c r="A34" i="15" s="1"/>
  <c r="A35" i="15" s="1"/>
  <c r="A36" i="15" s="1"/>
  <c r="A37" i="15" s="1"/>
  <c r="A38" i="15" s="1"/>
  <c r="A39" i="15" s="1"/>
  <c r="A40" i="15" s="1"/>
  <c r="A41" i="15" s="1"/>
  <c r="A43" i="15" s="1"/>
  <c r="A44" i="15" s="1"/>
  <c r="A45" i="15" s="1"/>
  <c r="A46" i="15" s="1"/>
  <c r="A47" i="15" s="1"/>
  <c r="A48" i="15" s="1"/>
  <c r="A49" i="15" s="1"/>
  <c r="A51" i="15" s="1"/>
  <c r="A53" i="15" s="1"/>
  <c r="A54" i="15" s="1"/>
  <c r="A55" i="15" s="1"/>
  <c r="A56" i="15" s="1"/>
  <c r="A57" i="15" s="1"/>
  <c r="A58" i="15" s="1"/>
  <c r="A60" i="15" s="1"/>
  <c r="A61" i="15" s="1"/>
  <c r="A62" i="15" s="1"/>
  <c r="A63" i="15" s="1"/>
  <c r="A64" i="15" s="1"/>
  <c r="A65" i="15" s="1"/>
  <c r="A66" i="15" s="1"/>
  <c r="A67" i="15" s="1"/>
  <c r="A68" i="15" s="1"/>
  <c r="A70" i="15" s="1"/>
  <c r="A71" i="15" s="1"/>
  <c r="A72" i="15" s="1"/>
  <c r="A74" i="15" s="1"/>
  <c r="A78" i="14"/>
  <c r="A79" i="14" s="1"/>
  <c r="A80" i="14" s="1"/>
  <c r="A10" i="14"/>
  <c r="A11" i="14" s="1"/>
  <c r="A12" i="14" s="1"/>
  <c r="A13" i="14" s="1"/>
  <c r="A14" i="14" s="1"/>
  <c r="A15" i="14" s="1"/>
  <c r="A16" i="14" s="1"/>
  <c r="A18" i="14" s="1"/>
  <c r="A19" i="14" s="1"/>
  <c r="A20" i="14" s="1"/>
  <c r="A21" i="14" s="1"/>
  <c r="A22" i="14" s="1"/>
  <c r="A23" i="14" s="1"/>
  <c r="A24" i="14" s="1"/>
  <c r="A26" i="14" s="1"/>
  <c r="A27" i="14" s="1"/>
  <c r="A28" i="14" s="1"/>
  <c r="A29" i="14" s="1"/>
  <c r="A30" i="14" s="1"/>
  <c r="A31" i="14" s="1"/>
  <c r="A32" i="14" s="1"/>
  <c r="A34" i="14" s="1"/>
  <c r="A35" i="14" s="1"/>
  <c r="A36" i="14" s="1"/>
  <c r="A37" i="14" s="1"/>
  <c r="A38" i="14" s="1"/>
  <c r="A39" i="14" s="1"/>
  <c r="A40" i="14" s="1"/>
  <c r="A41" i="14" s="1"/>
  <c r="A43" i="14" s="1"/>
  <c r="A44" i="14" s="1"/>
  <c r="A45" i="14" s="1"/>
  <c r="A46" i="14" s="1"/>
  <c r="A47" i="14" s="1"/>
  <c r="A48" i="14" s="1"/>
  <c r="A49" i="14" s="1"/>
  <c r="A51" i="14" s="1"/>
  <c r="A53" i="14" s="1"/>
  <c r="A54" i="14" s="1"/>
  <c r="A55" i="14" s="1"/>
  <c r="A56" i="14" s="1"/>
  <c r="A57" i="14" s="1"/>
  <c r="A58" i="14" s="1"/>
  <c r="A60" i="14" s="1"/>
  <c r="A61" i="14" s="1"/>
  <c r="A62" i="14" s="1"/>
  <c r="A63" i="14" s="1"/>
  <c r="A64" i="14" s="1"/>
  <c r="A65" i="14" s="1"/>
  <c r="A66" i="14" s="1"/>
  <c r="A67" i="14" s="1"/>
  <c r="A68" i="14" s="1"/>
  <c r="A70" i="14" s="1"/>
  <c r="A71" i="14" s="1"/>
  <c r="A72" i="14" s="1"/>
  <c r="A74" i="14" s="1"/>
  <c r="K79" i="15" l="1"/>
  <c r="K74" i="15"/>
  <c r="P5" i="14"/>
  <c r="O5" i="15"/>
  <c r="K74" i="12"/>
  <c r="K79" i="12" s="1"/>
  <c r="P5" i="15" l="1"/>
  <c r="P5" i="16"/>
  <c r="L79" i="15"/>
  <c r="L74" i="15"/>
  <c r="M74" i="15"/>
  <c r="Q5" i="14"/>
  <c r="R5" i="14"/>
  <c r="N74" i="15"/>
  <c r="L74" i="12"/>
  <c r="N68" i="13"/>
  <c r="M68" i="13"/>
  <c r="L68" i="13"/>
  <c r="K68" i="13"/>
  <c r="J68" i="13"/>
  <c r="I68" i="13"/>
  <c r="H68" i="13"/>
  <c r="G68" i="13"/>
  <c r="F68" i="13"/>
  <c r="E68" i="13"/>
  <c r="N67" i="13"/>
  <c r="M67" i="13"/>
  <c r="L67" i="13"/>
  <c r="K67" i="13"/>
  <c r="J67" i="13"/>
  <c r="I67" i="13"/>
  <c r="H67" i="13"/>
  <c r="G67" i="13"/>
  <c r="F67" i="13"/>
  <c r="E67" i="13"/>
  <c r="N66" i="13"/>
  <c r="M66" i="13"/>
  <c r="L66" i="13"/>
  <c r="K66" i="13"/>
  <c r="J66" i="13"/>
  <c r="I66" i="13"/>
  <c r="H66" i="13"/>
  <c r="G66" i="13"/>
  <c r="F66" i="13"/>
  <c r="E66" i="13"/>
  <c r="N65" i="13"/>
  <c r="M65" i="13"/>
  <c r="L65" i="13"/>
  <c r="K65" i="13"/>
  <c r="J65" i="13"/>
  <c r="I65" i="13"/>
  <c r="H65" i="13"/>
  <c r="G65" i="13"/>
  <c r="F65" i="13"/>
  <c r="E65" i="13"/>
  <c r="N64" i="13"/>
  <c r="M64" i="13"/>
  <c r="L64" i="13"/>
  <c r="K64" i="13"/>
  <c r="J64" i="13"/>
  <c r="I64" i="13"/>
  <c r="H64" i="13"/>
  <c r="G64" i="13"/>
  <c r="F64" i="13"/>
  <c r="E64" i="13"/>
  <c r="N63" i="13"/>
  <c r="M63" i="13"/>
  <c r="L63" i="13"/>
  <c r="K63" i="13"/>
  <c r="J63" i="13"/>
  <c r="I63" i="13"/>
  <c r="H63" i="13"/>
  <c r="G63" i="13"/>
  <c r="F63" i="13"/>
  <c r="E63" i="13"/>
  <c r="N62" i="13"/>
  <c r="M62" i="13"/>
  <c r="L62" i="13"/>
  <c r="K62" i="13"/>
  <c r="J62" i="13"/>
  <c r="I62" i="13"/>
  <c r="H62" i="13"/>
  <c r="G62" i="13"/>
  <c r="F62" i="13"/>
  <c r="E62" i="13"/>
  <c r="N61" i="13"/>
  <c r="M61" i="13"/>
  <c r="L61" i="13"/>
  <c r="K61" i="13"/>
  <c r="J61" i="13"/>
  <c r="I61" i="13"/>
  <c r="H61" i="13"/>
  <c r="G61" i="13"/>
  <c r="F61" i="13"/>
  <c r="E61" i="13"/>
  <c r="N60" i="13"/>
  <c r="M60" i="13"/>
  <c r="L60" i="13"/>
  <c r="K60" i="13"/>
  <c r="J60" i="13"/>
  <c r="I60" i="13"/>
  <c r="H60" i="13"/>
  <c r="G60" i="13"/>
  <c r="F60" i="13"/>
  <c r="E60" i="13"/>
  <c r="Q5" i="15" l="1"/>
  <c r="Q5" i="16"/>
  <c r="R5" i="15"/>
  <c r="R5" i="16"/>
  <c r="M79" i="15"/>
  <c r="N79" i="15"/>
  <c r="M74" i="12"/>
  <c r="L79" i="12"/>
  <c r="O5" i="12"/>
  <c r="O5" i="13" s="1"/>
  <c r="P7" i="6"/>
  <c r="P7" i="13" s="1"/>
  <c r="Q7" i="6"/>
  <c r="Q7" i="13" s="1"/>
  <c r="R7" i="6"/>
  <c r="R7" i="13" s="1"/>
  <c r="O7" i="6"/>
  <c r="O7" i="13" s="1"/>
  <c r="N74" i="12" l="1"/>
  <c r="M79" i="12"/>
  <c r="P5" i="12"/>
  <c r="P5" i="13" s="1"/>
  <c r="O74" i="12" l="1"/>
  <c r="N79" i="12"/>
  <c r="Q5" i="12"/>
  <c r="Q5" i="13" s="1"/>
  <c r="O79" i="12" l="1"/>
  <c r="O80" i="12"/>
  <c r="P74" i="12"/>
  <c r="R5" i="12"/>
  <c r="R5" i="13" s="1"/>
  <c r="P79" i="12" l="1"/>
  <c r="P80" i="12"/>
  <c r="Q74" i="12"/>
  <c r="Q79" i="12" l="1"/>
  <c r="R74" i="12"/>
  <c r="Q80" i="12"/>
  <c r="N78" i="13"/>
  <c r="M78" i="13"/>
  <c r="L78" i="13"/>
  <c r="K78" i="13"/>
  <c r="J78" i="13"/>
  <c r="I78" i="13"/>
  <c r="H78" i="13"/>
  <c r="G78" i="13"/>
  <c r="F78" i="13"/>
  <c r="N77" i="13"/>
  <c r="M77" i="13"/>
  <c r="L77" i="13"/>
  <c r="K77" i="13"/>
  <c r="J77" i="13"/>
  <c r="I77" i="13"/>
  <c r="H77" i="13"/>
  <c r="G77" i="13"/>
  <c r="F77" i="13"/>
  <c r="N76" i="13"/>
  <c r="M76" i="13"/>
  <c r="L76" i="13"/>
  <c r="K76" i="13"/>
  <c r="J76" i="13"/>
  <c r="I76" i="13"/>
  <c r="H76" i="13"/>
  <c r="G76" i="13"/>
  <c r="F76" i="13"/>
  <c r="N74" i="13"/>
  <c r="M74" i="13"/>
  <c r="L74" i="13"/>
  <c r="K74" i="13"/>
  <c r="J74" i="13"/>
  <c r="I74" i="13"/>
  <c r="H74" i="13"/>
  <c r="G74" i="13"/>
  <c r="F74" i="13"/>
  <c r="E74" i="13"/>
  <c r="N72" i="13"/>
  <c r="M72" i="13"/>
  <c r="L72" i="13"/>
  <c r="K72" i="13"/>
  <c r="J72" i="13"/>
  <c r="I72" i="13"/>
  <c r="H72" i="13"/>
  <c r="G72" i="13"/>
  <c r="F72" i="13"/>
  <c r="E72" i="13"/>
  <c r="N71" i="13"/>
  <c r="M71" i="13"/>
  <c r="L71" i="13"/>
  <c r="K71" i="13"/>
  <c r="J71" i="13"/>
  <c r="I71" i="13"/>
  <c r="H71" i="13"/>
  <c r="G71" i="13"/>
  <c r="F71" i="13"/>
  <c r="E71" i="13"/>
  <c r="N70" i="13"/>
  <c r="M70" i="13"/>
  <c r="L70" i="13"/>
  <c r="K70" i="13"/>
  <c r="J70" i="13"/>
  <c r="I70" i="13"/>
  <c r="H70" i="13"/>
  <c r="G70" i="13"/>
  <c r="F70" i="13"/>
  <c r="E70" i="13"/>
  <c r="E58" i="13"/>
  <c r="E57" i="13"/>
  <c r="E56" i="13"/>
  <c r="E55" i="13"/>
  <c r="N58" i="13"/>
  <c r="M58" i="13"/>
  <c r="L58" i="13"/>
  <c r="K58" i="13"/>
  <c r="J58" i="13"/>
  <c r="I58" i="13"/>
  <c r="H58" i="13"/>
  <c r="G58" i="13"/>
  <c r="F58" i="13"/>
  <c r="N57" i="13"/>
  <c r="M57" i="13"/>
  <c r="L57" i="13"/>
  <c r="K57" i="13"/>
  <c r="J57" i="13"/>
  <c r="I57" i="13"/>
  <c r="H57" i="13"/>
  <c r="G57" i="13"/>
  <c r="F57" i="13"/>
  <c r="N56" i="13"/>
  <c r="M56" i="13"/>
  <c r="L56" i="13"/>
  <c r="K56" i="13"/>
  <c r="J56" i="13"/>
  <c r="I56" i="13"/>
  <c r="H56" i="13"/>
  <c r="G56" i="13"/>
  <c r="F56" i="13"/>
  <c r="N55" i="13"/>
  <c r="M55" i="13"/>
  <c r="L55" i="13"/>
  <c r="K55" i="13"/>
  <c r="J55" i="13"/>
  <c r="I55" i="13"/>
  <c r="H55" i="13"/>
  <c r="G55" i="13"/>
  <c r="F55" i="13"/>
  <c r="N53" i="13"/>
  <c r="M53" i="13"/>
  <c r="L53" i="13"/>
  <c r="K53" i="13"/>
  <c r="J53" i="13"/>
  <c r="I53" i="13"/>
  <c r="H53" i="13"/>
  <c r="G53" i="13"/>
  <c r="F53" i="13"/>
  <c r="E53" i="13"/>
  <c r="N51" i="13"/>
  <c r="M51" i="13"/>
  <c r="L51" i="13"/>
  <c r="K51" i="13"/>
  <c r="J51" i="13"/>
  <c r="I51" i="13"/>
  <c r="H51" i="13"/>
  <c r="G51" i="13"/>
  <c r="F51" i="13"/>
  <c r="E51" i="13"/>
  <c r="E49" i="13"/>
  <c r="E48" i="13"/>
  <c r="E47" i="13"/>
  <c r="E46" i="13"/>
  <c r="E45" i="13"/>
  <c r="E44" i="13"/>
  <c r="N49" i="13"/>
  <c r="M49" i="13"/>
  <c r="L49" i="13"/>
  <c r="K49" i="13"/>
  <c r="J49" i="13"/>
  <c r="I49" i="13"/>
  <c r="H49" i="13"/>
  <c r="G49" i="13"/>
  <c r="F49" i="13"/>
  <c r="N48" i="13"/>
  <c r="M48" i="13"/>
  <c r="L48" i="13"/>
  <c r="K48" i="13"/>
  <c r="J48" i="13"/>
  <c r="I48" i="13"/>
  <c r="H48" i="13"/>
  <c r="G48" i="13"/>
  <c r="F48" i="13"/>
  <c r="N47" i="13"/>
  <c r="M47" i="13"/>
  <c r="L47" i="13"/>
  <c r="K47" i="13"/>
  <c r="J47" i="13"/>
  <c r="I47" i="13"/>
  <c r="H47" i="13"/>
  <c r="G47" i="13"/>
  <c r="F47" i="13"/>
  <c r="N46" i="13"/>
  <c r="M46" i="13"/>
  <c r="L46" i="13"/>
  <c r="K46" i="13"/>
  <c r="J46" i="13"/>
  <c r="I46" i="13"/>
  <c r="H46" i="13"/>
  <c r="G46" i="13"/>
  <c r="F46" i="13"/>
  <c r="N45" i="13"/>
  <c r="M45" i="13"/>
  <c r="L45" i="13"/>
  <c r="K45" i="13"/>
  <c r="J45" i="13"/>
  <c r="I45" i="13"/>
  <c r="H45" i="13"/>
  <c r="G45" i="13"/>
  <c r="F45" i="13"/>
  <c r="N44" i="13"/>
  <c r="M44" i="13"/>
  <c r="L44" i="13"/>
  <c r="K44" i="13"/>
  <c r="J44" i="13"/>
  <c r="I44" i="13"/>
  <c r="H44" i="13"/>
  <c r="G44" i="13"/>
  <c r="F44" i="13"/>
  <c r="N43" i="13"/>
  <c r="M43" i="13"/>
  <c r="L43" i="13"/>
  <c r="K43" i="13"/>
  <c r="J43" i="13"/>
  <c r="I43" i="13"/>
  <c r="H43" i="13"/>
  <c r="G43" i="13"/>
  <c r="F43" i="13"/>
  <c r="E43" i="13"/>
  <c r="N41" i="13"/>
  <c r="M41" i="13"/>
  <c r="L41" i="13"/>
  <c r="K41" i="13"/>
  <c r="J41" i="13"/>
  <c r="I41" i="13"/>
  <c r="H41" i="13"/>
  <c r="G41" i="13"/>
  <c r="F41" i="13"/>
  <c r="E41" i="13"/>
  <c r="N40" i="13"/>
  <c r="M40" i="13"/>
  <c r="L40" i="13"/>
  <c r="K40" i="13"/>
  <c r="J40" i="13"/>
  <c r="I40" i="13"/>
  <c r="H40" i="13"/>
  <c r="G40" i="13"/>
  <c r="F40" i="13"/>
  <c r="E40" i="13"/>
  <c r="E38" i="13"/>
  <c r="E37" i="13"/>
  <c r="E36" i="13"/>
  <c r="E35" i="13"/>
  <c r="N38" i="13"/>
  <c r="M38" i="13"/>
  <c r="L38" i="13"/>
  <c r="K38" i="13"/>
  <c r="J38" i="13"/>
  <c r="I38" i="13"/>
  <c r="H38" i="13"/>
  <c r="G38" i="13"/>
  <c r="F38" i="13"/>
  <c r="N37" i="13"/>
  <c r="M37" i="13"/>
  <c r="L37" i="13"/>
  <c r="K37" i="13"/>
  <c r="J37" i="13"/>
  <c r="I37" i="13"/>
  <c r="H37" i="13"/>
  <c r="G37" i="13"/>
  <c r="F37" i="13"/>
  <c r="N36" i="13"/>
  <c r="M36" i="13"/>
  <c r="L36" i="13"/>
  <c r="K36" i="13"/>
  <c r="J36" i="13"/>
  <c r="I36" i="13"/>
  <c r="H36" i="13"/>
  <c r="G36" i="13"/>
  <c r="F36" i="13"/>
  <c r="N35" i="13"/>
  <c r="M35" i="13"/>
  <c r="L35" i="13"/>
  <c r="K35" i="13"/>
  <c r="J35" i="13"/>
  <c r="I35" i="13"/>
  <c r="H35" i="13"/>
  <c r="G35" i="13"/>
  <c r="F35" i="13"/>
  <c r="N34" i="13"/>
  <c r="M34" i="13"/>
  <c r="L34" i="13"/>
  <c r="K34" i="13"/>
  <c r="J34" i="13"/>
  <c r="I34" i="13"/>
  <c r="H34" i="13"/>
  <c r="G34" i="13"/>
  <c r="F34" i="13"/>
  <c r="E34" i="13"/>
  <c r="E32" i="13"/>
  <c r="E31" i="13"/>
  <c r="E30" i="13"/>
  <c r="E29" i="13"/>
  <c r="E28" i="13"/>
  <c r="E27" i="13"/>
  <c r="N32" i="13"/>
  <c r="M32" i="13"/>
  <c r="L32" i="13"/>
  <c r="K32" i="13"/>
  <c r="J32" i="13"/>
  <c r="I32" i="13"/>
  <c r="H32" i="13"/>
  <c r="G32" i="13"/>
  <c r="F32" i="13"/>
  <c r="N31" i="13"/>
  <c r="M31" i="13"/>
  <c r="L31" i="13"/>
  <c r="K31" i="13"/>
  <c r="J31" i="13"/>
  <c r="I31" i="13"/>
  <c r="H31" i="13"/>
  <c r="G31" i="13"/>
  <c r="F31" i="13"/>
  <c r="N30" i="13"/>
  <c r="M30" i="13"/>
  <c r="L30" i="13"/>
  <c r="K30" i="13"/>
  <c r="J30" i="13"/>
  <c r="I30" i="13"/>
  <c r="H30" i="13"/>
  <c r="G30" i="13"/>
  <c r="F30" i="13"/>
  <c r="N29" i="13"/>
  <c r="M29" i="13"/>
  <c r="L29" i="13"/>
  <c r="K29" i="13"/>
  <c r="J29" i="13"/>
  <c r="I29" i="13"/>
  <c r="H29" i="13"/>
  <c r="G29" i="13"/>
  <c r="F29" i="13"/>
  <c r="N28" i="13"/>
  <c r="M28" i="13"/>
  <c r="L28" i="13"/>
  <c r="K28" i="13"/>
  <c r="J28" i="13"/>
  <c r="I28" i="13"/>
  <c r="H28" i="13"/>
  <c r="G28" i="13"/>
  <c r="F28" i="13"/>
  <c r="N27" i="13"/>
  <c r="M27" i="13"/>
  <c r="L27" i="13"/>
  <c r="K27" i="13"/>
  <c r="J27" i="13"/>
  <c r="I27" i="13"/>
  <c r="H27" i="13"/>
  <c r="G27" i="13"/>
  <c r="F27" i="13"/>
  <c r="N26" i="13"/>
  <c r="M26" i="13"/>
  <c r="L26" i="13"/>
  <c r="K26" i="13"/>
  <c r="J26" i="13"/>
  <c r="I26" i="13"/>
  <c r="H26" i="13"/>
  <c r="G26" i="13"/>
  <c r="F26" i="13"/>
  <c r="E26" i="13"/>
  <c r="N24" i="13"/>
  <c r="M24" i="13"/>
  <c r="L24" i="13"/>
  <c r="K24" i="13"/>
  <c r="J24" i="13"/>
  <c r="I24" i="13"/>
  <c r="H24" i="13"/>
  <c r="G24" i="13"/>
  <c r="F24" i="13"/>
  <c r="E24" i="13"/>
  <c r="N23" i="13"/>
  <c r="M23" i="13"/>
  <c r="L23" i="13"/>
  <c r="K23" i="13"/>
  <c r="J23" i="13"/>
  <c r="I23" i="13"/>
  <c r="H23" i="13"/>
  <c r="G23" i="13"/>
  <c r="F23" i="13"/>
  <c r="E23" i="13"/>
  <c r="N18" i="13"/>
  <c r="M18" i="13"/>
  <c r="L18" i="13"/>
  <c r="K18" i="13"/>
  <c r="J18" i="13"/>
  <c r="I18" i="13"/>
  <c r="H18" i="13"/>
  <c r="G18" i="13"/>
  <c r="F18" i="13"/>
  <c r="N21" i="13"/>
  <c r="M21" i="13"/>
  <c r="L21" i="13"/>
  <c r="K21" i="13"/>
  <c r="J21" i="13"/>
  <c r="I21" i="13"/>
  <c r="H21" i="13"/>
  <c r="G21" i="13"/>
  <c r="F21" i="13"/>
  <c r="E21" i="13"/>
  <c r="N20" i="13"/>
  <c r="M20" i="13"/>
  <c r="L20" i="13"/>
  <c r="K20" i="13"/>
  <c r="J20" i="13"/>
  <c r="I20" i="13"/>
  <c r="H20" i="13"/>
  <c r="G20" i="13"/>
  <c r="F20" i="13"/>
  <c r="E20" i="13"/>
  <c r="N19" i="13"/>
  <c r="M19" i="13"/>
  <c r="L19" i="13"/>
  <c r="K19" i="13"/>
  <c r="J19" i="13"/>
  <c r="I19" i="13"/>
  <c r="H19" i="13"/>
  <c r="G19" i="13"/>
  <c r="F19" i="13"/>
  <c r="E19" i="13"/>
  <c r="E18" i="13"/>
  <c r="E16" i="13"/>
  <c r="E15" i="13"/>
  <c r="E14" i="13"/>
  <c r="E13" i="13"/>
  <c r="E12" i="13"/>
  <c r="E11" i="13"/>
  <c r="N16" i="13"/>
  <c r="M16" i="13"/>
  <c r="L16" i="13"/>
  <c r="K16" i="13"/>
  <c r="J16" i="13"/>
  <c r="I16" i="13"/>
  <c r="H16" i="13"/>
  <c r="G16" i="13"/>
  <c r="F16" i="13"/>
  <c r="N15" i="13"/>
  <c r="M15" i="13"/>
  <c r="L15" i="13"/>
  <c r="K15" i="13"/>
  <c r="J15" i="13"/>
  <c r="I15" i="13"/>
  <c r="H15" i="13"/>
  <c r="G15" i="13"/>
  <c r="F15" i="13"/>
  <c r="N14" i="13"/>
  <c r="M14" i="13"/>
  <c r="L14" i="13"/>
  <c r="K14" i="13"/>
  <c r="J14" i="13"/>
  <c r="I14" i="13"/>
  <c r="H14" i="13"/>
  <c r="G14" i="13"/>
  <c r="F14" i="13"/>
  <c r="N13" i="13"/>
  <c r="M13" i="13"/>
  <c r="L13" i="13"/>
  <c r="K13" i="13"/>
  <c r="J13" i="13"/>
  <c r="I13" i="13"/>
  <c r="H13" i="13"/>
  <c r="G13" i="13"/>
  <c r="F13" i="13"/>
  <c r="N12" i="13"/>
  <c r="M12" i="13"/>
  <c r="L12" i="13"/>
  <c r="K12" i="13"/>
  <c r="J12" i="13"/>
  <c r="I12" i="13"/>
  <c r="H12" i="13"/>
  <c r="G12" i="13"/>
  <c r="F12" i="13"/>
  <c r="N11" i="13"/>
  <c r="M11" i="13"/>
  <c r="L11" i="13"/>
  <c r="K11" i="13"/>
  <c r="J11" i="13"/>
  <c r="I11" i="13"/>
  <c r="H11" i="13"/>
  <c r="G11" i="13"/>
  <c r="F11" i="13"/>
  <c r="N10" i="13"/>
  <c r="M10" i="13"/>
  <c r="L10" i="13"/>
  <c r="K10" i="13"/>
  <c r="J10" i="13"/>
  <c r="I10" i="13"/>
  <c r="H10" i="13"/>
  <c r="G10" i="13"/>
  <c r="F10" i="13"/>
  <c r="E10" i="13"/>
  <c r="N5" i="13"/>
  <c r="M5" i="13"/>
  <c r="L5" i="13"/>
  <c r="K5" i="13"/>
  <c r="J5" i="13"/>
  <c r="I5" i="13"/>
  <c r="H5" i="13"/>
  <c r="G5" i="13"/>
  <c r="F5" i="13"/>
  <c r="N8" i="13"/>
  <c r="M8" i="13"/>
  <c r="L8" i="13"/>
  <c r="K8" i="13"/>
  <c r="J8" i="13"/>
  <c r="I8" i="13"/>
  <c r="H8" i="13"/>
  <c r="G8" i="13"/>
  <c r="F8" i="13"/>
  <c r="E8" i="13"/>
  <c r="N7" i="13"/>
  <c r="M7" i="13"/>
  <c r="L7" i="13"/>
  <c r="K7" i="13"/>
  <c r="J7" i="13"/>
  <c r="I7" i="13"/>
  <c r="H7" i="13"/>
  <c r="G7" i="13"/>
  <c r="F7" i="13"/>
  <c r="E7" i="13"/>
  <c r="N6" i="13"/>
  <c r="M6" i="13"/>
  <c r="L6" i="13"/>
  <c r="K6" i="13"/>
  <c r="J6" i="13"/>
  <c r="I6" i="13"/>
  <c r="H6" i="13"/>
  <c r="G6" i="13"/>
  <c r="F6" i="13"/>
  <c r="E6" i="13"/>
  <c r="E5" i="13"/>
  <c r="R80" i="12" l="1"/>
  <c r="R79" i="12"/>
  <c r="N54" i="12"/>
  <c r="N54" i="13" s="1"/>
  <c r="M54" i="12"/>
  <c r="M54" i="13" s="1"/>
  <c r="L54" i="12"/>
  <c r="L54" i="13" s="1"/>
  <c r="K54" i="12"/>
  <c r="K54" i="13" s="1"/>
  <c r="J54" i="12"/>
  <c r="J54" i="13" s="1"/>
  <c r="I54" i="12"/>
  <c r="I54" i="13" s="1"/>
  <c r="H54" i="12"/>
  <c r="H54" i="13" s="1"/>
  <c r="G54" i="12"/>
  <c r="G54" i="13" s="1"/>
  <c r="F54" i="12"/>
  <c r="F54" i="13" s="1"/>
  <c r="E54" i="12"/>
  <c r="E54" i="13" s="1"/>
  <c r="N80" i="12"/>
  <c r="M80" i="12"/>
  <c r="L80" i="12"/>
  <c r="K80" i="12"/>
  <c r="J80" i="12"/>
  <c r="I80" i="12"/>
  <c r="H80" i="12"/>
  <c r="G80" i="12"/>
  <c r="F80" i="12"/>
  <c r="E80" i="12"/>
  <c r="E54" i="11" l="1"/>
  <c r="A78" i="12" l="1"/>
  <c r="A79" i="12" s="1"/>
  <c r="A80" i="12" s="1"/>
  <c r="A10" i="12"/>
  <c r="A11" i="12" s="1"/>
  <c r="A12" i="12" s="1"/>
  <c r="A13" i="12" s="1"/>
  <c r="A14" i="12" s="1"/>
  <c r="A15" i="12" s="1"/>
  <c r="A16" i="12" s="1"/>
  <c r="A18" i="12" s="1"/>
  <c r="A19" i="12" s="1"/>
  <c r="A20" i="12" s="1"/>
  <c r="A21" i="12" s="1"/>
  <c r="A22" i="12" s="1"/>
  <c r="A23" i="12" s="1"/>
  <c r="A24" i="12" s="1"/>
  <c r="A26" i="12" s="1"/>
  <c r="A27" i="12" s="1"/>
  <c r="A28" i="12" s="1"/>
  <c r="A29" i="12" s="1"/>
  <c r="A30" i="12" s="1"/>
  <c r="A31" i="12" s="1"/>
  <c r="A32" i="12" s="1"/>
  <c r="A34" i="12" s="1"/>
  <c r="A35" i="12" s="1"/>
  <c r="A36" i="12" s="1"/>
  <c r="A37" i="12" s="1"/>
  <c r="A38" i="12" s="1"/>
  <c r="A39" i="12" s="1"/>
  <c r="A40" i="12" s="1"/>
  <c r="A41" i="12" s="1"/>
  <c r="A43" i="12" s="1"/>
  <c r="A44" i="12" s="1"/>
  <c r="A45" i="12" s="1"/>
  <c r="A46" i="12" s="1"/>
  <c r="A47" i="12" s="1"/>
  <c r="A48" i="12" s="1"/>
  <c r="A49" i="12" s="1"/>
  <c r="A51" i="12" s="1"/>
  <c r="A53" i="12" s="1"/>
  <c r="A54" i="12" s="1"/>
  <c r="A55" i="12" s="1"/>
  <c r="A56" i="12" s="1"/>
  <c r="A57" i="12" s="1"/>
  <c r="A58" i="12" s="1"/>
  <c r="A60" i="12" s="1"/>
  <c r="A61" i="12" s="1"/>
  <c r="A62" i="12" s="1"/>
  <c r="A63" i="12" s="1"/>
  <c r="A64" i="12" s="1"/>
  <c r="A65" i="12" s="1"/>
  <c r="A66" i="12" s="1"/>
  <c r="A67" i="12" s="1"/>
  <c r="A68" i="12" s="1"/>
  <c r="A70" i="12" s="1"/>
  <c r="A71" i="12" s="1"/>
  <c r="A72" i="12" s="1"/>
  <c r="A74" i="12" s="1"/>
  <c r="A78" i="13"/>
  <c r="A79" i="13" s="1"/>
  <c r="A80" i="13" s="1"/>
  <c r="A10" i="13"/>
  <c r="A11" i="13" s="1"/>
  <c r="A12" i="13" s="1"/>
  <c r="A13" i="13" s="1"/>
  <c r="A14" i="13" s="1"/>
  <c r="A15" i="13" s="1"/>
  <c r="A16" i="13" s="1"/>
  <c r="A18" i="13" s="1"/>
  <c r="A19" i="13" s="1"/>
  <c r="A20" i="13" s="1"/>
  <c r="A21" i="13" s="1"/>
  <c r="A22" i="13" s="1"/>
  <c r="A23" i="13" s="1"/>
  <c r="A24" i="13" s="1"/>
  <c r="A26" i="13" s="1"/>
  <c r="A27" i="13" s="1"/>
  <c r="A28" i="13" s="1"/>
  <c r="A29" i="13" s="1"/>
  <c r="A30" i="13" s="1"/>
  <c r="A31" i="13" s="1"/>
  <c r="A32" i="13" s="1"/>
  <c r="A34" i="13" s="1"/>
  <c r="A35" i="13" s="1"/>
  <c r="A36" i="13" s="1"/>
  <c r="A37" i="13" s="1"/>
  <c r="A38" i="13" s="1"/>
  <c r="A39" i="13" s="1"/>
  <c r="A40" i="13" s="1"/>
  <c r="A41" i="13" s="1"/>
  <c r="A43" i="13" s="1"/>
  <c r="A44" i="13" s="1"/>
  <c r="A45" i="13" s="1"/>
  <c r="A46" i="13" s="1"/>
  <c r="A47" i="13" s="1"/>
  <c r="A48" i="13" s="1"/>
  <c r="A49" i="13" s="1"/>
  <c r="A51" i="13" s="1"/>
  <c r="A53" i="13" s="1"/>
  <c r="A54" i="13" s="1"/>
  <c r="A55" i="13" s="1"/>
  <c r="A56" i="13" s="1"/>
  <c r="A57" i="13" s="1"/>
  <c r="A58" i="13" s="1"/>
  <c r="A60" i="13" s="1"/>
  <c r="A61" i="13" s="1"/>
  <c r="A62" i="13" s="1"/>
  <c r="A63" i="13" s="1"/>
  <c r="A64" i="13" s="1"/>
  <c r="A65" i="13" s="1"/>
  <c r="A66" i="13" s="1"/>
  <c r="A67" i="13" s="1"/>
  <c r="A68" i="13" s="1"/>
  <c r="A70" i="13" s="1"/>
  <c r="A71" i="13" s="1"/>
  <c r="A72" i="13" s="1"/>
  <c r="A74" i="13" s="1"/>
  <c r="N80" i="11" l="1"/>
  <c r="M80" i="11"/>
  <c r="L80" i="11"/>
  <c r="K80" i="11"/>
  <c r="J80" i="11"/>
  <c r="I80" i="11"/>
  <c r="H80" i="11"/>
  <c r="G80" i="11"/>
  <c r="F80" i="11"/>
  <c r="E80" i="11"/>
  <c r="E68" i="10" l="1"/>
  <c r="N72" i="10"/>
  <c r="M72" i="10"/>
  <c r="L72" i="10"/>
  <c r="K72" i="10"/>
  <c r="J72" i="10"/>
  <c r="I72" i="10"/>
  <c r="H72" i="10"/>
  <c r="G72" i="10"/>
  <c r="F72" i="10"/>
  <c r="E72" i="10"/>
  <c r="N71" i="10"/>
  <c r="M71" i="10"/>
  <c r="L71" i="10"/>
  <c r="K71" i="10"/>
  <c r="J71" i="10"/>
  <c r="I71" i="10"/>
  <c r="H71" i="10"/>
  <c r="G71" i="10"/>
  <c r="F71" i="10"/>
  <c r="E71" i="10"/>
  <c r="N70" i="10"/>
  <c r="M70" i="10"/>
  <c r="L70" i="10"/>
  <c r="K70" i="10"/>
  <c r="J70" i="10"/>
  <c r="I70" i="10"/>
  <c r="H70" i="10"/>
  <c r="G70" i="10"/>
  <c r="F70" i="10"/>
  <c r="E70" i="10"/>
  <c r="N68" i="10"/>
  <c r="M68" i="10"/>
  <c r="L68" i="10"/>
  <c r="K68" i="10"/>
  <c r="J68" i="10"/>
  <c r="I68" i="10"/>
  <c r="H68" i="10"/>
  <c r="G68" i="10"/>
  <c r="F68" i="10"/>
  <c r="E61" i="10"/>
  <c r="F61" i="10"/>
  <c r="G61" i="10"/>
  <c r="H61" i="10"/>
  <c r="I61" i="10"/>
  <c r="J61" i="10"/>
  <c r="K61" i="10"/>
  <c r="L61" i="10"/>
  <c r="M61" i="10"/>
  <c r="N61" i="10"/>
  <c r="E62" i="10"/>
  <c r="F62" i="10"/>
  <c r="G62" i="10"/>
  <c r="H62" i="10"/>
  <c r="I62" i="10"/>
  <c r="J62" i="10"/>
  <c r="K62" i="10"/>
  <c r="L62" i="10"/>
  <c r="M62" i="10"/>
  <c r="N62" i="10"/>
  <c r="E63" i="10"/>
  <c r="F63" i="10"/>
  <c r="G63" i="10"/>
  <c r="H63" i="10"/>
  <c r="I63" i="10"/>
  <c r="J63" i="10"/>
  <c r="K63" i="10"/>
  <c r="L63" i="10"/>
  <c r="M63" i="10"/>
  <c r="N63" i="10"/>
  <c r="E64" i="10"/>
  <c r="F64" i="10"/>
  <c r="G64" i="10"/>
  <c r="H64" i="10"/>
  <c r="I64" i="10"/>
  <c r="J64" i="10"/>
  <c r="K64" i="10"/>
  <c r="L64" i="10"/>
  <c r="M64" i="10"/>
  <c r="N64" i="10"/>
  <c r="E65" i="10"/>
  <c r="F65" i="10"/>
  <c r="G65" i="10"/>
  <c r="H65" i="10"/>
  <c r="I65" i="10"/>
  <c r="J65" i="10"/>
  <c r="K65" i="10"/>
  <c r="L65" i="10"/>
  <c r="M65" i="10"/>
  <c r="N65" i="10"/>
  <c r="E66" i="10"/>
  <c r="F66" i="10"/>
  <c r="G66" i="10"/>
  <c r="H66" i="10"/>
  <c r="I66" i="10"/>
  <c r="J66" i="10"/>
  <c r="K66" i="10"/>
  <c r="L66" i="10"/>
  <c r="M66" i="10"/>
  <c r="N66" i="10"/>
  <c r="E67" i="10"/>
  <c r="F67" i="10"/>
  <c r="G67" i="10"/>
  <c r="H67" i="10"/>
  <c r="I67" i="10"/>
  <c r="J67" i="10"/>
  <c r="K67" i="10"/>
  <c r="L67" i="10"/>
  <c r="M67" i="10"/>
  <c r="N67" i="10"/>
  <c r="N60" i="10"/>
  <c r="M60" i="10"/>
  <c r="L60" i="10"/>
  <c r="K60" i="10"/>
  <c r="J60" i="10"/>
  <c r="I60" i="10"/>
  <c r="H60" i="10"/>
  <c r="G60" i="10"/>
  <c r="F60" i="10"/>
  <c r="E60" i="10"/>
  <c r="O7" i="11"/>
  <c r="O5" i="11" s="1"/>
  <c r="O75" i="11" l="1"/>
  <c r="O74" i="11" s="1"/>
  <c r="O80" i="11" s="1"/>
  <c r="P7" i="11"/>
  <c r="E53" i="10"/>
  <c r="F53" i="10"/>
  <c r="G53" i="10"/>
  <c r="H53" i="10"/>
  <c r="I53" i="10"/>
  <c r="J53" i="10"/>
  <c r="K53" i="10"/>
  <c r="L53" i="10"/>
  <c r="M53" i="10"/>
  <c r="N53" i="10"/>
  <c r="E54" i="10"/>
  <c r="E55" i="10"/>
  <c r="F55" i="10"/>
  <c r="G55" i="10"/>
  <c r="H55" i="10"/>
  <c r="I55" i="10"/>
  <c r="J55" i="10"/>
  <c r="K55" i="10"/>
  <c r="L55" i="10"/>
  <c r="M55" i="10"/>
  <c r="N55" i="10"/>
  <c r="F54" i="11"/>
  <c r="F54" i="10" s="1"/>
  <c r="G54" i="11"/>
  <c r="H54" i="11"/>
  <c r="I54" i="11"/>
  <c r="J54" i="11"/>
  <c r="J54" i="10" s="1"/>
  <c r="K54" i="11"/>
  <c r="L54" i="11"/>
  <c r="M54" i="11"/>
  <c r="N54" i="11"/>
  <c r="N54" i="10" s="1"/>
  <c r="F5" i="10"/>
  <c r="G5" i="10"/>
  <c r="H5" i="10"/>
  <c r="I5" i="10"/>
  <c r="J5" i="10"/>
  <c r="K5" i="10"/>
  <c r="L5" i="10"/>
  <c r="M5" i="10"/>
  <c r="N5" i="10"/>
  <c r="F6" i="10"/>
  <c r="G6" i="10"/>
  <c r="H6" i="10"/>
  <c r="I6" i="10"/>
  <c r="J6" i="10"/>
  <c r="K6" i="10"/>
  <c r="L6" i="10"/>
  <c r="M6" i="10"/>
  <c r="N6" i="10"/>
  <c r="F7" i="10"/>
  <c r="G7" i="10"/>
  <c r="H7" i="10"/>
  <c r="I7" i="10"/>
  <c r="J7" i="10"/>
  <c r="K7" i="10"/>
  <c r="L7" i="10"/>
  <c r="M7" i="10"/>
  <c r="N7" i="10"/>
  <c r="E5" i="10"/>
  <c r="E6" i="10"/>
  <c r="N78" i="10"/>
  <c r="M78" i="10"/>
  <c r="L78" i="10"/>
  <c r="K78" i="10"/>
  <c r="J78" i="10"/>
  <c r="I78" i="10"/>
  <c r="H78" i="10"/>
  <c r="G78" i="10"/>
  <c r="F78" i="10"/>
  <c r="N77" i="10"/>
  <c r="M77" i="10"/>
  <c r="L77" i="10"/>
  <c r="K77" i="10"/>
  <c r="J77" i="10"/>
  <c r="I77" i="10"/>
  <c r="H77" i="10"/>
  <c r="G77" i="10"/>
  <c r="F77" i="10"/>
  <c r="N76" i="10"/>
  <c r="M76" i="10"/>
  <c r="L76" i="10"/>
  <c r="K76" i="10"/>
  <c r="J76" i="10"/>
  <c r="I76" i="10"/>
  <c r="H76" i="10"/>
  <c r="G76" i="10"/>
  <c r="F76" i="10"/>
  <c r="N74" i="10"/>
  <c r="M74" i="10"/>
  <c r="L74" i="10"/>
  <c r="K74" i="10"/>
  <c r="J74" i="10"/>
  <c r="I74" i="10"/>
  <c r="H74" i="10"/>
  <c r="G74" i="10"/>
  <c r="F74" i="10"/>
  <c r="E74" i="10"/>
  <c r="N58" i="10"/>
  <c r="M58" i="10"/>
  <c r="L58" i="10"/>
  <c r="K58" i="10"/>
  <c r="J58" i="10"/>
  <c r="I58" i="10"/>
  <c r="H58" i="10"/>
  <c r="G58" i="10"/>
  <c r="F58" i="10"/>
  <c r="E58" i="10"/>
  <c r="N57" i="10"/>
  <c r="M57" i="10"/>
  <c r="L57" i="10"/>
  <c r="K57" i="10"/>
  <c r="J57" i="10"/>
  <c r="I57" i="10"/>
  <c r="H57" i="10"/>
  <c r="G57" i="10"/>
  <c r="F57" i="10"/>
  <c r="E57" i="10"/>
  <c r="N56" i="10"/>
  <c r="M56" i="10"/>
  <c r="L56" i="10"/>
  <c r="K56" i="10"/>
  <c r="J56" i="10"/>
  <c r="I56" i="10"/>
  <c r="H56" i="10"/>
  <c r="G56" i="10"/>
  <c r="F56" i="10"/>
  <c r="E56" i="10"/>
  <c r="N51" i="10"/>
  <c r="M51" i="10"/>
  <c r="L51" i="10"/>
  <c r="K51" i="10"/>
  <c r="J51" i="10"/>
  <c r="I51" i="10"/>
  <c r="H51" i="10"/>
  <c r="G51" i="10"/>
  <c r="F51" i="10"/>
  <c r="E51" i="10"/>
  <c r="N49" i="10"/>
  <c r="M49" i="10"/>
  <c r="L49" i="10"/>
  <c r="K49" i="10"/>
  <c r="J49" i="10"/>
  <c r="I49" i="10"/>
  <c r="H49" i="10"/>
  <c r="G49" i="10"/>
  <c r="F49" i="10"/>
  <c r="E49" i="10"/>
  <c r="N48" i="10"/>
  <c r="M48" i="10"/>
  <c r="L48" i="10"/>
  <c r="K48" i="10"/>
  <c r="J48" i="10"/>
  <c r="I48" i="10"/>
  <c r="H48" i="10"/>
  <c r="G48" i="10"/>
  <c r="F48" i="10"/>
  <c r="E48" i="10"/>
  <c r="N47" i="10"/>
  <c r="M47" i="10"/>
  <c r="L47" i="10"/>
  <c r="K47" i="10"/>
  <c r="J47" i="10"/>
  <c r="I47" i="10"/>
  <c r="H47" i="10"/>
  <c r="G47" i="10"/>
  <c r="F47" i="10"/>
  <c r="E47" i="10"/>
  <c r="N46" i="10"/>
  <c r="M46" i="10"/>
  <c r="L46" i="10"/>
  <c r="K46" i="10"/>
  <c r="J46" i="10"/>
  <c r="I46" i="10"/>
  <c r="H46" i="10"/>
  <c r="G46" i="10"/>
  <c r="F46" i="10"/>
  <c r="E46" i="10"/>
  <c r="N45" i="10"/>
  <c r="M45" i="10"/>
  <c r="L45" i="10"/>
  <c r="K45" i="10"/>
  <c r="J45" i="10"/>
  <c r="I45" i="10"/>
  <c r="H45" i="10"/>
  <c r="G45" i="10"/>
  <c r="F45" i="10"/>
  <c r="E45" i="10"/>
  <c r="N44" i="10"/>
  <c r="M44" i="10"/>
  <c r="L44" i="10"/>
  <c r="K44" i="10"/>
  <c r="J44" i="10"/>
  <c r="I44" i="10"/>
  <c r="H44" i="10"/>
  <c r="G44" i="10"/>
  <c r="F44" i="10"/>
  <c r="E44" i="10"/>
  <c r="N43" i="10"/>
  <c r="M43" i="10"/>
  <c r="L43" i="10"/>
  <c r="K43" i="10"/>
  <c r="J43" i="10"/>
  <c r="I43" i="10"/>
  <c r="H43" i="10"/>
  <c r="G43" i="10"/>
  <c r="F43" i="10"/>
  <c r="E43" i="10"/>
  <c r="N41" i="10"/>
  <c r="M41" i="10"/>
  <c r="L41" i="10"/>
  <c r="K41" i="10"/>
  <c r="J41" i="10"/>
  <c r="I41" i="10"/>
  <c r="H41" i="10"/>
  <c r="G41" i="10"/>
  <c r="F41" i="10"/>
  <c r="E41" i="10"/>
  <c r="N40" i="10"/>
  <c r="M40" i="10"/>
  <c r="L40" i="10"/>
  <c r="K40" i="10"/>
  <c r="J40" i="10"/>
  <c r="I40" i="10"/>
  <c r="H40" i="10"/>
  <c r="G40" i="10"/>
  <c r="F40" i="10"/>
  <c r="E40" i="10"/>
  <c r="N38" i="10"/>
  <c r="M38" i="10"/>
  <c r="L38" i="10"/>
  <c r="K38" i="10"/>
  <c r="J38" i="10"/>
  <c r="I38" i="10"/>
  <c r="H38" i="10"/>
  <c r="G38" i="10"/>
  <c r="F38" i="10"/>
  <c r="E38" i="10"/>
  <c r="N37" i="10"/>
  <c r="M37" i="10"/>
  <c r="L37" i="10"/>
  <c r="K37" i="10"/>
  <c r="J37" i="10"/>
  <c r="I37" i="10"/>
  <c r="H37" i="10"/>
  <c r="G37" i="10"/>
  <c r="F37" i="10"/>
  <c r="E37" i="10"/>
  <c r="N36" i="10"/>
  <c r="M36" i="10"/>
  <c r="L36" i="10"/>
  <c r="K36" i="10"/>
  <c r="J36" i="10"/>
  <c r="I36" i="10"/>
  <c r="H36" i="10"/>
  <c r="G36" i="10"/>
  <c r="F36" i="10"/>
  <c r="E36" i="10"/>
  <c r="N35" i="10"/>
  <c r="M35" i="10"/>
  <c r="L35" i="10"/>
  <c r="K35" i="10"/>
  <c r="J35" i="10"/>
  <c r="I35" i="10"/>
  <c r="H35" i="10"/>
  <c r="G35" i="10"/>
  <c r="F35" i="10"/>
  <c r="E35" i="10"/>
  <c r="N34" i="10"/>
  <c r="M34" i="10"/>
  <c r="L34" i="10"/>
  <c r="K34" i="10"/>
  <c r="J34" i="10"/>
  <c r="I34" i="10"/>
  <c r="H34" i="10"/>
  <c r="G34" i="10"/>
  <c r="F34" i="10"/>
  <c r="E34" i="10"/>
  <c r="N32" i="10"/>
  <c r="M32" i="10"/>
  <c r="L32" i="10"/>
  <c r="K32" i="10"/>
  <c r="J32" i="10"/>
  <c r="I32" i="10"/>
  <c r="H32" i="10"/>
  <c r="G32" i="10"/>
  <c r="F32" i="10"/>
  <c r="E32" i="10"/>
  <c r="N31" i="10"/>
  <c r="M31" i="10"/>
  <c r="L31" i="10"/>
  <c r="K31" i="10"/>
  <c r="J31" i="10"/>
  <c r="I31" i="10"/>
  <c r="H31" i="10"/>
  <c r="G31" i="10"/>
  <c r="F31" i="10"/>
  <c r="E31" i="10"/>
  <c r="N30" i="10"/>
  <c r="M30" i="10"/>
  <c r="L30" i="10"/>
  <c r="K30" i="10"/>
  <c r="J30" i="10"/>
  <c r="I30" i="10"/>
  <c r="H30" i="10"/>
  <c r="G30" i="10"/>
  <c r="F30" i="10"/>
  <c r="E30" i="10"/>
  <c r="N29" i="10"/>
  <c r="M29" i="10"/>
  <c r="L29" i="10"/>
  <c r="K29" i="10"/>
  <c r="J29" i="10"/>
  <c r="I29" i="10"/>
  <c r="H29" i="10"/>
  <c r="G29" i="10"/>
  <c r="F29" i="10"/>
  <c r="E29" i="10"/>
  <c r="N28" i="10"/>
  <c r="M28" i="10"/>
  <c r="L28" i="10"/>
  <c r="K28" i="10"/>
  <c r="J28" i="10"/>
  <c r="I28" i="10"/>
  <c r="H28" i="10"/>
  <c r="G28" i="10"/>
  <c r="F28" i="10"/>
  <c r="E28" i="10"/>
  <c r="N27" i="10"/>
  <c r="M27" i="10"/>
  <c r="L27" i="10"/>
  <c r="K27" i="10"/>
  <c r="J27" i="10"/>
  <c r="I27" i="10"/>
  <c r="H27" i="10"/>
  <c r="G27" i="10"/>
  <c r="F27" i="10"/>
  <c r="E27" i="10"/>
  <c r="N26" i="10"/>
  <c r="M26" i="10"/>
  <c r="L26" i="10"/>
  <c r="K26" i="10"/>
  <c r="J26" i="10"/>
  <c r="I26" i="10"/>
  <c r="H26" i="10"/>
  <c r="G26" i="10"/>
  <c r="F26" i="10"/>
  <c r="E26" i="10"/>
  <c r="N24" i="10"/>
  <c r="M24" i="10"/>
  <c r="L24" i="10"/>
  <c r="K24" i="10"/>
  <c r="J24" i="10"/>
  <c r="I24" i="10"/>
  <c r="H24" i="10"/>
  <c r="G24" i="10"/>
  <c r="F24" i="10"/>
  <c r="E24" i="10"/>
  <c r="N23" i="10"/>
  <c r="M23" i="10"/>
  <c r="L23" i="10"/>
  <c r="K23" i="10"/>
  <c r="J23" i="10"/>
  <c r="I23" i="10"/>
  <c r="H23" i="10"/>
  <c r="G23" i="10"/>
  <c r="F23" i="10"/>
  <c r="E23" i="10"/>
  <c r="N21" i="10"/>
  <c r="M21" i="10"/>
  <c r="L21" i="10"/>
  <c r="K21" i="10"/>
  <c r="J21" i="10"/>
  <c r="I21" i="10"/>
  <c r="H21" i="10"/>
  <c r="G21" i="10"/>
  <c r="F21" i="10"/>
  <c r="E21" i="10"/>
  <c r="N20" i="10"/>
  <c r="M20" i="10"/>
  <c r="L20" i="10"/>
  <c r="K20" i="10"/>
  <c r="J20" i="10"/>
  <c r="I20" i="10"/>
  <c r="H20" i="10"/>
  <c r="G20" i="10"/>
  <c r="F20" i="10"/>
  <c r="E20" i="10"/>
  <c r="N19" i="10"/>
  <c r="M19" i="10"/>
  <c r="L19" i="10"/>
  <c r="K19" i="10"/>
  <c r="J19" i="10"/>
  <c r="I19" i="10"/>
  <c r="H19" i="10"/>
  <c r="G19" i="10"/>
  <c r="F19" i="10"/>
  <c r="E19" i="10"/>
  <c r="N18" i="10"/>
  <c r="M18" i="10"/>
  <c r="L18" i="10"/>
  <c r="K18" i="10"/>
  <c r="J18" i="10"/>
  <c r="I18" i="10"/>
  <c r="H18" i="10"/>
  <c r="G18" i="10"/>
  <c r="F18" i="10"/>
  <c r="E18" i="10"/>
  <c r="N16" i="10"/>
  <c r="M16" i="10"/>
  <c r="L16" i="10"/>
  <c r="K16" i="10"/>
  <c r="J16" i="10"/>
  <c r="I16" i="10"/>
  <c r="H16" i="10"/>
  <c r="G16" i="10"/>
  <c r="F16" i="10"/>
  <c r="E16" i="10"/>
  <c r="N15" i="10"/>
  <c r="M15" i="10"/>
  <c r="L15" i="10"/>
  <c r="K15" i="10"/>
  <c r="J15" i="10"/>
  <c r="I15" i="10"/>
  <c r="H15" i="10"/>
  <c r="G15" i="10"/>
  <c r="F15" i="10"/>
  <c r="E15" i="10"/>
  <c r="N14" i="10"/>
  <c r="M14" i="10"/>
  <c r="L14" i="10"/>
  <c r="K14" i="10"/>
  <c r="J14" i="10"/>
  <c r="I14" i="10"/>
  <c r="H14" i="10"/>
  <c r="G14" i="10"/>
  <c r="F14" i="10"/>
  <c r="E14" i="10"/>
  <c r="N13" i="10"/>
  <c r="M13" i="10"/>
  <c r="L13" i="10"/>
  <c r="K13" i="10"/>
  <c r="J13" i="10"/>
  <c r="I13" i="10"/>
  <c r="H13" i="10"/>
  <c r="G13" i="10"/>
  <c r="F13" i="10"/>
  <c r="E13" i="10"/>
  <c r="N12" i="10"/>
  <c r="M12" i="10"/>
  <c r="L12" i="10"/>
  <c r="K12" i="10"/>
  <c r="J12" i="10"/>
  <c r="I12" i="10"/>
  <c r="H12" i="10"/>
  <c r="G12" i="10"/>
  <c r="F12" i="10"/>
  <c r="E12" i="10"/>
  <c r="N11" i="10"/>
  <c r="M11" i="10"/>
  <c r="L11" i="10"/>
  <c r="K11" i="10"/>
  <c r="J11" i="10"/>
  <c r="I11" i="10"/>
  <c r="H11" i="10"/>
  <c r="G11" i="10"/>
  <c r="F11" i="10"/>
  <c r="E11" i="10"/>
  <c r="N10" i="10"/>
  <c r="M10" i="10"/>
  <c r="L10" i="10"/>
  <c r="K10" i="10"/>
  <c r="J10" i="10"/>
  <c r="I10" i="10"/>
  <c r="H10" i="10"/>
  <c r="G10" i="10"/>
  <c r="F10" i="10"/>
  <c r="E10" i="10"/>
  <c r="N8" i="10"/>
  <c r="M8" i="10"/>
  <c r="L8" i="10"/>
  <c r="K8" i="10"/>
  <c r="J8" i="10"/>
  <c r="I8" i="10"/>
  <c r="H8" i="10"/>
  <c r="G8" i="10"/>
  <c r="F8" i="10"/>
  <c r="E8" i="10"/>
  <c r="E7" i="10"/>
  <c r="O79" i="11" l="1"/>
  <c r="M54" i="10"/>
  <c r="I54" i="10"/>
  <c r="L54" i="10"/>
  <c r="H54" i="10"/>
  <c r="K54" i="10"/>
  <c r="G54" i="10"/>
  <c r="Q7" i="11"/>
  <c r="P75" i="11"/>
  <c r="P74" i="11" s="1"/>
  <c r="P5" i="11"/>
  <c r="A78" i="11"/>
  <c r="A79" i="11" s="1"/>
  <c r="A80" i="11" s="1"/>
  <c r="A10" i="11"/>
  <c r="A11" i="11" s="1"/>
  <c r="A12" i="11" s="1"/>
  <c r="A13" i="11" s="1"/>
  <c r="A14" i="11" s="1"/>
  <c r="A15" i="11" s="1"/>
  <c r="A16" i="11" s="1"/>
  <c r="A18" i="11" s="1"/>
  <c r="A19" i="11" s="1"/>
  <c r="A20" i="11" s="1"/>
  <c r="A21" i="11" s="1"/>
  <c r="A22" i="11" s="1"/>
  <c r="A23" i="11" s="1"/>
  <c r="A24" i="11" s="1"/>
  <c r="A26" i="11" s="1"/>
  <c r="A27" i="11" s="1"/>
  <c r="A28" i="11" s="1"/>
  <c r="A29" i="11" s="1"/>
  <c r="A30" i="11" s="1"/>
  <c r="A31" i="11" s="1"/>
  <c r="A32" i="11" s="1"/>
  <c r="A34" i="11" s="1"/>
  <c r="A35" i="11" s="1"/>
  <c r="A36" i="11" s="1"/>
  <c r="A37" i="11" s="1"/>
  <c r="A38" i="11" s="1"/>
  <c r="A39" i="11" s="1"/>
  <c r="A40" i="11" s="1"/>
  <c r="A41" i="11" s="1"/>
  <c r="A43" i="11" s="1"/>
  <c r="A44" i="11" s="1"/>
  <c r="A45" i="11" s="1"/>
  <c r="A46" i="11" s="1"/>
  <c r="A47" i="11" s="1"/>
  <c r="A48" i="11" s="1"/>
  <c r="A49" i="11" s="1"/>
  <c r="A51" i="11" s="1"/>
  <c r="A53" i="11" s="1"/>
  <c r="A54" i="11" s="1"/>
  <c r="A55" i="11" s="1"/>
  <c r="A56" i="11" s="1"/>
  <c r="A57" i="11" s="1"/>
  <c r="A58" i="11" s="1"/>
  <c r="A60" i="11" s="1"/>
  <c r="A61" i="11" s="1"/>
  <c r="A62" i="11" s="1"/>
  <c r="A63" i="11" s="1"/>
  <c r="A64" i="11" s="1"/>
  <c r="A65" i="11" s="1"/>
  <c r="A66" i="11" s="1"/>
  <c r="A67" i="11" s="1"/>
  <c r="A68" i="11" s="1"/>
  <c r="A70" i="11" s="1"/>
  <c r="A71" i="11" s="1"/>
  <c r="A72" i="11" s="1"/>
  <c r="A74" i="11" s="1"/>
  <c r="A78" i="10"/>
  <c r="A79" i="10" s="1"/>
  <c r="A80" i="10" s="1"/>
  <c r="A10" i="10"/>
  <c r="A11" i="10" s="1"/>
  <c r="A12" i="10" s="1"/>
  <c r="A13" i="10" s="1"/>
  <c r="A14" i="10" s="1"/>
  <c r="A15" i="10" s="1"/>
  <c r="A16" i="10" s="1"/>
  <c r="A18" i="10" s="1"/>
  <c r="A19" i="10" s="1"/>
  <c r="A20" i="10" s="1"/>
  <c r="A21" i="10" s="1"/>
  <c r="A22" i="10" s="1"/>
  <c r="A23" i="10" s="1"/>
  <c r="A24" i="10" s="1"/>
  <c r="A26" i="10" s="1"/>
  <c r="A27" i="10" s="1"/>
  <c r="A28" i="10" s="1"/>
  <c r="A29" i="10" s="1"/>
  <c r="A30" i="10" s="1"/>
  <c r="A31" i="10" s="1"/>
  <c r="A32" i="10" s="1"/>
  <c r="A34" i="10" s="1"/>
  <c r="A35" i="10" s="1"/>
  <c r="A36" i="10" s="1"/>
  <c r="A37" i="10" s="1"/>
  <c r="A38" i="10" s="1"/>
  <c r="A39" i="10" s="1"/>
  <c r="A40" i="10" s="1"/>
  <c r="A41" i="10" s="1"/>
  <c r="A43" i="10" s="1"/>
  <c r="A44" i="10" s="1"/>
  <c r="A45" i="10" s="1"/>
  <c r="A46" i="10" s="1"/>
  <c r="A47" i="10" s="1"/>
  <c r="A48" i="10" s="1"/>
  <c r="A49" i="10" s="1"/>
  <c r="A51" i="10" s="1"/>
  <c r="A53" i="10" s="1"/>
  <c r="A54" i="10" s="1"/>
  <c r="A55" i="10" s="1"/>
  <c r="A56" i="10" s="1"/>
  <c r="A57" i="10" s="1"/>
  <c r="A58" i="10" s="1"/>
  <c r="A60" i="10" s="1"/>
  <c r="A61" i="10" s="1"/>
  <c r="A62" i="10" s="1"/>
  <c r="A63" i="10" s="1"/>
  <c r="A64" i="10" s="1"/>
  <c r="A65" i="10" s="1"/>
  <c r="A66" i="10" s="1"/>
  <c r="A67" i="10" s="1"/>
  <c r="A68" i="10" s="1"/>
  <c r="A70" i="10" s="1"/>
  <c r="A71" i="10" s="1"/>
  <c r="A72" i="10" s="1"/>
  <c r="A74" i="10" s="1"/>
  <c r="P80" i="11" l="1"/>
  <c r="Q5" i="11"/>
  <c r="P79" i="11"/>
  <c r="R7" i="11"/>
  <c r="R75" i="11" s="1"/>
  <c r="Q75" i="11"/>
  <c r="Q74" i="11" s="1"/>
  <c r="N79" i="6"/>
  <c r="M79" i="6"/>
  <c r="L79" i="6"/>
  <c r="K79" i="6"/>
  <c r="J79" i="6"/>
  <c r="I79" i="6"/>
  <c r="H79" i="6"/>
  <c r="G79" i="6"/>
  <c r="F79" i="6"/>
  <c r="F75" i="6"/>
  <c r="G75" i="6"/>
  <c r="H75" i="6"/>
  <c r="I75" i="6"/>
  <c r="J75" i="6"/>
  <c r="K75" i="6"/>
  <c r="L75" i="6"/>
  <c r="M75" i="6"/>
  <c r="N75" i="6"/>
  <c r="R75" i="6"/>
  <c r="R75" i="13" s="1"/>
  <c r="Q75" i="6"/>
  <c r="Q75" i="13" s="1"/>
  <c r="P75" i="6"/>
  <c r="P75" i="13" s="1"/>
  <c r="O75" i="6"/>
  <c r="O75" i="13" s="1"/>
  <c r="A78" i="6"/>
  <c r="A79" i="6" s="1"/>
  <c r="A80" i="6" s="1"/>
  <c r="A10" i="6"/>
  <c r="A11" i="6" s="1"/>
  <c r="A12" i="6" s="1"/>
  <c r="A13" i="6" s="1"/>
  <c r="A14" i="6" s="1"/>
  <c r="A15" i="6" s="1"/>
  <c r="A16" i="6" s="1"/>
  <c r="A18" i="6" s="1"/>
  <c r="A19" i="6" s="1"/>
  <c r="A20" i="6" s="1"/>
  <c r="A21" i="6" s="1"/>
  <c r="A22" i="6" s="1"/>
  <c r="A23" i="6" s="1"/>
  <c r="A24" i="6" s="1"/>
  <c r="A26" i="6" s="1"/>
  <c r="A27" i="6" s="1"/>
  <c r="A28" i="6" s="1"/>
  <c r="A29" i="6" s="1"/>
  <c r="A30" i="6" s="1"/>
  <c r="A31" i="6" s="1"/>
  <c r="A32" i="6" s="1"/>
  <c r="A34" i="6" s="1"/>
  <c r="A35" i="6" s="1"/>
  <c r="A36" i="6" s="1"/>
  <c r="A37" i="6" s="1"/>
  <c r="A38" i="6" s="1"/>
  <c r="A39" i="6" s="1"/>
  <c r="A40" i="6" s="1"/>
  <c r="A41" i="6" s="1"/>
  <c r="A43" i="6" s="1"/>
  <c r="A44" i="6" s="1"/>
  <c r="A45" i="6" s="1"/>
  <c r="A46" i="6" s="1"/>
  <c r="A47" i="6" s="1"/>
  <c r="A48" i="6" s="1"/>
  <c r="A49" i="6" s="1"/>
  <c r="A51" i="6" s="1"/>
  <c r="A53" i="6" s="1"/>
  <c r="A54" i="6" s="1"/>
  <c r="A55" i="6" s="1"/>
  <c r="A56" i="6" s="1"/>
  <c r="A57" i="6" s="1"/>
  <c r="A58" i="6" s="1"/>
  <c r="A60" i="6" s="1"/>
  <c r="A61" i="6" s="1"/>
  <c r="A62" i="6" s="1"/>
  <c r="A63" i="6" s="1"/>
  <c r="A64" i="6" s="1"/>
  <c r="A65" i="6" s="1"/>
  <c r="A66" i="6" s="1"/>
  <c r="A67" i="6" s="1"/>
  <c r="A68" i="6" s="1"/>
  <c r="A70" i="6" s="1"/>
  <c r="A71" i="6" s="1"/>
  <c r="A72" i="6" s="1"/>
  <c r="A74" i="6" s="1"/>
  <c r="L75" i="10" l="1"/>
  <c r="L75" i="13"/>
  <c r="G79" i="10"/>
  <c r="G79" i="13"/>
  <c r="K75" i="10"/>
  <c r="K75" i="13"/>
  <c r="H79" i="10"/>
  <c r="H79" i="13"/>
  <c r="N75" i="10"/>
  <c r="N75" i="13"/>
  <c r="J75" i="10"/>
  <c r="J75" i="13"/>
  <c r="F75" i="10"/>
  <c r="F75" i="13"/>
  <c r="I79" i="10"/>
  <c r="I79" i="13"/>
  <c r="M79" i="10"/>
  <c r="M79" i="13"/>
  <c r="H75" i="10"/>
  <c r="H75" i="13"/>
  <c r="K79" i="10"/>
  <c r="K79" i="13"/>
  <c r="G75" i="10"/>
  <c r="G75" i="13"/>
  <c r="L79" i="10"/>
  <c r="L79" i="13"/>
  <c r="M75" i="10"/>
  <c r="M75" i="13"/>
  <c r="I75" i="10"/>
  <c r="I75" i="13"/>
  <c r="F79" i="10"/>
  <c r="F79" i="13"/>
  <c r="J79" i="10"/>
  <c r="J79" i="13"/>
  <c r="N79" i="10"/>
  <c r="N79" i="13"/>
  <c r="Q80" i="11"/>
  <c r="R74" i="11"/>
  <c r="R5" i="11"/>
  <c r="Q79" i="11"/>
  <c r="R79" i="11" l="1"/>
  <c r="R80" i="11"/>
</calcChain>
</file>

<file path=xl/sharedStrings.xml><?xml version="1.0" encoding="utf-8"?>
<sst xmlns="http://schemas.openxmlformats.org/spreadsheetml/2006/main" count="2017" uniqueCount="139">
  <si>
    <t>Unemployment rate</t>
  </si>
  <si>
    <t>NAWRU</t>
  </si>
  <si>
    <t>Privātais patēriņš</t>
  </si>
  <si>
    <t xml:space="preserve">Private consumption </t>
  </si>
  <si>
    <t xml:space="preserve">Government consumption </t>
  </si>
  <si>
    <t xml:space="preserve">Gross capital formation </t>
  </si>
  <si>
    <t xml:space="preserve">..gross fixed capital formation </t>
  </si>
  <si>
    <t xml:space="preserve">..inventories </t>
  </si>
  <si>
    <t>Preču un pakalpojumu eksports</t>
  </si>
  <si>
    <t>Exports of goods and services</t>
  </si>
  <si>
    <t>Preču un pakalpojumu imports</t>
  </si>
  <si>
    <t>Imports of goods and services</t>
  </si>
  <si>
    <t>Gross operating surplus</t>
  </si>
  <si>
    <t>Ražošanas un importa nodokļi</t>
  </si>
  <si>
    <t>Taxes on products and imports</t>
  </si>
  <si>
    <t>Subsīdijas</t>
  </si>
  <si>
    <t>Subsidies</t>
  </si>
  <si>
    <t>Potential GDP and output gap</t>
  </si>
  <si>
    <t>Potenciālā IKP pieaugums</t>
  </si>
  <si>
    <t>Izlaižu starpība</t>
  </si>
  <si>
    <t>Output gap</t>
  </si>
  <si>
    <t>Makroekonomiskie rādītāji / Macroeconomic indicators</t>
  </si>
  <si>
    <t>Nr.</t>
  </si>
  <si>
    <t>Rādītājs</t>
  </si>
  <si>
    <t>Indicator</t>
  </si>
  <si>
    <t>Mērvienība / Unit</t>
  </si>
  <si>
    <t>Iekšzemes kopprodukts (IKP)</t>
  </si>
  <si>
    <t>Gross domestic product (GDP) expenditure perspective</t>
  </si>
  <si>
    <t>t-4</t>
  </si>
  <si>
    <t>t-3</t>
  </si>
  <si>
    <t>t-2</t>
  </si>
  <si>
    <t>t-1</t>
  </si>
  <si>
    <t>t</t>
  </si>
  <si>
    <t>t+1</t>
  </si>
  <si>
    <t>t+2</t>
  </si>
  <si>
    <t>t+3</t>
  </si>
  <si>
    <t>t+4</t>
  </si>
  <si>
    <t>t+5</t>
  </si>
  <si>
    <t>t+6</t>
  </si>
  <si>
    <t>t+7</t>
  </si>
  <si>
    <t>t+8</t>
  </si>
  <si>
    <t>Reālais IKP</t>
  </si>
  <si>
    <t>Real GDP</t>
  </si>
  <si>
    <t>Nominālais IKP</t>
  </si>
  <si>
    <t>Nominal GDP</t>
  </si>
  <si>
    <t>IKP pieaugums salīdzināmajās cenās</t>
  </si>
  <si>
    <t>Real GDP growth</t>
  </si>
  <si>
    <t>%</t>
  </si>
  <si>
    <t>IKP pieaugums faktiskajās cenās</t>
  </si>
  <si>
    <t>Nominal GDP growth</t>
  </si>
  <si>
    <t>IKP izdevumu aspekts:  rādītāji salīdzināmajās cenās</t>
  </si>
  <si>
    <t>GDP expenditure perspective: real figures</t>
  </si>
  <si>
    <t>Valdības patēriņš</t>
  </si>
  <si>
    <t>Bruto kapitāla veidošana</t>
  </si>
  <si>
    <t>..bruto pamatkapitāla veidošana</t>
  </si>
  <si>
    <t>..krājumu pārmaiņas</t>
  </si>
  <si>
    <t>IKP izdevumu aspekts:  pieaugums salīdzināmajās cenās</t>
  </si>
  <si>
    <t>GDP expenditure perspective: growth in real figures</t>
  </si>
  <si>
    <t xml:space="preserve">..change in inventories </t>
  </si>
  <si>
    <t>-</t>
  </si>
  <si>
    <t>IKP izdevumu aspekts:  rādītāji faktiskajās cenās</t>
  </si>
  <si>
    <t>GDP expenditure perspective: nominal figures</t>
  </si>
  <si>
    <t>Deflatori</t>
  </si>
  <si>
    <t>Deflators</t>
  </si>
  <si>
    <t>IKP deflators, gads pret gadu</t>
  </si>
  <si>
    <t>GDP deflator, year on year</t>
  </si>
  <si>
    <t>Privātā patēriņa deflators</t>
  </si>
  <si>
    <t>Private consumption deflator</t>
  </si>
  <si>
    <t>Valdības patēriņa deflators</t>
  </si>
  <si>
    <t>Government consumption deflator</t>
  </si>
  <si>
    <t>Bruto kapitāla veidošanas deflators</t>
  </si>
  <si>
    <t>Capital formation deflator</t>
  </si>
  <si>
    <t>..bruto pamatkapitāla veidošanas deflators</t>
  </si>
  <si>
    <t>..gross fixed capital formation deflator</t>
  </si>
  <si>
    <t>..krājumu pārmaiņu deflators</t>
  </si>
  <si>
    <t>..change in inventories deflator</t>
  </si>
  <si>
    <t>Preču un pakalpojumu eksporta deflators</t>
  </si>
  <si>
    <t>Exports of goods and services deflator</t>
  </si>
  <si>
    <t>Preču un pakalpojumu importa deflators</t>
  </si>
  <si>
    <t>Imports of goods and services deflator</t>
  </si>
  <si>
    <t>Devums reālajai IKP izaugsmei</t>
  </si>
  <si>
    <t>Contribution to real GDP growth</t>
  </si>
  <si>
    <t>Patēriņa cenu indekss</t>
  </si>
  <si>
    <t>Consumer price index</t>
  </si>
  <si>
    <t>Patēriņa cenu indekss, gads pret gadu</t>
  </si>
  <si>
    <t>Consumer price index, year on year</t>
  </si>
  <si>
    <t>IKP ienākumu aspekts</t>
  </si>
  <si>
    <t>GDP income perspective</t>
  </si>
  <si>
    <t>Pārpalikums un jauktais kopienākums</t>
  </si>
  <si>
    <t>Darbinieku atalgojums</t>
  </si>
  <si>
    <t>Compensation of employees</t>
  </si>
  <si>
    <t>..darba alga</t>
  </si>
  <si>
    <t>..wages</t>
  </si>
  <si>
    <t>..darba devēju sociālās iemaksas</t>
  </si>
  <si>
    <t>..social contributions</t>
  </si>
  <si>
    <t>Iedzīvotāji un darba tirgus</t>
  </si>
  <si>
    <t>Population and labour</t>
  </si>
  <si>
    <t>Iedzīvotāju kopskaits</t>
  </si>
  <si>
    <t>Total population</t>
  </si>
  <si>
    <t>tūkst. / thsd.</t>
  </si>
  <si>
    <t>Iedzīvotāju kopskaita pieaugums</t>
  </si>
  <si>
    <t>Population growth</t>
  </si>
  <si>
    <t>Iedzīvotaji darbspējas vecumā</t>
  </si>
  <si>
    <t>Working age population</t>
  </si>
  <si>
    <t>Ekonomiski aktīvie iedzīvotāji</t>
  </si>
  <si>
    <t>Economically active population</t>
  </si>
  <si>
    <t>Nodarbināto skaits</t>
  </si>
  <si>
    <t>Number of persons employed</t>
  </si>
  <si>
    <t>Nodarbināto skaita pieaugums</t>
  </si>
  <si>
    <t>Growth of number of persons employed</t>
  </si>
  <si>
    <t>Līdzdalības līmenis</t>
  </si>
  <si>
    <t>Participation rate</t>
  </si>
  <si>
    <t>Bezdarba līmenis</t>
  </si>
  <si>
    <t>Bezdarba līmenis, kas neietekmē algu, %</t>
  </si>
  <si>
    <t>%, y-o-y</t>
  </si>
  <si>
    <t>Algas un produktivitāte</t>
  </si>
  <si>
    <t>Wages and productivity</t>
  </si>
  <si>
    <t>Vidējā bruto alga</t>
  </si>
  <si>
    <t>Average gross wage</t>
  </si>
  <si>
    <t>EUR</t>
  </si>
  <si>
    <t>Vidējās bruto algas pieaugums</t>
  </si>
  <si>
    <t>Average gross wage growth</t>
  </si>
  <si>
    <t>Reālās produktivitātes pieaugums</t>
  </si>
  <si>
    <t>Real productivity growth</t>
  </si>
  <si>
    <t>Potenciālais IKP un izlaižu starpības</t>
  </si>
  <si>
    <t>Potenciālais IKP 2010. gada cenās</t>
  </si>
  <si>
    <t>Potential GDP in the prices of 2010</t>
  </si>
  <si>
    <t>Darbaspēka devums</t>
  </si>
  <si>
    <t>Potential labour</t>
  </si>
  <si>
    <t>Kapitāla devums</t>
  </si>
  <si>
    <t>Potential capital stock</t>
  </si>
  <si>
    <t>Faktoru produktivitātes devums</t>
  </si>
  <si>
    <t>Potential total factor productivity (TFP)</t>
  </si>
  <si>
    <t>Potential TFP growth</t>
  </si>
  <si>
    <t>milj. / mio EUR</t>
  </si>
  <si>
    <r>
      <t>%</t>
    </r>
    <r>
      <rPr>
        <vertAlign val="subscript"/>
        <sz val="11"/>
        <color theme="1"/>
        <rFont val="Times New Roman"/>
        <family val="1"/>
        <charset val="186"/>
      </rPr>
      <t>o</t>
    </r>
  </si>
  <si>
    <t xml:space="preserve"> </t>
  </si>
  <si>
    <t>t-5</t>
  </si>
  <si>
    <t>t-6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</si>
</sst>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name val="Garamond"/>
      <family val="1"/>
      <charset val="186"/>
    </font>
    <font>
      <vertAlign val="subscript"/>
      <sz val="11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86"/>
      <scheme val="minor"/>
    </font>
    <font>
      <sz val="11"/>
      <color theme="1"/>
      <name val="Garamond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04C3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2" fillId="7" borderId="0" applyNumberFormat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horizontal="right" indent="1"/>
    </xf>
    <xf numFmtId="0" fontId="6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right" indent="1"/>
    </xf>
    <xf numFmtId="3" fontId="3" fillId="0" borderId="0" xfId="0" applyNumberFormat="1" applyFont="1" applyAlignment="1">
      <alignment horizontal="right" vertical="center" indent="1"/>
    </xf>
    <xf numFmtId="164" fontId="3" fillId="0" borderId="0" xfId="0" applyNumberFormat="1" applyFont="1" applyAlignment="1">
      <alignment horizontal="right" vertical="center" indent="1"/>
    </xf>
    <xf numFmtId="0" fontId="6" fillId="2" borderId="0" xfId="0" applyFont="1" applyFill="1" applyAlignment="1">
      <alignment horizontal="right" vertical="center" wrapText="1" inden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65" fontId="3" fillId="0" borderId="0" xfId="0" applyNumberFormat="1" applyFont="1" applyAlignment="1">
      <alignment horizontal="right" vertical="center" indent="1"/>
    </xf>
    <xf numFmtId="3" fontId="3" fillId="0" borderId="0" xfId="0" applyNumberFormat="1" applyFont="1"/>
    <xf numFmtId="164" fontId="7" fillId="0" borderId="0" xfId="0" applyNumberFormat="1" applyFont="1" applyFill="1"/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indent="8"/>
    </xf>
    <xf numFmtId="0" fontId="8" fillId="0" borderId="0" xfId="0" applyFont="1" applyAlignment="1">
      <alignment horizontal="left" vertical="center" indent="5"/>
    </xf>
    <xf numFmtId="0" fontId="8" fillId="0" borderId="0" xfId="0" applyFont="1"/>
    <xf numFmtId="0" fontId="5" fillId="0" borderId="0" xfId="0" applyFont="1" applyAlignment="1">
      <alignment vertical="center"/>
    </xf>
    <xf numFmtId="1" fontId="9" fillId="0" borderId="1" xfId="0" applyNumberFormat="1" applyFont="1" applyFill="1" applyBorder="1" applyAlignment="1">
      <alignment horizontal="right" indent="1"/>
    </xf>
    <xf numFmtId="1" fontId="9" fillId="3" borderId="1" xfId="0" applyNumberFormat="1" applyFont="1" applyFill="1" applyBorder="1" applyAlignment="1">
      <alignment horizontal="right" indent="1"/>
    </xf>
    <xf numFmtId="164" fontId="9" fillId="0" borderId="1" xfId="0" applyNumberFormat="1" applyFont="1" applyFill="1" applyBorder="1" applyAlignment="1">
      <alignment horizontal="right" indent="1"/>
    </xf>
    <xf numFmtId="164" fontId="9" fillId="3" borderId="1" xfId="0" applyNumberFormat="1" applyFont="1" applyFill="1" applyBorder="1" applyAlignment="1">
      <alignment horizontal="right" indent="1"/>
    </xf>
    <xf numFmtId="164" fontId="9" fillId="4" borderId="1" xfId="0" applyNumberFormat="1" applyFont="1" applyFill="1" applyBorder="1" applyAlignment="1">
      <alignment horizontal="right" indent="1"/>
    </xf>
    <xf numFmtId="165" fontId="3" fillId="0" borderId="0" xfId="0" applyNumberFormat="1" applyFont="1"/>
    <xf numFmtId="165" fontId="5" fillId="0" borderId="0" xfId="0" applyNumberFormat="1" applyFont="1" applyAlignment="1">
      <alignment vertical="center"/>
    </xf>
    <xf numFmtId="165" fontId="6" fillId="2" borderId="0" xfId="0" applyNumberFormat="1" applyFont="1" applyFill="1" applyAlignment="1">
      <alignment horizontal="center"/>
    </xf>
    <xf numFmtId="165" fontId="9" fillId="0" borderId="1" xfId="0" applyNumberFormat="1" applyFont="1" applyFill="1" applyBorder="1" applyAlignment="1">
      <alignment horizontal="right" indent="1"/>
    </xf>
    <xf numFmtId="165" fontId="9" fillId="3" borderId="1" xfId="0" applyNumberFormat="1" applyFont="1" applyFill="1" applyBorder="1" applyAlignment="1">
      <alignment horizontal="right" indent="1"/>
    </xf>
    <xf numFmtId="165" fontId="6" fillId="2" borderId="0" xfId="0" applyNumberFormat="1" applyFont="1" applyFill="1" applyAlignment="1">
      <alignment horizontal="right" vertical="center" wrapText="1" indent="1"/>
    </xf>
    <xf numFmtId="165" fontId="6" fillId="2" borderId="0" xfId="0" applyNumberFormat="1" applyFont="1" applyFill="1" applyAlignment="1">
      <alignment horizontal="right" indent="1"/>
    </xf>
    <xf numFmtId="165" fontId="7" fillId="0" borderId="0" xfId="0" applyNumberFormat="1" applyFont="1" applyFill="1"/>
    <xf numFmtId="3" fontId="9" fillId="0" borderId="1" xfId="0" applyNumberFormat="1" applyFont="1" applyFill="1" applyBorder="1" applyAlignment="1">
      <alignment horizontal="right" indent="1"/>
    </xf>
    <xf numFmtId="3" fontId="9" fillId="3" borderId="1" xfId="0" applyNumberFormat="1" applyFont="1" applyFill="1" applyBorder="1" applyAlignment="1">
      <alignment horizontal="right" indent="1"/>
    </xf>
    <xf numFmtId="49" fontId="2" fillId="0" borderId="0" xfId="0" applyNumberFormat="1" applyFont="1" applyAlignment="1">
      <alignment horizontal="center" vertical="center"/>
    </xf>
    <xf numFmtId="9" fontId="3" fillId="0" borderId="0" xfId="0" applyNumberFormat="1" applyFont="1" applyAlignment="1">
      <alignment horizontal="center"/>
    </xf>
    <xf numFmtId="165" fontId="9" fillId="3" borderId="1" xfId="1" applyNumberFormat="1" applyFont="1" applyFill="1" applyBorder="1" applyAlignment="1">
      <alignment horizontal="right" indent="1"/>
    </xf>
    <xf numFmtId="165" fontId="9" fillId="0" borderId="1" xfId="1" applyNumberFormat="1" applyFont="1" applyFill="1" applyBorder="1" applyAlignment="1">
      <alignment horizontal="right" indent="1"/>
    </xf>
    <xf numFmtId="165" fontId="3" fillId="0" borderId="0" xfId="0" applyNumberFormat="1" applyFont="1" applyFill="1"/>
    <xf numFmtId="164" fontId="9" fillId="5" borderId="1" xfId="0" applyNumberFormat="1" applyFont="1" applyFill="1" applyBorder="1" applyAlignment="1">
      <alignment horizontal="right" indent="1"/>
    </xf>
    <xf numFmtId="165" fontId="3" fillId="0" borderId="1" xfId="0" applyNumberFormat="1" applyFont="1" applyFill="1" applyBorder="1"/>
    <xf numFmtId="164" fontId="9" fillId="6" borderId="1" xfId="0" applyNumberFormat="1" applyFont="1" applyFill="1" applyBorder="1" applyAlignment="1">
      <alignment horizontal="right" indent="1"/>
    </xf>
    <xf numFmtId="3" fontId="9" fillId="6" borderId="1" xfId="0" applyNumberFormat="1" applyFont="1" applyFill="1" applyBorder="1" applyAlignment="1">
      <alignment horizontal="right" indent="1"/>
    </xf>
    <xf numFmtId="165" fontId="9" fillId="6" borderId="1" xfId="0" applyNumberFormat="1" applyFont="1" applyFill="1" applyBorder="1" applyAlignment="1">
      <alignment horizontal="right" indent="1"/>
    </xf>
    <xf numFmtId="1" fontId="9" fillId="6" borderId="1" xfId="0" applyNumberFormat="1" applyFont="1" applyFill="1" applyBorder="1" applyAlignment="1">
      <alignment horizontal="right" indent="1"/>
    </xf>
    <xf numFmtId="165" fontId="9" fillId="6" borderId="1" xfId="1" applyNumberFormat="1" applyFont="1" applyFill="1" applyBorder="1" applyAlignment="1">
      <alignment horizontal="right" indent="1"/>
    </xf>
    <xf numFmtId="165" fontId="1" fillId="6" borderId="1" xfId="2" applyNumberFormat="1" applyFont="1" applyFill="1" applyBorder="1" applyAlignment="1">
      <alignment horizontal="right" indent="1"/>
    </xf>
    <xf numFmtId="165" fontId="13" fillId="6" borderId="1" xfId="0" applyNumberFormat="1" applyFont="1" applyFill="1" applyBorder="1" applyAlignment="1">
      <alignment horizontal="right" indent="1"/>
    </xf>
    <xf numFmtId="3" fontId="13" fillId="6" borderId="1" xfId="0" applyNumberFormat="1" applyFont="1" applyFill="1" applyBorder="1" applyAlignment="1">
      <alignment horizontal="right" indent="1"/>
    </xf>
    <xf numFmtId="165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</cellXfs>
  <cellStyles count="3">
    <cellStyle name="Good" xfId="2" builtinId="26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04C3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8"/>
  <sheetViews>
    <sheetView tabSelected="1" zoomScale="85" zoomScaleNormal="85" workbookViewId="0">
      <selection activeCell="A3" sqref="A3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1.28515625" style="1" customWidth="1"/>
    <col min="4" max="4" width="15.7109375" style="3" customWidth="1"/>
    <col min="5" max="14" width="8.5703125" style="34" customWidth="1"/>
    <col min="15" max="16384" width="9.140625" style="1"/>
  </cols>
  <sheetData>
    <row r="1" spans="1:18" ht="20.25" x14ac:dyDescent="0.3">
      <c r="A1" s="2" t="s">
        <v>21</v>
      </c>
      <c r="E1" s="4" t="s">
        <v>138</v>
      </c>
      <c r="F1" s="4" t="s">
        <v>137</v>
      </c>
      <c r="G1" s="4" t="s">
        <v>28</v>
      </c>
      <c r="H1" s="4" t="s">
        <v>29</v>
      </c>
      <c r="I1" s="4" t="s">
        <v>30</v>
      </c>
      <c r="J1" s="4" t="s">
        <v>31</v>
      </c>
      <c r="K1" s="4" t="s">
        <v>32</v>
      </c>
      <c r="L1" s="4" t="s">
        <v>33</v>
      </c>
      <c r="M1" s="4" t="s">
        <v>34</v>
      </c>
      <c r="N1" s="4" t="s">
        <v>35</v>
      </c>
      <c r="O1" s="4" t="s">
        <v>36</v>
      </c>
      <c r="P1" s="4" t="s">
        <v>37</v>
      </c>
      <c r="Q1" s="4" t="s">
        <v>38</v>
      </c>
      <c r="R1" s="4" t="s">
        <v>39</v>
      </c>
    </row>
    <row r="2" spans="1:18" ht="6.75" customHeight="1" x14ac:dyDescent="0.25"/>
    <row r="3" spans="1:18" s="7" customFormat="1" ht="28.5" x14ac:dyDescent="0.25">
      <c r="A3" s="5" t="s">
        <v>22</v>
      </c>
      <c r="B3" s="5" t="s">
        <v>23</v>
      </c>
      <c r="C3" s="5" t="s">
        <v>24</v>
      </c>
      <c r="D3" s="6" t="s">
        <v>25</v>
      </c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8" x14ac:dyDescent="0.25">
      <c r="A4" s="8"/>
      <c r="B4" s="9" t="s">
        <v>26</v>
      </c>
      <c r="C4" s="10" t="s">
        <v>27</v>
      </c>
      <c r="D4" s="11"/>
      <c r="E4" s="11">
        <v>2012</v>
      </c>
      <c r="F4" s="11">
        <v>2013</v>
      </c>
      <c r="G4" s="11">
        <v>2014</v>
      </c>
      <c r="H4" s="11">
        <v>2015</v>
      </c>
      <c r="I4" s="11">
        <v>2016</v>
      </c>
      <c r="J4" s="11">
        <v>2017</v>
      </c>
      <c r="K4" s="11">
        <v>2018</v>
      </c>
      <c r="L4" s="11">
        <v>2019</v>
      </c>
      <c r="M4" s="11">
        <v>2020</v>
      </c>
      <c r="N4" s="11">
        <v>2021</v>
      </c>
      <c r="O4" s="11">
        <v>2022</v>
      </c>
      <c r="P4" s="11">
        <v>2023</v>
      </c>
      <c r="Q4" s="11">
        <v>2024</v>
      </c>
      <c r="R4" s="11">
        <v>2025</v>
      </c>
    </row>
    <row r="5" spans="1:18" x14ac:dyDescent="0.25">
      <c r="A5" s="12">
        <v>1</v>
      </c>
      <c r="B5" s="1" t="s">
        <v>41</v>
      </c>
      <c r="C5" s="1" t="s">
        <v>42</v>
      </c>
      <c r="D5" s="3" t="s">
        <v>134</v>
      </c>
      <c r="E5" s="42">
        <v>19852.409</v>
      </c>
      <c r="F5" s="42">
        <v>20334.793000000001</v>
      </c>
      <c r="G5" s="42">
        <v>20712.663</v>
      </c>
      <c r="H5" s="42">
        <v>21328.182000000001</v>
      </c>
      <c r="I5" s="42">
        <v>21768.476999999999</v>
      </c>
      <c r="J5" s="42">
        <v>22777.768</v>
      </c>
      <c r="K5" s="52">
        <v>23734.434255999997</v>
      </c>
      <c r="L5" s="52">
        <v>24446.467283679998</v>
      </c>
      <c r="M5" s="52">
        <v>25179.861326636859</v>
      </c>
      <c r="N5" s="52">
        <v>25910.07733028919</v>
      </c>
      <c r="O5" s="52">
        <f>N5*(1+O7/100)</f>
        <v>26661.469572867576</v>
      </c>
      <c r="P5" s="52">
        <f t="shared" ref="P5:R5" si="0">O5*(1+P7/100)</f>
        <v>27434.652190480734</v>
      </c>
      <c r="Q5" s="52">
        <f t="shared" si="0"/>
        <v>28202.822451814194</v>
      </c>
      <c r="R5" s="52">
        <f t="shared" si="0"/>
        <v>28978.400069239087</v>
      </c>
    </row>
    <row r="6" spans="1:18" x14ac:dyDescent="0.25">
      <c r="A6" s="12">
        <v>2</v>
      </c>
      <c r="B6" s="1" t="s">
        <v>43</v>
      </c>
      <c r="C6" s="1" t="s">
        <v>44</v>
      </c>
      <c r="D6" s="3" t="s">
        <v>134</v>
      </c>
      <c r="E6" s="42">
        <v>21885.613999999994</v>
      </c>
      <c r="F6" s="42">
        <v>22786.587</v>
      </c>
      <c r="G6" s="42">
        <v>23618.164000000008</v>
      </c>
      <c r="H6" s="42">
        <v>24320.323999999993</v>
      </c>
      <c r="I6" s="42">
        <v>25037.680999999997</v>
      </c>
      <c r="J6" s="42">
        <v>27033.056000000004</v>
      </c>
      <c r="K6" s="52">
        <v>29039.460402093424</v>
      </c>
      <c r="L6" s="52">
        <v>30840.83530646775</v>
      </c>
      <c r="M6" s="52">
        <v>32639.425538241354</v>
      </c>
      <c r="N6" s="52">
        <v>34441.536456670015</v>
      </c>
    </row>
    <row r="7" spans="1:18" x14ac:dyDescent="0.25">
      <c r="A7" s="12">
        <v>3</v>
      </c>
      <c r="B7" s="1" t="s">
        <v>45</v>
      </c>
      <c r="C7" s="1" t="s">
        <v>46</v>
      </c>
      <c r="D7" s="3" t="s">
        <v>47</v>
      </c>
      <c r="E7" s="37">
        <v>4.0346283749703504</v>
      </c>
      <c r="F7" s="37">
        <v>2.4298512084855783</v>
      </c>
      <c r="G7" s="37">
        <v>1.8582436516565437</v>
      </c>
      <c r="H7" s="37">
        <v>2.9717038316125821</v>
      </c>
      <c r="I7" s="37">
        <v>2.0643812960710717</v>
      </c>
      <c r="J7" s="37">
        <v>4.6364796214269033</v>
      </c>
      <c r="K7" s="53">
        <v>4.1999999999999815</v>
      </c>
      <c r="L7" s="53">
        <v>3.0000000000000027</v>
      </c>
      <c r="M7" s="53">
        <v>3.0000000999999665</v>
      </c>
      <c r="N7" s="53">
        <v>2.9000000999999997</v>
      </c>
      <c r="O7" s="53">
        <v>2.9</v>
      </c>
      <c r="P7" s="53">
        <v>2.8999999999999915</v>
      </c>
      <c r="Q7" s="53">
        <v>2.8</v>
      </c>
      <c r="R7" s="53">
        <v>2.75</v>
      </c>
    </row>
    <row r="8" spans="1:18" x14ac:dyDescent="0.25">
      <c r="A8" s="12">
        <v>4</v>
      </c>
      <c r="B8" s="1" t="s">
        <v>48</v>
      </c>
      <c r="C8" s="1" t="s">
        <v>49</v>
      </c>
      <c r="D8" s="3" t="s">
        <v>47</v>
      </c>
      <c r="E8" s="37">
        <v>7.7962397431442731</v>
      </c>
      <c r="F8" s="37">
        <v>4.1167362268200725</v>
      </c>
      <c r="G8" s="37">
        <v>3.6494144559692465</v>
      </c>
      <c r="H8" s="37">
        <v>2.9729660612060504</v>
      </c>
      <c r="I8" s="37">
        <v>2.9496194211886539</v>
      </c>
      <c r="J8" s="37">
        <v>7.9694880688031988</v>
      </c>
      <c r="K8" s="53">
        <v>7.4220406382963899</v>
      </c>
      <c r="L8" s="53">
        <v>6.203196889445195</v>
      </c>
      <c r="M8" s="53">
        <v>5.831846686060449</v>
      </c>
      <c r="N8" s="53">
        <v>5.5212703309292399</v>
      </c>
    </row>
    <row r="9" spans="1:18" s="18" customFormat="1" x14ac:dyDescent="0.2">
      <c r="A9" s="15"/>
      <c r="B9" s="16" t="s">
        <v>50</v>
      </c>
      <c r="C9" s="16" t="s">
        <v>51</v>
      </c>
      <c r="D9" s="17"/>
      <c r="E9" s="11">
        <v>2012</v>
      </c>
      <c r="F9" s="11">
        <v>2013</v>
      </c>
      <c r="G9" s="11">
        <v>2014</v>
      </c>
      <c r="H9" s="11">
        <v>2015</v>
      </c>
      <c r="I9" s="11">
        <v>2016</v>
      </c>
      <c r="J9" s="11">
        <v>2017</v>
      </c>
      <c r="K9" s="11">
        <v>2018</v>
      </c>
      <c r="L9" s="11">
        <v>2019</v>
      </c>
      <c r="M9" s="11">
        <v>2020</v>
      </c>
      <c r="N9" s="11">
        <v>2021</v>
      </c>
    </row>
    <row r="10" spans="1:18" x14ac:dyDescent="0.25">
      <c r="A10" s="12">
        <f>A8+1</f>
        <v>5</v>
      </c>
      <c r="B10" s="1" t="s">
        <v>2</v>
      </c>
      <c r="C10" s="1" t="s">
        <v>3</v>
      </c>
      <c r="D10" s="3" t="s">
        <v>134</v>
      </c>
      <c r="E10" s="42">
        <v>12153.052</v>
      </c>
      <c r="F10" s="42">
        <v>12766.031000000001</v>
      </c>
      <c r="G10" s="42">
        <v>12942.432000000001</v>
      </c>
      <c r="H10" s="42">
        <v>13266.218000000001</v>
      </c>
      <c r="I10" s="42">
        <v>13453.897999999999</v>
      </c>
      <c r="J10" s="42">
        <v>14010.228999999999</v>
      </c>
      <c r="K10" s="52">
        <v>14599.896232484874</v>
      </c>
      <c r="L10" s="52">
        <v>15219.369059921453</v>
      </c>
      <c r="M10" s="52">
        <v>15770.538675204156</v>
      </c>
      <c r="N10" s="52">
        <v>16341.989874738627</v>
      </c>
    </row>
    <row r="11" spans="1:18" x14ac:dyDescent="0.25">
      <c r="A11" s="12">
        <f>A10+1</f>
        <v>6</v>
      </c>
      <c r="B11" s="1" t="s">
        <v>52</v>
      </c>
      <c r="C11" s="1" t="s">
        <v>4</v>
      </c>
      <c r="D11" s="3" t="s">
        <v>134</v>
      </c>
      <c r="E11" s="42">
        <v>3404.4140000000002</v>
      </c>
      <c r="F11" s="42">
        <v>3460.2170000000001</v>
      </c>
      <c r="G11" s="42">
        <v>3524.556</v>
      </c>
      <c r="H11" s="42">
        <v>3590.4360000000001</v>
      </c>
      <c r="I11" s="42">
        <v>3730.5659999999998</v>
      </c>
      <c r="J11" s="42">
        <v>3884.616</v>
      </c>
      <c r="K11" s="52">
        <v>4033.576720482537</v>
      </c>
      <c r="L11" s="52">
        <v>4173.4104949702423</v>
      </c>
      <c r="M11" s="52">
        <v>4297.8529526646671</v>
      </c>
      <c r="N11" s="52">
        <v>4426.0880873225915</v>
      </c>
    </row>
    <row r="12" spans="1:18" x14ac:dyDescent="0.25">
      <c r="A12" s="12">
        <f t="shared" ref="A12:A16" si="1">A11+1</f>
        <v>7</v>
      </c>
      <c r="B12" s="1" t="s">
        <v>53</v>
      </c>
      <c r="C12" s="1" t="s">
        <v>5</v>
      </c>
      <c r="D12" s="3" t="s">
        <v>134</v>
      </c>
      <c r="E12" s="42">
        <v>5173.5819999999985</v>
      </c>
      <c r="F12" s="42">
        <v>4906.1419999999989</v>
      </c>
      <c r="G12" s="42">
        <v>4479.786000000001</v>
      </c>
      <c r="H12" s="42">
        <v>4585.3769999999977</v>
      </c>
      <c r="I12" s="42">
        <v>4705.9309999999987</v>
      </c>
      <c r="J12" s="42">
        <v>5377.7370000000019</v>
      </c>
      <c r="K12" s="52">
        <v>5737.9809444529355</v>
      </c>
      <c r="L12" s="52">
        <v>5944.403821836012</v>
      </c>
      <c r="M12" s="52">
        <v>6268.2087934323772</v>
      </c>
      <c r="N12" s="52">
        <v>6592.1159689715269</v>
      </c>
    </row>
    <row r="13" spans="1:18" x14ac:dyDescent="0.25">
      <c r="A13" s="12">
        <f t="shared" si="1"/>
        <v>8</v>
      </c>
      <c r="B13" s="1" t="s">
        <v>54</v>
      </c>
      <c r="C13" s="1" t="s">
        <v>6</v>
      </c>
      <c r="D13" s="3" t="s">
        <v>134</v>
      </c>
      <c r="E13" s="42">
        <v>4934.6409999999996</v>
      </c>
      <c r="F13" s="42">
        <v>4637.0050000000001</v>
      </c>
      <c r="G13" s="42">
        <v>4639.71</v>
      </c>
      <c r="H13" s="42">
        <v>4617.2179999999998</v>
      </c>
      <c r="I13" s="42">
        <v>4231.1980000000003</v>
      </c>
      <c r="J13" s="42">
        <v>4785.424</v>
      </c>
      <c r="K13" s="52">
        <v>5461.7486896852606</v>
      </c>
      <c r="L13" s="52">
        <v>5807.2729003195991</v>
      </c>
      <c r="M13" s="52">
        <v>6194.8998053074984</v>
      </c>
      <c r="N13" s="52">
        <v>6508.7362444376777</v>
      </c>
    </row>
    <row r="14" spans="1:18" x14ac:dyDescent="0.25">
      <c r="A14" s="12">
        <f t="shared" si="1"/>
        <v>9</v>
      </c>
      <c r="B14" s="1" t="s">
        <v>55</v>
      </c>
      <c r="C14" s="1" t="s">
        <v>7</v>
      </c>
      <c r="D14" s="3" t="s">
        <v>134</v>
      </c>
      <c r="E14" s="42">
        <v>238.94099999999889</v>
      </c>
      <c r="F14" s="42">
        <v>269.13699999999881</v>
      </c>
      <c r="G14" s="42">
        <v>-159.92399999999907</v>
      </c>
      <c r="H14" s="42">
        <v>-31.841000000002168</v>
      </c>
      <c r="I14" s="42">
        <v>474.73299999999836</v>
      </c>
      <c r="J14" s="42">
        <v>592.31300000000192</v>
      </c>
      <c r="K14" s="52">
        <v>276.23225476767476</v>
      </c>
      <c r="L14" s="52">
        <v>137.13092151641285</v>
      </c>
      <c r="M14" s="52">
        <v>73.308988124878539</v>
      </c>
      <c r="N14" s="52">
        <v>83.379724533849412</v>
      </c>
    </row>
    <row r="15" spans="1:18" x14ac:dyDescent="0.25">
      <c r="A15" s="12">
        <f t="shared" si="1"/>
        <v>10</v>
      </c>
      <c r="B15" s="1" t="s">
        <v>8</v>
      </c>
      <c r="C15" s="1" t="s">
        <v>9</v>
      </c>
      <c r="D15" s="3" t="s">
        <v>134</v>
      </c>
      <c r="E15" s="42">
        <v>11839.004000000001</v>
      </c>
      <c r="F15" s="42">
        <v>11966.596</v>
      </c>
      <c r="G15" s="42">
        <v>12682.316999999999</v>
      </c>
      <c r="H15" s="42">
        <v>13077.263000000001</v>
      </c>
      <c r="I15" s="42">
        <v>13652.894</v>
      </c>
      <c r="J15" s="42">
        <v>14504.56</v>
      </c>
      <c r="K15" s="52">
        <v>15222.834322365601</v>
      </c>
      <c r="L15" s="52">
        <v>15841.429838746464</v>
      </c>
      <c r="M15" s="52">
        <v>16478.94271744672</v>
      </c>
      <c r="N15" s="52">
        <v>17137.892029221501</v>
      </c>
    </row>
    <row r="16" spans="1:18" x14ac:dyDescent="0.25">
      <c r="A16" s="12">
        <f t="shared" si="1"/>
        <v>11</v>
      </c>
      <c r="B16" s="1" t="s">
        <v>10</v>
      </c>
      <c r="C16" s="1" t="s">
        <v>11</v>
      </c>
      <c r="D16" s="3" t="s">
        <v>134</v>
      </c>
      <c r="E16" s="42">
        <v>12717.643</v>
      </c>
      <c r="F16" s="42">
        <v>12764.192999999999</v>
      </c>
      <c r="G16" s="42">
        <v>12916.428</v>
      </c>
      <c r="H16" s="42">
        <v>13191.111999999999</v>
      </c>
      <c r="I16" s="42">
        <v>13774.812</v>
      </c>
      <c r="J16" s="42">
        <v>14999.374</v>
      </c>
      <c r="K16" s="52">
        <v>15859.853963785947</v>
      </c>
      <c r="L16" s="52">
        <v>16732.145931794174</v>
      </c>
      <c r="M16" s="52">
        <v>17635.681812111059</v>
      </c>
      <c r="N16" s="52">
        <v>18588.008629965057</v>
      </c>
    </row>
    <row r="17" spans="1:14" s="18" customFormat="1" x14ac:dyDescent="0.2">
      <c r="A17" s="15"/>
      <c r="B17" s="16" t="s">
        <v>56</v>
      </c>
      <c r="C17" s="16" t="s">
        <v>57</v>
      </c>
      <c r="D17" s="17"/>
      <c r="E17" s="11">
        <v>2012</v>
      </c>
      <c r="F17" s="11">
        <v>2013</v>
      </c>
      <c r="G17" s="11">
        <v>2014</v>
      </c>
      <c r="H17" s="11">
        <v>2015</v>
      </c>
      <c r="I17" s="11">
        <v>2016</v>
      </c>
      <c r="J17" s="11">
        <v>2017</v>
      </c>
      <c r="K17" s="11">
        <v>2018</v>
      </c>
      <c r="L17" s="11">
        <v>2019</v>
      </c>
      <c r="M17" s="11">
        <v>2020</v>
      </c>
      <c r="N17" s="11">
        <v>2021</v>
      </c>
    </row>
    <row r="18" spans="1:14" x14ac:dyDescent="0.25">
      <c r="A18" s="12">
        <f>A16+1</f>
        <v>12</v>
      </c>
      <c r="B18" s="1" t="s">
        <v>2</v>
      </c>
      <c r="C18" s="1" t="s">
        <v>3</v>
      </c>
      <c r="D18" s="3" t="s">
        <v>47</v>
      </c>
      <c r="E18" s="37">
        <v>3.1551785749147188</v>
      </c>
      <c r="F18" s="37">
        <v>5.0438276739044774</v>
      </c>
      <c r="G18" s="37">
        <v>1.3817998718630653</v>
      </c>
      <c r="H18" s="37">
        <v>2.5017400130052936</v>
      </c>
      <c r="I18" s="37">
        <v>1.4147212114258734</v>
      </c>
      <c r="J18" s="37">
        <v>4.1350915548787448</v>
      </c>
      <c r="K18" s="53">
        <v>4.208833649220689</v>
      </c>
      <c r="L18" s="53">
        <v>4.2429947279916114</v>
      </c>
      <c r="M18" s="53">
        <v>3.6215010826838201</v>
      </c>
      <c r="N18" s="53">
        <v>3.6235363376202034</v>
      </c>
    </row>
    <row r="19" spans="1:14" x14ac:dyDescent="0.25">
      <c r="A19" s="12">
        <f>A18+1</f>
        <v>13</v>
      </c>
      <c r="B19" s="1" t="s">
        <v>52</v>
      </c>
      <c r="C19" s="1" t="s">
        <v>4</v>
      </c>
      <c r="D19" s="3" t="s">
        <v>47</v>
      </c>
      <c r="E19" s="37">
        <v>0.28783586374179215</v>
      </c>
      <c r="F19" s="37">
        <v>1.639136720739609</v>
      </c>
      <c r="G19" s="37">
        <v>1.8593920554693444</v>
      </c>
      <c r="H19" s="37">
        <v>1.8691716062959385</v>
      </c>
      <c r="I19" s="37">
        <v>3.9028686209696906</v>
      </c>
      <c r="J19" s="37">
        <v>4.12940020361523</v>
      </c>
      <c r="K19" s="53">
        <v>3.8346318009949254</v>
      </c>
      <c r="L19" s="53">
        <v>3.4667438895516378</v>
      </c>
      <c r="M19" s="53">
        <v>2.9817928968262741</v>
      </c>
      <c r="N19" s="53">
        <v>2.9837022362158461</v>
      </c>
    </row>
    <row r="20" spans="1:14" x14ac:dyDescent="0.25">
      <c r="A20" s="12">
        <f t="shared" ref="A20:A24" si="2">A19+1</f>
        <v>14</v>
      </c>
      <c r="B20" s="1" t="s">
        <v>53</v>
      </c>
      <c r="C20" s="1" t="s">
        <v>5</v>
      </c>
      <c r="D20" s="3" t="s">
        <v>47</v>
      </c>
      <c r="E20" s="37">
        <v>-0.32356037404615012</v>
      </c>
      <c r="F20" s="37">
        <v>-5.1693391541875577</v>
      </c>
      <c r="G20" s="37">
        <v>-8.6902498949275824</v>
      </c>
      <c r="H20" s="37">
        <v>2.3570545557309419</v>
      </c>
      <c r="I20" s="37">
        <v>2.6290968005466375</v>
      </c>
      <c r="J20" s="37">
        <v>14.275729924641967</v>
      </c>
      <c r="K20" s="53">
        <v>6.6988018278494099</v>
      </c>
      <c r="L20" s="53">
        <v>3.5974827971959611</v>
      </c>
      <c r="M20" s="53">
        <v>5.4472236628155812</v>
      </c>
      <c r="N20" s="53">
        <v>5.1674598950585127</v>
      </c>
    </row>
    <row r="21" spans="1:14" x14ac:dyDescent="0.25">
      <c r="A21" s="12">
        <f t="shared" si="2"/>
        <v>15</v>
      </c>
      <c r="B21" s="1" t="s">
        <v>54</v>
      </c>
      <c r="C21" s="1" t="s">
        <v>6</v>
      </c>
      <c r="D21" s="3" t="s">
        <v>47</v>
      </c>
      <c r="E21" s="37">
        <v>14.380228466500355</v>
      </c>
      <c r="F21" s="37">
        <v>-6.0315633903256449</v>
      </c>
      <c r="G21" s="37">
        <v>5.8335067570558508E-2</v>
      </c>
      <c r="H21" s="37">
        <v>-0.48477167754019668</v>
      </c>
      <c r="I21" s="37">
        <v>-8.3604456189852794</v>
      </c>
      <c r="J21" s="37">
        <v>13.098559793231136</v>
      </c>
      <c r="K21" s="53">
        <v>14.133014957196277</v>
      </c>
      <c r="L21" s="53">
        <v>6.3262561180611465</v>
      </c>
      <c r="M21" s="53">
        <v>6.6748525795398139</v>
      </c>
      <c r="N21" s="53">
        <v>5.0660454404976685</v>
      </c>
    </row>
    <row r="22" spans="1:14" x14ac:dyDescent="0.25">
      <c r="A22" s="12">
        <f t="shared" si="2"/>
        <v>16</v>
      </c>
      <c r="B22" s="1" t="s">
        <v>55</v>
      </c>
      <c r="C22" s="1" t="s">
        <v>58</v>
      </c>
      <c r="D22" s="3" t="s">
        <v>59</v>
      </c>
      <c r="E22" s="37" t="s">
        <v>59</v>
      </c>
      <c r="F22" s="37" t="s">
        <v>59</v>
      </c>
      <c r="G22" s="37" t="s">
        <v>59</v>
      </c>
      <c r="H22" s="37" t="s">
        <v>59</v>
      </c>
      <c r="I22" s="37" t="s">
        <v>59</v>
      </c>
      <c r="J22" s="37" t="s">
        <v>59</v>
      </c>
      <c r="K22" s="53" t="s">
        <v>59</v>
      </c>
      <c r="L22" s="53" t="s">
        <v>59</v>
      </c>
      <c r="M22" s="53" t="s">
        <v>59</v>
      </c>
      <c r="N22" s="53" t="s">
        <v>59</v>
      </c>
    </row>
    <row r="23" spans="1:14" x14ac:dyDescent="0.25">
      <c r="A23" s="12">
        <f t="shared" si="2"/>
        <v>17</v>
      </c>
      <c r="B23" s="1" t="s">
        <v>8</v>
      </c>
      <c r="C23" s="1" t="s">
        <v>9</v>
      </c>
      <c r="D23" s="3" t="s">
        <v>47</v>
      </c>
      <c r="E23" s="37">
        <v>9.7791093735786649</v>
      </c>
      <c r="F23" s="37">
        <v>1.0777257951766872</v>
      </c>
      <c r="G23" s="37">
        <v>5.9809907512545779</v>
      </c>
      <c r="H23" s="37">
        <v>3.1141470442664465</v>
      </c>
      <c r="I23" s="37">
        <v>4.4017696975276799</v>
      </c>
      <c r="J23" s="37">
        <v>6.2379888102844561</v>
      </c>
      <c r="K23" s="53">
        <v>4.952058679240201</v>
      </c>
      <c r="L23" s="53">
        <v>4.0636027646442585</v>
      </c>
      <c r="M23" s="53">
        <v>4.0243392496109642</v>
      </c>
      <c r="N23" s="53">
        <v>3.9987353744311172</v>
      </c>
    </row>
    <row r="24" spans="1:14" x14ac:dyDescent="0.25">
      <c r="A24" s="12">
        <f t="shared" si="2"/>
        <v>18</v>
      </c>
      <c r="B24" s="1" t="s">
        <v>10</v>
      </c>
      <c r="C24" s="1" t="s">
        <v>11</v>
      </c>
      <c r="D24" s="3" t="s">
        <v>47</v>
      </c>
      <c r="E24" s="37">
        <v>5.3811348552625926</v>
      </c>
      <c r="F24" s="37">
        <v>0.36602694382912304</v>
      </c>
      <c r="G24" s="37">
        <v>1.19267234520819</v>
      </c>
      <c r="H24" s="37">
        <v>2.1266251009954162</v>
      </c>
      <c r="I24" s="37">
        <v>4.4249491627392779</v>
      </c>
      <c r="J24" s="37">
        <v>8.8898636148355479</v>
      </c>
      <c r="K24" s="53">
        <v>5.7367725065455843</v>
      </c>
      <c r="L24" s="53">
        <v>5.4999999999999938</v>
      </c>
      <c r="M24" s="53">
        <v>5.4000000000000048</v>
      </c>
      <c r="N24" s="53">
        <v>5.4000000000000048</v>
      </c>
    </row>
    <row r="25" spans="1:14" s="18" customFormat="1" x14ac:dyDescent="0.2">
      <c r="A25" s="15"/>
      <c r="B25" s="16" t="s">
        <v>60</v>
      </c>
      <c r="C25" s="16" t="s">
        <v>61</v>
      </c>
      <c r="D25" s="17"/>
      <c r="E25" s="11">
        <v>2012</v>
      </c>
      <c r="F25" s="11">
        <v>2013</v>
      </c>
      <c r="G25" s="11">
        <v>2014</v>
      </c>
      <c r="H25" s="11">
        <v>2015</v>
      </c>
      <c r="I25" s="11">
        <v>2016</v>
      </c>
      <c r="J25" s="11">
        <v>2017</v>
      </c>
      <c r="K25" s="11">
        <v>2018</v>
      </c>
      <c r="L25" s="11">
        <v>2019</v>
      </c>
      <c r="M25" s="11">
        <v>2020</v>
      </c>
      <c r="N25" s="11">
        <v>2021</v>
      </c>
    </row>
    <row r="26" spans="1:14" x14ac:dyDescent="0.25">
      <c r="A26" s="12">
        <f>A24+1</f>
        <v>19</v>
      </c>
      <c r="B26" s="1" t="s">
        <v>2</v>
      </c>
      <c r="C26" s="1" t="s">
        <v>3</v>
      </c>
      <c r="D26" s="3" t="s">
        <v>134</v>
      </c>
      <c r="E26" s="42">
        <v>13331.181</v>
      </c>
      <c r="F26" s="42">
        <v>14039.43</v>
      </c>
      <c r="G26" s="42">
        <v>14468.681</v>
      </c>
      <c r="H26" s="42">
        <v>14678.594999999999</v>
      </c>
      <c r="I26" s="42">
        <v>15045.034</v>
      </c>
      <c r="J26" s="42">
        <v>16151.556</v>
      </c>
      <c r="K26" s="52">
        <v>17252.131826895744</v>
      </c>
      <c r="L26" s="52">
        <v>18433.742342546517</v>
      </c>
      <c r="M26" s="52">
        <v>19521.549572524331</v>
      </c>
      <c r="N26" s="52">
        <v>20653.727335265263</v>
      </c>
    </row>
    <row r="27" spans="1:14" x14ac:dyDescent="0.25">
      <c r="A27" s="12">
        <f>A26+1</f>
        <v>20</v>
      </c>
      <c r="B27" s="1" t="s">
        <v>52</v>
      </c>
      <c r="C27" s="1" t="s">
        <v>4</v>
      </c>
      <c r="D27" s="3" t="s">
        <v>134</v>
      </c>
      <c r="E27" s="42">
        <v>3799.1370000000002</v>
      </c>
      <c r="F27" s="42">
        <v>4021.8020000000001</v>
      </c>
      <c r="G27" s="42">
        <v>4135.5950000000003</v>
      </c>
      <c r="H27" s="42">
        <v>4358.3909999999996</v>
      </c>
      <c r="I27" s="42">
        <v>4514.4110000000001</v>
      </c>
      <c r="J27" s="42">
        <v>4836.5209999999997</v>
      </c>
      <c r="K27" s="52">
        <v>5228.5166302709758</v>
      </c>
      <c r="L27" s="52">
        <v>5564.0272258618743</v>
      </c>
      <c r="M27" s="52">
        <v>5879.3810038332185</v>
      </c>
      <c r="N27" s="52">
        <v>6194.6784459626133</v>
      </c>
    </row>
    <row r="28" spans="1:14" x14ac:dyDescent="0.25">
      <c r="A28" s="12">
        <f t="shared" ref="A28:A32" si="3">A27+1</f>
        <v>21</v>
      </c>
      <c r="B28" s="1" t="s">
        <v>53</v>
      </c>
      <c r="C28" s="1" t="s">
        <v>5</v>
      </c>
      <c r="D28" s="3" t="s">
        <v>134</v>
      </c>
      <c r="E28" s="42">
        <v>5728.5130000000008</v>
      </c>
      <c r="F28" s="42">
        <v>5534.2219999999998</v>
      </c>
      <c r="G28" s="42">
        <v>5355.2750000000005</v>
      </c>
      <c r="H28" s="42">
        <v>5405.6229999999996</v>
      </c>
      <c r="I28" s="42">
        <v>5189.2389999999996</v>
      </c>
      <c r="J28" s="42">
        <v>6020.4350000000004</v>
      </c>
      <c r="K28" s="52">
        <v>6369.3449955180731</v>
      </c>
      <c r="L28" s="52">
        <v>6789.8598748608338</v>
      </c>
      <c r="M28" s="52">
        <v>7432.7094235516142</v>
      </c>
      <c r="N28" s="52">
        <v>8079.6490963723245</v>
      </c>
    </row>
    <row r="29" spans="1:14" x14ac:dyDescent="0.25">
      <c r="A29" s="12">
        <f t="shared" si="3"/>
        <v>22</v>
      </c>
      <c r="B29" s="1" t="s">
        <v>54</v>
      </c>
      <c r="C29" s="1" t="s">
        <v>6</v>
      </c>
      <c r="D29" s="3" t="s">
        <v>134</v>
      </c>
      <c r="E29" s="42">
        <v>5551.2340000000004</v>
      </c>
      <c r="F29" s="42">
        <v>5291.0259999999998</v>
      </c>
      <c r="G29" s="42">
        <v>5337.31</v>
      </c>
      <c r="H29" s="42">
        <v>5384.46</v>
      </c>
      <c r="I29" s="42">
        <v>4915.1469999999999</v>
      </c>
      <c r="J29" s="42">
        <v>5650.6850000000004</v>
      </c>
      <c r="K29" s="52">
        <v>6626.1809563275492</v>
      </c>
      <c r="L29" s="52">
        <v>7198.6677555634978</v>
      </c>
      <c r="M29" s="52">
        <v>7839.7515125113205</v>
      </c>
      <c r="N29" s="52">
        <v>8396.57365946561</v>
      </c>
    </row>
    <row r="30" spans="1:14" x14ac:dyDescent="0.25">
      <c r="A30" s="12">
        <f t="shared" si="3"/>
        <v>23</v>
      </c>
      <c r="B30" s="1" t="s">
        <v>55</v>
      </c>
      <c r="C30" s="1" t="s">
        <v>58</v>
      </c>
      <c r="D30" s="3" t="s">
        <v>134</v>
      </c>
      <c r="E30" s="42">
        <v>177.279</v>
      </c>
      <c r="F30" s="42">
        <v>243.196</v>
      </c>
      <c r="G30" s="42">
        <v>17.965</v>
      </c>
      <c r="H30" s="42">
        <v>21.163</v>
      </c>
      <c r="I30" s="42">
        <v>274.09199999999998</v>
      </c>
      <c r="J30" s="42">
        <v>369.75</v>
      </c>
      <c r="K30" s="52">
        <v>-256.83596080947632</v>
      </c>
      <c r="L30" s="52">
        <v>-408.80788070266374</v>
      </c>
      <c r="M30" s="52">
        <v>-407.04208895970578</v>
      </c>
      <c r="N30" s="52">
        <v>-316.92456309328531</v>
      </c>
    </row>
    <row r="31" spans="1:14" x14ac:dyDescent="0.25">
      <c r="A31" s="12">
        <f t="shared" si="3"/>
        <v>24</v>
      </c>
      <c r="B31" s="1" t="s">
        <v>8</v>
      </c>
      <c r="C31" s="1" t="s">
        <v>9</v>
      </c>
      <c r="D31" s="3" t="s">
        <v>134</v>
      </c>
      <c r="E31" s="42">
        <v>13417.956</v>
      </c>
      <c r="F31" s="42">
        <v>13741.264999999999</v>
      </c>
      <c r="G31" s="42">
        <v>14345.879000000001</v>
      </c>
      <c r="H31" s="42">
        <v>14694.901</v>
      </c>
      <c r="I31" s="42">
        <v>15017.346</v>
      </c>
      <c r="J31" s="42">
        <v>16515.699000000001</v>
      </c>
      <c r="K31" s="52">
        <v>17888.24022115122</v>
      </c>
      <c r="L31" s="52">
        <v>19192.21680992917</v>
      </c>
      <c r="M31" s="52">
        <v>20583.478602321913</v>
      </c>
      <c r="N31" s="52">
        <v>22070.160723198336</v>
      </c>
    </row>
    <row r="32" spans="1:14" x14ac:dyDescent="0.25">
      <c r="A32" s="12">
        <f t="shared" si="3"/>
        <v>25</v>
      </c>
      <c r="B32" s="1" t="s">
        <v>10</v>
      </c>
      <c r="C32" s="1" t="s">
        <v>11</v>
      </c>
      <c r="D32" s="3" t="s">
        <v>134</v>
      </c>
      <c r="E32" s="42">
        <v>14391.173000000001</v>
      </c>
      <c r="F32" s="42">
        <v>14550.132</v>
      </c>
      <c r="G32" s="42">
        <v>14687.266</v>
      </c>
      <c r="H32" s="42">
        <v>14817.186</v>
      </c>
      <c r="I32" s="42">
        <v>14728.349</v>
      </c>
      <c r="J32" s="42">
        <v>16491.154999999999</v>
      </c>
      <c r="K32" s="52">
        <v>17698.773271742593</v>
      </c>
      <c r="L32" s="52">
        <v>19139.010946730647</v>
      </c>
      <c r="M32" s="52">
        <v>20777.693063989725</v>
      </c>
      <c r="N32" s="52">
        <v>22556.679144128528</v>
      </c>
    </row>
    <row r="33" spans="1:14" x14ac:dyDescent="0.25">
      <c r="A33" s="8"/>
      <c r="B33" s="9" t="s">
        <v>62</v>
      </c>
      <c r="C33" s="9" t="s">
        <v>63</v>
      </c>
      <c r="D33" s="11"/>
      <c r="E33" s="11">
        <v>2012</v>
      </c>
      <c r="F33" s="11">
        <v>2013</v>
      </c>
      <c r="G33" s="11">
        <v>2014</v>
      </c>
      <c r="H33" s="11">
        <v>2015</v>
      </c>
      <c r="I33" s="11">
        <v>2016</v>
      </c>
      <c r="J33" s="11">
        <v>2017</v>
      </c>
      <c r="K33" s="11">
        <v>2018</v>
      </c>
      <c r="L33" s="11">
        <v>2019</v>
      </c>
      <c r="M33" s="11">
        <v>2020</v>
      </c>
      <c r="N33" s="11">
        <v>2021</v>
      </c>
    </row>
    <row r="34" spans="1:14" x14ac:dyDescent="0.25">
      <c r="A34" s="12">
        <f>A32+1</f>
        <v>26</v>
      </c>
      <c r="B34" s="1" t="s">
        <v>64</v>
      </c>
      <c r="C34" s="1" t="s">
        <v>65</v>
      </c>
      <c r="D34" s="3" t="s">
        <v>47</v>
      </c>
      <c r="E34" s="37">
        <v>3.615730095767745</v>
      </c>
      <c r="F34" s="37">
        <v>1.6468685626624762</v>
      </c>
      <c r="G34" s="37">
        <v>1.7584937066441881</v>
      </c>
      <c r="H34" s="37">
        <v>1.2258023772631077E-3</v>
      </c>
      <c r="I34" s="37">
        <v>0.86733306357842821</v>
      </c>
      <c r="J34" s="37">
        <v>3.1853216578339385</v>
      </c>
      <c r="K34" s="53">
        <v>3.0921695185186309</v>
      </c>
      <c r="L34" s="53">
        <v>3.1098998926652115</v>
      </c>
      <c r="M34" s="53">
        <v>2.7493656148651837</v>
      </c>
      <c r="N34" s="53">
        <v>2.5473957515858388</v>
      </c>
    </row>
    <row r="35" spans="1:14" x14ac:dyDescent="0.25">
      <c r="A35" s="12">
        <f>A34+1</f>
        <v>27</v>
      </c>
      <c r="B35" s="19" t="s">
        <v>66</v>
      </c>
      <c r="C35" s="19" t="s">
        <v>67</v>
      </c>
      <c r="D35" s="20" t="s">
        <v>47</v>
      </c>
      <c r="E35" s="37">
        <v>3.3479370757350466</v>
      </c>
      <c r="F35" s="37">
        <v>0.25598594291578536</v>
      </c>
      <c r="G35" s="37">
        <v>1.6528287750360136</v>
      </c>
      <c r="H35" s="37">
        <v>-1.025273903482983</v>
      </c>
      <c r="I35" s="37">
        <v>1.0666066799767293</v>
      </c>
      <c r="J35" s="37">
        <v>3.0917924613676604</v>
      </c>
      <c r="K35" s="53">
        <v>2.5</v>
      </c>
      <c r="L35" s="53">
        <v>2.5</v>
      </c>
      <c r="M35" s="53">
        <v>2.1999999999999997</v>
      </c>
      <c r="N35" s="53">
        <v>2.1</v>
      </c>
    </row>
    <row r="36" spans="1:14" x14ac:dyDescent="0.25">
      <c r="A36" s="12">
        <f t="shared" ref="A36:A41" si="4">A35+1</f>
        <v>28</v>
      </c>
      <c r="B36" s="19" t="s">
        <v>68</v>
      </c>
      <c r="C36" s="19" t="s">
        <v>69</v>
      </c>
      <c r="D36" s="20" t="s">
        <v>47</v>
      </c>
      <c r="E36" s="37">
        <v>2.4438745014633696</v>
      </c>
      <c r="F36" s="37">
        <v>4.1537145317375206</v>
      </c>
      <c r="G36" s="37">
        <v>0.95230421276566801</v>
      </c>
      <c r="H36" s="37">
        <v>3.4535535607119812</v>
      </c>
      <c r="I36" s="37">
        <v>-0.3109704235796471</v>
      </c>
      <c r="J36" s="37">
        <v>2.886552567074105</v>
      </c>
      <c r="K36" s="53">
        <v>4.112575175595321</v>
      </c>
      <c r="L36" s="53">
        <v>2.8513438880395134</v>
      </c>
      <c r="M36" s="53">
        <v>2.6081623878387061</v>
      </c>
      <c r="N36" s="53">
        <v>2.3101361235486322</v>
      </c>
    </row>
    <row r="37" spans="1:14" x14ac:dyDescent="0.25">
      <c r="A37" s="12">
        <f t="shared" si="4"/>
        <v>29</v>
      </c>
      <c r="B37" s="19" t="s">
        <v>70</v>
      </c>
      <c r="C37" s="19" t="s">
        <v>71</v>
      </c>
      <c r="D37" s="20" t="s">
        <v>47</v>
      </c>
      <c r="E37" s="37">
        <v>12.450885410730123</v>
      </c>
      <c r="F37" s="37">
        <v>1.8745952826640746</v>
      </c>
      <c r="G37" s="37">
        <v>5.976127700302186</v>
      </c>
      <c r="H37" s="37">
        <v>-1.3842694351583162</v>
      </c>
      <c r="I37" s="37">
        <v>-6.4621436501294625</v>
      </c>
      <c r="J37" s="37">
        <v>1.5243445889527152</v>
      </c>
      <c r="K37" s="53">
        <v>-0.84665758508032241</v>
      </c>
      <c r="L37" s="53">
        <v>2.9003460999567494</v>
      </c>
      <c r="M37" s="53">
        <v>3.8128689863678176</v>
      </c>
      <c r="N37" s="53">
        <v>3.3627273728021265</v>
      </c>
    </row>
    <row r="38" spans="1:14" x14ac:dyDescent="0.25">
      <c r="A38" s="12">
        <f t="shared" si="4"/>
        <v>30</v>
      </c>
      <c r="B38" s="19" t="s">
        <v>72</v>
      </c>
      <c r="C38" s="19" t="s">
        <v>73</v>
      </c>
      <c r="D38" s="20" t="s">
        <v>47</v>
      </c>
      <c r="E38" s="37">
        <v>7.7958214475638812</v>
      </c>
      <c r="F38" s="37">
        <v>1.4304517683945193</v>
      </c>
      <c r="G38" s="37">
        <v>0.81595312179752</v>
      </c>
      <c r="H38" s="37">
        <v>1.3748403260851063</v>
      </c>
      <c r="I38" s="37">
        <v>-0.38806251435261174</v>
      </c>
      <c r="J38" s="37">
        <v>1.6500302852650179</v>
      </c>
      <c r="K38" s="53">
        <v>2.742683362364875</v>
      </c>
      <c r="L38" s="53">
        <v>2.1758632714331232</v>
      </c>
      <c r="M38" s="53">
        <v>2.0911548237711304</v>
      </c>
      <c r="N38" s="53">
        <v>1.9383074408450667</v>
      </c>
    </row>
    <row r="39" spans="1:14" x14ac:dyDescent="0.25">
      <c r="A39" s="12">
        <f t="shared" si="4"/>
        <v>31</v>
      </c>
      <c r="B39" s="19" t="s">
        <v>74</v>
      </c>
      <c r="C39" s="19" t="s">
        <v>75</v>
      </c>
      <c r="D39" s="20" t="s">
        <v>59</v>
      </c>
      <c r="E39" s="37">
        <v>6.8347340501348839</v>
      </c>
      <c r="F39" s="37">
        <v>21.791338677231238</v>
      </c>
      <c r="G39" s="37">
        <v>-112.43170103376779</v>
      </c>
      <c r="H39" s="37">
        <v>491.66646604843095</v>
      </c>
      <c r="I39" s="37">
        <v>-186.86731637345656</v>
      </c>
      <c r="J39" s="37">
        <v>8.1209816333200848</v>
      </c>
      <c r="K39" s="53">
        <v>-248.94451848765851</v>
      </c>
      <c r="L39" s="53">
        <v>220.62872046505663</v>
      </c>
      <c r="M39" s="53">
        <v>86.250835092479889</v>
      </c>
      <c r="N39" s="53">
        <v>-31.543711245822568</v>
      </c>
    </row>
    <row r="40" spans="1:14" x14ac:dyDescent="0.25">
      <c r="A40" s="12">
        <f t="shared" si="4"/>
        <v>32</v>
      </c>
      <c r="B40" s="19" t="s">
        <v>76</v>
      </c>
      <c r="C40" s="19" t="s">
        <v>77</v>
      </c>
      <c r="D40" s="20" t="s">
        <v>47</v>
      </c>
      <c r="E40" s="37">
        <v>4.1257903257970128</v>
      </c>
      <c r="F40" s="37">
        <v>1.3175990676802343</v>
      </c>
      <c r="G40" s="37">
        <v>-1.4917796299592112</v>
      </c>
      <c r="H40" s="37">
        <v>-0.66066522170983433</v>
      </c>
      <c r="I40" s="37">
        <v>-2.1144327116140715</v>
      </c>
      <c r="J40" s="37">
        <v>3.5199209542290788</v>
      </c>
      <c r="K40" s="53">
        <v>3.2</v>
      </c>
      <c r="L40" s="53">
        <v>3.1</v>
      </c>
      <c r="M40" s="53">
        <v>3.1</v>
      </c>
      <c r="N40" s="53">
        <v>3.1</v>
      </c>
    </row>
    <row r="41" spans="1:14" x14ac:dyDescent="0.25">
      <c r="A41" s="12">
        <f t="shared" si="4"/>
        <v>33</v>
      </c>
      <c r="B41" s="19" t="s">
        <v>78</v>
      </c>
      <c r="C41" s="19" t="s">
        <v>79</v>
      </c>
      <c r="D41" s="20" t="s">
        <v>47</v>
      </c>
      <c r="E41" s="37">
        <v>7.1164605325228649</v>
      </c>
      <c r="F41" s="37">
        <v>0.73583871200671069</v>
      </c>
      <c r="G41" s="37">
        <v>-0.24723052732036876</v>
      </c>
      <c r="H41" s="37">
        <v>-1.2161855976863762</v>
      </c>
      <c r="I41" s="37">
        <v>-4.811592432118232</v>
      </c>
      <c r="J41" s="37">
        <v>2.8275653681425013</v>
      </c>
      <c r="K41" s="53">
        <v>1.5</v>
      </c>
      <c r="L41" s="53">
        <v>2.5</v>
      </c>
      <c r="M41" s="53">
        <v>3</v>
      </c>
      <c r="N41" s="53">
        <v>3</v>
      </c>
    </row>
    <row r="42" spans="1:14" x14ac:dyDescent="0.25">
      <c r="A42" s="8"/>
      <c r="B42" s="9" t="s">
        <v>80</v>
      </c>
      <c r="C42" s="9" t="s">
        <v>81</v>
      </c>
      <c r="D42" s="11"/>
      <c r="E42" s="11">
        <v>2012</v>
      </c>
      <c r="F42" s="11">
        <v>2013</v>
      </c>
      <c r="G42" s="11">
        <v>2014</v>
      </c>
      <c r="H42" s="11">
        <v>2015</v>
      </c>
      <c r="I42" s="11">
        <v>2016</v>
      </c>
      <c r="J42" s="11">
        <v>2017</v>
      </c>
      <c r="K42" s="11">
        <v>2018</v>
      </c>
      <c r="L42" s="11">
        <v>2019</v>
      </c>
      <c r="M42" s="11">
        <v>2020</v>
      </c>
      <c r="N42" s="11">
        <v>2021</v>
      </c>
    </row>
    <row r="43" spans="1:14" x14ac:dyDescent="0.25">
      <c r="A43" s="12">
        <f>A41+1</f>
        <v>34</v>
      </c>
      <c r="B43" s="1" t="s">
        <v>2</v>
      </c>
      <c r="C43" s="1" t="s">
        <v>3</v>
      </c>
      <c r="D43" s="3" t="s">
        <v>47</v>
      </c>
      <c r="E43" s="37">
        <v>1.9479731718604376</v>
      </c>
      <c r="F43" s="37">
        <v>3.0876806940658992</v>
      </c>
      <c r="G43" s="37">
        <v>0.86748362769170706</v>
      </c>
      <c r="H43" s="37">
        <v>1.5632272875776558</v>
      </c>
      <c r="I43" s="37">
        <v>0.87996248344090888</v>
      </c>
      <c r="J43" s="37">
        <v>2.555672590232196</v>
      </c>
      <c r="K43" s="53">
        <v>2.5887840831677442</v>
      </c>
      <c r="L43" s="53">
        <v>2.6100172464822022</v>
      </c>
      <c r="M43" s="53">
        <v>2.2545982161220173</v>
      </c>
      <c r="N43" s="53">
        <v>2.2694771512897645</v>
      </c>
    </row>
    <row r="44" spans="1:14" x14ac:dyDescent="0.25">
      <c r="A44" s="12">
        <f>A43+1</f>
        <v>35</v>
      </c>
      <c r="B44" s="1" t="s">
        <v>52</v>
      </c>
      <c r="C44" s="1" t="s">
        <v>4</v>
      </c>
      <c r="D44" s="3" t="s">
        <v>47</v>
      </c>
      <c r="E44" s="37">
        <v>5.1203980023374424E-2</v>
      </c>
      <c r="F44" s="37">
        <v>0.2810893126370726</v>
      </c>
      <c r="G44" s="37">
        <v>0.31639859820554667</v>
      </c>
      <c r="H44" s="37">
        <v>0.31806629596590152</v>
      </c>
      <c r="I44" s="37">
        <v>0.65701802432105605</v>
      </c>
      <c r="J44" s="37">
        <v>0.70767468022682833</v>
      </c>
      <c r="K44" s="53">
        <v>0.65397417553176029</v>
      </c>
      <c r="L44" s="53">
        <v>0.58915992258107464</v>
      </c>
      <c r="M44" s="53">
        <v>0.50904065708299906</v>
      </c>
      <c r="N44" s="53">
        <v>0.5092765722354049</v>
      </c>
    </row>
    <row r="45" spans="1:14" x14ac:dyDescent="0.25">
      <c r="A45" s="12">
        <f t="shared" ref="A45:A49" si="5">A44+1</f>
        <v>36</v>
      </c>
      <c r="B45" s="1" t="s">
        <v>53</v>
      </c>
      <c r="C45" s="1" t="s">
        <v>5</v>
      </c>
      <c r="D45" s="3" t="s">
        <v>47</v>
      </c>
      <c r="E45" s="37">
        <v>-8.8007331952985324E-2</v>
      </c>
      <c r="F45" s="37">
        <v>-1.3471412965549896</v>
      </c>
      <c r="G45" s="37">
        <v>-2.0966822725955336</v>
      </c>
      <c r="H45" s="37">
        <v>0.50978959103422317</v>
      </c>
      <c r="I45" s="37">
        <v>0.56523336119319112</v>
      </c>
      <c r="J45" s="37">
        <v>3.0861414879874358</v>
      </c>
      <c r="K45" s="53">
        <v>1.5815594594384053</v>
      </c>
      <c r="L45" s="53">
        <v>0.8697189709963018</v>
      </c>
      <c r="M45" s="53">
        <v>1.3245470923830844</v>
      </c>
      <c r="N45" s="53">
        <v>1.2863739451833265</v>
      </c>
    </row>
    <row r="46" spans="1:14" x14ac:dyDescent="0.25">
      <c r="A46" s="12">
        <f t="shared" si="5"/>
        <v>37</v>
      </c>
      <c r="B46" s="1" t="s">
        <v>54</v>
      </c>
      <c r="C46" s="1" t="s">
        <v>6</v>
      </c>
      <c r="D46" s="3" t="s">
        <v>47</v>
      </c>
      <c r="E46" s="37">
        <v>3.2511356870883903</v>
      </c>
      <c r="F46" s="37">
        <v>-1.499243744172303</v>
      </c>
      <c r="G46" s="37">
        <v>1.3302323756135256E-2</v>
      </c>
      <c r="H46" s="37">
        <v>-0.10859057572655036</v>
      </c>
      <c r="I46" s="37">
        <v>-1.8099057856876868</v>
      </c>
      <c r="J46" s="37">
        <v>2.5460026440986199</v>
      </c>
      <c r="K46" s="53">
        <v>2.9692316195566684</v>
      </c>
      <c r="L46" s="53">
        <v>1.4557929079223413</v>
      </c>
      <c r="M46" s="53">
        <v>1.5856152158503161</v>
      </c>
      <c r="N46" s="53">
        <v>1.2463787431513125</v>
      </c>
    </row>
    <row r="47" spans="1:14" x14ac:dyDescent="0.25">
      <c r="A47" s="12">
        <f t="shared" si="5"/>
        <v>38</v>
      </c>
      <c r="B47" s="1" t="s">
        <v>55</v>
      </c>
      <c r="C47" s="1" t="s">
        <v>58</v>
      </c>
      <c r="D47" s="3" t="s">
        <v>47</v>
      </c>
      <c r="E47" s="37">
        <v>-3.3391430190413756</v>
      </c>
      <c r="F47" s="37">
        <v>0.1521024476173134</v>
      </c>
      <c r="G47" s="37">
        <v>-2.1099845963516688</v>
      </c>
      <c r="H47" s="37">
        <v>0.61838016676077356</v>
      </c>
      <c r="I47" s="37">
        <v>2.375139146880878</v>
      </c>
      <c r="J47" s="37">
        <v>0.54013884388881594</v>
      </c>
      <c r="K47" s="53">
        <v>-1.3876721601182631</v>
      </c>
      <c r="L47" s="53">
        <v>-0.58607393692603948</v>
      </c>
      <c r="M47" s="53">
        <v>-0.26106812346723163</v>
      </c>
      <c r="N47" s="53">
        <v>3.999520203201401E-2</v>
      </c>
    </row>
    <row r="48" spans="1:14" x14ac:dyDescent="0.25">
      <c r="A48" s="12">
        <f t="shared" si="5"/>
        <v>39</v>
      </c>
      <c r="B48" s="1" t="s">
        <v>8</v>
      </c>
      <c r="C48" s="1" t="s">
        <v>9</v>
      </c>
      <c r="D48" s="3" t="s">
        <v>47</v>
      </c>
      <c r="E48" s="37">
        <v>5.5266183400173752</v>
      </c>
      <c r="F48" s="37">
        <v>0.64270285787483072</v>
      </c>
      <c r="G48" s="37">
        <v>3.5196866769187198</v>
      </c>
      <c r="H48" s="37">
        <v>1.9067852356792603</v>
      </c>
      <c r="I48" s="37">
        <v>2.6989220178259905</v>
      </c>
      <c r="J48" s="37">
        <v>3.9123821110682155</v>
      </c>
      <c r="K48" s="53">
        <v>3.1534008176990902</v>
      </c>
      <c r="L48" s="53">
        <v>2.6063208825990212</v>
      </c>
      <c r="M48" s="53">
        <v>2.6077914297492293</v>
      </c>
      <c r="N48" s="53">
        <v>2.6169695822657468</v>
      </c>
    </row>
    <row r="49" spans="1:26" x14ac:dyDescent="0.25">
      <c r="A49" s="12">
        <f t="shared" si="5"/>
        <v>40</v>
      </c>
      <c r="B49" s="1" t="s">
        <v>10</v>
      </c>
      <c r="C49" s="1" t="s">
        <v>11</v>
      </c>
      <c r="D49" s="3" t="s">
        <v>47</v>
      </c>
      <c r="E49" s="37">
        <v>-3.403159784977865</v>
      </c>
      <c r="F49" s="37">
        <v>-0.23448035953721713</v>
      </c>
      <c r="G49" s="37">
        <v>-0.74864297856388395</v>
      </c>
      <c r="H49" s="37">
        <v>-1.3261645786444729</v>
      </c>
      <c r="I49" s="37">
        <v>-2.7367545907100794</v>
      </c>
      <c r="J49" s="37">
        <v>-5.6253912480877784</v>
      </c>
      <c r="K49" s="53">
        <v>-3.7777185358369865</v>
      </c>
      <c r="L49" s="53">
        <v>-3.6752170226586056</v>
      </c>
      <c r="M49" s="53">
        <v>-3.6959772953373471</v>
      </c>
      <c r="N49" s="53">
        <v>-3.7820971509742405</v>
      </c>
    </row>
    <row r="50" spans="1:26" x14ac:dyDescent="0.25">
      <c r="A50" s="8"/>
      <c r="B50" s="9" t="s">
        <v>82</v>
      </c>
      <c r="C50" s="9" t="s">
        <v>83</v>
      </c>
      <c r="D50" s="11"/>
      <c r="E50" s="11">
        <v>2012</v>
      </c>
      <c r="F50" s="11">
        <v>2013</v>
      </c>
      <c r="G50" s="11">
        <v>2014</v>
      </c>
      <c r="H50" s="11">
        <v>2015</v>
      </c>
      <c r="I50" s="11">
        <v>2016</v>
      </c>
      <c r="J50" s="11">
        <v>2017</v>
      </c>
      <c r="K50" s="11">
        <v>2018</v>
      </c>
      <c r="L50" s="11">
        <v>2019</v>
      </c>
      <c r="M50" s="11">
        <v>2020</v>
      </c>
      <c r="N50" s="11">
        <v>2021</v>
      </c>
    </row>
    <row r="51" spans="1:26" x14ac:dyDescent="0.25">
      <c r="A51" s="12">
        <f>A49+1</f>
        <v>41</v>
      </c>
      <c r="B51" s="1" t="s">
        <v>84</v>
      </c>
      <c r="C51" s="1" t="s">
        <v>85</v>
      </c>
      <c r="D51" s="3" t="s">
        <v>47</v>
      </c>
      <c r="E51" s="37">
        <v>2.2675736961451198</v>
      </c>
      <c r="F51" s="37">
        <v>-5.5432372505537231E-2</v>
      </c>
      <c r="G51" s="37">
        <v>0.61009428729894566</v>
      </c>
      <c r="H51" s="37">
        <v>0.16538037486217849</v>
      </c>
      <c r="I51" s="37">
        <v>0.1651073197578512</v>
      </c>
      <c r="J51" s="37">
        <v>2.9120879120879239</v>
      </c>
      <c r="K51" s="53">
        <v>2.5</v>
      </c>
      <c r="L51" s="53">
        <v>2.5</v>
      </c>
      <c r="M51" s="53">
        <v>2.1999999999999997</v>
      </c>
      <c r="N51" s="53">
        <v>2.1</v>
      </c>
    </row>
    <row r="52" spans="1:26" x14ac:dyDescent="0.25">
      <c r="A52" s="8"/>
      <c r="B52" s="9" t="s">
        <v>86</v>
      </c>
      <c r="C52" s="9" t="s">
        <v>87</v>
      </c>
      <c r="D52" s="11"/>
      <c r="E52" s="11">
        <v>2012</v>
      </c>
      <c r="F52" s="11">
        <v>2013</v>
      </c>
      <c r="G52" s="11">
        <v>2014</v>
      </c>
      <c r="H52" s="11">
        <v>2015</v>
      </c>
      <c r="I52" s="11">
        <v>2016</v>
      </c>
      <c r="J52" s="11">
        <v>2017</v>
      </c>
      <c r="K52" s="11">
        <v>2018</v>
      </c>
      <c r="L52" s="11">
        <v>2019</v>
      </c>
      <c r="M52" s="11">
        <v>2020</v>
      </c>
      <c r="N52" s="11">
        <v>2021</v>
      </c>
    </row>
    <row r="53" spans="1:26" s="19" customFormat="1" x14ac:dyDescent="0.25">
      <c r="A53" s="12">
        <f>A51+1</f>
        <v>42</v>
      </c>
      <c r="B53" s="19" t="s">
        <v>88</v>
      </c>
      <c r="C53" s="19" t="s">
        <v>12</v>
      </c>
      <c r="D53" s="3" t="s">
        <v>134</v>
      </c>
      <c r="E53" s="29">
        <v>10999.338</v>
      </c>
      <c r="F53" s="29">
        <v>11063.838</v>
      </c>
      <c r="G53" s="29">
        <v>10956.126</v>
      </c>
      <c r="H53" s="29">
        <v>10607.579</v>
      </c>
      <c r="I53" s="29">
        <v>10403.288</v>
      </c>
      <c r="J53" s="29">
        <v>11208.482</v>
      </c>
      <c r="K53" s="54">
        <v>11987.935052172485</v>
      </c>
      <c r="L53" s="54">
        <v>12735.152774444156</v>
      </c>
      <c r="M53" s="54">
        <v>13549.969415850577</v>
      </c>
      <c r="N53" s="54">
        <v>14394.298998457545</v>
      </c>
    </row>
    <row r="54" spans="1:26" s="19" customFormat="1" x14ac:dyDescent="0.25">
      <c r="A54" s="12">
        <f>A53+1</f>
        <v>43</v>
      </c>
      <c r="B54" s="19" t="s">
        <v>89</v>
      </c>
      <c r="C54" s="19" t="s">
        <v>90</v>
      </c>
      <c r="D54" s="3" t="s">
        <v>134</v>
      </c>
      <c r="E54" s="42">
        <f>E55+E56</f>
        <v>8746.7659999999996</v>
      </c>
      <c r="F54" s="42">
        <f t="shared" ref="F54:N54" si="6">F55+F56</f>
        <v>9416.1039999999994</v>
      </c>
      <c r="G54" s="42">
        <f t="shared" si="6"/>
        <v>10093.050999999999</v>
      </c>
      <c r="H54" s="42">
        <f t="shared" si="6"/>
        <v>10908.264000000001</v>
      </c>
      <c r="I54" s="42">
        <f t="shared" si="6"/>
        <v>11573.939</v>
      </c>
      <c r="J54" s="42">
        <f t="shared" si="6"/>
        <v>12523.824000000001</v>
      </c>
      <c r="K54" s="52">
        <f t="shared" si="6"/>
        <v>13721.985487298221</v>
      </c>
      <c r="L54" s="52">
        <f t="shared" si="6"/>
        <v>14559.84992115265</v>
      </c>
      <c r="M54" s="52">
        <f t="shared" si="6"/>
        <v>15360.641666816045</v>
      </c>
      <c r="N54" s="52">
        <f t="shared" si="6"/>
        <v>16112.545076406692</v>
      </c>
    </row>
    <row r="55" spans="1:26" s="19" customFormat="1" x14ac:dyDescent="0.25">
      <c r="A55" s="12">
        <f t="shared" ref="A55:A58" si="7">A54+1</f>
        <v>44</v>
      </c>
      <c r="B55" s="19" t="s">
        <v>91</v>
      </c>
      <c r="C55" s="19" t="s">
        <v>92</v>
      </c>
      <c r="D55" s="3" t="s">
        <v>134</v>
      </c>
      <c r="E55" s="42">
        <v>7254.7730000000001</v>
      </c>
      <c r="F55" s="42">
        <v>7797.3180000000002</v>
      </c>
      <c r="G55" s="42">
        <v>8401.018</v>
      </c>
      <c r="H55" s="42">
        <v>9090.7070000000003</v>
      </c>
      <c r="I55" s="42">
        <v>9599.3080000000009</v>
      </c>
      <c r="J55" s="42">
        <v>10390.129000000001</v>
      </c>
      <c r="K55" s="52">
        <v>11387.539823484001</v>
      </c>
      <c r="L55" s="52">
        <v>12082.863005105934</v>
      </c>
      <c r="M55" s="52">
        <v>12747.42047038676</v>
      </c>
      <c r="N55" s="52">
        <v>13371.406702412192</v>
      </c>
    </row>
    <row r="56" spans="1:26" s="19" customFormat="1" x14ac:dyDescent="0.25">
      <c r="A56" s="12">
        <f t="shared" si="7"/>
        <v>45</v>
      </c>
      <c r="B56" s="19" t="s">
        <v>93</v>
      </c>
      <c r="C56" s="19" t="s">
        <v>94</v>
      </c>
      <c r="D56" s="3" t="s">
        <v>134</v>
      </c>
      <c r="E56" s="42">
        <v>1491.9929999999999</v>
      </c>
      <c r="F56" s="42">
        <v>1618.7860000000001</v>
      </c>
      <c r="G56" s="42">
        <v>1692.0329999999999</v>
      </c>
      <c r="H56" s="42">
        <v>1817.557</v>
      </c>
      <c r="I56" s="42">
        <v>1974.6310000000001</v>
      </c>
      <c r="J56" s="42">
        <v>2133.6950000000002</v>
      </c>
      <c r="K56" s="52">
        <v>2334.4456638142201</v>
      </c>
      <c r="L56" s="52">
        <v>2476.986916046716</v>
      </c>
      <c r="M56" s="52">
        <v>2613.2211964292856</v>
      </c>
      <c r="N56" s="52">
        <v>2741.1383739944995</v>
      </c>
    </row>
    <row r="57" spans="1:26" s="19" customFormat="1" x14ac:dyDescent="0.25">
      <c r="A57" s="12">
        <f t="shared" si="7"/>
        <v>46</v>
      </c>
      <c r="B57" s="19" t="s">
        <v>13</v>
      </c>
      <c r="C57" s="19" t="s">
        <v>14</v>
      </c>
      <c r="D57" s="3" t="s">
        <v>134</v>
      </c>
      <c r="E57" s="42">
        <v>2790.3470000000002</v>
      </c>
      <c r="F57" s="42">
        <v>2982.7910000000002</v>
      </c>
      <c r="G57" s="42">
        <v>3184.51</v>
      </c>
      <c r="H57" s="42">
        <v>3355.0369999999998</v>
      </c>
      <c r="I57" s="42">
        <v>3609.9810000000002</v>
      </c>
      <c r="J57" s="42">
        <v>3811.7069999999999</v>
      </c>
      <c r="K57" s="52">
        <v>4072.8257728321478</v>
      </c>
      <c r="L57" s="52">
        <v>4335.2260095421698</v>
      </c>
      <c r="M57" s="52">
        <v>4564.2440670063452</v>
      </c>
      <c r="N57" s="52">
        <v>4816.2483205091639</v>
      </c>
    </row>
    <row r="58" spans="1:26" s="19" customFormat="1" x14ac:dyDescent="0.25">
      <c r="A58" s="12">
        <f t="shared" si="7"/>
        <v>47</v>
      </c>
      <c r="B58" s="19" t="s">
        <v>15</v>
      </c>
      <c r="C58" s="19" t="s">
        <v>16</v>
      </c>
      <c r="D58" s="3" t="s">
        <v>134</v>
      </c>
      <c r="E58" s="42">
        <v>650.83799999999997</v>
      </c>
      <c r="F58" s="42">
        <v>676.14499999999998</v>
      </c>
      <c r="G58" s="42">
        <v>615.52300000000002</v>
      </c>
      <c r="H58" s="42">
        <v>550.55600000000004</v>
      </c>
      <c r="I58" s="42">
        <v>661.59100000000001</v>
      </c>
      <c r="J58" s="42">
        <v>687.41399999999999</v>
      </c>
      <c r="K58" s="52">
        <v>743.2859102094294</v>
      </c>
      <c r="L58" s="52">
        <v>789.3933986712251</v>
      </c>
      <c r="M58" s="52">
        <v>835.4296114316129</v>
      </c>
      <c r="N58" s="52">
        <v>881.55593870338407</v>
      </c>
    </row>
    <row r="59" spans="1:26" x14ac:dyDescent="0.25">
      <c r="A59" s="8"/>
      <c r="B59" s="9" t="s">
        <v>95</v>
      </c>
      <c r="C59" s="9" t="s">
        <v>96</v>
      </c>
      <c r="D59" s="11"/>
      <c r="E59" s="11">
        <v>2012</v>
      </c>
      <c r="F59" s="11">
        <v>2013</v>
      </c>
      <c r="G59" s="11">
        <v>2014</v>
      </c>
      <c r="H59" s="11">
        <v>2015</v>
      </c>
      <c r="I59" s="11">
        <v>2016</v>
      </c>
      <c r="J59" s="11">
        <v>2017</v>
      </c>
      <c r="K59" s="11">
        <v>2018</v>
      </c>
      <c r="L59" s="11">
        <v>2019</v>
      </c>
      <c r="M59" s="11">
        <v>2020</v>
      </c>
      <c r="N59" s="11">
        <v>2021</v>
      </c>
    </row>
    <row r="60" spans="1:26" x14ac:dyDescent="0.25">
      <c r="A60" s="12">
        <f>A58+1</f>
        <v>48</v>
      </c>
      <c r="B60" s="1" t="s">
        <v>97</v>
      </c>
      <c r="C60" s="1" t="s">
        <v>98</v>
      </c>
      <c r="D60" s="3" t="s">
        <v>99</v>
      </c>
      <c r="E60" s="42">
        <v>2044.8130000000001</v>
      </c>
      <c r="F60" s="42">
        <v>2023.825</v>
      </c>
      <c r="G60" s="42">
        <v>2001.4680000000001</v>
      </c>
      <c r="H60" s="42">
        <v>1986.096</v>
      </c>
      <c r="I60" s="42">
        <v>1968.9570000000001</v>
      </c>
      <c r="J60" s="42">
        <v>1950.116</v>
      </c>
      <c r="K60" s="52">
        <v>1934.5728621719215</v>
      </c>
      <c r="L60" s="52">
        <v>1919.0788803515982</v>
      </c>
      <c r="M60" s="52">
        <v>1904.1816439739603</v>
      </c>
      <c r="N60" s="52">
        <v>1890.4830557790574</v>
      </c>
    </row>
    <row r="61" spans="1:26" x14ac:dyDescent="0.25">
      <c r="A61" s="12">
        <f>A60+1</f>
        <v>49</v>
      </c>
      <c r="B61" s="1" t="s">
        <v>100</v>
      </c>
      <c r="C61" s="1" t="s">
        <v>101</v>
      </c>
      <c r="D61" s="3" t="s">
        <v>47</v>
      </c>
      <c r="E61" s="42"/>
      <c r="F61" s="47">
        <v>-1.026401925261633</v>
      </c>
      <c r="G61" s="47">
        <v>-1.1046903758971216</v>
      </c>
      <c r="H61" s="47">
        <v>-0.76803626138415293</v>
      </c>
      <c r="I61" s="47">
        <v>-0.86294922299827714</v>
      </c>
      <c r="J61" s="47">
        <v>-0.95690256313368804</v>
      </c>
      <c r="K61" s="55">
        <v>-0.7970365777255517</v>
      </c>
      <c r="L61" s="55">
        <v>-0.80089936767377967</v>
      </c>
      <c r="M61" s="55">
        <v>-0.77627014346114409</v>
      </c>
      <c r="N61" s="55">
        <v>-0.7193950345154243</v>
      </c>
    </row>
    <row r="62" spans="1:26" x14ac:dyDescent="0.25">
      <c r="A62" s="12">
        <f t="shared" ref="A62:A68" si="8">A61+1</f>
        <v>50</v>
      </c>
      <c r="B62" s="1" t="s">
        <v>102</v>
      </c>
      <c r="C62" s="1" t="s">
        <v>103</v>
      </c>
      <c r="D62" s="3" t="s">
        <v>99</v>
      </c>
      <c r="E62" s="42">
        <v>1560</v>
      </c>
      <c r="F62" s="42">
        <v>1536.1</v>
      </c>
      <c r="G62" s="42">
        <v>1495.8</v>
      </c>
      <c r="H62" s="42">
        <v>1472.6</v>
      </c>
      <c r="I62" s="42">
        <v>1450.3</v>
      </c>
      <c r="J62" s="42">
        <v>1423.4</v>
      </c>
      <c r="K62" s="52">
        <v>1412.2381893855027</v>
      </c>
      <c r="L62" s="52">
        <v>1397.0894248959635</v>
      </c>
      <c r="M62" s="52">
        <v>1382.4358735250951</v>
      </c>
      <c r="N62" s="52">
        <v>1368.7097323840376</v>
      </c>
    </row>
    <row r="63" spans="1:26" x14ac:dyDescent="0.25">
      <c r="A63" s="12">
        <f t="shared" si="8"/>
        <v>51</v>
      </c>
      <c r="B63" s="1" t="s">
        <v>104</v>
      </c>
      <c r="C63" s="1" t="s">
        <v>105</v>
      </c>
      <c r="D63" s="3" t="s">
        <v>99</v>
      </c>
      <c r="E63" s="42">
        <v>1030.7</v>
      </c>
      <c r="F63" s="42">
        <v>1014.2</v>
      </c>
      <c r="G63" s="42">
        <v>992.3</v>
      </c>
      <c r="H63" s="42">
        <v>994.2</v>
      </c>
      <c r="I63" s="42">
        <v>988.6</v>
      </c>
      <c r="J63" s="42">
        <v>980.3</v>
      </c>
      <c r="K63" s="52">
        <v>981.50554162292428</v>
      </c>
      <c r="L63" s="52">
        <v>979.35968685207035</v>
      </c>
      <c r="M63" s="52">
        <v>974.61729083519197</v>
      </c>
      <c r="N63" s="52">
        <v>971.09955512647468</v>
      </c>
    </row>
    <row r="64" spans="1:26" x14ac:dyDescent="0.25">
      <c r="A64" s="12">
        <f t="shared" si="8"/>
        <v>52</v>
      </c>
      <c r="B64" s="1" t="s">
        <v>106</v>
      </c>
      <c r="C64" s="1" t="s">
        <v>107</v>
      </c>
      <c r="D64" s="3" t="s">
        <v>99</v>
      </c>
      <c r="E64" s="42">
        <v>875.6</v>
      </c>
      <c r="F64" s="42">
        <v>893.9</v>
      </c>
      <c r="G64" s="42">
        <v>884.6</v>
      </c>
      <c r="H64" s="42">
        <v>896.1</v>
      </c>
      <c r="I64" s="42">
        <v>893.3</v>
      </c>
      <c r="J64" s="42">
        <v>894.8</v>
      </c>
      <c r="K64" s="52">
        <v>905.5376</v>
      </c>
      <c r="L64" s="52">
        <v>906.44313759999989</v>
      </c>
      <c r="M64" s="52">
        <v>906.44313759999989</v>
      </c>
      <c r="N64" s="52">
        <v>905.53669446239985</v>
      </c>
      <c r="P64"/>
      <c r="Q64"/>
      <c r="R64"/>
      <c r="S64"/>
      <c r="T64"/>
      <c r="U64"/>
      <c r="V64"/>
      <c r="W64"/>
      <c r="X64"/>
      <c r="Y64"/>
      <c r="Z64"/>
    </row>
    <row r="65" spans="1:26" x14ac:dyDescent="0.25">
      <c r="A65" s="12">
        <f t="shared" si="8"/>
        <v>53</v>
      </c>
      <c r="B65" s="1" t="s">
        <v>108</v>
      </c>
      <c r="C65" s="1" t="s">
        <v>109</v>
      </c>
      <c r="D65" s="3" t="s">
        <v>47</v>
      </c>
      <c r="E65" s="37">
        <v>1.624883936861643</v>
      </c>
      <c r="F65" s="37">
        <v>2.0899954317039615</v>
      </c>
      <c r="G65" s="37">
        <v>-1.0403848305179486</v>
      </c>
      <c r="H65" s="37">
        <v>1.3000226090888578</v>
      </c>
      <c r="I65" s="37">
        <v>-0.31246512665997273</v>
      </c>
      <c r="J65" s="37">
        <v>0.16791671331020552</v>
      </c>
      <c r="K65" s="53">
        <v>1.2000000000000028</v>
      </c>
      <c r="L65" s="53">
        <v>9.9999999999994316E-2</v>
      </c>
      <c r="M65" s="53">
        <v>0</v>
      </c>
      <c r="N65" s="53">
        <v>-9.9999999999994316E-2</v>
      </c>
      <c r="P65"/>
      <c r="Q65"/>
      <c r="R65"/>
      <c r="S65"/>
      <c r="T65"/>
      <c r="U65"/>
      <c r="V65"/>
      <c r="W65"/>
      <c r="X65"/>
      <c r="Y65"/>
      <c r="Z65"/>
    </row>
    <row r="66" spans="1:26" x14ac:dyDescent="0.25">
      <c r="A66" s="12">
        <f t="shared" si="8"/>
        <v>54</v>
      </c>
      <c r="B66" s="1" t="s">
        <v>110</v>
      </c>
      <c r="C66" s="1" t="s">
        <v>111</v>
      </c>
      <c r="D66" s="3" t="s">
        <v>47</v>
      </c>
      <c r="E66" s="47">
        <v>66.070512820512832</v>
      </c>
      <c r="F66" s="47">
        <v>66.024347373217893</v>
      </c>
      <c r="G66" s="47">
        <v>66.339082765075545</v>
      </c>
      <c r="H66" s="47">
        <v>67.513241885101195</v>
      </c>
      <c r="I66" s="47">
        <v>68.165207198510657</v>
      </c>
      <c r="J66" s="47">
        <v>68.870310524097221</v>
      </c>
      <c r="K66" s="55">
        <v>69.5</v>
      </c>
      <c r="L66" s="55">
        <v>70.099999999999994</v>
      </c>
      <c r="M66" s="55">
        <v>70.5</v>
      </c>
      <c r="N66" s="55">
        <v>70.95</v>
      </c>
      <c r="P66"/>
      <c r="Q66"/>
      <c r="R66"/>
      <c r="S66"/>
      <c r="T66"/>
      <c r="U66"/>
      <c r="V66"/>
      <c r="W66"/>
      <c r="X66"/>
      <c r="Y66"/>
      <c r="Z66"/>
    </row>
    <row r="67" spans="1:26" x14ac:dyDescent="0.25">
      <c r="A67" s="12">
        <f t="shared" si="8"/>
        <v>55</v>
      </c>
      <c r="B67" s="1" t="s">
        <v>112</v>
      </c>
      <c r="C67" s="1" t="s">
        <v>0</v>
      </c>
      <c r="D67" s="3" t="s">
        <v>47</v>
      </c>
      <c r="E67" s="37">
        <v>15.048025613660618</v>
      </c>
      <c r="F67" s="37">
        <v>11.871425754289094</v>
      </c>
      <c r="G67" s="37">
        <v>10.843494910813261</v>
      </c>
      <c r="H67" s="37">
        <v>9.8772882719774699</v>
      </c>
      <c r="I67" s="37">
        <v>9.6398948007283014</v>
      </c>
      <c r="J67" s="37">
        <v>8.7116188921758653</v>
      </c>
      <c r="K67" s="53">
        <v>7.7399401634871001</v>
      </c>
      <c r="L67" s="53">
        <v>7.4453288440372898</v>
      </c>
      <c r="M67" s="53">
        <v>6.9949665244262897</v>
      </c>
      <c r="N67" s="53">
        <v>6.75140466473965</v>
      </c>
      <c r="P67"/>
      <c r="Q67"/>
      <c r="R67"/>
      <c r="S67"/>
      <c r="T67"/>
      <c r="U67"/>
      <c r="V67"/>
      <c r="W67"/>
      <c r="X67"/>
      <c r="Y67"/>
      <c r="Z67"/>
    </row>
    <row r="68" spans="1:26" x14ac:dyDescent="0.25">
      <c r="A68" s="12">
        <f t="shared" si="8"/>
        <v>56</v>
      </c>
      <c r="B68" s="1" t="s">
        <v>113</v>
      </c>
      <c r="C68" s="1" t="s">
        <v>1</v>
      </c>
      <c r="D68" s="3" t="s">
        <v>114</v>
      </c>
      <c r="E68" s="50"/>
      <c r="F68" s="37">
        <v>14.09877835741362</v>
      </c>
      <c r="G68" s="37">
        <v>12.928598461928548</v>
      </c>
      <c r="H68" s="37">
        <v>11.279548929533764</v>
      </c>
      <c r="I68" s="37">
        <v>11.434494530316176</v>
      </c>
      <c r="J68" s="37">
        <v>11.057780505938299</v>
      </c>
      <c r="K68" s="53">
        <v>10.290406806128624</v>
      </c>
      <c r="L68" s="53">
        <v>9.6610156665114477</v>
      </c>
      <c r="M68" s="53">
        <v>9.3834026855769128</v>
      </c>
      <c r="N68" s="53">
        <v>8.7570375812787926</v>
      </c>
      <c r="O68"/>
      <c r="P68"/>
      <c r="Q68"/>
      <c r="R68"/>
      <c r="S68"/>
      <c r="T68"/>
      <c r="U68"/>
      <c r="V68"/>
      <c r="W68"/>
      <c r="X68"/>
      <c r="Y68"/>
      <c r="Z68"/>
    </row>
    <row r="69" spans="1:26" x14ac:dyDescent="0.25">
      <c r="A69" s="8"/>
      <c r="B69" s="9" t="s">
        <v>115</v>
      </c>
      <c r="C69" s="9" t="s">
        <v>116</v>
      </c>
      <c r="D69" s="11"/>
      <c r="E69" s="11">
        <v>2012</v>
      </c>
      <c r="F69" s="11">
        <v>2013</v>
      </c>
      <c r="G69" s="11">
        <v>2014</v>
      </c>
      <c r="H69" s="11">
        <v>2015</v>
      </c>
      <c r="I69" s="11">
        <v>2016</v>
      </c>
      <c r="J69" s="11">
        <v>2017</v>
      </c>
      <c r="K69" s="11">
        <v>2018</v>
      </c>
      <c r="L69" s="11">
        <v>2019</v>
      </c>
      <c r="M69" s="11">
        <v>2020</v>
      </c>
      <c r="N69" s="11">
        <v>2021</v>
      </c>
      <c r="P69"/>
      <c r="Q69"/>
      <c r="R69"/>
      <c r="S69"/>
      <c r="T69"/>
      <c r="U69"/>
      <c r="V69"/>
      <c r="W69"/>
      <c r="X69"/>
      <c r="Y69"/>
      <c r="Z69"/>
    </row>
    <row r="70" spans="1:26" x14ac:dyDescent="0.25">
      <c r="A70" s="12">
        <f>A68+1</f>
        <v>57</v>
      </c>
      <c r="B70" s="1" t="s">
        <v>117</v>
      </c>
      <c r="C70" s="1" t="s">
        <v>118</v>
      </c>
      <c r="D70" s="3" t="s">
        <v>119</v>
      </c>
      <c r="E70" s="42">
        <v>685</v>
      </c>
      <c r="F70" s="42">
        <v>716</v>
      </c>
      <c r="G70" s="42">
        <v>765</v>
      </c>
      <c r="H70" s="42">
        <v>818</v>
      </c>
      <c r="I70" s="42">
        <v>859</v>
      </c>
      <c r="J70" s="42">
        <v>926</v>
      </c>
      <c r="K70" s="52">
        <v>1002.8579999999999</v>
      </c>
      <c r="L70" s="52">
        <v>1063.0294799999999</v>
      </c>
      <c r="M70" s="52">
        <v>1121.4961013999998</v>
      </c>
      <c r="N70" s="52">
        <v>1177.57090647</v>
      </c>
    </row>
    <row r="71" spans="1:26" x14ac:dyDescent="0.25">
      <c r="A71" s="12">
        <f>A70+1</f>
        <v>58</v>
      </c>
      <c r="B71" s="1" t="s">
        <v>120</v>
      </c>
      <c r="C71" s="1" t="s">
        <v>121</v>
      </c>
      <c r="D71" s="3" t="s">
        <v>47</v>
      </c>
      <c r="E71" s="37">
        <v>3.7878787878787845</v>
      </c>
      <c r="F71" s="37">
        <v>4.5255474452554845</v>
      </c>
      <c r="G71" s="37">
        <v>6.8435754189944076</v>
      </c>
      <c r="H71" s="37">
        <v>6.9281045751633963</v>
      </c>
      <c r="I71" s="37">
        <v>5.012224938875292</v>
      </c>
      <c r="J71" s="37">
        <v>7.7997671711292185</v>
      </c>
      <c r="K71" s="53">
        <v>8.2999999999999972</v>
      </c>
      <c r="L71" s="53">
        <v>6</v>
      </c>
      <c r="M71" s="53">
        <v>5.5</v>
      </c>
      <c r="N71" s="53">
        <v>5</v>
      </c>
    </row>
    <row r="72" spans="1:26" x14ac:dyDescent="0.25">
      <c r="A72" s="12">
        <f>A71+1</f>
        <v>59</v>
      </c>
      <c r="B72" s="1" t="s">
        <v>122</v>
      </c>
      <c r="C72" s="1" t="s">
        <v>123</v>
      </c>
      <c r="D72" s="3" t="s">
        <v>47</v>
      </c>
      <c r="E72" s="37">
        <v>2.3712149473211985</v>
      </c>
      <c r="F72" s="37">
        <v>0.33289821920796658</v>
      </c>
      <c r="G72" s="37">
        <v>2.9291024194164184</v>
      </c>
      <c r="H72" s="37">
        <v>1.6502326528979205</v>
      </c>
      <c r="I72" s="37">
        <v>2.5291824459327206</v>
      </c>
      <c r="J72" s="37">
        <v>4.3740761824207164</v>
      </c>
      <c r="K72" s="53">
        <v>2.9644268774703386</v>
      </c>
      <c r="L72" s="53">
        <v>2.8971029394591064</v>
      </c>
      <c r="M72" s="53">
        <v>3.0000001808025312</v>
      </c>
      <c r="N72" s="53">
        <v>3.0030034579833442</v>
      </c>
    </row>
    <row r="73" spans="1:26" x14ac:dyDescent="0.25">
      <c r="A73" s="8"/>
      <c r="B73" s="9" t="s">
        <v>124</v>
      </c>
      <c r="C73" s="9" t="s">
        <v>17</v>
      </c>
      <c r="D73" s="11"/>
      <c r="E73" s="11">
        <v>2012</v>
      </c>
      <c r="F73" s="11">
        <v>2013</v>
      </c>
      <c r="G73" s="11">
        <v>2014</v>
      </c>
      <c r="H73" s="11">
        <v>2015</v>
      </c>
      <c r="I73" s="11">
        <v>2016</v>
      </c>
      <c r="J73" s="11">
        <v>2017</v>
      </c>
      <c r="K73" s="11">
        <v>2018</v>
      </c>
      <c r="L73" s="11">
        <v>2019</v>
      </c>
      <c r="M73" s="11">
        <v>2020</v>
      </c>
      <c r="N73" s="11">
        <v>2021</v>
      </c>
      <c r="O73" s="11">
        <v>2022</v>
      </c>
      <c r="P73" s="11">
        <v>2023</v>
      </c>
      <c r="Q73" s="11">
        <v>2024</v>
      </c>
      <c r="R73" s="11">
        <v>2025</v>
      </c>
    </row>
    <row r="74" spans="1:26" x14ac:dyDescent="0.25">
      <c r="A74" s="12">
        <f>A72+1</f>
        <v>60</v>
      </c>
      <c r="B74" s="1" t="s">
        <v>125</v>
      </c>
      <c r="C74" s="1" t="s">
        <v>126</v>
      </c>
      <c r="D74" s="3" t="s">
        <v>134</v>
      </c>
      <c r="E74" s="42">
        <v>19894</v>
      </c>
      <c r="F74" s="42">
        <v>20304</v>
      </c>
      <c r="G74" s="42">
        <v>20785</v>
      </c>
      <c r="H74" s="42">
        <v>21386</v>
      </c>
      <c r="I74" s="42">
        <v>21929</v>
      </c>
      <c r="J74" s="42">
        <v>22663.621478071</v>
      </c>
      <c r="K74" s="52">
        <v>23422.85279758638</v>
      </c>
      <c r="L74" s="52">
        <f t="shared" ref="L74:R74" si="9">K74*(1+L75/100)</f>
        <v>24219.229792704318</v>
      </c>
      <c r="M74" s="52">
        <f t="shared" si="9"/>
        <v>25018.464375863558</v>
      </c>
      <c r="N74" s="52">
        <f t="shared" si="9"/>
        <v>25831.564468079123</v>
      </c>
      <c r="O74" s="52">
        <f t="shared" si="9"/>
        <v>26606.511402121498</v>
      </c>
      <c r="P74" s="52">
        <f t="shared" si="9"/>
        <v>27404.706744185143</v>
      </c>
      <c r="Q74" s="52">
        <f t="shared" si="9"/>
        <v>28205.683256500255</v>
      </c>
      <c r="R74" s="52">
        <f t="shared" si="9"/>
        <v>29023.648070938762</v>
      </c>
    </row>
    <row r="75" spans="1:26" x14ac:dyDescent="0.25">
      <c r="A75" s="12">
        <v>61</v>
      </c>
      <c r="B75" s="1" t="s">
        <v>18</v>
      </c>
      <c r="D75" s="3" t="s">
        <v>114</v>
      </c>
      <c r="E75" s="37">
        <v>1.2932790224032544</v>
      </c>
      <c r="F75" s="37">
        <v>2.0609228913240258</v>
      </c>
      <c r="G75" s="37">
        <v>2.3689913317573001</v>
      </c>
      <c r="H75" s="37">
        <v>2.8915082992542693</v>
      </c>
      <c r="I75" s="37">
        <v>2.5390442345459689</v>
      </c>
      <c r="J75" s="37">
        <v>3.3499998999999998</v>
      </c>
      <c r="K75" s="56">
        <v>3.35</v>
      </c>
      <c r="L75" s="56">
        <v>3.4</v>
      </c>
      <c r="M75" s="56">
        <v>3.3</v>
      </c>
      <c r="N75" s="56">
        <v>3.2499999999999898</v>
      </c>
      <c r="O75" s="53">
        <v>3</v>
      </c>
      <c r="P75" s="53">
        <v>3</v>
      </c>
      <c r="Q75" s="53">
        <v>2.9227698723142268</v>
      </c>
      <c r="R75" s="53">
        <v>2.9</v>
      </c>
    </row>
    <row r="76" spans="1:26" x14ac:dyDescent="0.25">
      <c r="A76" s="12">
        <v>62</v>
      </c>
      <c r="B76" s="1" t="s">
        <v>127</v>
      </c>
      <c r="C76" s="1" t="s">
        <v>128</v>
      </c>
      <c r="D76" s="3" t="s">
        <v>47</v>
      </c>
      <c r="E76" s="37">
        <v>-0.31907131581974679</v>
      </c>
      <c r="F76" s="37">
        <v>-8.7702304052757529E-2</v>
      </c>
      <c r="G76" s="37">
        <v>-0.10031282588583962</v>
      </c>
      <c r="H76" s="37">
        <v>1.7380923956242356E-2</v>
      </c>
      <c r="I76" s="37">
        <v>-3.1609786854944845E-2</v>
      </c>
      <c r="J76" s="37">
        <v>2.9724306700417456E-2</v>
      </c>
      <c r="K76" s="57">
        <v>4.7294310075201192E-2</v>
      </c>
      <c r="L76" s="57">
        <v>2.7141103319199542E-2</v>
      </c>
      <c r="M76" s="57">
        <v>7.4515050538580846E-2</v>
      </c>
      <c r="N76" s="57">
        <v>5.1900041981194529E-2</v>
      </c>
    </row>
    <row r="77" spans="1:26" x14ac:dyDescent="0.25">
      <c r="A77" s="12">
        <v>63</v>
      </c>
      <c r="B77" s="1" t="s">
        <v>129</v>
      </c>
      <c r="C77" s="1" t="s">
        <v>130</v>
      </c>
      <c r="D77" s="3" t="s">
        <v>47</v>
      </c>
      <c r="E77" s="37">
        <v>2.641475704458518</v>
      </c>
      <c r="F77" s="37">
        <v>2.4680793221027915</v>
      </c>
      <c r="G77" s="37">
        <v>2.3409942276761924</v>
      </c>
      <c r="H77" s="37">
        <v>2.2576595717285488</v>
      </c>
      <c r="I77" s="37">
        <v>1.5</v>
      </c>
      <c r="J77" s="37">
        <v>2.199947629667002</v>
      </c>
      <c r="K77" s="57">
        <v>2.2000000000000002</v>
      </c>
      <c r="L77" s="57">
        <v>2.2000000000000002</v>
      </c>
      <c r="M77" s="57">
        <v>2.1</v>
      </c>
      <c r="N77" s="57">
        <v>2</v>
      </c>
    </row>
    <row r="78" spans="1:26" x14ac:dyDescent="0.25">
      <c r="A78" s="12">
        <f t="shared" ref="A78:A80" si="10">A77+1</f>
        <v>64</v>
      </c>
      <c r="B78" s="1" t="s">
        <v>131</v>
      </c>
      <c r="C78" s="1" t="s">
        <v>132</v>
      </c>
      <c r="D78" s="3" t="s">
        <v>47</v>
      </c>
      <c r="E78" s="37">
        <v>-1.0291253662355166</v>
      </c>
      <c r="F78" s="37">
        <v>-0.31945412672600826</v>
      </c>
      <c r="G78" s="37">
        <v>0.12830992996694723</v>
      </c>
      <c r="H78" s="37">
        <v>0.61646780356947817</v>
      </c>
      <c r="I78" s="37">
        <v>1.0706540214009137</v>
      </c>
      <c r="J78" s="37">
        <v>1.1203279636325805</v>
      </c>
      <c r="K78" s="57">
        <v>1.1027056899247989</v>
      </c>
      <c r="L78" s="57">
        <v>1.2128588966808</v>
      </c>
      <c r="M78" s="57">
        <v>1.1754849394614193</v>
      </c>
      <c r="N78" s="57">
        <v>1.1980999580187954</v>
      </c>
    </row>
    <row r="79" spans="1:26" x14ac:dyDescent="0.25">
      <c r="A79" s="12">
        <f t="shared" si="10"/>
        <v>65</v>
      </c>
      <c r="B79" s="1" t="s">
        <v>19</v>
      </c>
      <c r="C79" s="1" t="s">
        <v>20</v>
      </c>
      <c r="D79" s="3" t="s">
        <v>47</v>
      </c>
      <c r="E79" s="37">
        <v>-0.20906303408062854</v>
      </c>
      <c r="F79" s="37">
        <v>0.15165977147360366</v>
      </c>
      <c r="G79" s="37">
        <v>-0.34802501804185226</v>
      </c>
      <c r="H79" s="37">
        <v>-0.27035443748246735</v>
      </c>
      <c r="I79" s="37">
        <v>-0.73201240366638842</v>
      </c>
      <c r="J79" s="37">
        <v>0.50365526109517589</v>
      </c>
      <c r="K79" s="56">
        <v>1.3302455559372532</v>
      </c>
      <c r="L79" s="56">
        <f>L5/L74*100-100</f>
        <v>0.938252342954911</v>
      </c>
      <c r="M79" s="56">
        <f t="shared" ref="M79:R79" si="11">M5/M74*100-100</f>
        <v>0.64511133996300885</v>
      </c>
      <c r="N79" s="57">
        <f t="shared" si="11"/>
        <v>0.30394156849109777</v>
      </c>
      <c r="O79" s="53">
        <f t="shared" si="11"/>
        <v>0.20655910094886565</v>
      </c>
      <c r="P79" s="53">
        <f t="shared" si="11"/>
        <v>0.10927117949162835</v>
      </c>
      <c r="Q79" s="53">
        <f t="shared" si="11"/>
        <v>-1.0142653379617173E-2</v>
      </c>
      <c r="R79" s="53">
        <f t="shared" si="11"/>
        <v>-0.15590046292278714</v>
      </c>
    </row>
    <row r="80" spans="1:26" x14ac:dyDescent="0.25">
      <c r="A80" s="12">
        <f t="shared" si="10"/>
        <v>66</v>
      </c>
      <c r="B80" s="1" t="s">
        <v>19</v>
      </c>
      <c r="C80" s="1" t="s">
        <v>20</v>
      </c>
      <c r="D80" s="3" t="s">
        <v>134</v>
      </c>
      <c r="E80" s="42">
        <f>E5-E74</f>
        <v>-41.591000000000349</v>
      </c>
      <c r="F80" s="42">
        <f t="shared" ref="F80:N80" si="12">F5-F74</f>
        <v>30.793000000001484</v>
      </c>
      <c r="G80" s="42">
        <f t="shared" si="12"/>
        <v>-72.336999999999534</v>
      </c>
      <c r="H80" s="42">
        <f t="shared" si="12"/>
        <v>-57.817999999999302</v>
      </c>
      <c r="I80" s="42">
        <f t="shared" si="12"/>
        <v>-160.52300000000105</v>
      </c>
      <c r="J80" s="42">
        <f t="shared" si="12"/>
        <v>114.1465219290003</v>
      </c>
      <c r="K80" s="58">
        <f t="shared" si="12"/>
        <v>311.58145841361693</v>
      </c>
      <c r="L80" s="58">
        <f t="shared" si="12"/>
        <v>227.23749097567998</v>
      </c>
      <c r="M80" s="58">
        <f t="shared" si="12"/>
        <v>161.3969507733018</v>
      </c>
      <c r="N80" s="58">
        <f t="shared" si="12"/>
        <v>78.512862210067397</v>
      </c>
      <c r="O80" s="52">
        <f>O5-O74</f>
        <v>54.958170746078395</v>
      </c>
      <c r="P80" s="52">
        <f t="shared" ref="P80:R80" si="13">P5-P74</f>
        <v>29.945446295590955</v>
      </c>
      <c r="Q80" s="52">
        <f t="shared" si="13"/>
        <v>-2.8608046860608738</v>
      </c>
      <c r="R80" s="52">
        <f t="shared" si="13"/>
        <v>-45.248001699674205</v>
      </c>
    </row>
    <row r="81" spans="1:15" x14ac:dyDescent="0.25">
      <c r="A81" s="12"/>
      <c r="B81" s="19"/>
      <c r="C81" s="19"/>
      <c r="D81" s="20"/>
      <c r="E81" s="41"/>
      <c r="F81" s="21"/>
      <c r="G81" s="21"/>
      <c r="H81" s="21"/>
      <c r="I81" s="21"/>
      <c r="J81" s="21"/>
      <c r="K81" s="21"/>
      <c r="L81" s="21"/>
      <c r="M81" s="21"/>
      <c r="N81" s="21"/>
    </row>
    <row r="82" spans="1:15" x14ac:dyDescent="0.25">
      <c r="A82" s="24"/>
      <c r="M82" s="59"/>
      <c r="N82" s="59"/>
    </row>
    <row r="83" spans="1:15" x14ac:dyDescent="0.25">
      <c r="A83" s="25"/>
    </row>
    <row r="84" spans="1:15" x14ac:dyDescent="0.25">
      <c r="A84" s="25"/>
    </row>
    <row r="85" spans="1:15" x14ac:dyDescent="0.25">
      <c r="A85" s="24"/>
      <c r="O85" s="34"/>
    </row>
    <row r="86" spans="1:15" x14ac:dyDescent="0.25">
      <c r="A86" s="25"/>
    </row>
    <row r="87" spans="1:15" x14ac:dyDescent="0.25">
      <c r="A87" s="24"/>
    </row>
    <row r="88" spans="1:15" x14ac:dyDescent="0.25">
      <c r="A88" s="24"/>
    </row>
    <row r="89" spans="1:15" x14ac:dyDescent="0.25">
      <c r="A89" s="24"/>
    </row>
    <row r="90" spans="1:15" x14ac:dyDescent="0.25">
      <c r="A90" s="24"/>
    </row>
    <row r="91" spans="1:15" x14ac:dyDescent="0.25">
      <c r="A91" s="25"/>
    </row>
    <row r="92" spans="1:15" x14ac:dyDescent="0.25">
      <c r="A92" s="25"/>
    </row>
    <row r="93" spans="1:15" x14ac:dyDescent="0.25">
      <c r="A93" s="24"/>
    </row>
    <row r="94" spans="1:15" x14ac:dyDescent="0.25">
      <c r="A94" s="25"/>
    </row>
    <row r="95" spans="1:15" x14ac:dyDescent="0.25">
      <c r="A95" s="25"/>
    </row>
    <row r="96" spans="1:15" x14ac:dyDescent="0.25">
      <c r="A96" s="24"/>
    </row>
    <row r="97" spans="1:1" x14ac:dyDescent="0.25">
      <c r="A97" s="25"/>
    </row>
    <row r="98" spans="1:1" x14ac:dyDescent="0.25">
      <c r="A98" s="25"/>
    </row>
    <row r="99" spans="1:1" x14ac:dyDescent="0.25">
      <c r="A99" s="24"/>
    </row>
    <row r="100" spans="1:1" x14ac:dyDescent="0.25">
      <c r="A100" s="25"/>
    </row>
    <row r="101" spans="1:1" x14ac:dyDescent="0.25">
      <c r="A101" s="25"/>
    </row>
    <row r="102" spans="1:1" x14ac:dyDescent="0.25">
      <c r="A102" s="24"/>
    </row>
    <row r="103" spans="1:1" x14ac:dyDescent="0.25">
      <c r="A103" s="25"/>
    </row>
    <row r="104" spans="1:1" x14ac:dyDescent="0.25">
      <c r="A104" s="25"/>
    </row>
    <row r="105" spans="1:1" x14ac:dyDescent="0.25">
      <c r="A105" s="26"/>
    </row>
    <row r="106" spans="1:1" x14ac:dyDescent="0.25">
      <c r="A106" s="26"/>
    </row>
    <row r="107" spans="1:1" x14ac:dyDescent="0.25">
      <c r="A107" s="24"/>
    </row>
    <row r="108" spans="1:1" x14ac:dyDescent="0.25">
      <c r="A108" s="26"/>
    </row>
    <row r="109" spans="1:1" x14ac:dyDescent="0.25">
      <c r="A109" s="26"/>
    </row>
    <row r="110" spans="1:1" x14ac:dyDescent="0.25">
      <c r="A110" s="26"/>
    </row>
    <row r="111" spans="1:1" x14ac:dyDescent="0.25">
      <c r="A111" s="26"/>
    </row>
    <row r="112" spans="1:1" x14ac:dyDescent="0.25">
      <c r="A112" s="26"/>
    </row>
    <row r="113" spans="1:1" x14ac:dyDescent="0.25">
      <c r="A113" s="26"/>
    </row>
    <row r="114" spans="1:1" x14ac:dyDescent="0.25">
      <c r="A114" s="24"/>
    </row>
    <row r="115" spans="1:1" x14ac:dyDescent="0.25">
      <c r="A115" s="26"/>
    </row>
    <row r="116" spans="1:1" x14ac:dyDescent="0.25">
      <c r="A116" s="26"/>
    </row>
    <row r="117" spans="1:1" x14ac:dyDescent="0.25">
      <c r="A117" s="26"/>
    </row>
    <row r="118" spans="1:1" x14ac:dyDescent="0.25">
      <c r="A118" s="27"/>
    </row>
  </sheetData>
  <mergeCells count="1">
    <mergeCell ref="M82:N8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3" sqref="A3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14" width="9.28515625" style="1" customWidth="1"/>
    <col min="15" max="16384" width="9.140625" style="1"/>
  </cols>
  <sheetData>
    <row r="1" spans="1:18" ht="20.25" x14ac:dyDescent="0.3">
      <c r="A1" s="2" t="s">
        <v>21</v>
      </c>
      <c r="E1" s="4" t="s">
        <v>138</v>
      </c>
      <c r="F1" s="4" t="s">
        <v>137</v>
      </c>
      <c r="G1" s="4" t="s">
        <v>28</v>
      </c>
      <c r="H1" s="4" t="s">
        <v>29</v>
      </c>
      <c r="I1" s="4" t="s">
        <v>30</v>
      </c>
      <c r="J1" s="4" t="s">
        <v>31</v>
      </c>
      <c r="K1" s="4" t="s">
        <v>32</v>
      </c>
      <c r="L1" s="4" t="s">
        <v>33</v>
      </c>
      <c r="M1" s="4" t="s">
        <v>34</v>
      </c>
      <c r="N1" s="4" t="s">
        <v>35</v>
      </c>
    </row>
    <row r="2" spans="1:18" ht="6.75" customHeight="1" x14ac:dyDescent="0.25"/>
    <row r="3" spans="1:18" s="7" customFormat="1" x14ac:dyDescent="0.25">
      <c r="A3" s="5" t="s">
        <v>22</v>
      </c>
      <c r="B3" s="5" t="s">
        <v>23</v>
      </c>
      <c r="C3" s="5" t="s">
        <v>24</v>
      </c>
      <c r="D3" s="6" t="s">
        <v>25</v>
      </c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8" x14ac:dyDescent="0.25">
      <c r="A4" s="8"/>
      <c r="B4" s="9" t="s">
        <v>26</v>
      </c>
      <c r="C4" s="10" t="s">
        <v>27</v>
      </c>
      <c r="D4" s="11"/>
      <c r="E4" s="15">
        <v>2012</v>
      </c>
      <c r="F4" s="15">
        <v>2013</v>
      </c>
      <c r="G4" s="15">
        <v>2014</v>
      </c>
      <c r="H4" s="15">
        <v>2015</v>
      </c>
      <c r="I4" s="15">
        <v>2016</v>
      </c>
      <c r="J4" s="15">
        <v>2017</v>
      </c>
      <c r="K4" s="15">
        <v>2018</v>
      </c>
      <c r="L4" s="15">
        <v>2019</v>
      </c>
      <c r="M4" s="15">
        <v>2020</v>
      </c>
      <c r="N4" s="15">
        <v>2021</v>
      </c>
      <c r="O4" s="11">
        <v>2022</v>
      </c>
      <c r="P4" s="11">
        <v>2023</v>
      </c>
      <c r="Q4" s="11">
        <v>2024</v>
      </c>
      <c r="R4" s="11">
        <v>2025</v>
      </c>
    </row>
    <row r="5" spans="1:18" x14ac:dyDescent="0.25">
      <c r="A5" s="12">
        <v>1</v>
      </c>
      <c r="B5" s="1" t="s">
        <v>41</v>
      </c>
      <c r="C5" s="1" t="s">
        <v>42</v>
      </c>
      <c r="D5" s="3" t="s">
        <v>134</v>
      </c>
      <c r="E5" s="29">
        <f>'20181011'!E5-'20180404'!E5</f>
        <v>0</v>
      </c>
      <c r="F5" s="29">
        <f>'20181011'!F5-'20180404'!F5</f>
        <v>0</v>
      </c>
      <c r="G5" s="29">
        <f>'20181011'!G5-'20180404'!G5</f>
        <v>0</v>
      </c>
      <c r="H5" s="29">
        <f>'20181011'!H5-'20180404'!H5</f>
        <v>-1.0000000002037268E-3</v>
      </c>
      <c r="I5" s="29">
        <f>'20181011'!I5-'20180404'!I5</f>
        <v>-31.729999999999563</v>
      </c>
      <c r="J5" s="29">
        <f>'20181011'!J5-'20180404'!J5</f>
        <v>-14.217000000000553</v>
      </c>
      <c r="K5" s="30">
        <f>'20181011'!K5-'20180404'!K5</f>
        <v>23.259479974054557</v>
      </c>
      <c r="L5" s="30">
        <f>'20181011'!L5-'20180404'!L5</f>
        <v>-63.038798058158136</v>
      </c>
      <c r="M5" s="30">
        <f>'20181011'!M5-'20180404'!M5</f>
        <v>-63.671219918094721</v>
      </c>
      <c r="N5" s="30">
        <f>'20181011'!N5-'20180404'!N5</f>
        <v>-63.575581328881526</v>
      </c>
      <c r="O5" s="30">
        <f>'20181011'!O5-'20180404'!O5</f>
        <v>-40.490844873460446</v>
      </c>
      <c r="P5" s="30">
        <f>'20181011'!P5-'20180404'!P5</f>
        <v>-41.665079374790366</v>
      </c>
      <c r="Q5" s="30">
        <f>'20181011'!Q5-'20180404'!Q5</f>
        <v>-29.093542962360516</v>
      </c>
      <c r="R5" s="30">
        <f>'20181011'!R5-'20180404'!R5</f>
        <v>-44.009573391213053</v>
      </c>
    </row>
    <row r="6" spans="1:18" x14ac:dyDescent="0.25">
      <c r="A6" s="12">
        <v>2</v>
      </c>
      <c r="B6" s="1" t="s">
        <v>43</v>
      </c>
      <c r="C6" s="1" t="s">
        <v>44</v>
      </c>
      <c r="D6" s="3" t="s">
        <v>134</v>
      </c>
      <c r="E6" s="29">
        <f>'20181011'!E6-'20180404'!E6</f>
        <v>0</v>
      </c>
      <c r="F6" s="29">
        <f>'20181011'!F6-'20180404'!F6</f>
        <v>0</v>
      </c>
      <c r="G6" s="29">
        <f>'20181011'!G6-'20180404'!G6</f>
        <v>0</v>
      </c>
      <c r="H6" s="29">
        <f>'20181011'!H6-'20180404'!H6</f>
        <v>0</v>
      </c>
      <c r="I6" s="29">
        <f>'20181011'!I6-'20180404'!I6</f>
        <v>110.99299999999494</v>
      </c>
      <c r="J6" s="29">
        <f>'20181011'!J6-'20180404'!J6</f>
        <v>181.99300000000585</v>
      </c>
      <c r="K6" s="30">
        <f>'20181011'!K6-'20180404'!K6</f>
        <v>241.89945652076494</v>
      </c>
      <c r="L6" s="30">
        <f>'20181011'!L6-'20180404'!L6</f>
        <v>168.70621166708952</v>
      </c>
      <c r="M6" s="30">
        <f>'20181011'!M6-'20180404'!M6</f>
        <v>184.49060204421767</v>
      </c>
      <c r="N6" s="30">
        <f>'20181011'!N6-'20180404'!N6</f>
        <v>223.08792819384689</v>
      </c>
    </row>
    <row r="7" spans="1:18" ht="16.5" x14ac:dyDescent="0.3">
      <c r="A7" s="12">
        <v>3</v>
      </c>
      <c r="B7" s="1" t="s">
        <v>45</v>
      </c>
      <c r="C7" s="1" t="s">
        <v>46</v>
      </c>
      <c r="D7" s="45" t="s">
        <v>135</v>
      </c>
      <c r="E7" s="31">
        <f>'20181011'!E7-'20180404'!E7</f>
        <v>0</v>
      </c>
      <c r="F7" s="31">
        <f>'20181011'!F7-'20180404'!F7</f>
        <v>0</v>
      </c>
      <c r="G7" s="31">
        <f>'20181011'!G7-'20180404'!G7</f>
        <v>0</v>
      </c>
      <c r="H7" s="31">
        <f>'20181011'!H7-'20180404'!H7</f>
        <v>-4.8279644060400528E-6</v>
      </c>
      <c r="I7" s="31">
        <f>'20181011'!I7-'20180404'!I7</f>
        <v>-0.14876550597950899</v>
      </c>
      <c r="J7" s="31">
        <f>'20181011'!J7-'20180404'!J7</f>
        <v>8.7082452858733284E-2</v>
      </c>
      <c r="K7" s="32">
        <f>'20181011'!K7-'20180404'!K7</f>
        <v>0.1670481705479121</v>
      </c>
      <c r="L7" s="32">
        <f>'20181011'!L7-'20180404'!L7</f>
        <v>-0.36689899700539375</v>
      </c>
      <c r="M7" s="32">
        <f>'20181011'!M7-'20180404'!M7</f>
        <v>5.1357303596732962E-3</v>
      </c>
      <c r="N7" s="32">
        <f>'20181011'!N7-'20180404'!N7</f>
        <v>7.6934716919163648E-3</v>
      </c>
      <c r="O7" s="32">
        <f>'20181011'!O7-'20180404'!O7</f>
        <v>9.5975827500220046E-2</v>
      </c>
      <c r="P7" s="32">
        <f>'20181011'!P7-'20180404'!P7</f>
        <v>0</v>
      </c>
      <c r="Q7" s="32">
        <f>'20181011'!Q7-'20180404'!Q7</f>
        <v>4.9999999999985612E-2</v>
      </c>
      <c r="R7" s="32">
        <f>'20181011'!R7-'20180404'!R7</f>
        <v>-4.9999999999997158E-2</v>
      </c>
    </row>
    <row r="8" spans="1:18" ht="16.5" x14ac:dyDescent="0.3">
      <c r="A8" s="12">
        <v>4</v>
      </c>
      <c r="B8" s="1" t="s">
        <v>48</v>
      </c>
      <c r="C8" s="1" t="s">
        <v>49</v>
      </c>
      <c r="D8" s="45" t="s">
        <v>135</v>
      </c>
      <c r="E8" s="31">
        <f>'20181011'!E8-'20180404'!E8</f>
        <v>0</v>
      </c>
      <c r="F8" s="31">
        <f>'20181011'!F8-'20180404'!F8</f>
        <v>0</v>
      </c>
      <c r="G8" s="31">
        <f>'20181011'!G8-'20180404'!G8</f>
        <v>0</v>
      </c>
      <c r="H8" s="31">
        <f>'20181011'!H8-'20180404'!H8</f>
        <v>-2.2204460492503131E-14</v>
      </c>
      <c r="I8" s="31">
        <f>'20181011'!I8-'20180404'!I8</f>
        <v>0.45637961073217159</v>
      </c>
      <c r="J8" s="31">
        <f>'20181011'!J8-'20180404'!J8</f>
        <v>0.24934891513788138</v>
      </c>
      <c r="K8" s="32">
        <f>'20181011'!K8-'20180404'!K8</f>
        <v>0.17280083884165798</v>
      </c>
      <c r="L8" s="32">
        <f>'20181011'!L8-'20180404'!L8</f>
        <v>-0.30627157828695406</v>
      </c>
      <c r="M8" s="32">
        <f>'20181011'!M8-'20180404'!M8</f>
        <v>1.9384708327430111E-2</v>
      </c>
      <c r="N8" s="32">
        <f>'20181011'!N8-'20180404'!N8</f>
        <v>8.7540157857235457E-2</v>
      </c>
    </row>
    <row r="9" spans="1:18" s="18" customFormat="1" x14ac:dyDescent="0.25">
      <c r="A9" s="15"/>
      <c r="B9" s="16" t="s">
        <v>50</v>
      </c>
      <c r="C9" s="16" t="s">
        <v>51</v>
      </c>
      <c r="D9" s="17"/>
      <c r="E9" s="15">
        <v>2012</v>
      </c>
      <c r="F9" s="15">
        <v>2013</v>
      </c>
      <c r="G9" s="15">
        <v>2014</v>
      </c>
      <c r="H9" s="15">
        <v>2015</v>
      </c>
      <c r="I9" s="15">
        <v>2016</v>
      </c>
      <c r="J9" s="15">
        <v>2017</v>
      </c>
      <c r="K9" s="15">
        <v>2018</v>
      </c>
      <c r="L9" s="15">
        <v>2019</v>
      </c>
      <c r="M9" s="15">
        <v>2020</v>
      </c>
      <c r="N9" s="15">
        <v>2021</v>
      </c>
    </row>
    <row r="10" spans="1:18" x14ac:dyDescent="0.25">
      <c r="A10" s="12">
        <f>A8+1</f>
        <v>5</v>
      </c>
      <c r="B10" s="1" t="s">
        <v>2</v>
      </c>
      <c r="C10" s="1" t="s">
        <v>3</v>
      </c>
      <c r="D10" s="3" t="s">
        <v>134</v>
      </c>
      <c r="E10" s="29">
        <f>'20181011'!E10-'20180404'!E10</f>
        <v>0</v>
      </c>
      <c r="F10" s="29">
        <f>'20181011'!F10-'20180404'!F10</f>
        <v>0</v>
      </c>
      <c r="G10" s="29">
        <f>'20181011'!G10-'20180404'!G10</f>
        <v>0</v>
      </c>
      <c r="H10" s="29">
        <f>'20181011'!H10-'20180404'!H10</f>
        <v>0</v>
      </c>
      <c r="I10" s="29">
        <f>'20181011'!I10-'20180404'!I10</f>
        <v>-249.17200000000048</v>
      </c>
      <c r="J10" s="29">
        <f>'20181011'!J10-'20180404'!J10</f>
        <v>-385.21000000000095</v>
      </c>
      <c r="K10" s="30">
        <f>'20181011'!K10-'20180404'!K10</f>
        <v>-676.98891852154884</v>
      </c>
      <c r="L10" s="30">
        <f>'20181011'!L10-'20180404'!L10</f>
        <v>-594.15447372769813</v>
      </c>
      <c r="M10" s="30">
        <f>'20181011'!M10-'20180404'!M10</f>
        <v>-490.43442742861407</v>
      </c>
      <c r="N10" s="30">
        <f>'20181011'!N10-'20180404'!N10</f>
        <v>-337.47813265253899</v>
      </c>
    </row>
    <row r="11" spans="1:18" x14ac:dyDescent="0.25">
      <c r="A11" s="12">
        <f>A10+1</f>
        <v>6</v>
      </c>
      <c r="B11" s="1" t="s">
        <v>52</v>
      </c>
      <c r="C11" s="1" t="s">
        <v>4</v>
      </c>
      <c r="D11" s="3" t="s">
        <v>134</v>
      </c>
      <c r="E11" s="29">
        <f>'20181011'!E11-'20180404'!E11</f>
        <v>0</v>
      </c>
      <c r="F11" s="29">
        <f>'20181011'!F11-'20180404'!F11</f>
        <v>0</v>
      </c>
      <c r="G11" s="29">
        <f>'20181011'!G11-'20180404'!G11</f>
        <v>0</v>
      </c>
      <c r="H11" s="29">
        <f>'20181011'!H11-'20180404'!H11</f>
        <v>0</v>
      </c>
      <c r="I11" s="29">
        <f>'20181011'!I11-'20180404'!I11</f>
        <v>41.852999999999611</v>
      </c>
      <c r="J11" s="29">
        <f>'20181011'!J11-'20180404'!J11</f>
        <v>43.579000000000178</v>
      </c>
      <c r="K11" s="30">
        <f>'20181011'!K11-'20180404'!K11</f>
        <v>73.458825240324131</v>
      </c>
      <c r="L11" s="30">
        <f>'20181011'!L11-'20180404'!L11</f>
        <v>102.86406247799596</v>
      </c>
      <c r="M11" s="30">
        <f>'20181011'!M11-'20180404'!M11</f>
        <v>115.23623684705763</v>
      </c>
      <c r="N11" s="30">
        <f>'20181011'!N11-'20180404'!N11</f>
        <v>135.82690440703482</v>
      </c>
    </row>
    <row r="12" spans="1:18" x14ac:dyDescent="0.25">
      <c r="A12" s="12">
        <f t="shared" ref="A12:A16" si="0">A11+1</f>
        <v>7</v>
      </c>
      <c r="B12" s="1" t="s">
        <v>53</v>
      </c>
      <c r="C12" s="1" t="s">
        <v>5</v>
      </c>
      <c r="D12" s="3" t="s">
        <v>134</v>
      </c>
      <c r="E12" s="29">
        <f>'20181011'!E12-'20180404'!E12</f>
        <v>0</v>
      </c>
      <c r="F12" s="29">
        <f>'20181011'!F12-'20180404'!F12</f>
        <v>0</v>
      </c>
      <c r="G12" s="29">
        <f>'20181011'!G12-'20180404'!G12</f>
        <v>0</v>
      </c>
      <c r="H12" s="29">
        <f>'20181011'!H12-'20180404'!H12</f>
        <v>-14.390000000003056</v>
      </c>
      <c r="I12" s="29">
        <f>'20181011'!I12-'20180404'!I12</f>
        <v>103.00400000000172</v>
      </c>
      <c r="J12" s="29">
        <f>'20181011'!J12-'20180404'!J12</f>
        <v>-37.550999999998567</v>
      </c>
      <c r="K12" s="30">
        <f>'20181011'!K12-'20180404'!K12</f>
        <v>-174.65418517302714</v>
      </c>
      <c r="L12" s="30">
        <f>'20181011'!L12-'20180404'!L12</f>
        <v>-305.47041100254319</v>
      </c>
      <c r="M12" s="30">
        <f>'20181011'!M12-'20180404'!M12</f>
        <v>-361.74839856956532</v>
      </c>
      <c r="N12" s="30">
        <f>'20181011'!N12-'20180404'!N12</f>
        <v>-443.37882129584068</v>
      </c>
    </row>
    <row r="13" spans="1:18" x14ac:dyDescent="0.25">
      <c r="A13" s="12">
        <f t="shared" si="0"/>
        <v>8</v>
      </c>
      <c r="B13" s="1" t="s">
        <v>54</v>
      </c>
      <c r="C13" s="1" t="s">
        <v>6</v>
      </c>
      <c r="D13" s="3" t="s">
        <v>134</v>
      </c>
      <c r="E13" s="29">
        <f>'20181011'!E13-'20180404'!E13</f>
        <v>0</v>
      </c>
      <c r="F13" s="29">
        <f>'20181011'!F13-'20180404'!F13</f>
        <v>0</v>
      </c>
      <c r="G13" s="29">
        <f>'20181011'!G13-'20180404'!G13</f>
        <v>0</v>
      </c>
      <c r="H13" s="29">
        <f>'20181011'!H13-'20180404'!H13</f>
        <v>0</v>
      </c>
      <c r="I13" s="29">
        <f>'20181011'!I13-'20180404'!I13</f>
        <v>305.09500000000025</v>
      </c>
      <c r="J13" s="29">
        <f>'20181011'!J13-'20180404'!J13</f>
        <v>231.90800000000036</v>
      </c>
      <c r="K13" s="30">
        <f>'20181011'!K13-'20180404'!K13</f>
        <v>397.73874740660267</v>
      </c>
      <c r="L13" s="30">
        <f>'20181011'!L13-'20180404'!L13</f>
        <v>288.11702042992692</v>
      </c>
      <c r="M13" s="30">
        <f>'20181011'!M13-'20180404'!M13</f>
        <v>286.30267746821391</v>
      </c>
      <c r="N13" s="30">
        <f>'20181011'!N13-'20180404'!N13</f>
        <v>185.15682352983549</v>
      </c>
    </row>
    <row r="14" spans="1:18" x14ac:dyDescent="0.25">
      <c r="A14" s="12">
        <f t="shared" si="0"/>
        <v>9</v>
      </c>
      <c r="B14" s="1" t="s">
        <v>55</v>
      </c>
      <c r="C14" s="1" t="s">
        <v>7</v>
      </c>
      <c r="D14" s="3" t="s">
        <v>134</v>
      </c>
      <c r="E14" s="29">
        <f>'20181011'!E14-'20180404'!E14</f>
        <v>0</v>
      </c>
      <c r="F14" s="29">
        <f>'20181011'!F14-'20180404'!F14</f>
        <v>0</v>
      </c>
      <c r="G14" s="29">
        <f>'20181011'!G14-'20180404'!G14</f>
        <v>0</v>
      </c>
      <c r="H14" s="29">
        <f>'20181011'!H14-'20180404'!H14</f>
        <v>-14.390000000003056</v>
      </c>
      <c r="I14" s="29">
        <f>'20181011'!I14-'20180404'!I14</f>
        <v>-202.09099999999853</v>
      </c>
      <c r="J14" s="29">
        <f>'20181011'!J14-'20180404'!J14</f>
        <v>-269.45899999999892</v>
      </c>
      <c r="K14" s="30">
        <f>'20181011'!K14-'20180404'!K14</f>
        <v>-572.39293257963004</v>
      </c>
      <c r="L14" s="30">
        <f>'20181011'!L14-'20180404'!L14</f>
        <v>-593.58743143247011</v>
      </c>
      <c r="M14" s="30">
        <f>'20181011'!M14-'20180404'!M14</f>
        <v>-648.05107603777958</v>
      </c>
      <c r="N14" s="30">
        <f>'20181011'!N14-'20180404'!N14</f>
        <v>-628.53564482567594</v>
      </c>
    </row>
    <row r="15" spans="1:18" x14ac:dyDescent="0.25">
      <c r="A15" s="12">
        <f t="shared" si="0"/>
        <v>10</v>
      </c>
      <c r="B15" s="1" t="s">
        <v>8</v>
      </c>
      <c r="C15" s="1" t="s">
        <v>9</v>
      </c>
      <c r="D15" s="3" t="s">
        <v>134</v>
      </c>
      <c r="E15" s="29">
        <f>'20181011'!E15-'20180404'!E15</f>
        <v>0</v>
      </c>
      <c r="F15" s="29">
        <f>'20181011'!F15-'20180404'!F15</f>
        <v>0</v>
      </c>
      <c r="G15" s="29">
        <f>'20181011'!G15-'20180404'!G15</f>
        <v>0</v>
      </c>
      <c r="H15" s="29">
        <f>'20181011'!H15-'20180404'!H15</f>
        <v>16.960000000000946</v>
      </c>
      <c r="I15" s="29">
        <f>'20181011'!I15-'20180404'!I15</f>
        <v>59.954999999999927</v>
      </c>
      <c r="J15" s="29">
        <f>'20181011'!J15-'20180404'!J15</f>
        <v>315.33899999999994</v>
      </c>
      <c r="K15" s="30">
        <f>'20181011'!K15-'20180404'!K15</f>
        <v>471.48475364903243</v>
      </c>
      <c r="L15" s="30">
        <f>'20181011'!L15-'20180404'!L15</f>
        <v>514.17394484731449</v>
      </c>
      <c r="M15" s="30">
        <f>'20181011'!M15-'20180404'!M15</f>
        <v>576.71383318335211</v>
      </c>
      <c r="N15" s="30">
        <f>'20181011'!N15-'20180404'!N15</f>
        <v>639.12113128427154</v>
      </c>
    </row>
    <row r="16" spans="1:18" x14ac:dyDescent="0.25">
      <c r="A16" s="12">
        <f t="shared" si="0"/>
        <v>11</v>
      </c>
      <c r="B16" s="1" t="s">
        <v>10</v>
      </c>
      <c r="C16" s="1" t="s">
        <v>11</v>
      </c>
      <c r="D16" s="3" t="s">
        <v>134</v>
      </c>
      <c r="E16" s="29">
        <f>'20181011'!E16-'20180404'!E16</f>
        <v>0</v>
      </c>
      <c r="F16" s="29">
        <f>'20181011'!F16-'20180404'!F16</f>
        <v>0</v>
      </c>
      <c r="G16" s="29">
        <f>'20181011'!G16-'20180404'!G16</f>
        <v>0</v>
      </c>
      <c r="H16" s="29">
        <f>'20181011'!H16-'20180404'!H16</f>
        <v>2.5709999999999127</v>
      </c>
      <c r="I16" s="29">
        <f>'20181011'!I16-'20180404'!I16</f>
        <v>-12.6299999999992</v>
      </c>
      <c r="J16" s="29">
        <f>'20181011'!J16-'20180404'!J16</f>
        <v>-49.626000000000204</v>
      </c>
      <c r="K16" s="30">
        <f>'20181011'!K16-'20180404'!K16</f>
        <v>-329.95900477927717</v>
      </c>
      <c r="L16" s="30">
        <f>'20181011'!L16-'20180404'!L16</f>
        <v>-219.54807934677228</v>
      </c>
      <c r="M16" s="30">
        <f>'20181011'!M16-'20180404'!M16</f>
        <v>-96.56153604967767</v>
      </c>
      <c r="N16" s="30">
        <f>'20181011'!N16-'20180404'!N16</f>
        <v>57.666663071810035</v>
      </c>
    </row>
    <row r="17" spans="1:14" s="18" customFormat="1" x14ac:dyDescent="0.25">
      <c r="A17" s="15"/>
      <c r="B17" s="16" t="s">
        <v>56</v>
      </c>
      <c r="C17" s="16" t="s">
        <v>57</v>
      </c>
      <c r="D17" s="17"/>
      <c r="E17" s="15">
        <v>2012</v>
      </c>
      <c r="F17" s="15">
        <v>2013</v>
      </c>
      <c r="G17" s="15">
        <v>2014</v>
      </c>
      <c r="H17" s="15">
        <v>2015</v>
      </c>
      <c r="I17" s="15">
        <v>2016</v>
      </c>
      <c r="J17" s="15">
        <v>2017</v>
      </c>
      <c r="K17" s="15">
        <v>2018</v>
      </c>
      <c r="L17" s="15">
        <v>2019</v>
      </c>
      <c r="M17" s="15">
        <v>2020</v>
      </c>
      <c r="N17" s="15">
        <v>2021</v>
      </c>
    </row>
    <row r="18" spans="1:14" ht="16.5" x14ac:dyDescent="0.3">
      <c r="A18" s="12">
        <f>A16+1</f>
        <v>12</v>
      </c>
      <c r="B18" s="1" t="s">
        <v>2</v>
      </c>
      <c r="C18" s="1" t="s">
        <v>3</v>
      </c>
      <c r="D18" s="45" t="s">
        <v>135</v>
      </c>
      <c r="E18" s="31">
        <f>'20181011'!E18-'20180404'!E18</f>
        <v>0</v>
      </c>
      <c r="F18" s="31">
        <f>'20181011'!F18-'20180404'!F18</f>
        <v>0</v>
      </c>
      <c r="G18" s="31">
        <f>'20181011'!G18-'20180404'!G18</f>
        <v>0</v>
      </c>
      <c r="H18" s="31">
        <f>'20181011'!H18-'20180404'!H18</f>
        <v>0</v>
      </c>
      <c r="I18" s="31">
        <f>'20181011'!I18-'20180404'!I18</f>
        <v>-1.8782444250501573</v>
      </c>
      <c r="J18" s="31">
        <f>'20181011'!J18-'20180404'!J18</f>
        <v>-0.91756452875799699</v>
      </c>
      <c r="K18" s="32">
        <f>'20181011'!K18-'20180404'!K18</f>
        <v>-1.9142595819508168</v>
      </c>
      <c r="L18" s="32">
        <f>'20181011'!L18-'20180404'!L18</f>
        <v>0.73024734959441506</v>
      </c>
      <c r="M18" s="32">
        <f>'20181011'!M18-'20180404'!M18</f>
        <v>0.79196364258387053</v>
      </c>
      <c r="N18" s="32">
        <f>'20181011'!N18-'20180404'!N18</f>
        <v>1.0499209573042512</v>
      </c>
    </row>
    <row r="19" spans="1:14" ht="16.5" x14ac:dyDescent="0.3">
      <c r="A19" s="12">
        <f>A18+1</f>
        <v>13</v>
      </c>
      <c r="B19" s="1" t="s">
        <v>52</v>
      </c>
      <c r="C19" s="1" t="s">
        <v>4</v>
      </c>
      <c r="D19" s="45" t="s">
        <v>135</v>
      </c>
      <c r="E19" s="31">
        <f>'20181011'!E19-'20180404'!E19</f>
        <v>0</v>
      </c>
      <c r="F19" s="31">
        <f>'20181011'!F19-'20180404'!F19</f>
        <v>0</v>
      </c>
      <c r="G19" s="31">
        <f>'20181011'!G19-'20180404'!G19</f>
        <v>0</v>
      </c>
      <c r="H19" s="31">
        <f>'20181011'!H19-'20180404'!H19</f>
        <v>0</v>
      </c>
      <c r="I19" s="31">
        <f>'20181011'!I19-'20180404'!I19</f>
        <v>1.1656801569502884</v>
      </c>
      <c r="J19" s="31">
        <f>'20181011'!J19-'20180404'!J19</f>
        <v>-6.1752356939059894E-5</v>
      </c>
      <c r="K19" s="32">
        <f>'20181011'!K19-'20180404'!K19</f>
        <v>0.73440404369362611</v>
      </c>
      <c r="L19" s="32">
        <f>'20181011'!L19-'20180404'!L19</f>
        <v>0.67822748243393516</v>
      </c>
      <c r="M19" s="32">
        <f>'20181011'!M19-'20180404'!M19</f>
        <v>0.22859292271992793</v>
      </c>
      <c r="N19" s="32">
        <f>'20181011'!N19-'20180404'!N19</f>
        <v>0.410086855899916</v>
      </c>
    </row>
    <row r="20" spans="1:14" ht="16.5" x14ac:dyDescent="0.3">
      <c r="A20" s="12">
        <f t="shared" ref="A20:A24" si="1">A19+1</f>
        <v>14</v>
      </c>
      <c r="B20" s="1" t="s">
        <v>53</v>
      </c>
      <c r="C20" s="1" t="s">
        <v>5</v>
      </c>
      <c r="D20" s="45" t="s">
        <v>135</v>
      </c>
      <c r="E20" s="31">
        <f>'20181011'!E20-'20180404'!E20</f>
        <v>0</v>
      </c>
      <c r="F20" s="31">
        <f>'20181011'!F20-'20180404'!F20</f>
        <v>0</v>
      </c>
      <c r="G20" s="31">
        <f>'20181011'!G20-'20180404'!G20</f>
        <v>0</v>
      </c>
      <c r="H20" s="31">
        <f>'20181011'!H20-'20180404'!H20</f>
        <v>-0.32122070116749057</v>
      </c>
      <c r="I20" s="31">
        <f>'20181011'!I20-'20180404'!I20</f>
        <v>2.5603976686124241</v>
      </c>
      <c r="J20" s="31">
        <f>'20181011'!J20-'20180404'!J20</f>
        <v>-3.3730618115729296</v>
      </c>
      <c r="K20" s="32">
        <f>'20181011'!K20-'20180404'!K20</f>
        <v>-2.4853289076897038</v>
      </c>
      <c r="L20" s="32">
        <f>'20181011'!L20-'20180404'!L20</f>
        <v>-2.106219457705838</v>
      </c>
      <c r="M20" s="32">
        <f>'20181011'!M20-'20180404'!M20</f>
        <v>-0.63422605926566433</v>
      </c>
      <c r="N20" s="32">
        <f>'20181011'!N20-'20180404'!N20</f>
        <v>-0.94928545519270902</v>
      </c>
    </row>
    <row r="21" spans="1:14" ht="16.5" x14ac:dyDescent="0.3">
      <c r="A21" s="12">
        <f t="shared" si="1"/>
        <v>15</v>
      </c>
      <c r="B21" s="1" t="s">
        <v>54</v>
      </c>
      <c r="C21" s="1" t="s">
        <v>6</v>
      </c>
      <c r="D21" s="45" t="s">
        <v>135</v>
      </c>
      <c r="E21" s="31">
        <f>'20181011'!E21-'20180404'!E21</f>
        <v>0</v>
      </c>
      <c r="F21" s="31">
        <f>'20181011'!F21-'20180404'!F21</f>
        <v>0</v>
      </c>
      <c r="G21" s="31">
        <f>'20181011'!G21-'20180404'!G21</f>
        <v>0</v>
      </c>
      <c r="H21" s="31">
        <f>'20181011'!H21-'20180404'!H21</f>
        <v>0</v>
      </c>
      <c r="I21" s="31">
        <f>'20181011'!I21-'20180404'!I21</f>
        <v>6.6077668414183606</v>
      </c>
      <c r="J21" s="31">
        <f>'20181011'!J21-'20180404'!J21</f>
        <v>-2.8819939517928717</v>
      </c>
      <c r="K21" s="32">
        <f>'20181011'!K21-'20180404'!K21</f>
        <v>2.9220311311010541</v>
      </c>
      <c r="L21" s="32">
        <f>'20181011'!L21-'20180404'!L21</f>
        <v>-2.6616002013166939</v>
      </c>
      <c r="M21" s="32">
        <f>'20181011'!M21-'20180404'!M21</f>
        <v>-0.38132152434140476</v>
      </c>
      <c r="N21" s="32">
        <f>'20181011'!N21-'20180404'!N21</f>
        <v>-1.9573187200625952</v>
      </c>
    </row>
    <row r="22" spans="1:14" x14ac:dyDescent="0.25">
      <c r="A22" s="12">
        <f t="shared" si="1"/>
        <v>16</v>
      </c>
      <c r="B22" s="1" t="s">
        <v>55</v>
      </c>
      <c r="C22" s="1" t="s">
        <v>58</v>
      </c>
      <c r="D22" s="20" t="s">
        <v>59</v>
      </c>
      <c r="E22" s="31" t="s">
        <v>59</v>
      </c>
      <c r="F22" s="31" t="s">
        <v>59</v>
      </c>
      <c r="G22" s="31" t="s">
        <v>59</v>
      </c>
      <c r="H22" s="31" t="s">
        <v>59</v>
      </c>
      <c r="I22" s="31" t="s">
        <v>59</v>
      </c>
      <c r="J22" s="31" t="s">
        <v>59</v>
      </c>
      <c r="K22" s="32" t="s">
        <v>59</v>
      </c>
      <c r="L22" s="32" t="s">
        <v>59</v>
      </c>
      <c r="M22" s="32" t="s">
        <v>59</v>
      </c>
      <c r="N22" s="32" t="s">
        <v>59</v>
      </c>
    </row>
    <row r="23" spans="1:14" ht="16.5" x14ac:dyDescent="0.3">
      <c r="A23" s="12">
        <f t="shared" si="1"/>
        <v>17</v>
      </c>
      <c r="B23" s="1" t="s">
        <v>8</v>
      </c>
      <c r="C23" s="1" t="s">
        <v>9</v>
      </c>
      <c r="D23" s="45" t="s">
        <v>135</v>
      </c>
      <c r="E23" s="31">
        <f>'20181011'!E23-'20180404'!E23</f>
        <v>0</v>
      </c>
      <c r="F23" s="31">
        <f>'20181011'!F23-'20180404'!F23</f>
        <v>0</v>
      </c>
      <c r="G23" s="31">
        <f>'20181011'!G23-'20180404'!G23</f>
        <v>0</v>
      </c>
      <c r="H23" s="31">
        <f>'20181011'!H23-'20180404'!H23</f>
        <v>0.13372950699781505</v>
      </c>
      <c r="I23" s="31">
        <f>'20181011'!I23-'20180404'!I23</f>
        <v>0.32348759335290023</v>
      </c>
      <c r="J23" s="31">
        <f>'20181011'!J23-'20180404'!J23</f>
        <v>1.8512848016811745</v>
      </c>
      <c r="K23" s="32">
        <f>'20181011'!K23-'20180404'!K23</f>
        <v>0.99039955280493253</v>
      </c>
      <c r="L23" s="32">
        <f>'20181011'!L23-'20180404'!L23</f>
        <v>0.15951031195156062</v>
      </c>
      <c r="M23" s="32">
        <f>'20181011'!M23-'20180404'!M23</f>
        <v>0.27302854961097633</v>
      </c>
      <c r="N23" s="32">
        <f>'20181011'!N23-'20180404'!N23</f>
        <v>0.24742467443112925</v>
      </c>
    </row>
    <row r="24" spans="1:14" ht="16.5" x14ac:dyDescent="0.3">
      <c r="A24" s="12">
        <f t="shared" si="1"/>
        <v>18</v>
      </c>
      <c r="B24" s="1" t="s">
        <v>10</v>
      </c>
      <c r="C24" s="1" t="s">
        <v>11</v>
      </c>
      <c r="D24" s="45" t="s">
        <v>135</v>
      </c>
      <c r="E24" s="31">
        <f>'20181011'!E24-'20180404'!E24</f>
        <v>0</v>
      </c>
      <c r="F24" s="31">
        <f>'20181011'!F24-'20180404'!F24</f>
        <v>0</v>
      </c>
      <c r="G24" s="31">
        <f>'20181011'!G24-'20180404'!G24</f>
        <v>0</v>
      </c>
      <c r="H24" s="31">
        <f>'20181011'!H24-'20180404'!H24</f>
        <v>1.9904883919918959E-2</v>
      </c>
      <c r="I24" s="31">
        <f>'20181011'!I24-'20180404'!I24</f>
        <v>-0.11612175632598198</v>
      </c>
      <c r="J24" s="31">
        <f>'20181011'!J24-'20180404'!J24</f>
        <v>-0.26018756942329802</v>
      </c>
      <c r="K24" s="32">
        <f>'20181011'!K24-'20180404'!K24</f>
        <v>-1.8438838065996332</v>
      </c>
      <c r="L24" s="32">
        <f>'20181011'!L24-'20180404'!L24</f>
        <v>0.79407137651916759</v>
      </c>
      <c r="M24" s="32">
        <f>'20181011'!M24-'20180404'!M24</f>
        <v>0.79544934856186078</v>
      </c>
      <c r="N24" s="32">
        <f>'20181011'!N24-'20180404'!N24</f>
        <v>0.8991672341599477</v>
      </c>
    </row>
    <row r="25" spans="1:14" s="18" customFormat="1" x14ac:dyDescent="0.25">
      <c r="A25" s="15"/>
      <c r="B25" s="16" t="s">
        <v>60</v>
      </c>
      <c r="C25" s="16" t="s">
        <v>61</v>
      </c>
      <c r="D25" s="17"/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15">
        <v>2019</v>
      </c>
      <c r="M25" s="15">
        <v>2020</v>
      </c>
      <c r="N25" s="15">
        <v>2021</v>
      </c>
    </row>
    <row r="26" spans="1:14" x14ac:dyDescent="0.25">
      <c r="A26" s="12">
        <f>A24+1</f>
        <v>19</v>
      </c>
      <c r="B26" s="1" t="s">
        <v>2</v>
      </c>
      <c r="C26" s="1" t="s">
        <v>3</v>
      </c>
      <c r="D26" s="3" t="s">
        <v>134</v>
      </c>
      <c r="E26" s="29">
        <f>'20181011'!E26-'20180404'!E26</f>
        <v>0</v>
      </c>
      <c r="F26" s="29">
        <f>'20181011'!F26-'20180404'!F26</f>
        <v>0</v>
      </c>
      <c r="G26" s="29">
        <f>'20181011'!G26-'20180404'!G26</f>
        <v>0</v>
      </c>
      <c r="H26" s="29">
        <f>'20181011'!H26-'20180404'!H26</f>
        <v>0</v>
      </c>
      <c r="I26" s="29">
        <f>'20181011'!I26-'20180404'!I26</f>
        <v>-274.4950000000008</v>
      </c>
      <c r="J26" s="29">
        <f>'20181011'!J26-'20180404'!J26</f>
        <v>-425.08299999999872</v>
      </c>
      <c r="K26" s="30">
        <f>'20181011'!K26-'20180404'!K26</f>
        <v>-832.0762113648052</v>
      </c>
      <c r="L26" s="30">
        <f>'20181011'!L26-'20180404'!L26</f>
        <v>-734.98529345060888</v>
      </c>
      <c r="M26" s="30">
        <f>'20181011'!M26-'20180404'!M26</f>
        <v>-603.49778191033693</v>
      </c>
      <c r="N26" s="30">
        <f>'20181011'!N26-'20180404'!N26</f>
        <v>-422.76409521633468</v>
      </c>
    </row>
    <row r="27" spans="1:14" x14ac:dyDescent="0.25">
      <c r="A27" s="12">
        <f>A26+1</f>
        <v>20</v>
      </c>
      <c r="B27" s="1" t="s">
        <v>52</v>
      </c>
      <c r="C27" s="1" t="s">
        <v>4</v>
      </c>
      <c r="D27" s="3" t="s">
        <v>134</v>
      </c>
      <c r="E27" s="29">
        <f>'20181011'!E27-'20180404'!E27</f>
        <v>0</v>
      </c>
      <c r="F27" s="29">
        <f>'20181011'!F27-'20180404'!F27</f>
        <v>0</v>
      </c>
      <c r="G27" s="29">
        <f>'20181011'!G27-'20180404'!G27</f>
        <v>0</v>
      </c>
      <c r="H27" s="29">
        <f>'20181011'!H27-'20180404'!H27</f>
        <v>0</v>
      </c>
      <c r="I27" s="29">
        <f>'20181011'!I27-'20180404'!I27</f>
        <v>12.033999999999651</v>
      </c>
      <c r="J27" s="29">
        <f>'20181011'!J27-'20180404'!J27</f>
        <v>-22.52599999999984</v>
      </c>
      <c r="K27" s="30">
        <f>'20181011'!K27-'20180404'!K27</f>
        <v>68.537450721630194</v>
      </c>
      <c r="L27" s="30">
        <f>'20181011'!L27-'20180404'!L27</f>
        <v>102.53015576195958</v>
      </c>
      <c r="M27" s="30">
        <f>'20181011'!M27-'20180404'!M27</f>
        <v>117.4581220014561</v>
      </c>
      <c r="N27" s="30">
        <f>'20181011'!N27-'20180404'!N27</f>
        <v>144.04214343778222</v>
      </c>
    </row>
    <row r="28" spans="1:14" x14ac:dyDescent="0.25">
      <c r="A28" s="12">
        <f t="shared" ref="A28:A32" si="2">A27+1</f>
        <v>21</v>
      </c>
      <c r="B28" s="1" t="s">
        <v>53</v>
      </c>
      <c r="C28" s="1" t="s">
        <v>5</v>
      </c>
      <c r="D28" s="3" t="s">
        <v>134</v>
      </c>
      <c r="E28" s="29">
        <f>'20181011'!E28-'20180404'!E28</f>
        <v>0</v>
      </c>
      <c r="F28" s="29">
        <f>'20181011'!F28-'20180404'!F28</f>
        <v>0</v>
      </c>
      <c r="G28" s="29">
        <f>'20181011'!G28-'20180404'!G28</f>
        <v>0</v>
      </c>
      <c r="H28" s="29">
        <f>'20181011'!H28-'20180404'!H28</f>
        <v>-1.829000000000633</v>
      </c>
      <c r="I28" s="29">
        <f>'20181011'!I28-'20180404'!I28</f>
        <v>307.9389999999994</v>
      </c>
      <c r="J28" s="29">
        <f>'20181011'!J28-'20180404'!J28</f>
        <v>233.03800000000047</v>
      </c>
      <c r="K28" s="30">
        <f>'20181011'!K28-'20180404'!K28</f>
        <v>-87.313942758661142</v>
      </c>
      <c r="L28" s="30">
        <f>'20181011'!L28-'20180404'!L28</f>
        <v>-250.01384355683876</v>
      </c>
      <c r="M28" s="30">
        <f>'20181011'!M28-'20180404'!M28</f>
        <v>-246.72677964512422</v>
      </c>
      <c r="N28" s="30">
        <f>'20181011'!N28-'20180404'!N28</f>
        <v>-225.31551850355936</v>
      </c>
    </row>
    <row r="29" spans="1:14" x14ac:dyDescent="0.25">
      <c r="A29" s="12">
        <f t="shared" si="2"/>
        <v>22</v>
      </c>
      <c r="B29" s="1" t="s">
        <v>54</v>
      </c>
      <c r="C29" s="1" t="s">
        <v>6</v>
      </c>
      <c r="D29" s="3" t="s">
        <v>134</v>
      </c>
      <c r="E29" s="29">
        <f>'20181011'!E29-'20180404'!E29</f>
        <v>0</v>
      </c>
      <c r="F29" s="29">
        <f>'20181011'!F29-'20180404'!F29</f>
        <v>0</v>
      </c>
      <c r="G29" s="29">
        <f>'20181011'!G29-'20180404'!G29</f>
        <v>0</v>
      </c>
      <c r="H29" s="29">
        <f>'20181011'!H29-'20180404'!H29</f>
        <v>0</v>
      </c>
      <c r="I29" s="29">
        <f>'20181011'!I29-'20180404'!I29</f>
        <v>377.39499999999953</v>
      </c>
      <c r="J29" s="29">
        <f>'20181011'!J29-'20180404'!J29</f>
        <v>298.98300000000017</v>
      </c>
      <c r="K29" s="30">
        <f>'20181011'!K29-'20180404'!K29</f>
        <v>499.69022492267686</v>
      </c>
      <c r="L29" s="30">
        <f>'20181011'!L29-'20180404'!L29</f>
        <v>366.2422036115322</v>
      </c>
      <c r="M29" s="30">
        <f>'20181011'!M29-'20180404'!M29</f>
        <v>366.2790459724938</v>
      </c>
      <c r="N29" s="30">
        <f>'20181011'!N29-'20180404'!N29</f>
        <v>236.63916892792895</v>
      </c>
    </row>
    <row r="30" spans="1:14" x14ac:dyDescent="0.25">
      <c r="A30" s="12">
        <f t="shared" si="2"/>
        <v>23</v>
      </c>
      <c r="B30" s="1" t="s">
        <v>55</v>
      </c>
      <c r="C30" s="1" t="s">
        <v>58</v>
      </c>
      <c r="D30" s="3" t="s">
        <v>134</v>
      </c>
      <c r="E30" s="29">
        <f>'20181011'!E30-'20180404'!E30</f>
        <v>0</v>
      </c>
      <c r="F30" s="29">
        <f>'20181011'!F30-'20180404'!F30</f>
        <v>0</v>
      </c>
      <c r="G30" s="29">
        <f>'20181011'!G30-'20180404'!G30</f>
        <v>0</v>
      </c>
      <c r="H30" s="29">
        <f>'20181011'!H30-'20180404'!H30</f>
        <v>-1.8290000000000006</v>
      </c>
      <c r="I30" s="29">
        <f>'20181011'!I30-'20180404'!I30</f>
        <v>-69.456000000000017</v>
      </c>
      <c r="J30" s="29">
        <f>'20181011'!J30-'20180404'!J30</f>
        <v>-65.944999999999993</v>
      </c>
      <c r="K30" s="30">
        <f>'20181011'!K30-'20180404'!K30</f>
        <v>-587.00416768133823</v>
      </c>
      <c r="L30" s="30">
        <f>'20181011'!L30-'20180404'!L30</f>
        <v>-616.25604716837063</v>
      </c>
      <c r="M30" s="30">
        <f>'20181011'!M30-'20180404'!M30</f>
        <v>-613.00582561761757</v>
      </c>
      <c r="N30" s="30">
        <f>'20181011'!N30-'20180404'!N30</f>
        <v>-461.95468743148717</v>
      </c>
    </row>
    <row r="31" spans="1:14" x14ac:dyDescent="0.25">
      <c r="A31" s="12">
        <f t="shared" si="2"/>
        <v>24</v>
      </c>
      <c r="B31" s="1" t="s">
        <v>8</v>
      </c>
      <c r="C31" s="1" t="s">
        <v>9</v>
      </c>
      <c r="D31" s="3" t="s">
        <v>134</v>
      </c>
      <c r="E31" s="29">
        <f>'20181011'!E31-'20180404'!E31</f>
        <v>0</v>
      </c>
      <c r="F31" s="29">
        <f>'20181011'!F31-'20180404'!F31</f>
        <v>0</v>
      </c>
      <c r="G31" s="29">
        <f>'20181011'!G31-'20180404'!G31</f>
        <v>0</v>
      </c>
      <c r="H31" s="29">
        <f>'20181011'!H31-'20180404'!H31</f>
        <v>4.5020000000004075</v>
      </c>
      <c r="I31" s="29">
        <f>'20181011'!I31-'20180404'!I31</f>
        <v>51.510000000000218</v>
      </c>
      <c r="J31" s="29">
        <f>'20181011'!J31-'20180404'!J31</f>
        <v>343.34500000000116</v>
      </c>
      <c r="K31" s="30">
        <f>'20181011'!K31-'20180404'!K31</f>
        <v>352.23163880818538</v>
      </c>
      <c r="L31" s="30">
        <f>'20181011'!L31-'20180404'!L31</f>
        <v>188.09912551321395</v>
      </c>
      <c r="M31" s="30">
        <f>'20181011'!M31-'20180404'!M31</f>
        <v>18.625506834134285</v>
      </c>
      <c r="N31" s="30">
        <f>'20181011'!N31-'20180404'!N31</f>
        <v>-183.60500599396983</v>
      </c>
    </row>
    <row r="32" spans="1:14" x14ac:dyDescent="0.25">
      <c r="A32" s="12">
        <f t="shared" si="2"/>
        <v>25</v>
      </c>
      <c r="B32" s="1" t="s">
        <v>10</v>
      </c>
      <c r="C32" s="1" t="s">
        <v>11</v>
      </c>
      <c r="D32" s="3" t="s">
        <v>134</v>
      </c>
      <c r="E32" s="29">
        <f>'20181011'!E32-'20180404'!E32</f>
        <v>0</v>
      </c>
      <c r="F32" s="29">
        <f>'20181011'!F32-'20180404'!F32</f>
        <v>0</v>
      </c>
      <c r="G32" s="29">
        <f>'20181011'!G32-'20180404'!G32</f>
        <v>0</v>
      </c>
      <c r="H32" s="29">
        <f>'20181011'!H32-'20180404'!H32</f>
        <v>2.672999999998865</v>
      </c>
      <c r="I32" s="29">
        <f>'20181011'!I32-'20180404'!I32</f>
        <v>-14.0049999999992</v>
      </c>
      <c r="J32" s="29">
        <f>'20181011'!J32-'20180404'!J32</f>
        <v>-53.21900000000096</v>
      </c>
      <c r="K32" s="30">
        <f>'20181011'!K32-'20180404'!K32</f>
        <v>-740.52052111441299</v>
      </c>
      <c r="L32" s="30">
        <f>'20181011'!L32-'20180404'!L32</f>
        <v>-863.07606739936091</v>
      </c>
      <c r="M32" s="30">
        <f>'20181011'!M32-'20180404'!M32</f>
        <v>-898.63153476408479</v>
      </c>
      <c r="N32" s="30">
        <f>'20181011'!N32-'20180404'!N32</f>
        <v>-910.73040446991945</v>
      </c>
    </row>
    <row r="33" spans="1:14" x14ac:dyDescent="0.25">
      <c r="A33" s="8"/>
      <c r="B33" s="9" t="s">
        <v>62</v>
      </c>
      <c r="C33" s="9" t="s">
        <v>63</v>
      </c>
      <c r="D33" s="11"/>
      <c r="E33" s="15">
        <v>2012</v>
      </c>
      <c r="F33" s="15">
        <v>2013</v>
      </c>
      <c r="G33" s="15">
        <v>2014</v>
      </c>
      <c r="H33" s="15">
        <v>2015</v>
      </c>
      <c r="I33" s="15">
        <v>2016</v>
      </c>
      <c r="J33" s="15">
        <v>2017</v>
      </c>
      <c r="K33" s="15">
        <v>2018</v>
      </c>
      <c r="L33" s="15">
        <v>2019</v>
      </c>
      <c r="M33" s="15">
        <v>2020</v>
      </c>
      <c r="N33" s="15">
        <v>2021</v>
      </c>
    </row>
    <row r="34" spans="1:14" ht="16.5" x14ac:dyDescent="0.3">
      <c r="A34" s="12">
        <f>A32+1</f>
        <v>26</v>
      </c>
      <c r="B34" s="1" t="s">
        <v>64</v>
      </c>
      <c r="C34" s="1" t="s">
        <v>65</v>
      </c>
      <c r="D34" s="45" t="s">
        <v>135</v>
      </c>
      <c r="E34" s="31">
        <f>'20181011'!E34-'20180404'!E34</f>
        <v>0</v>
      </c>
      <c r="F34" s="31">
        <f>'20181011'!F34-'20180404'!F34</f>
        <v>0</v>
      </c>
      <c r="G34" s="31">
        <f>'20181011'!G34-'20180404'!G34</f>
        <v>0</v>
      </c>
      <c r="H34" s="31">
        <f>'20181011'!H34-'20180404'!H34</f>
        <v>4.6886893869668711E-6</v>
      </c>
      <c r="I34" s="31">
        <f>'20181011'!I34-'20180404'!I34</f>
        <v>0.59330470502652588</v>
      </c>
      <c r="J34" s="31">
        <f>'20181011'!J34-'20180404'!J34</f>
        <v>0.15255239185256642</v>
      </c>
      <c r="K34" s="32">
        <f>'20181011'!K34-'20180404'!K34</f>
        <v>5.6449007021797115E-4</v>
      </c>
      <c r="L34" s="32">
        <f>'20181011'!L34-'20180404'!L34</f>
        <v>6.9691178637910411E-2</v>
      </c>
      <c r="M34" s="32">
        <f>'20181011'!M34-'20180404'!M34</f>
        <v>1.3697554775717435E-2</v>
      </c>
      <c r="N34" s="32">
        <f>'20181011'!N34-'20180404'!N34</f>
        <v>7.7411718722572687E-2</v>
      </c>
    </row>
    <row r="35" spans="1:14" ht="16.5" x14ac:dyDescent="0.3">
      <c r="A35" s="12">
        <f>A34+1</f>
        <v>27</v>
      </c>
      <c r="B35" s="19" t="s">
        <v>66</v>
      </c>
      <c r="C35" s="19" t="s">
        <v>67</v>
      </c>
      <c r="D35" s="45" t="s">
        <v>135</v>
      </c>
      <c r="E35" s="31">
        <f>'20181011'!E35-'20180404'!E35</f>
        <v>0</v>
      </c>
      <c r="F35" s="31">
        <f>'20181011'!F35-'20180404'!F35</f>
        <v>0</v>
      </c>
      <c r="G35" s="31">
        <f>'20181011'!G35-'20180404'!G35</f>
        <v>0</v>
      </c>
      <c r="H35" s="31">
        <f>'20181011'!H35-'20180404'!H35</f>
        <v>0</v>
      </c>
      <c r="I35" s="31">
        <f>'20181011'!I35-'20180404'!I35</f>
        <v>2.7341628654966144E-2</v>
      </c>
      <c r="J35" s="31">
        <f>'20181011'!J35-'20180404'!J35</f>
        <v>9.0178633343171555E-2</v>
      </c>
      <c r="K35" s="32">
        <f>'20181011'!K35-'20180404'!K35</f>
        <v>-0.30000000000000027</v>
      </c>
      <c r="L35" s="32">
        <f>'20181011'!L35-'20180404'!L35</f>
        <v>0.10000000000000009</v>
      </c>
      <c r="M35" s="32">
        <f>'20181011'!M35-'20180404'!M35</f>
        <v>9.9999999999999645E-2</v>
      </c>
      <c r="N35" s="32">
        <f>'20181011'!N35-'20180404'!N35</f>
        <v>0</v>
      </c>
    </row>
    <row r="36" spans="1:14" ht="16.5" x14ac:dyDescent="0.3">
      <c r="A36" s="12">
        <f t="shared" ref="A36:A41" si="3">A35+1</f>
        <v>28</v>
      </c>
      <c r="B36" s="19" t="s">
        <v>68</v>
      </c>
      <c r="C36" s="19" t="s">
        <v>69</v>
      </c>
      <c r="D36" s="45" t="s">
        <v>135</v>
      </c>
      <c r="E36" s="31">
        <f>'20181011'!E36-'20180404'!E36</f>
        <v>0</v>
      </c>
      <c r="F36" s="31">
        <f>'20181011'!F36-'20180404'!F36</f>
        <v>0</v>
      </c>
      <c r="G36" s="31">
        <f>'20181011'!G36-'20180404'!G36</f>
        <v>0</v>
      </c>
      <c r="H36" s="31">
        <f>'20181011'!H36-'20180404'!H36</f>
        <v>0</v>
      </c>
      <c r="I36" s="31">
        <f>'20181011'!I36-'20180404'!I36</f>
        <v>-0.86234028811274754</v>
      </c>
      <c r="J36" s="31">
        <f>'20181011'!J36-'20180404'!J36</f>
        <v>-0.75540763688120194</v>
      </c>
      <c r="K36" s="32">
        <f>'20181011'!K36-'20180404'!K36</f>
        <v>1.112575175595321</v>
      </c>
      <c r="L36" s="32">
        <f>'20181011'!L36-'20180404'!L36</f>
        <v>-0.12065848099638776</v>
      </c>
      <c r="M36" s="32">
        <f>'20181011'!M36-'20180404'!M36</f>
        <v>-6.5813716907121123E-2</v>
      </c>
      <c r="N36" s="32">
        <f>'20181011'!N36-'20180404'!N36</f>
        <v>-6.5813716907120678E-2</v>
      </c>
    </row>
    <row r="37" spans="1:14" ht="16.5" x14ac:dyDescent="0.3">
      <c r="A37" s="12">
        <f t="shared" si="3"/>
        <v>29</v>
      </c>
      <c r="B37" s="19" t="s">
        <v>70</v>
      </c>
      <c r="C37" s="19" t="s">
        <v>71</v>
      </c>
      <c r="D37" s="45" t="s">
        <v>135</v>
      </c>
      <c r="E37" s="31">
        <f>'20181011'!E37-'20180404'!E37</f>
        <v>0</v>
      </c>
      <c r="F37" s="31">
        <f>'20181011'!F37-'20180404'!F37</f>
        <v>0</v>
      </c>
      <c r="G37" s="31">
        <f>'20181011'!G37-'20180404'!G37</f>
        <v>0</v>
      </c>
      <c r="H37" s="31">
        <f>'20181011'!H37-'20180404'!H37</f>
        <v>0.27524897457082886</v>
      </c>
      <c r="I37" s="31">
        <f>'20181011'!I37-'20180404'!I37</f>
        <v>3.3299563730353157</v>
      </c>
      <c r="J37" s="31">
        <f>'20181011'!J37-'20180404'!J37</f>
        <v>0.74760496724368863</v>
      </c>
      <c r="K37" s="32">
        <f>'20181011'!K37-'20180404'!K37</f>
        <v>-3.0264581061344558</v>
      </c>
      <c r="L37" s="32">
        <f>'20181011'!L37-'20180404'!L37</f>
        <v>-0.24908189669001501</v>
      </c>
      <c r="M37" s="32">
        <f>'20181011'!M37-'20180404'!M37</f>
        <v>0.9816410633670074</v>
      </c>
      <c r="N37" s="32">
        <f>'20181011'!N37-'20180404'!N37</f>
        <v>1.4509142971433704</v>
      </c>
    </row>
    <row r="38" spans="1:14" ht="16.5" x14ac:dyDescent="0.3">
      <c r="A38" s="12">
        <f t="shared" si="3"/>
        <v>30</v>
      </c>
      <c r="B38" s="19" t="s">
        <v>72</v>
      </c>
      <c r="C38" s="19" t="s">
        <v>73</v>
      </c>
      <c r="D38" s="45" t="s">
        <v>135</v>
      </c>
      <c r="E38" s="31">
        <f>'20181011'!E38-'20180404'!E38</f>
        <v>0</v>
      </c>
      <c r="F38" s="31">
        <f>'20181011'!F38-'20180404'!F38</f>
        <v>0</v>
      </c>
      <c r="G38" s="31">
        <f>'20181011'!G38-'20180404'!G38</f>
        <v>0</v>
      </c>
      <c r="H38" s="31">
        <f>'20181011'!H38-'20180404'!H38</f>
        <v>0</v>
      </c>
      <c r="I38" s="31">
        <f>'20181011'!I38-'20180404'!I38</f>
        <v>0.50197929685221254</v>
      </c>
      <c r="J38" s="31">
        <f>'20181011'!J38-'20180404'!J38</f>
        <v>-3.7099165150721092E-2</v>
      </c>
      <c r="K38" s="32">
        <f>'20181011'!K38-'20180404'!K38</f>
        <v>-0.19447509835346066</v>
      </c>
      <c r="L38" s="32">
        <f>'20181011'!L38-'20180404'!L38</f>
        <v>-0.14990565758095631</v>
      </c>
      <c r="M38" s="32">
        <f>'20181011'!M38-'20180404'!M38</f>
        <v>-8.1766722316885421E-2</v>
      </c>
      <c r="N38" s="32">
        <f>'20181011'!N38-'20180404'!N38</f>
        <v>-8.1766722316885421E-2</v>
      </c>
    </row>
    <row r="39" spans="1:14" x14ac:dyDescent="0.25">
      <c r="A39" s="12">
        <f t="shared" si="3"/>
        <v>31</v>
      </c>
      <c r="B39" s="19" t="s">
        <v>74</v>
      </c>
      <c r="C39" s="19" t="s">
        <v>75</v>
      </c>
      <c r="D39" s="20" t="s">
        <v>59</v>
      </c>
      <c r="E39" s="31" t="s">
        <v>59</v>
      </c>
      <c r="F39" s="31" t="s">
        <v>59</v>
      </c>
      <c r="G39" s="31" t="s">
        <v>59</v>
      </c>
      <c r="H39" s="31" t="s">
        <v>59</v>
      </c>
      <c r="I39" s="31" t="s">
        <v>59</v>
      </c>
      <c r="J39" s="31" t="s">
        <v>59</v>
      </c>
      <c r="K39" s="51" t="s">
        <v>59</v>
      </c>
      <c r="L39" s="51" t="s">
        <v>59</v>
      </c>
      <c r="M39" s="51" t="s">
        <v>59</v>
      </c>
      <c r="N39" s="51" t="s">
        <v>59</v>
      </c>
    </row>
    <row r="40" spans="1:14" ht="16.5" x14ac:dyDescent="0.3">
      <c r="A40" s="12">
        <f t="shared" si="3"/>
        <v>32</v>
      </c>
      <c r="B40" s="19" t="s">
        <v>76</v>
      </c>
      <c r="C40" s="19" t="s">
        <v>77</v>
      </c>
      <c r="D40" s="45" t="s">
        <v>135</v>
      </c>
      <c r="E40" s="31">
        <f>'20181011'!E40-'20180404'!E40</f>
        <v>0</v>
      </c>
      <c r="F40" s="31">
        <f>'20181011'!F40-'20180404'!F40</f>
        <v>0</v>
      </c>
      <c r="G40" s="31">
        <f>'20181011'!G40-'20180404'!G40</f>
        <v>0</v>
      </c>
      <c r="H40" s="31">
        <f>'20181011'!H40-'20180404'!H40</f>
        <v>-9.8527633328444608E-2</v>
      </c>
      <c r="I40" s="31">
        <f>'20181011'!I40-'20180404'!I40</f>
        <v>2.5665213972843048E-3</v>
      </c>
      <c r="J40" s="31">
        <f>'20181011'!J40-'20180404'!J40</f>
        <v>-7.486073807996263E-4</v>
      </c>
      <c r="K40" s="32">
        <f>'20181011'!K40-'20180404'!K40</f>
        <v>-1.0999999999999996</v>
      </c>
      <c r="L40" s="32">
        <f>'20181011'!L40-'20180404'!L40</f>
        <v>-1.1999999999999997</v>
      </c>
      <c r="M40" s="32">
        <f>'20181011'!M40-'20180404'!M40</f>
        <v>-1.1999999999999997</v>
      </c>
      <c r="N40" s="32">
        <f>'20181011'!N40-'20180404'!N40</f>
        <v>-1.1999999999999997</v>
      </c>
    </row>
    <row r="41" spans="1:14" ht="16.5" x14ac:dyDescent="0.3">
      <c r="A41" s="12">
        <f t="shared" si="3"/>
        <v>33</v>
      </c>
      <c r="B41" s="19" t="s">
        <v>78</v>
      </c>
      <c r="C41" s="19" t="s">
        <v>79</v>
      </c>
      <c r="D41" s="45" t="s">
        <v>135</v>
      </c>
      <c r="E41" s="31">
        <f>'20181011'!E41-'20180404'!E41</f>
        <v>0</v>
      </c>
      <c r="F41" s="31">
        <f>'20181011'!F41-'20180404'!F41</f>
        <v>0</v>
      </c>
      <c r="G41" s="31">
        <f>'20181011'!G41-'20180404'!G41</f>
        <v>0</v>
      </c>
      <c r="H41" s="31">
        <f>'20181011'!H41-'20180404'!H41</f>
        <v>-1.4331717807181121E-3</v>
      </c>
      <c r="I41" s="31">
        <f>'20181011'!I41-'20180404'!I41</f>
        <v>-1.8520612165673356E-3</v>
      </c>
      <c r="J41" s="31">
        <f>'20181011'!J41-'20180404'!J41</f>
        <v>1.1836178700377786E-2</v>
      </c>
      <c r="K41" s="32">
        <f>'20181011'!K41-'20180404'!K41</f>
        <v>-2.1</v>
      </c>
      <c r="L41" s="32">
        <f>'20181011'!L41-'20180404'!L41</f>
        <v>-1.1000000000000001</v>
      </c>
      <c r="M41" s="32">
        <f>'20181011'!M41-'20180404'!M41</f>
        <v>-0.60000000000000009</v>
      </c>
      <c r="N41" s="32">
        <f>'20181011'!N41-'20180404'!N41</f>
        <v>-0.60000000000000009</v>
      </c>
    </row>
    <row r="42" spans="1:14" x14ac:dyDescent="0.25">
      <c r="A42" s="8"/>
      <c r="B42" s="9" t="s">
        <v>80</v>
      </c>
      <c r="C42" s="9" t="s">
        <v>81</v>
      </c>
      <c r="D42" s="11"/>
      <c r="E42" s="15">
        <v>2012</v>
      </c>
      <c r="F42" s="15">
        <v>2013</v>
      </c>
      <c r="G42" s="15">
        <v>2014</v>
      </c>
      <c r="H42" s="15">
        <v>2015</v>
      </c>
      <c r="I42" s="15">
        <v>2016</v>
      </c>
      <c r="J42" s="15">
        <v>2017</v>
      </c>
      <c r="K42" s="15">
        <v>2018</v>
      </c>
      <c r="L42" s="15">
        <v>2019</v>
      </c>
      <c r="M42" s="15">
        <v>2020</v>
      </c>
      <c r="N42" s="15">
        <v>2021</v>
      </c>
    </row>
    <row r="43" spans="1:14" ht="16.5" x14ac:dyDescent="0.3">
      <c r="A43" s="12">
        <f>A41+1</f>
        <v>34</v>
      </c>
      <c r="B43" s="1" t="s">
        <v>2</v>
      </c>
      <c r="C43" s="1" t="s">
        <v>3</v>
      </c>
      <c r="D43" s="45" t="s">
        <v>135</v>
      </c>
      <c r="E43" s="31">
        <f>'20181011'!E43-'20180404'!E43</f>
        <v>0</v>
      </c>
      <c r="F43" s="31">
        <f>'20181011'!F43-'20180404'!F43</f>
        <v>0</v>
      </c>
      <c r="G43" s="31">
        <f>'20181011'!G43-'20180404'!G43</f>
        <v>0</v>
      </c>
      <c r="H43" s="31">
        <f>'20181011'!H43-'20180404'!H43</f>
        <v>0</v>
      </c>
      <c r="I43" s="31">
        <f>'20181011'!I43-'20180404'!I43</f>
        <v>-1.1682757560753085</v>
      </c>
      <c r="J43" s="31">
        <f>'20181011'!J43-'20180404'!J43</f>
        <v>-0.620301839735383</v>
      </c>
      <c r="K43" s="32">
        <f>'20181011'!K43-'20180404'!K43</f>
        <v>-1.2785673169249776</v>
      </c>
      <c r="L43" s="32">
        <f>'20181011'!L43-'20180404'!L43</f>
        <v>0.3467874077594213</v>
      </c>
      <c r="M43" s="32">
        <f>'20181011'!M43-'20180404'!M43</f>
        <v>0.42898179002434689</v>
      </c>
      <c r="N43" s="32">
        <f>'20181011'!N43-'20180404'!N43</f>
        <v>0.61164695661873325</v>
      </c>
    </row>
    <row r="44" spans="1:14" ht="16.5" x14ac:dyDescent="0.3">
      <c r="A44" s="12">
        <f>A43+1</f>
        <v>35</v>
      </c>
      <c r="B44" s="1" t="s">
        <v>52</v>
      </c>
      <c r="C44" s="1" t="s">
        <v>4</v>
      </c>
      <c r="D44" s="45" t="s">
        <v>135</v>
      </c>
      <c r="E44" s="31">
        <f>'20181011'!E44-'20180404'!E44</f>
        <v>0</v>
      </c>
      <c r="F44" s="31">
        <f>'20181011'!F44-'20180404'!F44</f>
        <v>0</v>
      </c>
      <c r="G44" s="31">
        <f>'20181011'!G44-'20180404'!G44</f>
        <v>0</v>
      </c>
      <c r="H44" s="31">
        <f>'20181011'!H44-'20180404'!H44</f>
        <v>0</v>
      </c>
      <c r="I44" s="31">
        <f>'20181011'!I44-'20180404'!I44</f>
        <v>0.19623334331939984</v>
      </c>
      <c r="J44" s="31">
        <f>'20181011'!J44-'20180404'!J44</f>
        <v>8.947369976976427E-3</v>
      </c>
      <c r="K44" s="32">
        <f>'20181011'!K44-'20180404'!K44</f>
        <v>0.13150588133881003</v>
      </c>
      <c r="L44" s="32">
        <f>'20181011'!L44-'20180404'!L44</f>
        <v>0.12343632055319792</v>
      </c>
      <c r="M44" s="32">
        <f>'20181011'!M44-'20180404'!M44</f>
        <v>5.1788344647106965E-2</v>
      </c>
      <c r="N44" s="32">
        <f>'20181011'!N44-'20180404'!N44</f>
        <v>8.2852628203698708E-2</v>
      </c>
    </row>
    <row r="45" spans="1:14" ht="16.5" x14ac:dyDescent="0.3">
      <c r="A45" s="12">
        <f t="shared" ref="A45:A49" si="4">A44+1</f>
        <v>36</v>
      </c>
      <c r="B45" s="1" t="s">
        <v>53</v>
      </c>
      <c r="C45" s="1" t="s">
        <v>5</v>
      </c>
      <c r="D45" s="45" t="s">
        <v>135</v>
      </c>
      <c r="E45" s="31">
        <f>'20181011'!E45-'20180404'!E45</f>
        <v>0</v>
      </c>
      <c r="F45" s="31">
        <f>'20181011'!F45-'20180404'!F45</f>
        <v>0</v>
      </c>
      <c r="G45" s="31">
        <f>'20181011'!G45-'20180404'!G45</f>
        <v>0</v>
      </c>
      <c r="H45" s="31">
        <f>'20181011'!H45-'20180404'!H45</f>
        <v>-6.9474407998638688E-2</v>
      </c>
      <c r="I45" s="31">
        <f>'20181011'!I45-'20180404'!I45</f>
        <v>0.5504172842681373</v>
      </c>
      <c r="J45" s="31">
        <f>'20181011'!J45-'20180404'!J45</f>
        <v>-0.64024973389409956</v>
      </c>
      <c r="K45" s="32">
        <f>'20181011'!K45-'20180404'!K45</f>
        <v>-0.60055469001352413</v>
      </c>
      <c r="L45" s="32">
        <f>'20181011'!L45-'20180404'!L45</f>
        <v>-0.55256021338881767</v>
      </c>
      <c r="M45" s="32">
        <f>'20181011'!M45-'20180404'!M45</f>
        <v>-0.22621022559724224</v>
      </c>
      <c r="N45" s="32">
        <f>'20181011'!N45-'20180404'!N45</f>
        <v>-0.32012703687027266</v>
      </c>
    </row>
    <row r="46" spans="1:14" ht="16.5" x14ac:dyDescent="0.3">
      <c r="A46" s="12">
        <f t="shared" si="4"/>
        <v>37</v>
      </c>
      <c r="B46" s="1" t="s">
        <v>54</v>
      </c>
      <c r="C46" s="1" t="s">
        <v>6</v>
      </c>
      <c r="D46" s="45" t="s">
        <v>135</v>
      </c>
      <c r="E46" s="31">
        <f>'20181011'!E46-'20180404'!E46</f>
        <v>0</v>
      </c>
      <c r="F46" s="31">
        <f>'20181011'!F46-'20180404'!F46</f>
        <v>0</v>
      </c>
      <c r="G46" s="31">
        <f>'20181011'!G46-'20180404'!G46</f>
        <v>0</v>
      </c>
      <c r="H46" s="31">
        <f>'20181011'!H46-'20180404'!H46</f>
        <v>0</v>
      </c>
      <c r="I46" s="31">
        <f>'20181011'!I46-'20180404'!I46</f>
        <v>1.430478076360006</v>
      </c>
      <c r="J46" s="31">
        <f>'20181011'!J46-'20180404'!J46</f>
        <v>-0.33201131237436243</v>
      </c>
      <c r="K46" s="32">
        <f>'20181011'!K46-'20180404'!K46</f>
        <v>0.72943573394750283</v>
      </c>
      <c r="L46" s="32">
        <f>'20181011'!L46-'20180404'!L46</f>
        <v>-0.46374900389894314</v>
      </c>
      <c r="M46" s="32">
        <f>'20181011'!M46-'20180404'!M46</f>
        <v>-3.3243843637507098E-3</v>
      </c>
      <c r="N46" s="32">
        <f>'20181011'!N46-'20180404'!N46</f>
        <v>-0.39753655397769827</v>
      </c>
    </row>
    <row r="47" spans="1:14" ht="16.5" x14ac:dyDescent="0.3">
      <c r="A47" s="12">
        <f t="shared" si="4"/>
        <v>38</v>
      </c>
      <c r="B47" s="1" t="s">
        <v>55</v>
      </c>
      <c r="C47" s="1" t="s">
        <v>58</v>
      </c>
      <c r="D47" s="45" t="s">
        <v>135</v>
      </c>
      <c r="E47" s="31">
        <f>'20181011'!E47-'20180404'!E47</f>
        <v>0</v>
      </c>
      <c r="F47" s="31">
        <f>'20181011'!F47-'20180404'!F47</f>
        <v>0</v>
      </c>
      <c r="G47" s="31">
        <f>'20181011'!G47-'20180404'!G47</f>
        <v>0</v>
      </c>
      <c r="H47" s="31">
        <f>'20181011'!H47-'20180404'!H47</f>
        <v>-6.9474407998638688E-2</v>
      </c>
      <c r="I47" s="31">
        <f>'20181011'!I47-'20180404'!I47</f>
        <v>-0.88006079209186838</v>
      </c>
      <c r="J47" s="31">
        <f>'20181011'!J47-'20180404'!J47</f>
        <v>-0.30823842151973713</v>
      </c>
      <c r="K47" s="32">
        <f>'20181011'!K47-'20180404'!K47</f>
        <v>-1.329990423961027</v>
      </c>
      <c r="L47" s="32">
        <f>'20181011'!L47-'20180404'!L47</f>
        <v>-8.8811209489874532E-2</v>
      </c>
      <c r="M47" s="32">
        <f>'20181011'!M47-'20180404'!M47</f>
        <v>-0.22288584123349153</v>
      </c>
      <c r="N47" s="32">
        <f>'20181011'!N47-'20180404'!N47</f>
        <v>7.7409517107425607E-2</v>
      </c>
    </row>
    <row r="48" spans="1:14" ht="16.5" x14ac:dyDescent="0.3">
      <c r="A48" s="12">
        <f t="shared" si="4"/>
        <v>39</v>
      </c>
      <c r="B48" s="1" t="s">
        <v>8</v>
      </c>
      <c r="C48" s="1" t="s">
        <v>9</v>
      </c>
      <c r="D48" s="45" t="s">
        <v>135</v>
      </c>
      <c r="E48" s="31">
        <f>'20181011'!E48-'20180404'!E48</f>
        <v>0</v>
      </c>
      <c r="F48" s="31">
        <f>'20181011'!F48-'20180404'!F48</f>
        <v>0</v>
      </c>
      <c r="G48" s="31">
        <f>'20181011'!G48-'20180404'!G48</f>
        <v>0</v>
      </c>
      <c r="H48" s="31">
        <f>'20181011'!H48-'20180404'!H48</f>
        <v>8.1882276557096567E-2</v>
      </c>
      <c r="I48" s="31">
        <f>'20181011'!I48-'20180404'!I48</f>
        <v>0.20158785673031154</v>
      </c>
      <c r="J48" s="31">
        <f>'20181011'!J48-'20180404'!J48</f>
        <v>1.1771695509305995</v>
      </c>
      <c r="K48" s="32">
        <f>'20181011'!K48-'20180404'!K48</f>
        <v>0.6870576329498479</v>
      </c>
      <c r="L48" s="32">
        <f>'20181011'!L48-'20180404'!L48</f>
        <v>0.17748160903897903</v>
      </c>
      <c r="M48" s="32">
        <f>'20181011'!M48-'20180404'!M48</f>
        <v>0.26187312178044664</v>
      </c>
      <c r="N48" s="32">
        <f>'20181011'!N48-'20180404'!N48</f>
        <v>0.25382166477956281</v>
      </c>
    </row>
    <row r="49" spans="1:14" ht="16.5" x14ac:dyDescent="0.3">
      <c r="A49" s="12">
        <f t="shared" si="4"/>
        <v>40</v>
      </c>
      <c r="B49" s="1" t="s">
        <v>10</v>
      </c>
      <c r="C49" s="1" t="s">
        <v>11</v>
      </c>
      <c r="D49" s="45" t="s">
        <v>135</v>
      </c>
      <c r="E49" s="31">
        <f>'20181011'!E49-'20180404'!E49</f>
        <v>0</v>
      </c>
      <c r="F49" s="31">
        <f>'20181011'!F49-'20180404'!F49</f>
        <v>0</v>
      </c>
      <c r="G49" s="31">
        <f>'20181011'!G49-'20180404'!G49</f>
        <v>0</v>
      </c>
      <c r="H49" s="31">
        <f>'20181011'!H49-'20180404'!H49</f>
        <v>-1.2412696522895894E-2</v>
      </c>
      <c r="I49" s="31">
        <f>'20181011'!I49-'20180404'!I49</f>
        <v>7.127176577794847E-2</v>
      </c>
      <c r="J49" s="31">
        <f>'20181011'!J49-'20180404'!J49</f>
        <v>0.16151710558061083</v>
      </c>
      <c r="K49" s="32">
        <f>'20181011'!K49-'20180404'!K49</f>
        <v>1.2276066631977791</v>
      </c>
      <c r="L49" s="32">
        <f>'20181011'!L49-'20180404'!L49</f>
        <v>-0.46204412096817737</v>
      </c>
      <c r="M49" s="32">
        <f>'20181011'!M49-'20180404'!M49</f>
        <v>-0.51129730049496835</v>
      </c>
      <c r="N49" s="32">
        <f>'20181011'!N49-'20180404'!N49</f>
        <v>-0.62050074103980402</v>
      </c>
    </row>
    <row r="50" spans="1:14" x14ac:dyDescent="0.25">
      <c r="A50" s="8"/>
      <c r="B50" s="9" t="s">
        <v>82</v>
      </c>
      <c r="C50" s="9" t="s">
        <v>83</v>
      </c>
      <c r="D50" s="11"/>
      <c r="E50" s="15">
        <v>2012</v>
      </c>
      <c r="F50" s="15">
        <v>2013</v>
      </c>
      <c r="G50" s="15">
        <v>2014</v>
      </c>
      <c r="H50" s="15">
        <v>2015</v>
      </c>
      <c r="I50" s="15">
        <v>2016</v>
      </c>
      <c r="J50" s="15">
        <v>2017</v>
      </c>
      <c r="K50" s="15">
        <v>2018</v>
      </c>
      <c r="L50" s="15">
        <v>2019</v>
      </c>
      <c r="M50" s="15">
        <v>2020</v>
      </c>
      <c r="N50" s="15">
        <v>2021</v>
      </c>
    </row>
    <row r="51" spans="1:14" ht="16.5" x14ac:dyDescent="0.3">
      <c r="A51" s="12">
        <f>A49+1</f>
        <v>41</v>
      </c>
      <c r="B51" s="1" t="s">
        <v>84</v>
      </c>
      <c r="C51" s="1" t="s">
        <v>85</v>
      </c>
      <c r="D51" s="45" t="s">
        <v>135</v>
      </c>
      <c r="E51" s="31">
        <f>'20181011'!E51-'20180404'!E51</f>
        <v>0</v>
      </c>
      <c r="F51" s="31">
        <f>'20181011'!F51-'20180404'!F51</f>
        <v>0</v>
      </c>
      <c r="G51" s="31">
        <f>'20181011'!G51-'20180404'!G51</f>
        <v>0</v>
      </c>
      <c r="H51" s="31">
        <f>'20181011'!H51-'20180404'!H51</f>
        <v>0</v>
      </c>
      <c r="I51" s="31">
        <f>'20181011'!I51-'20180404'!I51</f>
        <v>5.5035773252609665E-2</v>
      </c>
      <c r="J51" s="31">
        <f>'20181011'!J51-'20180404'!J51</f>
        <v>1.2087912087923591E-2</v>
      </c>
      <c r="K51" s="32">
        <f>'20181011'!K51-'20180404'!K51</f>
        <v>-0.30000000000000027</v>
      </c>
      <c r="L51" s="32">
        <f>'20181011'!L51-'20180404'!L51</f>
        <v>0.10000000000000009</v>
      </c>
      <c r="M51" s="32">
        <f>'20181011'!M51-'20180404'!M51</f>
        <v>9.9999999999999645E-2</v>
      </c>
      <c r="N51" s="32">
        <f>'20181011'!N51-'20180404'!N51</f>
        <v>0</v>
      </c>
    </row>
    <row r="52" spans="1:14" x14ac:dyDescent="0.25">
      <c r="A52" s="8"/>
      <c r="B52" s="9" t="s">
        <v>86</v>
      </c>
      <c r="C52" s="9" t="s">
        <v>87</v>
      </c>
      <c r="D52" s="11"/>
      <c r="E52" s="15">
        <v>2012</v>
      </c>
      <c r="F52" s="15">
        <v>2013</v>
      </c>
      <c r="G52" s="15">
        <v>2014</v>
      </c>
      <c r="H52" s="15">
        <v>2015</v>
      </c>
      <c r="I52" s="15">
        <v>2016</v>
      </c>
      <c r="J52" s="15">
        <v>2017</v>
      </c>
      <c r="K52" s="15">
        <v>2018</v>
      </c>
      <c r="L52" s="15">
        <v>2019</v>
      </c>
      <c r="M52" s="15">
        <v>2020</v>
      </c>
      <c r="N52" s="15">
        <v>2021</v>
      </c>
    </row>
    <row r="53" spans="1:14" s="19" customFormat="1" x14ac:dyDescent="0.25">
      <c r="A53" s="12">
        <f>A51+1</f>
        <v>42</v>
      </c>
      <c r="B53" s="19" t="s">
        <v>88</v>
      </c>
      <c r="C53" s="19" t="s">
        <v>12</v>
      </c>
      <c r="D53" s="3" t="s">
        <v>134</v>
      </c>
      <c r="E53" s="31">
        <f>'20181011'!E53-'20180404'!E53</f>
        <v>0</v>
      </c>
      <c r="F53" s="31">
        <f>'20181011'!F53-'20180404'!F53</f>
        <v>0</v>
      </c>
      <c r="G53" s="31">
        <f>'20181011'!G53-'20180404'!G53</f>
        <v>0</v>
      </c>
      <c r="H53" s="31">
        <f>'20181011'!H53-'20180404'!H53</f>
        <v>0</v>
      </c>
      <c r="I53" s="31">
        <f>'20181011'!I53-'20180404'!I53</f>
        <v>1.0000000002037268E-3</v>
      </c>
      <c r="J53" s="31">
        <f>'20181011'!J53-'20180404'!J53</f>
        <v>20.988999999999578</v>
      </c>
      <c r="K53" s="32">
        <f>'20181011'!K53-'20180404'!K53</f>
        <v>56.350125811046382</v>
      </c>
      <c r="L53" s="32">
        <f>'20181011'!L53-'20180404'!L53</f>
        <v>-18.152719330077161</v>
      </c>
      <c r="M53" s="32">
        <f>'20181011'!M53-'20180404'!M53</f>
        <v>13.136526095096997</v>
      </c>
      <c r="N53" s="32">
        <f>'20181011'!N53-'20180404'!N53</f>
        <v>98.118256308423952</v>
      </c>
    </row>
    <row r="54" spans="1:14" s="19" customFormat="1" x14ac:dyDescent="0.25">
      <c r="A54" s="12">
        <f>A53+1</f>
        <v>43</v>
      </c>
      <c r="B54" s="19" t="s">
        <v>89</v>
      </c>
      <c r="C54" s="19" t="s">
        <v>90</v>
      </c>
      <c r="D54" s="3" t="s">
        <v>134</v>
      </c>
      <c r="E54" s="31">
        <f>'20181011'!E54-'20180404'!E54</f>
        <v>0</v>
      </c>
      <c r="F54" s="31">
        <f>'20181011'!F54-'20180404'!F54</f>
        <v>0</v>
      </c>
      <c r="G54" s="31">
        <f>'20181011'!G54-'20180404'!G54</f>
        <v>0</v>
      </c>
      <c r="H54" s="31">
        <f>'20181011'!H54-'20180404'!H54</f>
        <v>0</v>
      </c>
      <c r="I54" s="31">
        <f>'20181011'!I54-'20180404'!I54</f>
        <v>0</v>
      </c>
      <c r="J54" s="31">
        <f>'20181011'!J54-'20180404'!J54</f>
        <v>0</v>
      </c>
      <c r="K54" s="32">
        <f>'20181011'!K54-'20180404'!K54</f>
        <v>181.39106284240916</v>
      </c>
      <c r="L54" s="32">
        <f>'20181011'!L54-'20180404'!L54</f>
        <v>206.81983122948805</v>
      </c>
      <c r="M54" s="32">
        <f>'20181011'!M54-'20180404'!M54</f>
        <v>218.19492194710983</v>
      </c>
      <c r="N54" s="32">
        <f>'20181011'!N54-'20180404'!N54</f>
        <v>228.87556337642127</v>
      </c>
    </row>
    <row r="55" spans="1:14" s="19" customFormat="1" x14ac:dyDescent="0.25">
      <c r="A55" s="12">
        <f t="shared" ref="A55:A58" si="5">A54+1</f>
        <v>44</v>
      </c>
      <c r="B55" s="19" t="s">
        <v>91</v>
      </c>
      <c r="C55" s="19" t="s">
        <v>92</v>
      </c>
      <c r="D55" s="3" t="s">
        <v>134</v>
      </c>
      <c r="E55" s="31">
        <f>'20181011'!E55-'20180404'!E55</f>
        <v>0</v>
      </c>
      <c r="F55" s="31">
        <f>'20181011'!F55-'20180404'!F55</f>
        <v>0</v>
      </c>
      <c r="G55" s="31">
        <f>'20181011'!G55-'20180404'!G55</f>
        <v>0</v>
      </c>
      <c r="H55" s="31">
        <f>'20181011'!H55-'20180404'!H55</f>
        <v>0</v>
      </c>
      <c r="I55" s="31">
        <f>'20181011'!I55-'20180404'!I55</f>
        <v>0</v>
      </c>
      <c r="J55" s="31">
        <f>'20181011'!J55-'20180404'!J55</f>
        <v>0</v>
      </c>
      <c r="K55" s="32">
        <f>'20181011'!K55-'20180404'!K55</f>
        <v>153.86854023153683</v>
      </c>
      <c r="L55" s="32">
        <f>'20181011'!L55-'20180404'!L55</f>
        <v>175.17144485831886</v>
      </c>
      <c r="M55" s="32">
        <f>'20181011'!M55-'20180404'!M55</f>
        <v>184.80587432552784</v>
      </c>
      <c r="N55" s="32">
        <f>'20181011'!N55-'20180404'!N55</f>
        <v>193.85212187376601</v>
      </c>
    </row>
    <row r="56" spans="1:14" s="19" customFormat="1" x14ac:dyDescent="0.25">
      <c r="A56" s="12">
        <f t="shared" si="5"/>
        <v>45</v>
      </c>
      <c r="B56" s="19" t="s">
        <v>93</v>
      </c>
      <c r="C56" s="19" t="s">
        <v>94</v>
      </c>
      <c r="D56" s="3" t="s">
        <v>134</v>
      </c>
      <c r="E56" s="31">
        <f>'20181011'!E56-'20180404'!E56</f>
        <v>0</v>
      </c>
      <c r="F56" s="31">
        <f>'20181011'!F56-'20180404'!F56</f>
        <v>0</v>
      </c>
      <c r="G56" s="31">
        <f>'20181011'!G56-'20180404'!G56</f>
        <v>0</v>
      </c>
      <c r="H56" s="31">
        <f>'20181011'!H56-'20180404'!H56</f>
        <v>0</v>
      </c>
      <c r="I56" s="31">
        <f>'20181011'!I56-'20180404'!I56</f>
        <v>0</v>
      </c>
      <c r="J56" s="31">
        <f>'20181011'!J56-'20180404'!J56</f>
        <v>0</v>
      </c>
      <c r="K56" s="32">
        <f>'20181011'!K56-'20180404'!K56</f>
        <v>27.522522610872784</v>
      </c>
      <c r="L56" s="32">
        <f>'20181011'!L56-'20180404'!L56</f>
        <v>31.648386371167362</v>
      </c>
      <c r="M56" s="32">
        <f>'20181011'!M56-'20180404'!M56</f>
        <v>33.389047621581994</v>
      </c>
      <c r="N56" s="32">
        <f>'20181011'!N56-'20180404'!N56</f>
        <v>35.023441502655714</v>
      </c>
    </row>
    <row r="57" spans="1:14" s="19" customFormat="1" x14ac:dyDescent="0.25">
      <c r="A57" s="12">
        <f t="shared" si="5"/>
        <v>46</v>
      </c>
      <c r="B57" s="19" t="s">
        <v>13</v>
      </c>
      <c r="C57" s="19" t="s">
        <v>14</v>
      </c>
      <c r="D57" s="3" t="s">
        <v>134</v>
      </c>
      <c r="E57" s="31">
        <f>'20181011'!E57-'20180404'!E57</f>
        <v>0</v>
      </c>
      <c r="F57" s="31">
        <f>'20181011'!F57-'20180404'!F57</f>
        <v>0</v>
      </c>
      <c r="G57" s="31">
        <f>'20181011'!G57-'20180404'!G57</f>
        <v>0</v>
      </c>
      <c r="H57" s="31">
        <f>'20181011'!H57-'20180404'!H57</f>
        <v>0</v>
      </c>
      <c r="I57" s="31">
        <f>'20181011'!I57-'20180404'!I57</f>
        <v>-1.0719999999996617</v>
      </c>
      <c r="J57" s="31">
        <f>'20181011'!J57-'20180404'!J57</f>
        <v>13.275000000000091</v>
      </c>
      <c r="K57" s="32">
        <f>'20181011'!K57-'20180404'!K57</f>
        <v>41.008450411290596</v>
      </c>
      <c r="L57" s="32">
        <f>'20181011'!L57-'20180404'!L57</f>
        <v>17.011559836283595</v>
      </c>
      <c r="M57" s="32">
        <f>'20181011'!M57-'20180404'!M57</f>
        <v>-7.5663541377734873</v>
      </c>
      <c r="N57" s="32">
        <f>'20181011'!N57-'20180404'!N57</f>
        <v>-61.765993315623746</v>
      </c>
    </row>
    <row r="58" spans="1:14" s="19" customFormat="1" x14ac:dyDescent="0.25">
      <c r="A58" s="12">
        <f t="shared" si="5"/>
        <v>47</v>
      </c>
      <c r="B58" s="19" t="s">
        <v>15</v>
      </c>
      <c r="C58" s="19" t="s">
        <v>16</v>
      </c>
      <c r="D58" s="3" t="s">
        <v>134</v>
      </c>
      <c r="E58" s="31">
        <f>'20181011'!E58-'20180404'!E58</f>
        <v>0</v>
      </c>
      <c r="F58" s="31">
        <f>'20181011'!F58-'20180404'!F58</f>
        <v>0</v>
      </c>
      <c r="G58" s="31">
        <f>'20181011'!G58-'20180404'!G58</f>
        <v>0</v>
      </c>
      <c r="H58" s="31">
        <f>'20181011'!H58-'20180404'!H58</f>
        <v>0</v>
      </c>
      <c r="I58" s="31">
        <f>'20181011'!I58-'20180404'!I58</f>
        <v>0</v>
      </c>
      <c r="J58" s="31">
        <f>'20181011'!J58-'20180404'!J58</f>
        <v>28.725999999999999</v>
      </c>
      <c r="K58" s="32">
        <f>'20181011'!K58-'20180404'!K58</f>
        <v>36.848037559197451</v>
      </c>
      <c r="L58" s="32">
        <f>'20181011'!L58-'20180404'!L58</f>
        <v>36.970175456708148</v>
      </c>
      <c r="M58" s="32">
        <f>'20181011'!M58-'20180404'!M58</f>
        <v>39.272074456118844</v>
      </c>
      <c r="N58" s="32">
        <f>'20181011'!N58-'20180404'!N58</f>
        <v>42.137349416066058</v>
      </c>
    </row>
    <row r="59" spans="1:14" x14ac:dyDescent="0.25">
      <c r="A59" s="8"/>
      <c r="B59" s="9" t="s">
        <v>95</v>
      </c>
      <c r="C59" s="9" t="s">
        <v>96</v>
      </c>
      <c r="D59" s="11"/>
      <c r="E59" s="15">
        <v>2012</v>
      </c>
      <c r="F59" s="15">
        <v>2013</v>
      </c>
      <c r="G59" s="15">
        <v>2014</v>
      </c>
      <c r="H59" s="15">
        <v>2015</v>
      </c>
      <c r="I59" s="15">
        <v>2016</v>
      </c>
      <c r="J59" s="15">
        <v>2017</v>
      </c>
      <c r="K59" s="15">
        <v>2018</v>
      </c>
      <c r="L59" s="15">
        <v>2019</v>
      </c>
      <c r="M59" s="15">
        <v>2020</v>
      </c>
      <c r="N59" s="15">
        <v>2021</v>
      </c>
    </row>
    <row r="60" spans="1:14" x14ac:dyDescent="0.25">
      <c r="A60" s="12">
        <f>A58+1</f>
        <v>48</v>
      </c>
      <c r="B60" s="1" t="s">
        <v>97</v>
      </c>
      <c r="C60" s="1" t="s">
        <v>98</v>
      </c>
      <c r="D60" s="3" t="s">
        <v>99</v>
      </c>
      <c r="E60" s="31">
        <f>'20181011'!E60-'20180404'!E60</f>
        <v>0</v>
      </c>
      <c r="F60" s="31">
        <f>'20181011'!F60-'20180404'!F60</f>
        <v>0</v>
      </c>
      <c r="G60" s="31">
        <f>'20181011'!G60-'20180404'!G60</f>
        <v>0</v>
      </c>
      <c r="H60" s="31">
        <f>'20181011'!H60-'20180404'!H60</f>
        <v>0</v>
      </c>
      <c r="I60" s="31">
        <f>'20181011'!I60-'20180404'!I60</f>
        <v>0</v>
      </c>
      <c r="J60" s="31">
        <f>'20181011'!J60-'20180404'!J60</f>
        <v>0</v>
      </c>
      <c r="K60" s="31">
        <f>'20181011'!K60-'20180404'!K60</f>
        <v>0</v>
      </c>
      <c r="L60" s="31">
        <f>'20181011'!L60-'20180404'!L60</f>
        <v>0</v>
      </c>
      <c r="M60" s="31">
        <f>'20181011'!M60-'20180404'!M60</f>
        <v>0</v>
      </c>
      <c r="N60" s="31">
        <f>'20181011'!N60-'20180404'!N60</f>
        <v>0</v>
      </c>
    </row>
    <row r="61" spans="1:14" ht="16.5" x14ac:dyDescent="0.3">
      <c r="A61" s="12">
        <f>A60+1</f>
        <v>49</v>
      </c>
      <c r="B61" s="1" t="s">
        <v>100</v>
      </c>
      <c r="C61" s="1" t="s">
        <v>101</v>
      </c>
      <c r="D61" s="45" t="s">
        <v>135</v>
      </c>
      <c r="E61" s="31">
        <f>'20181011'!E61-'20180404'!E61</f>
        <v>1.4360324013486858</v>
      </c>
      <c r="F61" s="31">
        <f>'20181011'!F61-'20180404'!F61</f>
        <v>0</v>
      </c>
      <c r="G61" s="31">
        <f>'20181011'!G61-'20180404'!G61</f>
        <v>0</v>
      </c>
      <c r="H61" s="31">
        <f>'20181011'!H61-'20180404'!H61</f>
        <v>0</v>
      </c>
      <c r="I61" s="31">
        <f>'20181011'!I61-'20180404'!I61</f>
        <v>0</v>
      </c>
      <c r="J61" s="31">
        <f>'20181011'!J61-'20180404'!J61</f>
        <v>0</v>
      </c>
      <c r="K61" s="31">
        <f>'20181011'!K61-'20180404'!K61</f>
        <v>0</v>
      </c>
      <c r="L61" s="31">
        <f>'20181011'!L61-'20180404'!L61</f>
        <v>0</v>
      </c>
      <c r="M61" s="31">
        <f>'20181011'!M61-'20180404'!M61</f>
        <v>0</v>
      </c>
      <c r="N61" s="31">
        <f>'20181011'!N61-'20180404'!N61</f>
        <v>0</v>
      </c>
    </row>
    <row r="62" spans="1:14" x14ac:dyDescent="0.25">
      <c r="A62" s="12">
        <f t="shared" ref="A62:A68" si="6">A61+1</f>
        <v>50</v>
      </c>
      <c r="B62" s="1" t="s">
        <v>102</v>
      </c>
      <c r="C62" s="1" t="s">
        <v>103</v>
      </c>
      <c r="D62" s="3" t="s">
        <v>99</v>
      </c>
      <c r="E62" s="31">
        <f>'20181011'!E62-'20180404'!E62</f>
        <v>0</v>
      </c>
      <c r="F62" s="31">
        <f>'20181011'!F62-'20180404'!F62</f>
        <v>0</v>
      </c>
      <c r="G62" s="31">
        <f>'20181011'!G62-'20180404'!G62</f>
        <v>0</v>
      </c>
      <c r="H62" s="31">
        <f>'20181011'!H62-'20180404'!H62</f>
        <v>0</v>
      </c>
      <c r="I62" s="31">
        <f>'20181011'!I62-'20180404'!I62</f>
        <v>0</v>
      </c>
      <c r="J62" s="31">
        <f>'20181011'!J62-'20180404'!J62</f>
        <v>5.4570341044154702E-2</v>
      </c>
      <c r="K62" s="31">
        <f>'20181011'!K62-'20180404'!K62</f>
        <v>10.242941171431085</v>
      </c>
      <c r="L62" s="31">
        <f>'20181011'!L62-'20180404'!L62</f>
        <v>9.5953944017580852</v>
      </c>
      <c r="M62" s="31">
        <f>'20181011'!M62-'20180404'!M62</f>
        <v>7.616726575895882</v>
      </c>
      <c r="N62" s="31">
        <f>'20181011'!N62-'20180404'!N62</f>
        <v>3.7809661115582003</v>
      </c>
    </row>
    <row r="63" spans="1:14" x14ac:dyDescent="0.25">
      <c r="A63" s="12">
        <f t="shared" si="6"/>
        <v>51</v>
      </c>
      <c r="B63" s="1" t="s">
        <v>104</v>
      </c>
      <c r="C63" s="1" t="s">
        <v>105</v>
      </c>
      <c r="D63" s="3" t="s">
        <v>99</v>
      </c>
      <c r="E63" s="31">
        <f>'20181011'!E63-'20180404'!E63</f>
        <v>0</v>
      </c>
      <c r="F63" s="31">
        <f>'20181011'!F63-'20180404'!F63</f>
        <v>0</v>
      </c>
      <c r="G63" s="31">
        <f>'20181011'!G63-'20180404'!G63</f>
        <v>0</v>
      </c>
      <c r="H63" s="31">
        <f>'20181011'!H63-'20180404'!H63</f>
        <v>0</v>
      </c>
      <c r="I63" s="31">
        <f>'20181011'!I63-'20180404'!I63</f>
        <v>0</v>
      </c>
      <c r="J63" s="31">
        <f>'20181011'!J63-'20180404'!J63</f>
        <v>-0.51919861297437819</v>
      </c>
      <c r="K63" s="31">
        <f>'20181011'!K63-'20180404'!K63</f>
        <v>7.1188441141445082</v>
      </c>
      <c r="L63" s="31">
        <f>'20181011'!L63-'20180404'!L63</f>
        <v>8.1138655061264444</v>
      </c>
      <c r="M63" s="31">
        <f>'20181011'!M63-'20180404'!M63</f>
        <v>9.4942496768542242</v>
      </c>
      <c r="N63" s="31">
        <f>'20181011'!N63-'20180404'!N63</f>
        <v>8.8247749043767953</v>
      </c>
    </row>
    <row r="64" spans="1:14" x14ac:dyDescent="0.25">
      <c r="A64" s="12">
        <f t="shared" si="6"/>
        <v>52</v>
      </c>
      <c r="B64" s="1" t="s">
        <v>106</v>
      </c>
      <c r="C64" s="1" t="s">
        <v>107</v>
      </c>
      <c r="D64" s="3" t="s">
        <v>99</v>
      </c>
      <c r="E64" s="31">
        <f>'20181011'!E64-'20180404'!E64</f>
        <v>0</v>
      </c>
      <c r="F64" s="31">
        <f>'20181011'!F64-'20180404'!F64</f>
        <v>0</v>
      </c>
      <c r="G64" s="31">
        <f>'20181011'!G64-'20180404'!G64</f>
        <v>0</v>
      </c>
      <c r="H64" s="31">
        <f>'20181011'!H64-'20180404'!H64</f>
        <v>0</v>
      </c>
      <c r="I64" s="31">
        <f>'20181011'!I64-'20180404'!I64</f>
        <v>0</v>
      </c>
      <c r="J64" s="31">
        <f>'20181011'!J64-'20180404'!J64</f>
        <v>-0.21640000000002146</v>
      </c>
      <c r="K64" s="31">
        <f>'20181011'!K64-'20180404'!K64</f>
        <v>9.5375999999999976</v>
      </c>
      <c r="L64" s="31">
        <f>'20181011'!L64-'20180404'!L64</f>
        <v>10.443137599999886</v>
      </c>
      <c r="M64" s="31">
        <f>'20181011'!M64-'20180404'!M64</f>
        <v>10.443137599999886</v>
      </c>
      <c r="N64" s="31">
        <f>'20181011'!N64-'20180404'!N64</f>
        <v>10.432694462399809</v>
      </c>
    </row>
    <row r="65" spans="1:18" ht="16.5" x14ac:dyDescent="0.3">
      <c r="A65" s="12">
        <f t="shared" si="6"/>
        <v>53</v>
      </c>
      <c r="B65" s="1" t="s">
        <v>108</v>
      </c>
      <c r="C65" s="1" t="s">
        <v>109</v>
      </c>
      <c r="D65" s="45" t="s">
        <v>135</v>
      </c>
      <c r="E65" s="31">
        <f>'20181011'!E65-'20180404'!E65</f>
        <v>0</v>
      </c>
      <c r="F65" s="31">
        <f>'20181011'!F65-'20180404'!F65</f>
        <v>0</v>
      </c>
      <c r="G65" s="31">
        <f>'20181011'!G65-'20180404'!G65</f>
        <v>0</v>
      </c>
      <c r="H65" s="31">
        <f>'20181011'!H65-'20180404'!H65</f>
        <v>0</v>
      </c>
      <c r="I65" s="31">
        <f>'20181011'!I65-'20180404'!I65</f>
        <v>0</v>
      </c>
      <c r="J65" s="31">
        <f>'20181011'!J65-'20180404'!J65</f>
        <v>-2.4224784506870378E-2</v>
      </c>
      <c r="K65" s="31">
        <f>'20181011'!K65-'20180404'!K65</f>
        <v>1.0901025724221256</v>
      </c>
      <c r="L65" s="31">
        <f>'20181011'!L65-'20180404'!L65</f>
        <v>9.9999999999994316E-2</v>
      </c>
      <c r="M65" s="31">
        <f>'20181011'!M65-'20180404'!M65</f>
        <v>0</v>
      </c>
      <c r="N65" s="31">
        <f>'20181011'!N65-'20180404'!N65</f>
        <v>0</v>
      </c>
    </row>
    <row r="66" spans="1:18" ht="16.5" x14ac:dyDescent="0.3">
      <c r="A66" s="12">
        <f t="shared" si="6"/>
        <v>54</v>
      </c>
      <c r="B66" s="1" t="s">
        <v>110</v>
      </c>
      <c r="C66" s="1" t="s">
        <v>111</v>
      </c>
      <c r="D66" s="45" t="s">
        <v>135</v>
      </c>
      <c r="E66" s="31">
        <f>'20181011'!E66-'20180404'!E66</f>
        <v>0</v>
      </c>
      <c r="F66" s="31">
        <f>'20181011'!F66-'20180404'!F66</f>
        <v>0</v>
      </c>
      <c r="G66" s="31">
        <f>'20181011'!G66-'20180404'!G66</f>
        <v>0</v>
      </c>
      <c r="H66" s="31">
        <f>'20181011'!H66-'20180404'!H66</f>
        <v>0</v>
      </c>
      <c r="I66" s="31">
        <f>'20181011'!I66-'20180404'!I66</f>
        <v>0</v>
      </c>
      <c r="J66" s="31">
        <f>'20181011'!J66-'20180404'!J66</f>
        <v>-3.9117797036738011E-2</v>
      </c>
      <c r="K66" s="31">
        <f>'20181011'!K66-'20180404'!K66</f>
        <v>0</v>
      </c>
      <c r="L66" s="31">
        <f>'20181011'!L66-'20180404'!L66</f>
        <v>9.9999999999994316E-2</v>
      </c>
      <c r="M66" s="31">
        <f>'20181011'!M66-'20180404'!M66</f>
        <v>0.30000000000001137</v>
      </c>
      <c r="N66" s="31">
        <f>'20181011'!N66-'20180404'!N66</f>
        <v>0.45000000000000284</v>
      </c>
    </row>
    <row r="67" spans="1:18" ht="16.5" x14ac:dyDescent="0.3">
      <c r="A67" s="12">
        <f t="shared" si="6"/>
        <v>55</v>
      </c>
      <c r="B67" s="1" t="s">
        <v>112</v>
      </c>
      <c r="C67" s="1" t="s">
        <v>0</v>
      </c>
      <c r="D67" s="45" t="s">
        <v>135</v>
      </c>
      <c r="E67" s="31">
        <f>'20181011'!E67-'20180404'!E67</f>
        <v>0</v>
      </c>
      <c r="F67" s="31">
        <f>'20181011'!F67-'20180404'!F67</f>
        <v>0</v>
      </c>
      <c r="G67" s="31">
        <f>'20181011'!G67-'20180404'!G67</f>
        <v>0</v>
      </c>
      <c r="H67" s="31">
        <f>'20181011'!H67-'20180404'!H67</f>
        <v>0</v>
      </c>
      <c r="I67" s="31">
        <f>'20181011'!I67-'20180404'!I67</f>
        <v>0</v>
      </c>
      <c r="J67" s="31">
        <f>'20181011'!J67-'20180404'!J67</f>
        <v>1.161889217586598E-2</v>
      </c>
      <c r="K67" s="31">
        <f>'20181011'!K67-'20180404'!K67</f>
        <v>-0.30478147620600105</v>
      </c>
      <c r="L67" s="31">
        <f>'20181011'!L67-'20180404'!L67</f>
        <v>-0.3020220008465424</v>
      </c>
      <c r="M67" s="31">
        <f>'20181011'!M67-'20180404'!M67</f>
        <v>-0.16712972760976985</v>
      </c>
      <c r="N67" s="31">
        <f>'20181011'!N67-'20180404'!N67</f>
        <v>-0.2290110754083452</v>
      </c>
    </row>
    <row r="68" spans="1:18" ht="16.5" x14ac:dyDescent="0.3">
      <c r="A68" s="12">
        <f t="shared" si="6"/>
        <v>56</v>
      </c>
      <c r="B68" s="1" t="s">
        <v>113</v>
      </c>
      <c r="C68" s="1" t="s">
        <v>1</v>
      </c>
      <c r="D68" s="45" t="s">
        <v>135</v>
      </c>
      <c r="E68" s="31">
        <f>'20181011'!E68-'20180404'!E68</f>
        <v>0</v>
      </c>
      <c r="F68" s="31">
        <f>'20181011'!F68-'20180404'!F68</f>
        <v>0</v>
      </c>
      <c r="G68" s="31">
        <f>'20181011'!G68-'20180404'!G68</f>
        <v>0</v>
      </c>
      <c r="H68" s="31">
        <f>'20181011'!H68-'20180404'!H68</f>
        <v>0</v>
      </c>
      <c r="I68" s="31">
        <f>'20181011'!I68-'20180404'!I68</f>
        <v>0</v>
      </c>
      <c r="J68" s="31">
        <f>'20181011'!J68-'20180404'!J68</f>
        <v>0</v>
      </c>
      <c r="K68" s="31">
        <f>'20181011'!K68-'20180404'!K68</f>
        <v>0</v>
      </c>
      <c r="L68" s="31">
        <f>'20181011'!L68-'20180404'!L68</f>
        <v>0</v>
      </c>
      <c r="M68" s="31">
        <f>'20181011'!M68-'20180404'!M68</f>
        <v>0</v>
      </c>
      <c r="N68" s="31">
        <f>'20181011'!N68-'20180404'!N68</f>
        <v>0</v>
      </c>
    </row>
    <row r="69" spans="1:18" x14ac:dyDescent="0.25">
      <c r="A69" s="8"/>
      <c r="B69" s="9" t="s">
        <v>115</v>
      </c>
      <c r="C69" s="9" t="s">
        <v>116</v>
      </c>
      <c r="D69" s="11"/>
      <c r="E69" s="15">
        <v>2012</v>
      </c>
      <c r="F69" s="15">
        <v>2013</v>
      </c>
      <c r="G69" s="15">
        <v>2014</v>
      </c>
      <c r="H69" s="15">
        <v>2015</v>
      </c>
      <c r="I69" s="15">
        <v>2016</v>
      </c>
      <c r="J69" s="15">
        <v>2017</v>
      </c>
      <c r="K69" s="15">
        <v>2018</v>
      </c>
      <c r="L69" s="15">
        <v>2019</v>
      </c>
      <c r="M69" s="15">
        <v>2020</v>
      </c>
      <c r="N69" s="15">
        <v>2021</v>
      </c>
    </row>
    <row r="70" spans="1:18" ht="16.5" x14ac:dyDescent="0.3">
      <c r="A70" s="12">
        <f>A68+1</f>
        <v>57</v>
      </c>
      <c r="B70" s="1" t="s">
        <v>117</v>
      </c>
      <c r="C70" s="1" t="s">
        <v>118</v>
      </c>
      <c r="D70" s="45" t="s">
        <v>135</v>
      </c>
      <c r="E70" s="31">
        <f>'20181011'!E70-'20180404'!E70</f>
        <v>0</v>
      </c>
      <c r="F70" s="31">
        <f>'20181011'!F70-'20180404'!F70</f>
        <v>0</v>
      </c>
      <c r="G70" s="31">
        <f>'20181011'!G70-'20180404'!G70</f>
        <v>0</v>
      </c>
      <c r="H70" s="31">
        <f>'20181011'!H70-'20180404'!H70</f>
        <v>0</v>
      </c>
      <c r="I70" s="31">
        <f>'20181011'!I70-'20180404'!I70</f>
        <v>0</v>
      </c>
      <c r="J70" s="31">
        <f>'20181011'!J70-'20180404'!J70</f>
        <v>0</v>
      </c>
      <c r="K70" s="32">
        <f>'20181011'!K70-'20180404'!K70</f>
        <v>2.7779999999999063</v>
      </c>
      <c r="L70" s="32">
        <f>'20181011'!L70-'20180404'!L70</f>
        <v>2.9446799999998348</v>
      </c>
      <c r="M70" s="32">
        <f>'20181011'!M70-'20180404'!M70</f>
        <v>3.1066373999997268</v>
      </c>
      <c r="N70" s="32">
        <f>'20181011'!N70-'20180404'!N70</f>
        <v>3.2619692699997813</v>
      </c>
    </row>
    <row r="71" spans="1:18" ht="16.5" x14ac:dyDescent="0.3">
      <c r="A71" s="12">
        <f>A70+1</f>
        <v>58</v>
      </c>
      <c r="B71" s="1" t="s">
        <v>120</v>
      </c>
      <c r="C71" s="1" t="s">
        <v>121</v>
      </c>
      <c r="D71" s="45" t="s">
        <v>135</v>
      </c>
      <c r="E71" s="31">
        <f>'20181011'!E71-'20180404'!E71</f>
        <v>0</v>
      </c>
      <c r="F71" s="31">
        <f>'20181011'!F71-'20180404'!F71</f>
        <v>0</v>
      </c>
      <c r="G71" s="31">
        <f>'20181011'!G71-'20180404'!G71</f>
        <v>0</v>
      </c>
      <c r="H71" s="31">
        <f>'20181011'!H71-'20180404'!H71</f>
        <v>0</v>
      </c>
      <c r="I71" s="31">
        <f>'20181011'!I71-'20180404'!I71</f>
        <v>0</v>
      </c>
      <c r="J71" s="31">
        <f>'20181011'!J71-'20180404'!J71</f>
        <v>0</v>
      </c>
      <c r="K71" s="32">
        <f>'20181011'!K71-'20180404'!K71</f>
        <v>0.29999999999999716</v>
      </c>
      <c r="L71" s="32">
        <f>'20181011'!L71-'20180404'!L71</f>
        <v>0</v>
      </c>
      <c r="M71" s="32">
        <f>'20181011'!M71-'20180404'!M71</f>
        <v>0</v>
      </c>
      <c r="N71" s="32">
        <f>'20181011'!N71-'20180404'!N71</f>
        <v>0</v>
      </c>
    </row>
    <row r="72" spans="1:18" ht="16.5" x14ac:dyDescent="0.3">
      <c r="A72" s="12">
        <f>A71+1</f>
        <v>59</v>
      </c>
      <c r="B72" s="1" t="s">
        <v>122</v>
      </c>
      <c r="C72" s="1" t="s">
        <v>123</v>
      </c>
      <c r="D72" s="45" t="s">
        <v>135</v>
      </c>
      <c r="E72" s="31">
        <f>'20181011'!E72-'20180404'!E72</f>
        <v>0</v>
      </c>
      <c r="F72" s="31">
        <f>'20181011'!F72-'20180404'!F72</f>
        <v>-0.14676827004966864</v>
      </c>
      <c r="G72" s="31">
        <f>'20181011'!G72-'20180404'!G72</f>
        <v>-5.487732969717829E-2</v>
      </c>
      <c r="H72" s="31">
        <f>'20181011'!H72-'20180404'!H72</f>
        <v>0.1332870460778679</v>
      </c>
      <c r="I72" s="31">
        <f>'20181011'!I72-'20180404'!I72</f>
        <v>0.13359482297912173</v>
      </c>
      <c r="J72" s="31">
        <f>'20181011'!J72-'20180404'!J72</f>
        <v>5.330339880831314E-2</v>
      </c>
      <c r="K72" s="32">
        <f>'20181011'!K72-'20180404'!K72</f>
        <v>-0.95432092137965885</v>
      </c>
      <c r="L72" s="32">
        <f>'20181011'!L72-'20180404'!L72</f>
        <v>-0.46979605754629006</v>
      </c>
      <c r="M72" s="32">
        <f>'20181011'!M72-'20180404'!M72</f>
        <v>5.1358111622379354E-3</v>
      </c>
      <c r="N72" s="32">
        <f>'20181011'!N72-'20180404'!N72</f>
        <v>7.7015277450298569E-3</v>
      </c>
    </row>
    <row r="73" spans="1:18" x14ac:dyDescent="0.25">
      <c r="A73" s="8"/>
      <c r="B73" s="9" t="s">
        <v>124</v>
      </c>
      <c r="C73" s="9" t="s">
        <v>17</v>
      </c>
      <c r="D73" s="11"/>
      <c r="E73" s="15">
        <v>2012</v>
      </c>
      <c r="F73" s="15">
        <v>2013</v>
      </c>
      <c r="G73" s="15">
        <v>2014</v>
      </c>
      <c r="H73" s="15">
        <v>2015</v>
      </c>
      <c r="I73" s="15">
        <v>2016</v>
      </c>
      <c r="J73" s="15">
        <v>2017</v>
      </c>
      <c r="K73" s="15">
        <v>2018</v>
      </c>
      <c r="L73" s="15">
        <v>2019</v>
      </c>
      <c r="M73" s="15">
        <v>2020</v>
      </c>
      <c r="N73" s="15">
        <v>2021</v>
      </c>
    </row>
    <row r="74" spans="1:18" x14ac:dyDescent="0.25">
      <c r="A74" s="12">
        <f>A72+1</f>
        <v>60</v>
      </c>
      <c r="B74" s="1" t="s">
        <v>125</v>
      </c>
      <c r="C74" s="1" t="s">
        <v>126</v>
      </c>
      <c r="D74" s="3" t="s">
        <v>134</v>
      </c>
      <c r="E74" s="31">
        <f>'20181011'!E74-'20180404'!E74</f>
        <v>0.22295361989017692</v>
      </c>
      <c r="F74" s="31">
        <f>'20181011'!F74-'20180404'!F74</f>
        <v>-9.5357420587279194</v>
      </c>
      <c r="G74" s="31">
        <f>'20181011'!G74-'20180404'!G74</f>
        <v>-14.029246293932374</v>
      </c>
      <c r="H74" s="31">
        <f>'20181011'!H74-'20180404'!H74</f>
        <v>-13.892402190114808</v>
      </c>
      <c r="I74" s="31">
        <f>'20181011'!I74-'20180404'!I74</f>
        <v>-14.449669205747341</v>
      </c>
      <c r="J74" s="31">
        <f>'20181011'!J74-'20180404'!J74</f>
        <v>-14.933733109690365</v>
      </c>
      <c r="K74" s="32">
        <f>'20181011'!K74-'20180404'!K74</f>
        <v>-26.773290774453926</v>
      </c>
      <c r="L74" s="32">
        <f>'20181011'!L74-'20180404'!L74</f>
        <v>-39.406050742352818</v>
      </c>
      <c r="M74" s="32">
        <f>'20181011'!M74-'20180404'!M74</f>
        <v>-52.835765912714123</v>
      </c>
      <c r="N74" s="32">
        <f>'20181011'!N74-'20180404'!N74</f>
        <v>-54.552928304878151</v>
      </c>
    </row>
    <row r="75" spans="1:18" ht="16.5" x14ac:dyDescent="0.3">
      <c r="A75" s="12">
        <v>61</v>
      </c>
      <c r="B75" s="1" t="s">
        <v>18</v>
      </c>
      <c r="D75" s="45" t="s">
        <v>135</v>
      </c>
      <c r="E75" s="31">
        <f>'20181011'!E75-'20180404'!E75</f>
        <v>1.2932790224032544</v>
      </c>
      <c r="F75" s="31">
        <f>'20181011'!F75-'20180404'!F75</f>
        <v>-4.9077108675962933E-2</v>
      </c>
      <c r="G75" s="31">
        <f>'20181011'!G75-'20180404'!G75</f>
        <v>-2.1008668242703976E-2</v>
      </c>
      <c r="H75" s="31">
        <f>'20181011'!H75-'20180404'!H75</f>
        <v>2.6082992542839634E-3</v>
      </c>
      <c r="I75" s="31">
        <f>'20181011'!I75-'20180404'!I75</f>
        <v>-9.557654540479632E-4</v>
      </c>
      <c r="J75" s="31">
        <f>'20181011'!J75-'20180404'!J75</f>
        <v>0</v>
      </c>
      <c r="K75" s="32">
        <f>'20181011'!K75-'20180404'!K75</f>
        <v>-5.0000000000000711E-2</v>
      </c>
      <c r="L75" s="32">
        <f>'20181011'!L75-'20180404'!L75</f>
        <v>-4.9989999999988211E-2</v>
      </c>
      <c r="M75" s="32">
        <f>'20181011'!M75-'20180404'!M75</f>
        <v>-4.9999990000002992E-2</v>
      </c>
      <c r="N75" s="32">
        <f>'20181011'!N75-'20180404'!N75</f>
        <v>-1.2434497875801753E-14</v>
      </c>
      <c r="O75" s="32">
        <f>'20181011'!O75-'20180404'!O75</f>
        <v>6.5588115139656011E-2</v>
      </c>
      <c r="P75" s="32">
        <f>'20181011'!P75-'20180404'!P75</f>
        <v>-6.2172489379008766E-15</v>
      </c>
      <c r="Q75" s="32">
        <f>'20181011'!Q75-'20180404'!Q75</f>
        <v>8.2769872314226056E-2</v>
      </c>
      <c r="R75" s="32">
        <f>'20181011'!R75-'20180404'!R75</f>
        <v>9.9999999999995204E-2</v>
      </c>
    </row>
    <row r="76" spans="1:18" ht="16.5" x14ac:dyDescent="0.3">
      <c r="A76" s="12">
        <v>62</v>
      </c>
      <c r="B76" s="1" t="s">
        <v>127</v>
      </c>
      <c r="C76" s="1" t="s">
        <v>128</v>
      </c>
      <c r="D76" s="45" t="s">
        <v>135</v>
      </c>
      <c r="E76" s="31">
        <f>'20181011'!E76-'20180404'!E76</f>
        <v>-0.31907131581974679</v>
      </c>
      <c r="F76" s="31">
        <f>'20181011'!F76-'20180404'!F76</f>
        <v>3.4455000388682322E-3</v>
      </c>
      <c r="G76" s="31">
        <f>'20181011'!G76-'20180404'!G76</f>
        <v>6.9020842206967414E-3</v>
      </c>
      <c r="H76" s="31">
        <f>'20181011'!H76-'20180404'!H76</f>
        <v>1.160759941092806E-2</v>
      </c>
      <c r="I76" s="31">
        <f>'20181011'!I76-'20180404'!I76</f>
        <v>1.7499440445455858E-2</v>
      </c>
      <c r="J76" s="31">
        <f>'20181011'!J76-'20180404'!J76</f>
        <v>5.5971546577914914E-3</v>
      </c>
      <c r="K76" s="32">
        <f>'20181011'!K76-'20180404'!K76</f>
        <v>3.2889475946861063E-2</v>
      </c>
      <c r="L76" s="32">
        <f>'20181011'!L76-'20180404'!L76</f>
        <v>3.2752673105701291E-2</v>
      </c>
      <c r="M76" s="32">
        <f>'20181011'!M76-'20180404'!M76</f>
        <v>5.4752904496356787E-2</v>
      </c>
      <c r="N76" s="32">
        <f>'20181011'!N76-'20180404'!N76</f>
        <v>8.9513128566665046E-3</v>
      </c>
    </row>
    <row r="77" spans="1:18" ht="16.5" x14ac:dyDescent="0.3">
      <c r="A77" s="12">
        <v>63</v>
      </c>
      <c r="B77" s="1" t="s">
        <v>129</v>
      </c>
      <c r="C77" s="1" t="s">
        <v>130</v>
      </c>
      <c r="D77" s="45" t="s">
        <v>135</v>
      </c>
      <c r="E77" s="31">
        <f>'20181011'!E77-'20180404'!E77</f>
        <v>2.641475704458518</v>
      </c>
      <c r="F77" s="31">
        <f>'20181011'!F77-'20180404'!F77</f>
        <v>6.4730175144502855E-2</v>
      </c>
      <c r="G77" s="31">
        <f>'20181011'!G77-'20180404'!G77</f>
        <v>7.5566474468074851E-2</v>
      </c>
      <c r="H77" s="31">
        <f>'20181011'!H77-'20180404'!H77</f>
        <v>8.5350727750517663E-2</v>
      </c>
      <c r="I77" s="31">
        <f>'20181011'!I77-'20180404'!I77</f>
        <v>0</v>
      </c>
      <c r="J77" s="31">
        <f>'20181011'!J77-'20180404'!J77</f>
        <v>9.6659296675488893E-2</v>
      </c>
      <c r="K77" s="32">
        <f>'20181011'!K77-'20180404'!K77</f>
        <v>0</v>
      </c>
      <c r="L77" s="32">
        <f>'20181011'!L77-'20180404'!L77</f>
        <v>0</v>
      </c>
      <c r="M77" s="32">
        <f>'20181011'!M77-'20180404'!M77</f>
        <v>0</v>
      </c>
      <c r="N77" s="32">
        <f>'20181011'!N77-'20180404'!N77</f>
        <v>0</v>
      </c>
    </row>
    <row r="78" spans="1:18" ht="16.5" x14ac:dyDescent="0.3">
      <c r="A78" s="12">
        <f t="shared" ref="A78:A80" si="7">A77+1</f>
        <v>64</v>
      </c>
      <c r="B78" s="1" t="s">
        <v>131</v>
      </c>
      <c r="C78" s="1" t="s">
        <v>132</v>
      </c>
      <c r="D78" s="45" t="s">
        <v>135</v>
      </c>
      <c r="E78" s="31">
        <f>'20181011'!E78-'20180404'!E78</f>
        <v>-1.0291253662355166</v>
      </c>
      <c r="F78" s="31">
        <f>'20181011'!F78-'20180404'!F78</f>
        <v>-6.7281693491184402E-2</v>
      </c>
      <c r="G78" s="31">
        <f>'20181011'!G78-'20180404'!G78</f>
        <v>-8.3692769091468389E-2</v>
      </c>
      <c r="H78" s="31">
        <f>'20181011'!H78-'20180404'!H78</f>
        <v>-9.9059274308132661E-2</v>
      </c>
      <c r="I78" s="31">
        <f>'20181011'!I78-'20180404'!I78</f>
        <v>-1.8455205899487126E-2</v>
      </c>
      <c r="J78" s="31">
        <f>'20181011'!J78-'20180404'!J78</f>
        <v>-0.10225645133328021</v>
      </c>
      <c r="K78" s="32">
        <f>'20181011'!K78-'20180404'!K78</f>
        <v>-8.2889475946860802E-2</v>
      </c>
      <c r="L78" s="32">
        <f>'20181011'!L78-'20180404'!L78</f>
        <v>-4.2742673105701456E-2</v>
      </c>
      <c r="M78" s="32">
        <f>'20181011'!M78-'20180404'!M78</f>
        <v>-5.4752904496356614E-2</v>
      </c>
      <c r="N78" s="32">
        <f>'20181011'!N78-'20180404'!N78</f>
        <v>-8.9513128566665046E-3</v>
      </c>
    </row>
    <row r="79" spans="1:18" ht="16.5" x14ac:dyDescent="0.3">
      <c r="A79" s="12">
        <f t="shared" si="7"/>
        <v>65</v>
      </c>
      <c r="B79" s="1" t="s">
        <v>19</v>
      </c>
      <c r="C79" s="1" t="s">
        <v>133</v>
      </c>
      <c r="D79" s="45" t="s">
        <v>135</v>
      </c>
      <c r="E79" s="31">
        <f>'20181011'!E79-'20180404'!E79</f>
        <v>-0.20906303408062854</v>
      </c>
      <c r="F79" s="31">
        <f>'20181011'!F79-'20180404'!F79</f>
        <v>4.7013991382937895E-2</v>
      </c>
      <c r="G79" s="31">
        <f>'20181011'!G79-'20180404'!G79</f>
        <v>6.7216699594181362E-2</v>
      </c>
      <c r="H79" s="31">
        <f>'20181011'!H79-'20180404'!H79</f>
        <v>6.4737911779882196E-2</v>
      </c>
      <c r="I79" s="31">
        <f>'20181011'!I79-'20180404'!I79</f>
        <v>-7.9231408129629921E-2</v>
      </c>
      <c r="J79" s="31">
        <f>'20181011'!J79-'20180404'!J79</f>
        <v>3.4920550925783278E-3</v>
      </c>
      <c r="K79" s="51">
        <f>'20181011'!K79-'20180404'!K79</f>
        <v>0.21488155533629039</v>
      </c>
      <c r="L79" s="51">
        <f>'20181011'!L79-'20180404'!L79</f>
        <v>-9.5895825600314621E-2</v>
      </c>
      <c r="M79" s="51">
        <f>'20181011'!M79-'20180404'!M79</f>
        <v>-4.1859035744359341E-2</v>
      </c>
      <c r="N79" s="51">
        <f>'20181011'!N79-'20180404'!N79</f>
        <v>-3.4214648193210795E-2</v>
      </c>
      <c r="O79" s="51">
        <f>'20181011'!O79-'20180404'!O79</f>
        <v>-4.4980979045021741E-3</v>
      </c>
      <c r="P79" s="51">
        <f>'20181011'!P79-'20180404'!P79</f>
        <v>-4.4937308191634884E-3</v>
      </c>
      <c r="Q79" s="51">
        <f>'20181011'!Q79-'20180404'!Q79</f>
        <v>-3.629341703611999E-2</v>
      </c>
      <c r="R79" s="51">
        <f>'20181011'!R79-'20180404'!R79</f>
        <v>-0.18205122657928996</v>
      </c>
    </row>
    <row r="80" spans="1:18" x14ac:dyDescent="0.25">
      <c r="A80" s="12">
        <f t="shared" si="7"/>
        <v>66</v>
      </c>
      <c r="B80" s="1" t="s">
        <v>19</v>
      </c>
      <c r="C80" s="1" t="s">
        <v>20</v>
      </c>
      <c r="D80" s="3" t="s">
        <v>134</v>
      </c>
    </row>
    <row r="81" spans="1:14" x14ac:dyDescent="0.25">
      <c r="A81" s="24"/>
      <c r="M81" s="60"/>
      <c r="N81" s="60"/>
    </row>
    <row r="82" spans="1:14" x14ac:dyDescent="0.25">
      <c r="A82" s="25"/>
      <c r="K82" s="22"/>
      <c r="L82" s="22"/>
      <c r="M82" s="22"/>
    </row>
    <row r="83" spans="1:14" x14ac:dyDescent="0.25">
      <c r="A83" s="25"/>
      <c r="K83" s="22"/>
      <c r="L83" s="22"/>
      <c r="M83" s="22"/>
    </row>
    <row r="84" spans="1:14" x14ac:dyDescent="0.25">
      <c r="A84" s="24"/>
    </row>
    <row r="85" spans="1:14" x14ac:dyDescent="0.25">
      <c r="A85" s="25"/>
    </row>
    <row r="86" spans="1:14" x14ac:dyDescent="0.25">
      <c r="A86" s="24"/>
    </row>
    <row r="87" spans="1:14" x14ac:dyDescent="0.25">
      <c r="A87" s="24"/>
    </row>
    <row r="88" spans="1:14" x14ac:dyDescent="0.25">
      <c r="A88" s="24"/>
    </row>
    <row r="89" spans="1:14" x14ac:dyDescent="0.25">
      <c r="A89" s="24"/>
    </row>
    <row r="90" spans="1:14" x14ac:dyDescent="0.25">
      <c r="A90" s="25"/>
    </row>
    <row r="91" spans="1:14" x14ac:dyDescent="0.25">
      <c r="A91" s="25"/>
    </row>
    <row r="92" spans="1:14" x14ac:dyDescent="0.25">
      <c r="A92" s="24"/>
    </row>
    <row r="93" spans="1:14" x14ac:dyDescent="0.25">
      <c r="A93" s="25"/>
    </row>
    <row r="94" spans="1:14" x14ac:dyDescent="0.25">
      <c r="A94" s="25"/>
    </row>
    <row r="95" spans="1:14" x14ac:dyDescent="0.25">
      <c r="A95" s="24"/>
    </row>
    <row r="96" spans="1:14" x14ac:dyDescent="0.25">
      <c r="A96" s="25"/>
    </row>
    <row r="97" spans="1:1" x14ac:dyDescent="0.25">
      <c r="A97" s="25"/>
    </row>
    <row r="98" spans="1:1" x14ac:dyDescent="0.25">
      <c r="A98" s="24"/>
    </row>
    <row r="99" spans="1:1" x14ac:dyDescent="0.25">
      <c r="A99" s="25"/>
    </row>
    <row r="100" spans="1:1" x14ac:dyDescent="0.25">
      <c r="A100" s="25"/>
    </row>
    <row r="101" spans="1:1" x14ac:dyDescent="0.25">
      <c r="A101" s="24"/>
    </row>
    <row r="102" spans="1:1" x14ac:dyDescent="0.25">
      <c r="A102" s="25"/>
    </row>
    <row r="103" spans="1:1" x14ac:dyDescent="0.25">
      <c r="A103" s="25"/>
    </row>
    <row r="104" spans="1:1" x14ac:dyDescent="0.25">
      <c r="A104" s="26"/>
    </row>
    <row r="105" spans="1:1" x14ac:dyDescent="0.25">
      <c r="A105" s="26"/>
    </row>
    <row r="106" spans="1:1" x14ac:dyDescent="0.25">
      <c r="A106" s="24"/>
    </row>
    <row r="107" spans="1:1" x14ac:dyDescent="0.25">
      <c r="A107" s="26"/>
    </row>
    <row r="108" spans="1:1" x14ac:dyDescent="0.25">
      <c r="A108" s="26"/>
    </row>
    <row r="109" spans="1:1" x14ac:dyDescent="0.25">
      <c r="A109" s="26"/>
    </row>
    <row r="110" spans="1:1" x14ac:dyDescent="0.25">
      <c r="A110" s="26"/>
    </row>
    <row r="111" spans="1:1" x14ac:dyDescent="0.25">
      <c r="A111" s="26"/>
    </row>
    <row r="112" spans="1:1" x14ac:dyDescent="0.25">
      <c r="A112" s="26"/>
    </row>
    <row r="113" spans="1:1" x14ac:dyDescent="0.25">
      <c r="A113" s="24"/>
    </row>
    <row r="114" spans="1:1" x14ac:dyDescent="0.25">
      <c r="A114" s="26"/>
    </row>
    <row r="115" spans="1:1" x14ac:dyDescent="0.25">
      <c r="A115" s="26"/>
    </row>
    <row r="116" spans="1:1" x14ac:dyDescent="0.25">
      <c r="A116" s="26"/>
    </row>
    <row r="117" spans="1:1" x14ac:dyDescent="0.25">
      <c r="A117" s="27"/>
    </row>
  </sheetData>
  <mergeCells count="1">
    <mergeCell ref="M81:N81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zoomScale="85" zoomScaleNormal="85" workbookViewId="0">
      <pane xSplit="4" ySplit="4" topLeftCell="E56" activePane="bottomRight" state="frozen"/>
      <selection activeCell="I79" sqref="I79:J79"/>
      <selection pane="topRight" activeCell="I79" sqref="I79:J79"/>
      <selection pane="bottomLeft" activeCell="I79" sqref="I79:J79"/>
      <selection pane="bottomRight" activeCell="I79" sqref="I79:J79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14" width="9.28515625" style="1" customWidth="1"/>
    <col min="15" max="16384" width="9.140625" style="1"/>
  </cols>
  <sheetData>
    <row r="1" spans="1:18" ht="20.25" x14ac:dyDescent="0.3">
      <c r="A1" s="2" t="s">
        <v>21</v>
      </c>
      <c r="E1" s="4" t="s">
        <v>138</v>
      </c>
      <c r="F1" s="4" t="s">
        <v>137</v>
      </c>
      <c r="G1" s="4" t="s">
        <v>28</v>
      </c>
      <c r="H1" s="4" t="s">
        <v>29</v>
      </c>
      <c r="I1" s="4" t="s">
        <v>30</v>
      </c>
      <c r="J1" s="4" t="s">
        <v>31</v>
      </c>
      <c r="K1" s="4" t="s">
        <v>32</v>
      </c>
      <c r="L1" s="4" t="s">
        <v>33</v>
      </c>
      <c r="M1" s="4" t="s">
        <v>34</v>
      </c>
      <c r="N1" s="4" t="s">
        <v>35</v>
      </c>
    </row>
    <row r="2" spans="1:18" ht="6.75" customHeight="1" x14ac:dyDescent="0.25"/>
    <row r="3" spans="1:18" s="7" customFormat="1" x14ac:dyDescent="0.25">
      <c r="A3" s="5" t="s">
        <v>22</v>
      </c>
      <c r="B3" s="5" t="s">
        <v>23</v>
      </c>
      <c r="C3" s="5" t="s">
        <v>24</v>
      </c>
      <c r="D3" s="6" t="s">
        <v>25</v>
      </c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8" x14ac:dyDescent="0.25">
      <c r="A4" s="8"/>
      <c r="B4" s="9" t="s">
        <v>26</v>
      </c>
      <c r="C4" s="10" t="s">
        <v>27</v>
      </c>
      <c r="D4" s="11"/>
      <c r="E4" s="15">
        <v>2012</v>
      </c>
      <c r="F4" s="15">
        <v>2013</v>
      </c>
      <c r="G4" s="15">
        <v>2014</v>
      </c>
      <c r="H4" s="15">
        <v>2015</v>
      </c>
      <c r="I4" s="15">
        <v>2016</v>
      </c>
      <c r="J4" s="15">
        <v>2017</v>
      </c>
      <c r="K4" s="15">
        <v>2018</v>
      </c>
      <c r="L4" s="15">
        <v>2019</v>
      </c>
      <c r="M4" s="15">
        <v>2020</v>
      </c>
      <c r="N4" s="15">
        <v>2021</v>
      </c>
      <c r="O4" s="11">
        <v>2022</v>
      </c>
      <c r="P4" s="11">
        <v>2023</v>
      </c>
      <c r="Q4" s="11">
        <v>2024</v>
      </c>
      <c r="R4" s="11">
        <v>2025</v>
      </c>
    </row>
    <row r="5" spans="1:18" x14ac:dyDescent="0.25">
      <c r="A5" s="12">
        <v>1</v>
      </c>
      <c r="B5" s="1" t="s">
        <v>41</v>
      </c>
      <c r="C5" s="1" t="s">
        <v>42</v>
      </c>
      <c r="D5" s="3" t="s">
        <v>134</v>
      </c>
      <c r="E5" s="29">
        <f>'20181011'!E5-'20180925'!E5</f>
        <v>0</v>
      </c>
      <c r="F5" s="29">
        <f>'20181011'!F5-'20180925'!F5</f>
        <v>0</v>
      </c>
      <c r="G5" s="29">
        <f>'20181011'!G5-'20180925'!G5</f>
        <v>0</v>
      </c>
      <c r="H5" s="29">
        <f>'20181011'!H5-'20180925'!H5</f>
        <v>-1.0000000002037268E-3</v>
      </c>
      <c r="I5" s="29">
        <f>'20181011'!I5-'20180925'!I5</f>
        <v>-30.806000000000495</v>
      </c>
      <c r="J5" s="29">
        <f>'20181011'!J5-'20180925'!J5</f>
        <v>-13.238000000001193</v>
      </c>
      <c r="K5" s="30">
        <f>'20181011'!K5-'20180925'!K5</f>
        <v>-13.793996000000334</v>
      </c>
      <c r="L5" s="30">
        <f>'20181011'!L5-'20180925'!L5</f>
        <v>-14.207825948906248</v>
      </c>
      <c r="M5" s="30">
        <f>'20181011'!M5-'20180925'!M5</f>
        <v>-14.634080506431928</v>
      </c>
      <c r="N5" s="30">
        <f>'20181011'!N5-'20180925'!N5</f>
        <v>-15.058558176624501</v>
      </c>
      <c r="O5" s="30">
        <f>'20181011'!O5-'20180925'!O5</f>
        <v>-15.495256363745284</v>
      </c>
      <c r="P5" s="30">
        <f>'20181011'!P5-'20180925'!P5</f>
        <v>-15.944618798293959</v>
      </c>
      <c r="Q5" s="30">
        <f>'20181011'!Q5-'20180925'!Q5</f>
        <v>-16.391068124648882</v>
      </c>
      <c r="R5" s="30">
        <f>'20181011'!R5-'20180925'!R5</f>
        <v>-16.841822498077818</v>
      </c>
    </row>
    <row r="6" spans="1:18" x14ac:dyDescent="0.25">
      <c r="A6" s="12">
        <v>2</v>
      </c>
      <c r="B6" s="1" t="s">
        <v>43</v>
      </c>
      <c r="C6" s="1" t="s">
        <v>44</v>
      </c>
      <c r="D6" s="3" t="s">
        <v>134</v>
      </c>
      <c r="E6" s="29">
        <f>'20181011'!E6-'20180925'!E6</f>
        <v>0</v>
      </c>
      <c r="F6" s="29">
        <f>'20181011'!F6-'20180925'!F6</f>
        <v>0</v>
      </c>
      <c r="G6" s="29">
        <f>'20181011'!G6-'20180925'!G6</f>
        <v>0</v>
      </c>
      <c r="H6" s="29">
        <f>'20181011'!H6-'20180925'!H6</f>
        <v>0</v>
      </c>
      <c r="I6" s="29">
        <f>'20181011'!I6-'20180925'!I6</f>
        <v>112.06399999999121</v>
      </c>
      <c r="J6" s="29">
        <f>'20181011'!J6-'20180925'!J6</f>
        <v>176.45700000000579</v>
      </c>
      <c r="K6" s="30">
        <f>'20181011'!K6-'20180925'!K6</f>
        <v>187.38121027850866</v>
      </c>
      <c r="L6" s="30">
        <f>'20181011'!L6-'20180925'!L6</f>
        <v>201.92299228147021</v>
      </c>
      <c r="M6" s="30">
        <f>'20181011'!M6-'20180925'!M6</f>
        <v>229.24562237885402</v>
      </c>
      <c r="N6" s="30">
        <f>'20181011'!N6-'20180925'!N6</f>
        <v>257.68560687807621</v>
      </c>
    </row>
    <row r="7" spans="1:18" ht="16.5" x14ac:dyDescent="0.3">
      <c r="A7" s="12">
        <v>3</v>
      </c>
      <c r="B7" s="1" t="s">
        <v>45</v>
      </c>
      <c r="C7" s="1" t="s">
        <v>46</v>
      </c>
      <c r="D7" s="45" t="s">
        <v>135</v>
      </c>
      <c r="E7" s="31">
        <f>'20181011'!E7-'20180925'!E7</f>
        <v>0</v>
      </c>
      <c r="F7" s="31">
        <f>'20181011'!F7-'20180925'!F7</f>
        <v>5.3290705182007514E-15</v>
      </c>
      <c r="G7" s="31">
        <f>'20181011'!G7-'20180925'!G7</f>
        <v>-7.1054273576010019E-15</v>
      </c>
      <c r="H7" s="31">
        <f>'20181011'!H7-'20180925'!H7</f>
        <v>-4.8279644078164097E-6</v>
      </c>
      <c r="I7" s="31">
        <f>'20181011'!I7-'20180925'!I7</f>
        <v>-0.1444332100685175</v>
      </c>
      <c r="J7" s="31">
        <f>'20181011'!J7-'20180925'!J7</f>
        <v>8.7141920732807243E-2</v>
      </c>
      <c r="K7" s="32">
        <f>'20181011'!K7-'20180925'!K7</f>
        <v>-7.1054273576010019E-15</v>
      </c>
      <c r="L7" s="32">
        <f>'20181011'!L7-'20180925'!L7</f>
        <v>-4.2398551336475521E-8</v>
      </c>
      <c r="M7" s="32">
        <f>'20181011'!M7-'20180925'!M7</f>
        <v>-8.0802563751092293E-8</v>
      </c>
      <c r="N7" s="32">
        <f>'20181011'!N7-'20180925'!N7</f>
        <v>-3.5452534064006613E-7</v>
      </c>
      <c r="O7" s="32">
        <f>'20181011'!O7-'20180925'!O7</f>
        <v>0</v>
      </c>
      <c r="P7" s="32">
        <f>'20181011'!P7-'20180925'!P7</f>
        <v>0</v>
      </c>
      <c r="Q7" s="32">
        <f>'20181011'!Q7-'20180925'!Q7</f>
        <v>0</v>
      </c>
      <c r="R7" s="32">
        <f>'20181011'!R7-'20180925'!R7</f>
        <v>0</v>
      </c>
    </row>
    <row r="8" spans="1:18" ht="16.5" x14ac:dyDescent="0.3">
      <c r="A8" s="12">
        <v>4</v>
      </c>
      <c r="B8" s="1" t="s">
        <v>48</v>
      </c>
      <c r="C8" s="1" t="s">
        <v>49</v>
      </c>
      <c r="D8" s="45" t="s">
        <v>135</v>
      </c>
      <c r="E8" s="31">
        <f>'20181011'!E8-'20180925'!E8</f>
        <v>4.925438194192111E-6</v>
      </c>
      <c r="F8" s="31">
        <f>'20181011'!F8-'20180925'!F8</f>
        <v>-9.3265258636066051E-6</v>
      </c>
      <c r="G8" s="31">
        <f>'20181011'!G8-'20180925'!G8</f>
        <v>4.5487027442447925E-6</v>
      </c>
      <c r="H8" s="31">
        <f>'20181011'!H8-'20180925'!H8</f>
        <v>-7.1942451995710144E-14</v>
      </c>
      <c r="I8" s="31">
        <f>'20181011'!I8-'20180925'!I8</f>
        <v>0.46078333495887236</v>
      </c>
      <c r="J8" s="31">
        <f>'20181011'!J8-'20180925'!J8</f>
        <v>0.2225103310003762</v>
      </c>
      <c r="K8" s="32">
        <f>'20181011'!K8-'20180925'!K8</f>
        <v>-8.0892594427739439E-3</v>
      </c>
      <c r="L8" s="32">
        <f>'20181011'!L8-'20180925'!L8</f>
        <v>1.0114198620357229E-2</v>
      </c>
      <c r="M8" s="32">
        <f>'20181011'!M8-'20180925'!M8</f>
        <v>5.0741980016117516E-2</v>
      </c>
      <c r="N8" s="32">
        <f>'20181011'!N8-'20180925'!N8</f>
        <v>4.8696779860008199E-2</v>
      </c>
    </row>
    <row r="9" spans="1:18" s="18" customFormat="1" x14ac:dyDescent="0.25">
      <c r="A9" s="15"/>
      <c r="B9" s="16" t="s">
        <v>50</v>
      </c>
      <c r="C9" s="16" t="s">
        <v>51</v>
      </c>
      <c r="D9" s="17"/>
      <c r="E9" s="15">
        <v>2012</v>
      </c>
      <c r="F9" s="15">
        <v>2013</v>
      </c>
      <c r="G9" s="15">
        <v>2014</v>
      </c>
      <c r="H9" s="15">
        <v>2015</v>
      </c>
      <c r="I9" s="15">
        <v>2016</v>
      </c>
      <c r="J9" s="15">
        <v>2017</v>
      </c>
      <c r="K9" s="15">
        <v>2018</v>
      </c>
      <c r="L9" s="15">
        <v>2019</v>
      </c>
      <c r="M9" s="15">
        <v>2020</v>
      </c>
      <c r="N9" s="15">
        <v>2021</v>
      </c>
    </row>
    <row r="10" spans="1:18" x14ac:dyDescent="0.25">
      <c r="A10" s="12">
        <f>A8+1</f>
        <v>5</v>
      </c>
      <c r="B10" s="1" t="s">
        <v>2</v>
      </c>
      <c r="C10" s="1" t="s">
        <v>3</v>
      </c>
      <c r="D10" s="3" t="s">
        <v>134</v>
      </c>
      <c r="E10" s="29">
        <f>'20181011'!E10-'20180925'!E10</f>
        <v>0</v>
      </c>
      <c r="F10" s="29">
        <f>'20181011'!F10-'20180925'!F10</f>
        <v>0</v>
      </c>
      <c r="G10" s="29">
        <f>'20181011'!G10-'20180925'!G10</f>
        <v>0</v>
      </c>
      <c r="H10" s="29">
        <f>'20181011'!H10-'20180925'!H10</f>
        <v>0</v>
      </c>
      <c r="I10" s="29">
        <f>'20181011'!I10-'20180925'!I10</f>
        <v>-249.17200000000048</v>
      </c>
      <c r="J10" s="29">
        <f>'20181011'!J10-'20180925'!J10</f>
        <v>-385.21000000000095</v>
      </c>
      <c r="K10" s="30">
        <f>'20181011'!K10-'20180925'!K10</f>
        <v>-401.42284810016463</v>
      </c>
      <c r="L10" s="30">
        <f>'20181011'!L10-'20180925'!L10</f>
        <v>-418.45519838200926</v>
      </c>
      <c r="M10" s="30">
        <f>'20181011'!M10-'20180925'!M10</f>
        <v>-433.60955792196</v>
      </c>
      <c r="N10" s="30">
        <f>'20181011'!N10-'20180925'!N10</f>
        <v>-449.3215578166546</v>
      </c>
    </row>
    <row r="11" spans="1:18" x14ac:dyDescent="0.25">
      <c r="A11" s="12">
        <f>A10+1</f>
        <v>6</v>
      </c>
      <c r="B11" s="1" t="s">
        <v>52</v>
      </c>
      <c r="C11" s="1" t="s">
        <v>4</v>
      </c>
      <c r="D11" s="3" t="s">
        <v>134</v>
      </c>
      <c r="E11" s="29">
        <f>'20181011'!E11-'20180925'!E11</f>
        <v>0</v>
      </c>
      <c r="F11" s="29">
        <f>'20181011'!F11-'20180925'!F11</f>
        <v>0</v>
      </c>
      <c r="G11" s="29">
        <f>'20181011'!G11-'20180925'!G11</f>
        <v>0</v>
      </c>
      <c r="H11" s="29">
        <f>'20181011'!H11-'20180925'!H11</f>
        <v>0</v>
      </c>
      <c r="I11" s="29">
        <f>'20181011'!I11-'20180925'!I11</f>
        <v>41.852999999999611</v>
      </c>
      <c r="J11" s="29">
        <f>'20181011'!J11-'20180925'!J11</f>
        <v>43.579000000000178</v>
      </c>
      <c r="K11" s="30">
        <f>'20181011'!K11-'20180925'!K11</f>
        <v>45.250094192555935</v>
      </c>
      <c r="L11" s="30">
        <f>'20181011'!L11-'20180925'!L11</f>
        <v>46.818799067992586</v>
      </c>
      <c r="M11" s="30">
        <f>'20181011'!M11-'20180925'!M11</f>
        <v>48.214838692981175</v>
      </c>
      <c r="N11" s="30">
        <f>'20181011'!N11-'20180925'!N11</f>
        <v>49.65342591325134</v>
      </c>
    </row>
    <row r="12" spans="1:18" x14ac:dyDescent="0.25">
      <c r="A12" s="12">
        <f t="shared" ref="A12:A16" si="0">A11+1</f>
        <v>7</v>
      </c>
      <c r="B12" s="1" t="s">
        <v>53</v>
      </c>
      <c r="C12" s="1" t="s">
        <v>5</v>
      </c>
      <c r="D12" s="3" t="s">
        <v>134</v>
      </c>
      <c r="E12" s="29">
        <f>'20181011'!E12-'20180925'!E12</f>
        <v>0</v>
      </c>
      <c r="F12" s="29">
        <f>'20181011'!F12-'20180925'!F12</f>
        <v>0</v>
      </c>
      <c r="G12" s="29">
        <f>'20181011'!G12-'20180925'!G12</f>
        <v>0</v>
      </c>
      <c r="H12" s="29">
        <f>'20181011'!H12-'20180925'!H12</f>
        <v>-14.390000000003056</v>
      </c>
      <c r="I12" s="29">
        <f>'20181011'!I12-'20180925'!I12</f>
        <v>103.92800000000079</v>
      </c>
      <c r="J12" s="29">
        <f>'20181011'!J12-'20180925'!J12</f>
        <v>-27.242000000000189</v>
      </c>
      <c r="K12" s="30">
        <f>'20181011'!K12-'20180925'!K12</f>
        <v>-31.647933113247745</v>
      </c>
      <c r="L12" s="30">
        <f>'20181011'!L12-'20180925'!L12</f>
        <v>-33.307599229200605</v>
      </c>
      <c r="M12" s="30">
        <f>'20181011'!M12-'20180925'!M12</f>
        <v>-37.226300699100648</v>
      </c>
      <c r="N12" s="30">
        <f>'20181011'!N12-'20180925'!N12</f>
        <v>-41.330257165708645</v>
      </c>
    </row>
    <row r="13" spans="1:18" x14ac:dyDescent="0.25">
      <c r="A13" s="12">
        <f t="shared" si="0"/>
        <v>8</v>
      </c>
      <c r="B13" s="1" t="s">
        <v>54</v>
      </c>
      <c r="C13" s="1" t="s">
        <v>6</v>
      </c>
      <c r="D13" s="3" t="s">
        <v>134</v>
      </c>
      <c r="E13" s="29">
        <f>'20181011'!E13-'20180925'!E13</f>
        <v>0</v>
      </c>
      <c r="F13" s="29">
        <f>'20181011'!F13-'20180925'!F13</f>
        <v>0</v>
      </c>
      <c r="G13" s="29">
        <f>'20181011'!G13-'20180925'!G13</f>
        <v>0</v>
      </c>
      <c r="H13" s="29">
        <f>'20181011'!H13-'20180925'!H13</f>
        <v>0</v>
      </c>
      <c r="I13" s="29">
        <f>'20181011'!I13-'20180925'!I13</f>
        <v>305.09500000000025</v>
      </c>
      <c r="J13" s="29">
        <f>'20181011'!J13-'20180925'!J13</f>
        <v>232.28600000000006</v>
      </c>
      <c r="K13" s="30">
        <f>'20181011'!K13-'20180925'!K13</f>
        <v>265.11501512347331</v>
      </c>
      <c r="L13" s="30">
        <f>'20181011'!L13-'20180925'!L13</f>
        <v>281.88686998762114</v>
      </c>
      <c r="M13" s="30">
        <f>'20181011'!M13-'20180925'!M13</f>
        <v>300.70240300037403</v>
      </c>
      <c r="N13" s="30">
        <f>'20181011'!N13-'20180925'!N13</f>
        <v>315.93612337704144</v>
      </c>
    </row>
    <row r="14" spans="1:18" x14ac:dyDescent="0.25">
      <c r="A14" s="12">
        <f t="shared" si="0"/>
        <v>9</v>
      </c>
      <c r="B14" s="1" t="s">
        <v>55</v>
      </c>
      <c r="C14" s="1" t="s">
        <v>7</v>
      </c>
      <c r="D14" s="3" t="s">
        <v>134</v>
      </c>
      <c r="E14" s="29">
        <f>'20181011'!E14-'20180925'!E14</f>
        <v>0</v>
      </c>
      <c r="F14" s="29">
        <f>'20181011'!F14-'20180925'!F14</f>
        <v>0</v>
      </c>
      <c r="G14" s="29">
        <f>'20181011'!G14-'20180925'!G14</f>
        <v>0</v>
      </c>
      <c r="H14" s="29">
        <f>'20181011'!H14-'20180925'!H14</f>
        <v>-14.390000000003056</v>
      </c>
      <c r="I14" s="29">
        <f>'20181011'!I14-'20180925'!I14</f>
        <v>-201.16699999999946</v>
      </c>
      <c r="J14" s="29">
        <f>'20181011'!J14-'20180925'!J14</f>
        <v>-259.52800000000025</v>
      </c>
      <c r="K14" s="30">
        <f>'20181011'!K14-'20180925'!K14</f>
        <v>-296.76294823672157</v>
      </c>
      <c r="L14" s="30">
        <f>'20181011'!L14-'20180925'!L14</f>
        <v>-315.19446921682135</v>
      </c>
      <c r="M14" s="30">
        <f>'20181011'!M14-'20180925'!M14</f>
        <v>-337.92870369947536</v>
      </c>
      <c r="N14" s="30">
        <f>'20181011'!N14-'20180925'!N14</f>
        <v>-357.26638054275003</v>
      </c>
    </row>
    <row r="15" spans="1:18" x14ac:dyDescent="0.25">
      <c r="A15" s="12">
        <f t="shared" si="0"/>
        <v>10</v>
      </c>
      <c r="B15" s="1" t="s">
        <v>8</v>
      </c>
      <c r="C15" s="1" t="s">
        <v>9</v>
      </c>
      <c r="D15" s="3" t="s">
        <v>134</v>
      </c>
      <c r="E15" s="29">
        <f>'20181011'!E15-'20180925'!E15</f>
        <v>0</v>
      </c>
      <c r="F15" s="29">
        <f>'20181011'!F15-'20180925'!F15</f>
        <v>0</v>
      </c>
      <c r="G15" s="29">
        <f>'20181011'!G15-'20180925'!G15</f>
        <v>0</v>
      </c>
      <c r="H15" s="29">
        <f>'20181011'!H15-'20180925'!H15</f>
        <v>16.960000000000946</v>
      </c>
      <c r="I15" s="29">
        <f>'20181011'!I15-'20180925'!I15</f>
        <v>59.954999999999927</v>
      </c>
      <c r="J15" s="29">
        <f>'20181011'!J15-'20180925'!J15</f>
        <v>256.18000000000029</v>
      </c>
      <c r="K15" s="30">
        <f>'20181011'!K15-'20180925'!K15</f>
        <v>268.86618392447781</v>
      </c>
      <c r="L15" s="30">
        <f>'20181011'!L15-'20180925'!L15</f>
        <v>279.79183760762498</v>
      </c>
      <c r="M15" s="30">
        <f>'20181011'!M15-'20180925'!M15</f>
        <v>291.05161034567573</v>
      </c>
      <c r="N15" s="30">
        <f>'20181011'!N15-'20180925'!N15</f>
        <v>302.68999404641727</v>
      </c>
    </row>
    <row r="16" spans="1:18" x14ac:dyDescent="0.25">
      <c r="A16" s="12">
        <f t="shared" si="0"/>
        <v>11</v>
      </c>
      <c r="B16" s="1" t="s">
        <v>10</v>
      </c>
      <c r="C16" s="1" t="s">
        <v>11</v>
      </c>
      <c r="D16" s="3" t="s">
        <v>134</v>
      </c>
      <c r="E16" s="29">
        <f>'20181011'!E16-'20180925'!E16</f>
        <v>0</v>
      </c>
      <c r="F16" s="29">
        <f>'20181011'!F16-'20180925'!F16</f>
        <v>0</v>
      </c>
      <c r="G16" s="29">
        <f>'20181011'!G16-'20180925'!G16</f>
        <v>0</v>
      </c>
      <c r="H16" s="29">
        <f>'20181011'!H16-'20180925'!H16</f>
        <v>2.5709999999999127</v>
      </c>
      <c r="I16" s="29">
        <f>'20181011'!I16-'20180925'!I16</f>
        <v>-12.6299999999992</v>
      </c>
      <c r="J16" s="29">
        <f>'20181011'!J16-'20180925'!J16</f>
        <v>-99.454999999999927</v>
      </c>
      <c r="K16" s="30">
        <f>'20181011'!K16-'20180925'!K16</f>
        <v>-105.16050709638512</v>
      </c>
      <c r="L16" s="30">
        <f>'20181011'!L16-'20180925'!L16</f>
        <v>-110.94433498668513</v>
      </c>
      <c r="M16" s="30">
        <f>'20181011'!M16-'20180925'!M16</f>
        <v>-116.93532907596818</v>
      </c>
      <c r="N16" s="30">
        <f>'20181011'!N16-'20180925'!N16</f>
        <v>-123.24983684606923</v>
      </c>
    </row>
    <row r="17" spans="1:14" s="18" customFormat="1" x14ac:dyDescent="0.25">
      <c r="A17" s="15"/>
      <c r="B17" s="16" t="s">
        <v>56</v>
      </c>
      <c r="C17" s="16" t="s">
        <v>57</v>
      </c>
      <c r="D17" s="17"/>
      <c r="E17" s="15">
        <v>2012</v>
      </c>
      <c r="F17" s="15">
        <v>2013</v>
      </c>
      <c r="G17" s="15">
        <v>2014</v>
      </c>
      <c r="H17" s="15">
        <v>2015</v>
      </c>
      <c r="I17" s="15">
        <v>2016</v>
      </c>
      <c r="J17" s="15">
        <v>2017</v>
      </c>
      <c r="K17" s="15">
        <v>2018</v>
      </c>
      <c r="L17" s="15">
        <v>2019</v>
      </c>
      <c r="M17" s="15">
        <v>2020</v>
      </c>
      <c r="N17" s="15">
        <v>2021</v>
      </c>
    </row>
    <row r="18" spans="1:14" ht="16.5" x14ac:dyDescent="0.3">
      <c r="A18" s="12">
        <f>A16+1</f>
        <v>12</v>
      </c>
      <c r="B18" s="1" t="s">
        <v>2</v>
      </c>
      <c r="C18" s="1" t="s">
        <v>3</v>
      </c>
      <c r="D18" s="45" t="s">
        <v>135</v>
      </c>
      <c r="E18" s="31">
        <f>'20181011'!E18-'20180925'!E18</f>
        <v>0</v>
      </c>
      <c r="F18" s="31">
        <f>'20181011'!F18-'20180925'!F18</f>
        <v>0</v>
      </c>
      <c r="G18" s="31">
        <f>'20181011'!G18-'20180925'!G18</f>
        <v>0</v>
      </c>
      <c r="H18" s="31">
        <f>'20181011'!H18-'20180925'!H18</f>
        <v>0</v>
      </c>
      <c r="I18" s="31">
        <f>'20181011'!I18-'20180925'!I18</f>
        <v>-1.8782444250501573</v>
      </c>
      <c r="J18" s="31">
        <f>'20181011'!J18-'20180925'!J18</f>
        <v>-0.91756452875799699</v>
      </c>
      <c r="K18" s="32">
        <f>'20181011'!K18-'20180925'!K18</f>
        <v>0</v>
      </c>
      <c r="L18" s="32">
        <f>'20181011'!L18-'20180925'!L18</f>
        <v>0</v>
      </c>
      <c r="M18" s="32">
        <f>'20181011'!M18-'20180925'!M18</f>
        <v>0</v>
      </c>
      <c r="N18" s="32">
        <f>'20181011'!N18-'20180925'!N18</f>
        <v>0</v>
      </c>
    </row>
    <row r="19" spans="1:14" ht="16.5" x14ac:dyDescent="0.3">
      <c r="A19" s="12">
        <f>A18+1</f>
        <v>13</v>
      </c>
      <c r="B19" s="1" t="s">
        <v>52</v>
      </c>
      <c r="C19" s="1" t="s">
        <v>4</v>
      </c>
      <c r="D19" s="45" t="s">
        <v>135</v>
      </c>
      <c r="E19" s="31">
        <f>'20181011'!E19-'20180925'!E19</f>
        <v>0</v>
      </c>
      <c r="F19" s="31">
        <f>'20181011'!F19-'20180925'!F19</f>
        <v>0</v>
      </c>
      <c r="G19" s="31">
        <f>'20181011'!G19-'20180925'!G19</f>
        <v>0</v>
      </c>
      <c r="H19" s="31">
        <f>'20181011'!H19-'20180925'!H19</f>
        <v>0</v>
      </c>
      <c r="I19" s="31">
        <f>'20181011'!I19-'20180925'!I19</f>
        <v>1.1656801569502884</v>
      </c>
      <c r="J19" s="31">
        <f>'20181011'!J19-'20180925'!J19</f>
        <v>-6.1752356939059894E-5</v>
      </c>
      <c r="K19" s="32">
        <f>'20181011'!K19-'20180925'!K19</f>
        <v>0</v>
      </c>
      <c r="L19" s="32">
        <f>'20181011'!L19-'20180925'!L19</f>
        <v>0</v>
      </c>
      <c r="M19" s="32">
        <f>'20181011'!M19-'20180925'!M19</f>
        <v>0</v>
      </c>
      <c r="N19" s="32">
        <f>'20181011'!N19-'20180925'!N19</f>
        <v>0</v>
      </c>
    </row>
    <row r="20" spans="1:14" ht="16.5" x14ac:dyDescent="0.3">
      <c r="A20" s="12">
        <f t="shared" ref="A20:A24" si="1">A19+1</f>
        <v>14</v>
      </c>
      <c r="B20" s="1" t="s">
        <v>53</v>
      </c>
      <c r="C20" s="1" t="s">
        <v>5</v>
      </c>
      <c r="D20" s="45" t="s">
        <v>135</v>
      </c>
      <c r="E20" s="31">
        <f>'20181011'!E20-'20180925'!E20</f>
        <v>0</v>
      </c>
      <c r="F20" s="31">
        <f>'20181011'!F20-'20180925'!F20</f>
        <v>0</v>
      </c>
      <c r="G20" s="31">
        <f>'20181011'!G20-'20180925'!G20</f>
        <v>0</v>
      </c>
      <c r="H20" s="31">
        <f>'20181011'!H20-'20180925'!H20</f>
        <v>-0.32122070116749057</v>
      </c>
      <c r="I20" s="31">
        <f>'20181011'!I20-'20180925'!I20</f>
        <v>2.5804856426337119</v>
      </c>
      <c r="J20" s="31">
        <f>'20181011'!J20-'20180925'!J20</f>
        <v>-3.1726724340701988</v>
      </c>
      <c r="K20" s="32">
        <f>'20181011'!K20-'20180925'!K20</f>
        <v>-4.7753109111137171E-2</v>
      </c>
      <c r="L20" s="32">
        <f>'20181011'!L20-'20180925'!L20</f>
        <v>-9.0324209337300232E-3</v>
      </c>
      <c r="M20" s="32">
        <f>'20181011'!M20-'20180925'!M20</f>
        <v>-3.5203473285050357E-2</v>
      </c>
      <c r="N20" s="32">
        <f>'20181011'!N20-'20180925'!N20</f>
        <v>-3.4578142111052479E-2</v>
      </c>
    </row>
    <row r="21" spans="1:14" ht="16.5" x14ac:dyDescent="0.3">
      <c r="A21" s="12">
        <f t="shared" si="1"/>
        <v>15</v>
      </c>
      <c r="B21" s="1" t="s">
        <v>54</v>
      </c>
      <c r="C21" s="1" t="s">
        <v>6</v>
      </c>
      <c r="D21" s="45" t="s">
        <v>135</v>
      </c>
      <c r="E21" s="31">
        <f>'20181011'!E21-'20180925'!E21</f>
        <v>0</v>
      </c>
      <c r="F21" s="31">
        <f>'20181011'!F21-'20180925'!F21</f>
        <v>0</v>
      </c>
      <c r="G21" s="31">
        <f>'20181011'!G21-'20180925'!G21</f>
        <v>0</v>
      </c>
      <c r="H21" s="31">
        <f>'20181011'!H21-'20180925'!H21</f>
        <v>0</v>
      </c>
      <c r="I21" s="31">
        <f>'20181011'!I21-'20180925'!I21</f>
        <v>6.6077668414183606</v>
      </c>
      <c r="J21" s="31">
        <f>'20181011'!J21-'20180925'!J21</f>
        <v>-2.8723660841592391</v>
      </c>
      <c r="K21" s="32">
        <f>'20181011'!K21-'20180925'!K21</f>
        <v>0</v>
      </c>
      <c r="L21" s="32">
        <f>'20181011'!L21-'20180925'!L21</f>
        <v>0</v>
      </c>
      <c r="M21" s="32">
        <f>'20181011'!M21-'20180925'!M21</f>
        <v>0</v>
      </c>
      <c r="N21" s="32">
        <f>'20181011'!N21-'20180925'!N21</f>
        <v>0</v>
      </c>
    </row>
    <row r="22" spans="1:14" x14ac:dyDescent="0.25">
      <c r="A22" s="12">
        <f t="shared" si="1"/>
        <v>16</v>
      </c>
      <c r="B22" s="1" t="s">
        <v>55</v>
      </c>
      <c r="C22" s="1" t="s">
        <v>58</v>
      </c>
      <c r="D22" s="20" t="s">
        <v>59</v>
      </c>
      <c r="E22" s="31" t="s">
        <v>59</v>
      </c>
      <c r="F22" s="31" t="s">
        <v>59</v>
      </c>
      <c r="G22" s="31" t="s">
        <v>59</v>
      </c>
      <c r="H22" s="31" t="s">
        <v>59</v>
      </c>
      <c r="I22" s="31" t="s">
        <v>59</v>
      </c>
      <c r="J22" s="31" t="s">
        <v>59</v>
      </c>
      <c r="K22" s="32" t="s">
        <v>59</v>
      </c>
      <c r="L22" s="32" t="s">
        <v>59</v>
      </c>
      <c r="M22" s="32" t="s">
        <v>59</v>
      </c>
      <c r="N22" s="32" t="s">
        <v>59</v>
      </c>
    </row>
    <row r="23" spans="1:14" ht="16.5" x14ac:dyDescent="0.3">
      <c r="A23" s="12">
        <f t="shared" si="1"/>
        <v>17</v>
      </c>
      <c r="B23" s="1" t="s">
        <v>8</v>
      </c>
      <c r="C23" s="1" t="s">
        <v>9</v>
      </c>
      <c r="D23" s="45" t="s">
        <v>135</v>
      </c>
      <c r="E23" s="31">
        <f>'20181011'!E23-'20180925'!E23</f>
        <v>0</v>
      </c>
      <c r="F23" s="31">
        <f>'20181011'!F23-'20180925'!F23</f>
        <v>0</v>
      </c>
      <c r="G23" s="31">
        <f>'20181011'!G23-'20180925'!G23</f>
        <v>0</v>
      </c>
      <c r="H23" s="31">
        <f>'20181011'!H23-'20180925'!H23</f>
        <v>0.13372950699781505</v>
      </c>
      <c r="I23" s="31">
        <f>'20181011'!I23-'20180925'!I23</f>
        <v>0.32348759335290023</v>
      </c>
      <c r="J23" s="31">
        <f>'20181011'!J23-'20180925'!J23</f>
        <v>1.4160661929608631</v>
      </c>
      <c r="K23" s="32">
        <f>'20181011'!K23-'20180925'!K23</f>
        <v>0</v>
      </c>
      <c r="L23" s="32">
        <f>'20181011'!L23-'20180925'!L23</f>
        <v>0</v>
      </c>
      <c r="M23" s="32">
        <f>'20181011'!M23-'20180925'!M23</f>
        <v>0</v>
      </c>
      <c r="N23" s="32">
        <f>'20181011'!N23-'20180925'!N23</f>
        <v>0</v>
      </c>
    </row>
    <row r="24" spans="1:14" ht="16.5" x14ac:dyDescent="0.3">
      <c r="A24" s="12">
        <f t="shared" si="1"/>
        <v>18</v>
      </c>
      <c r="B24" s="1" t="s">
        <v>10</v>
      </c>
      <c r="C24" s="1" t="s">
        <v>11</v>
      </c>
      <c r="D24" s="45" t="s">
        <v>135</v>
      </c>
      <c r="E24" s="31">
        <f>'20181011'!E24-'20180925'!E24</f>
        <v>0</v>
      </c>
      <c r="F24" s="31">
        <f>'20181011'!F24-'20180925'!F24</f>
        <v>0</v>
      </c>
      <c r="G24" s="31">
        <f>'20181011'!G24-'20180925'!G24</f>
        <v>0</v>
      </c>
      <c r="H24" s="31">
        <f>'20181011'!H24-'20180925'!H24</f>
        <v>1.9904883919918959E-2</v>
      </c>
      <c r="I24" s="31">
        <f>'20181011'!I24-'20180925'!I24</f>
        <v>-0.11612175632598198</v>
      </c>
      <c r="J24" s="31">
        <f>'20181011'!J24-'20180925'!J24</f>
        <v>-0.6215961613869041</v>
      </c>
      <c r="K24" s="32">
        <f>'20181011'!K24-'20180925'!K24</f>
        <v>0</v>
      </c>
      <c r="L24" s="32">
        <f>'20181011'!L24-'20180925'!L24</f>
        <v>0</v>
      </c>
      <c r="M24" s="32">
        <f>'20181011'!M24-'20180925'!M24</f>
        <v>0</v>
      </c>
      <c r="N24" s="32">
        <f>'20181011'!N24-'20180925'!N24</f>
        <v>0</v>
      </c>
    </row>
    <row r="25" spans="1:14" s="18" customFormat="1" x14ac:dyDescent="0.25">
      <c r="A25" s="15"/>
      <c r="B25" s="16" t="s">
        <v>60</v>
      </c>
      <c r="C25" s="16" t="s">
        <v>61</v>
      </c>
      <c r="D25" s="17"/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15">
        <v>2019</v>
      </c>
      <c r="M25" s="15">
        <v>2020</v>
      </c>
      <c r="N25" s="15">
        <v>2021</v>
      </c>
    </row>
    <row r="26" spans="1:14" x14ac:dyDescent="0.25">
      <c r="A26" s="12">
        <f>A24+1</f>
        <v>19</v>
      </c>
      <c r="B26" s="1" t="s">
        <v>2</v>
      </c>
      <c r="C26" s="1" t="s">
        <v>3</v>
      </c>
      <c r="D26" s="3" t="s">
        <v>134</v>
      </c>
      <c r="E26" s="29">
        <f>'20181011'!E26-'20180925'!E26</f>
        <v>0</v>
      </c>
      <c r="F26" s="29">
        <f>'20181011'!F26-'20180925'!F26</f>
        <v>0</v>
      </c>
      <c r="G26" s="29">
        <f>'20181011'!G26-'20180925'!G26</f>
        <v>0</v>
      </c>
      <c r="H26" s="29">
        <f>'20181011'!H26-'20180925'!H26</f>
        <v>0</v>
      </c>
      <c r="I26" s="29">
        <f>'20181011'!I26-'20180925'!I26</f>
        <v>-274.4950000000008</v>
      </c>
      <c r="J26" s="29">
        <f>'20181011'!J26-'20180925'!J26</f>
        <v>-425.08299999999872</v>
      </c>
      <c r="K26" s="30">
        <f>'20181011'!K26-'20180925'!K26</f>
        <v>-454.04838724964065</v>
      </c>
      <c r="L26" s="30">
        <f>'20181011'!L26-'20180925'!L26</f>
        <v>-485.14647729275748</v>
      </c>
      <c r="M26" s="30">
        <f>'20181011'!M26-'20180925'!M26</f>
        <v>-513.77581558936436</v>
      </c>
      <c r="N26" s="30">
        <f>'20181011'!N26-'20180925'!N26</f>
        <v>-543.5729150093357</v>
      </c>
    </row>
    <row r="27" spans="1:14" x14ac:dyDescent="0.25">
      <c r="A27" s="12">
        <f>A26+1</f>
        <v>20</v>
      </c>
      <c r="B27" s="1" t="s">
        <v>52</v>
      </c>
      <c r="C27" s="1" t="s">
        <v>4</v>
      </c>
      <c r="D27" s="3" t="s">
        <v>134</v>
      </c>
      <c r="E27" s="29">
        <f>'20181011'!E27-'20180925'!E27</f>
        <v>0</v>
      </c>
      <c r="F27" s="29">
        <f>'20181011'!F27-'20180925'!F27</f>
        <v>0</v>
      </c>
      <c r="G27" s="29">
        <f>'20181011'!G27-'20180925'!G27</f>
        <v>0</v>
      </c>
      <c r="H27" s="29">
        <f>'20181011'!H27-'20180925'!H27</f>
        <v>0</v>
      </c>
      <c r="I27" s="29">
        <f>'20181011'!I27-'20180925'!I27</f>
        <v>11.994999999999891</v>
      </c>
      <c r="J27" s="29">
        <f>'20181011'!J27-'20180925'!J27</f>
        <v>-34.552000000000589</v>
      </c>
      <c r="K27" s="30">
        <f>'20181011'!K27-'20180925'!K27</f>
        <v>-37.352408189507514</v>
      </c>
      <c r="L27" s="30">
        <f>'20181011'!L27-'20180925'!L27</f>
        <v>-39.749288529498699</v>
      </c>
      <c r="M27" s="30">
        <f>'20181011'!M27-'20180925'!M27</f>
        <v>-42.00216900628493</v>
      </c>
      <c r="N27" s="30">
        <f>'20181011'!N27-'20180925'!N27</f>
        <v>-44.254647021050914</v>
      </c>
    </row>
    <row r="28" spans="1:14" x14ac:dyDescent="0.25">
      <c r="A28" s="12">
        <f t="shared" ref="A28:A32" si="2">A27+1</f>
        <v>21</v>
      </c>
      <c r="B28" s="1" t="s">
        <v>53</v>
      </c>
      <c r="C28" s="1" t="s">
        <v>5</v>
      </c>
      <c r="D28" s="3" t="s">
        <v>134</v>
      </c>
      <c r="E28" s="29">
        <f>'20181011'!E28-'20180925'!E28</f>
        <v>0</v>
      </c>
      <c r="F28" s="29">
        <f>'20181011'!F28-'20180925'!F28</f>
        <v>0</v>
      </c>
      <c r="G28" s="29">
        <f>'20181011'!G28-'20180925'!G28</f>
        <v>0</v>
      </c>
      <c r="H28" s="29">
        <f>'20181011'!H28-'20180925'!H28</f>
        <v>-1.829000000000633</v>
      </c>
      <c r="I28" s="29">
        <f>'20181011'!I28-'20180925'!I28</f>
        <v>309.04899999999907</v>
      </c>
      <c r="J28" s="29">
        <f>'20181011'!J28-'20180925'!J28</f>
        <v>254.60500000000047</v>
      </c>
      <c r="K28" s="30">
        <f>'20181011'!K28-'20180925'!K28</f>
        <v>266.6293599323435</v>
      </c>
      <c r="L28" s="30">
        <f>'20181011'!L28-'20180925'!L28</f>
        <v>283.66564631141955</v>
      </c>
      <c r="M28" s="30">
        <f>'20181011'!M28-'20180925'!M28</f>
        <v>308.1447206277744</v>
      </c>
      <c r="N28" s="30">
        <f>'20181011'!N28-'20180925'!N28</f>
        <v>332.41753532586699</v>
      </c>
    </row>
    <row r="29" spans="1:14" x14ac:dyDescent="0.25">
      <c r="A29" s="12">
        <f t="shared" si="2"/>
        <v>22</v>
      </c>
      <c r="B29" s="1" t="s">
        <v>54</v>
      </c>
      <c r="C29" s="1" t="s">
        <v>6</v>
      </c>
      <c r="D29" s="3" t="s">
        <v>134</v>
      </c>
      <c r="E29" s="29">
        <f>'20181011'!E29-'20180925'!E29</f>
        <v>0</v>
      </c>
      <c r="F29" s="29">
        <f>'20181011'!F29-'20180925'!F29</f>
        <v>0</v>
      </c>
      <c r="G29" s="29">
        <f>'20181011'!G29-'20180925'!G29</f>
        <v>0</v>
      </c>
      <c r="H29" s="29">
        <f>'20181011'!H29-'20180925'!H29</f>
        <v>0</v>
      </c>
      <c r="I29" s="29">
        <f>'20181011'!I29-'20180925'!I29</f>
        <v>377.39499999999953</v>
      </c>
      <c r="J29" s="29">
        <f>'20181011'!J29-'20180925'!J29</f>
        <v>299.55200000000059</v>
      </c>
      <c r="K29" s="30">
        <f>'20181011'!K29-'20180925'!K29</f>
        <v>351.2646268248609</v>
      </c>
      <c r="L29" s="30">
        <f>'20181011'!L29-'20180925'!L29</f>
        <v>381.61308292969261</v>
      </c>
      <c r="M29" s="30">
        <f>'20181011'!M29-'20180925'!M29</f>
        <v>415.59797530313608</v>
      </c>
      <c r="N29" s="30">
        <f>'20181011'!N29-'20180925'!N29</f>
        <v>445.11602271941501</v>
      </c>
    </row>
    <row r="30" spans="1:14" x14ac:dyDescent="0.25">
      <c r="A30" s="12">
        <f t="shared" si="2"/>
        <v>23</v>
      </c>
      <c r="B30" s="1" t="s">
        <v>55</v>
      </c>
      <c r="C30" s="1" t="s">
        <v>58</v>
      </c>
      <c r="D30" s="3" t="s">
        <v>134</v>
      </c>
      <c r="E30" s="29">
        <f>'20181011'!E30-'20180925'!E30</f>
        <v>0</v>
      </c>
      <c r="F30" s="29">
        <f>'20181011'!F30-'20180925'!F30</f>
        <v>0</v>
      </c>
      <c r="G30" s="29">
        <f>'20181011'!G30-'20180925'!G30</f>
        <v>0</v>
      </c>
      <c r="H30" s="29">
        <f>'20181011'!H30-'20180925'!H30</f>
        <v>-1.8290000000000006</v>
      </c>
      <c r="I30" s="29">
        <f>'20181011'!I30-'20180925'!I30</f>
        <v>-68.346000000000004</v>
      </c>
      <c r="J30" s="29">
        <f>'20181011'!J30-'20180925'!J30</f>
        <v>-44.947000000000003</v>
      </c>
      <c r="K30" s="30">
        <f>'20181011'!K30-'20180925'!K30</f>
        <v>-84.635266892517393</v>
      </c>
      <c r="L30" s="30">
        <f>'20181011'!L30-'20180925'!L30</f>
        <v>-97.947436618272604</v>
      </c>
      <c r="M30" s="30">
        <f>'20181011'!M30-'20180925'!M30</f>
        <v>-107.45325467536094</v>
      </c>
      <c r="N30" s="30">
        <f>'20181011'!N30-'20180925'!N30</f>
        <v>-112.69848739354768</v>
      </c>
    </row>
    <row r="31" spans="1:14" x14ac:dyDescent="0.25">
      <c r="A31" s="12">
        <f t="shared" si="2"/>
        <v>24</v>
      </c>
      <c r="B31" s="1" t="s">
        <v>8</v>
      </c>
      <c r="C31" s="1" t="s">
        <v>9</v>
      </c>
      <c r="D31" s="3" t="s">
        <v>134</v>
      </c>
      <c r="E31" s="29">
        <f>'20181011'!E31-'20180925'!E31</f>
        <v>0</v>
      </c>
      <c r="F31" s="29">
        <f>'20181011'!F31-'20180925'!F31</f>
        <v>0</v>
      </c>
      <c r="G31" s="29">
        <f>'20181011'!G31-'20180925'!G31</f>
        <v>0</v>
      </c>
      <c r="H31" s="29">
        <f>'20181011'!H31-'20180925'!H31</f>
        <v>4.5020000000004075</v>
      </c>
      <c r="I31" s="29">
        <f>'20181011'!I31-'20180925'!I31</f>
        <v>51.510000000000218</v>
      </c>
      <c r="J31" s="29">
        <f>'20181011'!J31-'20180925'!J31</f>
        <v>276.40200000000004</v>
      </c>
      <c r="K31" s="30">
        <f>'20181011'!K31-'20180925'!K31</f>
        <v>299.37245608597368</v>
      </c>
      <c r="L31" s="30">
        <f>'20181011'!L31-'20180925'!L31</f>
        <v>321.19543415619046</v>
      </c>
      <c r="M31" s="30">
        <f>'20181011'!M31-'20180925'!M31</f>
        <v>344.47919235140944</v>
      </c>
      <c r="N31" s="30">
        <f>'20181011'!N31-'20180925'!N31</f>
        <v>369.35987778739218</v>
      </c>
    </row>
    <row r="32" spans="1:14" x14ac:dyDescent="0.25">
      <c r="A32" s="12">
        <f t="shared" si="2"/>
        <v>25</v>
      </c>
      <c r="B32" s="1" t="s">
        <v>10</v>
      </c>
      <c r="C32" s="1" t="s">
        <v>11</v>
      </c>
      <c r="D32" s="3" t="s">
        <v>134</v>
      </c>
      <c r="E32" s="29">
        <f>'20181011'!E32-'20180925'!E32</f>
        <v>0</v>
      </c>
      <c r="F32" s="29">
        <f>'20181011'!F32-'20180925'!F32</f>
        <v>0</v>
      </c>
      <c r="G32" s="29">
        <f>'20181011'!G32-'20180925'!G32</f>
        <v>0</v>
      </c>
      <c r="H32" s="29">
        <f>'20181011'!H32-'20180925'!H32</f>
        <v>2.672999999998865</v>
      </c>
      <c r="I32" s="29">
        <f>'20181011'!I32-'20180925'!I32</f>
        <v>-14.0049999999992</v>
      </c>
      <c r="J32" s="29">
        <f>'20181011'!J32-'20180925'!J32</f>
        <v>-105.08500000000276</v>
      </c>
      <c r="K32" s="30">
        <f>'20181011'!K32-'20180925'!K32</f>
        <v>-112.78018969933328</v>
      </c>
      <c r="L32" s="30">
        <f>'20181011'!L32-'20180925'!L32</f>
        <v>-121.95767763611366</v>
      </c>
      <c r="M32" s="30">
        <f>'20181011'!M32-'20180925'!M32</f>
        <v>-132.39969399532129</v>
      </c>
      <c r="N32" s="30">
        <f>'20181011'!N32-'20180925'!N32</f>
        <v>-143.73575579520184</v>
      </c>
    </row>
    <row r="33" spans="1:14" x14ac:dyDescent="0.25">
      <c r="A33" s="8"/>
      <c r="B33" s="9" t="s">
        <v>62</v>
      </c>
      <c r="C33" s="9" t="s">
        <v>63</v>
      </c>
      <c r="D33" s="11"/>
      <c r="E33" s="15">
        <v>2012</v>
      </c>
      <c r="F33" s="15">
        <v>2013</v>
      </c>
      <c r="G33" s="15">
        <v>2014</v>
      </c>
      <c r="H33" s="15">
        <v>2015</v>
      </c>
      <c r="I33" s="15">
        <v>2016</v>
      </c>
      <c r="J33" s="15">
        <v>2017</v>
      </c>
      <c r="K33" s="15">
        <v>2018</v>
      </c>
      <c r="L33" s="15">
        <v>2019</v>
      </c>
      <c r="M33" s="15">
        <v>2020</v>
      </c>
      <c r="N33" s="15">
        <v>2021</v>
      </c>
    </row>
    <row r="34" spans="1:14" ht="16.5" x14ac:dyDescent="0.3">
      <c r="A34" s="12">
        <f>A32+1</f>
        <v>26</v>
      </c>
      <c r="B34" s="1" t="s">
        <v>64</v>
      </c>
      <c r="C34" s="1" t="s">
        <v>65</v>
      </c>
      <c r="D34" s="45" t="s">
        <v>135</v>
      </c>
      <c r="E34" s="31">
        <f>'20181011'!E34-'20180925'!E34</f>
        <v>0</v>
      </c>
      <c r="F34" s="31">
        <f>'20181011'!F34-'20180925'!F34</f>
        <v>0</v>
      </c>
      <c r="G34" s="31">
        <f>'20181011'!G34-'20180925'!G34</f>
        <v>0</v>
      </c>
      <c r="H34" s="31">
        <f>'20181011'!H34-'20180925'!H34</f>
        <v>4.6886893869668711E-6</v>
      </c>
      <c r="I34" s="31">
        <f>'20181011'!I34-'20180925'!I34</f>
        <v>0.59336297455701015</v>
      </c>
      <c r="J34" s="31">
        <f>'20181011'!J34-'20180925'!J34</f>
        <v>0.12682305092457113</v>
      </c>
      <c r="K34" s="32">
        <f>'20181011'!K34-'20180925'!K34</f>
        <v>-7.7632048395059883E-3</v>
      </c>
      <c r="L34" s="32">
        <f>'20181011'!L34-'20180925'!L34</f>
        <v>9.8196527507496967E-3</v>
      </c>
      <c r="M34" s="32">
        <f>'20181011'!M34-'20180925'!M34</f>
        <v>4.9264138787563638E-2</v>
      </c>
      <c r="N34" s="32">
        <f>'20181011'!N34-'20180925'!N34</f>
        <v>4.7324726143258999E-2</v>
      </c>
    </row>
    <row r="35" spans="1:14" ht="16.5" x14ac:dyDescent="0.3">
      <c r="A35" s="12">
        <f>A34+1</f>
        <v>27</v>
      </c>
      <c r="B35" s="19" t="s">
        <v>66</v>
      </c>
      <c r="C35" s="19" t="s">
        <v>67</v>
      </c>
      <c r="D35" s="45" t="s">
        <v>135</v>
      </c>
      <c r="E35" s="31">
        <f>'20181011'!E35-'20180925'!E35</f>
        <v>0</v>
      </c>
      <c r="F35" s="31">
        <f>'20181011'!F35-'20180925'!F35</f>
        <v>0</v>
      </c>
      <c r="G35" s="31">
        <f>'20181011'!G35-'20180925'!G35</f>
        <v>0</v>
      </c>
      <c r="H35" s="31">
        <f>'20181011'!H35-'20180925'!H35</f>
        <v>0</v>
      </c>
      <c r="I35" s="31">
        <f>'20181011'!I35-'20180925'!I35</f>
        <v>2.7341628654966144E-2</v>
      </c>
      <c r="J35" s="31">
        <f>'20181011'!J35-'20180925'!J35</f>
        <v>9.0178633343171555E-2</v>
      </c>
      <c r="K35" s="32">
        <f>'20181011'!K35-'20180925'!K35</f>
        <v>0</v>
      </c>
      <c r="L35" s="32">
        <f>'20181011'!L35-'20180925'!L35</f>
        <v>0</v>
      </c>
      <c r="M35" s="32">
        <f>'20181011'!M35-'20180925'!M35</f>
        <v>0</v>
      </c>
      <c r="N35" s="32">
        <f>'20181011'!N35-'20180925'!N35</f>
        <v>0</v>
      </c>
    </row>
    <row r="36" spans="1:14" ht="16.5" x14ac:dyDescent="0.3">
      <c r="A36" s="12">
        <f t="shared" ref="A36:A41" si="3">A35+1</f>
        <v>28</v>
      </c>
      <c r="B36" s="19" t="s">
        <v>68</v>
      </c>
      <c r="C36" s="19" t="s">
        <v>69</v>
      </c>
      <c r="D36" s="45" t="s">
        <v>135</v>
      </c>
      <c r="E36" s="31">
        <f>'20181011'!E36-'20180925'!E36</f>
        <v>0</v>
      </c>
      <c r="F36" s="31">
        <f>'20181011'!F36-'20180925'!F36</f>
        <v>0</v>
      </c>
      <c r="G36" s="31">
        <f>'20181011'!G36-'20180925'!G36</f>
        <v>0</v>
      </c>
      <c r="H36" s="31">
        <f>'20181011'!H36-'20180925'!H36</f>
        <v>0</v>
      </c>
      <c r="I36" s="31">
        <f>'20181011'!I36-'20180925'!I36</f>
        <v>-0.86321127324454494</v>
      </c>
      <c r="J36" s="31">
        <f>'20181011'!J36-'20180925'!J36</f>
        <v>-1.0110185037360679</v>
      </c>
      <c r="K36" s="32">
        <f>'20181011'!K36-'20180925'!K36</f>
        <v>0</v>
      </c>
      <c r="L36" s="32">
        <f>'20181011'!L36-'20180925'!L36</f>
        <v>0</v>
      </c>
      <c r="M36" s="32">
        <f>'20181011'!M36-'20180925'!M36</f>
        <v>0</v>
      </c>
      <c r="N36" s="32">
        <f>'20181011'!N36-'20180925'!N36</f>
        <v>0</v>
      </c>
    </row>
    <row r="37" spans="1:14" ht="16.5" x14ac:dyDescent="0.3">
      <c r="A37" s="12">
        <f t="shared" si="3"/>
        <v>29</v>
      </c>
      <c r="B37" s="19" t="s">
        <v>70</v>
      </c>
      <c r="C37" s="19" t="s">
        <v>71</v>
      </c>
      <c r="D37" s="45" t="s">
        <v>135</v>
      </c>
      <c r="E37" s="31">
        <f>'20181011'!E37-'20180925'!E37</f>
        <v>0</v>
      </c>
      <c r="F37" s="31">
        <f>'20181011'!F37-'20180925'!F37</f>
        <v>4.6629367034256575E-15</v>
      </c>
      <c r="G37" s="31">
        <f>'20181011'!G37-'20180925'!G37</f>
        <v>0</v>
      </c>
      <c r="H37" s="31">
        <f>'20181011'!H37-'20180925'!H37</f>
        <v>0.27524897457082886</v>
      </c>
      <c r="I37" s="31">
        <f>'20181011'!I37-'20180925'!I37</f>
        <v>3.332361492347431</v>
      </c>
      <c r="J37" s="31">
        <f>'20181011'!J37-'20180925'!J37</f>
        <v>0.92897529104558885</v>
      </c>
      <c r="K37" s="32">
        <f>'20181011'!K37-'20180925'!K37</f>
        <v>-1.6878320295177218E-5</v>
      </c>
      <c r="L37" s="32">
        <f>'20181011'!L37-'20180925'!L37</f>
        <v>2.8073970668174297E-6</v>
      </c>
      <c r="M37" s="32">
        <f>'20181011'!M37-'20180925'!M37</f>
        <v>-7.5176377833940933E-7</v>
      </c>
      <c r="N37" s="32">
        <f>'20181011'!N37-'20180925'!N37</f>
        <v>-2.1058374926496981E-5</v>
      </c>
    </row>
    <row r="38" spans="1:14" ht="16.5" x14ac:dyDescent="0.3">
      <c r="A38" s="12">
        <f t="shared" si="3"/>
        <v>30</v>
      </c>
      <c r="B38" s="19" t="s">
        <v>72</v>
      </c>
      <c r="C38" s="19" t="s">
        <v>73</v>
      </c>
      <c r="D38" s="45" t="s">
        <v>135</v>
      </c>
      <c r="E38" s="31">
        <f>'20181011'!E38-'20180925'!E38</f>
        <v>0</v>
      </c>
      <c r="F38" s="31">
        <f>'20181011'!F38-'20180925'!F38</f>
        <v>0</v>
      </c>
      <c r="G38" s="31">
        <f>'20181011'!G38-'20180925'!G38</f>
        <v>0</v>
      </c>
      <c r="H38" s="31">
        <f>'20181011'!H38-'20180925'!H38</f>
        <v>0</v>
      </c>
      <c r="I38" s="31">
        <f>'20181011'!I38-'20180925'!I38</f>
        <v>0.50197929685221254</v>
      </c>
      <c r="J38" s="31">
        <f>'20181011'!J38-'20180925'!J38</f>
        <v>-3.4728789761985013E-2</v>
      </c>
      <c r="K38" s="32">
        <f>'20181011'!K38-'20180925'!K38</f>
        <v>0</v>
      </c>
      <c r="L38" s="32">
        <f>'20181011'!L38-'20180925'!L38</f>
        <v>0</v>
      </c>
      <c r="M38" s="32">
        <f>'20181011'!M38-'20180925'!M38</f>
        <v>0</v>
      </c>
      <c r="N38" s="32">
        <f>'20181011'!N38-'20180925'!N38</f>
        <v>0</v>
      </c>
    </row>
    <row r="39" spans="1:14" x14ac:dyDescent="0.25">
      <c r="A39" s="12">
        <f t="shared" si="3"/>
        <v>31</v>
      </c>
      <c r="B39" s="19" t="s">
        <v>74</v>
      </c>
      <c r="C39" s="19" t="s">
        <v>75</v>
      </c>
      <c r="D39" s="20" t="s">
        <v>59</v>
      </c>
      <c r="E39" s="31">
        <f>'20181011'!E39-'20180925'!E39</f>
        <v>0</v>
      </c>
      <c r="F39" s="31">
        <f>'20181011'!F39-'20180925'!F39</f>
        <v>0</v>
      </c>
      <c r="G39" s="31">
        <f>'20181011'!G39-'20180925'!G39</f>
        <v>0</v>
      </c>
      <c r="H39" s="31">
        <f>'20181011'!H39-'20180925'!H39</f>
        <v>-581.18456642307569</v>
      </c>
      <c r="I39" s="31">
        <f>'20181011'!I39-'20180925'!I39</f>
        <v>-48.413179022841689</v>
      </c>
      <c r="J39" s="31">
        <f>'20181011'!J39-'20180925'!J39</f>
        <v>12.032164131414376</v>
      </c>
      <c r="K39" s="32">
        <f>'20181011'!K39-'20180925'!K39</f>
        <v>-87.21234660670396</v>
      </c>
      <c r="L39" s="32">
        <f>'20181011'!L39-'20180925'!L39</f>
        <v>91.947455944766176</v>
      </c>
      <c r="M39" s="32">
        <f>'20181011'!M39-'20180925'!M39</f>
        <v>80.247821007421337</v>
      </c>
      <c r="N39" s="32">
        <f>'20181011'!N39-'20180925'!N39</f>
        <v>4.8370385511322418</v>
      </c>
    </row>
    <row r="40" spans="1:14" ht="16.5" x14ac:dyDescent="0.3">
      <c r="A40" s="12">
        <f t="shared" si="3"/>
        <v>32</v>
      </c>
      <c r="B40" s="19" t="s">
        <v>76</v>
      </c>
      <c r="C40" s="19" t="s">
        <v>77</v>
      </c>
      <c r="D40" s="45" t="s">
        <v>135</v>
      </c>
      <c r="E40" s="31">
        <f>'20181011'!E40-'20180925'!E40</f>
        <v>0</v>
      </c>
      <c r="F40" s="31">
        <f>'20181011'!F40-'20180925'!F40</f>
        <v>0</v>
      </c>
      <c r="G40" s="31">
        <f>'20181011'!G40-'20180925'!G40</f>
        <v>0</v>
      </c>
      <c r="H40" s="31">
        <f>'20181011'!H40-'20180925'!H40</f>
        <v>-9.8527633328444608E-2</v>
      </c>
      <c r="I40" s="31">
        <f>'20181011'!I40-'20180925'!I40</f>
        <v>2.5665213972843048E-3</v>
      </c>
      <c r="J40" s="31">
        <f>'20181011'!J40-'20180925'!J40</f>
        <v>2.3383120007736125E-3</v>
      </c>
      <c r="K40" s="32">
        <f>'20181011'!K40-'20180925'!K40</f>
        <v>0</v>
      </c>
      <c r="L40" s="32">
        <f>'20181011'!L40-'20180925'!L40</f>
        <v>0</v>
      </c>
      <c r="M40" s="32">
        <f>'20181011'!M40-'20180925'!M40</f>
        <v>0</v>
      </c>
      <c r="N40" s="32">
        <f>'20181011'!N40-'20180925'!N40</f>
        <v>0</v>
      </c>
    </row>
    <row r="41" spans="1:14" ht="16.5" x14ac:dyDescent="0.3">
      <c r="A41" s="12">
        <f t="shared" si="3"/>
        <v>33</v>
      </c>
      <c r="B41" s="19" t="s">
        <v>78</v>
      </c>
      <c r="C41" s="19" t="s">
        <v>79</v>
      </c>
      <c r="D41" s="45" t="s">
        <v>135</v>
      </c>
      <c r="E41" s="31">
        <f>'20181011'!E41-'20180925'!E41</f>
        <v>0</v>
      </c>
      <c r="F41" s="31">
        <f>'20181011'!F41-'20180925'!F41</f>
        <v>0</v>
      </c>
      <c r="G41" s="31">
        <f>'20181011'!G41-'20180925'!G41</f>
        <v>0</v>
      </c>
      <c r="H41" s="31">
        <f>'20181011'!H41-'20180925'!H41</f>
        <v>-1.4331717807181121E-3</v>
      </c>
      <c r="I41" s="31">
        <f>'20181011'!I41-'20180925'!I41</f>
        <v>-1.8520612165673356E-3</v>
      </c>
      <c r="J41" s="31">
        <f>'20181011'!J41-'20180925'!J41</f>
        <v>2.9887813572401001E-2</v>
      </c>
      <c r="K41" s="32">
        <f>'20181011'!K41-'20180925'!K41</f>
        <v>0</v>
      </c>
      <c r="L41" s="32">
        <f>'20181011'!L41-'20180925'!L41</f>
        <v>0</v>
      </c>
      <c r="M41" s="32">
        <f>'20181011'!M41-'20180925'!M41</f>
        <v>0</v>
      </c>
      <c r="N41" s="32">
        <f>'20181011'!N41-'20180925'!N41</f>
        <v>0</v>
      </c>
    </row>
    <row r="42" spans="1:14" x14ac:dyDescent="0.25">
      <c r="A42" s="8"/>
      <c r="B42" s="9" t="s">
        <v>80</v>
      </c>
      <c r="C42" s="9" t="s">
        <v>81</v>
      </c>
      <c r="D42" s="11"/>
      <c r="E42" s="15">
        <v>2012</v>
      </c>
      <c r="F42" s="15">
        <v>2013</v>
      </c>
      <c r="G42" s="15">
        <v>2014</v>
      </c>
      <c r="H42" s="15">
        <v>2015</v>
      </c>
      <c r="I42" s="15">
        <v>2016</v>
      </c>
      <c r="J42" s="15">
        <v>2017</v>
      </c>
      <c r="K42" s="15">
        <v>2018</v>
      </c>
      <c r="L42" s="15">
        <v>2019</v>
      </c>
      <c r="M42" s="15">
        <v>2020</v>
      </c>
      <c r="N42" s="15">
        <v>2021</v>
      </c>
    </row>
    <row r="43" spans="1:14" ht="16.5" x14ac:dyDescent="0.3">
      <c r="A43" s="12">
        <f>A41+1</f>
        <v>34</v>
      </c>
      <c r="B43" s="1" t="s">
        <v>2</v>
      </c>
      <c r="C43" s="1" t="s">
        <v>3</v>
      </c>
      <c r="D43" s="45" t="s">
        <v>135</v>
      </c>
      <c r="E43" s="31">
        <f>'20181011'!E43-'20180925'!E43</f>
        <v>0</v>
      </c>
      <c r="F43" s="31">
        <f>'20181011'!F43-'20180925'!F43</f>
        <v>0</v>
      </c>
      <c r="G43" s="31">
        <f>'20181011'!G43-'20180925'!G43</f>
        <v>0</v>
      </c>
      <c r="H43" s="31">
        <f>'20181011'!H43-'20180925'!H43</f>
        <v>0</v>
      </c>
      <c r="I43" s="31">
        <f>'20181011'!I43-'20180925'!I43</f>
        <v>-1.1682757560753085</v>
      </c>
      <c r="J43" s="31">
        <f>'20181011'!J43-'20180925'!J43</f>
        <v>-0.62043645885901588</v>
      </c>
      <c r="K43" s="32">
        <f>'20181011'!K43-'20180925'!K43</f>
        <v>-6.9633367053798967E-2</v>
      </c>
      <c r="L43" s="32">
        <f>'20181011'!L43-'20180925'!L43</f>
        <v>-7.0204498753967393E-2</v>
      </c>
      <c r="M43" s="32">
        <f>'20181011'!M43-'20180925'!M43</f>
        <v>-6.0644402017008048E-2</v>
      </c>
      <c r="N43" s="32">
        <f>'20181011'!N43-'20180925'!N43</f>
        <v>-6.1044615233457389E-2</v>
      </c>
    </row>
    <row r="44" spans="1:14" ht="16.5" x14ac:dyDescent="0.3">
      <c r="A44" s="12">
        <f>A43+1</f>
        <v>35</v>
      </c>
      <c r="B44" s="1" t="s">
        <v>52</v>
      </c>
      <c r="C44" s="1" t="s">
        <v>4</v>
      </c>
      <c r="D44" s="45" t="s">
        <v>135</v>
      </c>
      <c r="E44" s="31">
        <f>'20181011'!E44-'20180925'!E44</f>
        <v>0</v>
      </c>
      <c r="F44" s="31">
        <f>'20181011'!F44-'20180925'!F44</f>
        <v>0</v>
      </c>
      <c r="G44" s="31">
        <f>'20181011'!G44-'20180925'!G44</f>
        <v>0</v>
      </c>
      <c r="H44" s="31">
        <f>'20181011'!H44-'20180925'!H44</f>
        <v>0</v>
      </c>
      <c r="I44" s="31">
        <f>'20181011'!I44-'20180925'!I44</f>
        <v>0.19623334331939984</v>
      </c>
      <c r="J44" s="31">
        <f>'20181011'!J44-'20180925'!J44</f>
        <v>8.9177532214772537E-3</v>
      </c>
      <c r="K44" s="32">
        <f>'20181011'!K44-'20180925'!K44</f>
        <v>7.7121093027332499E-3</v>
      </c>
      <c r="L44" s="32">
        <f>'20181011'!L44-'20180925'!L44</f>
        <v>6.9477754470052E-3</v>
      </c>
      <c r="M44" s="32">
        <f>'20181011'!M44-'20180925'!M44</f>
        <v>6.002954656710302E-3</v>
      </c>
      <c r="N44" s="32">
        <f>'20181011'!N44-'20180925'!N44</f>
        <v>6.0057371239222723E-3</v>
      </c>
    </row>
    <row r="45" spans="1:14" ht="16.5" x14ac:dyDescent="0.3">
      <c r="A45" s="12">
        <f t="shared" ref="A45:A49" si="4">A44+1</f>
        <v>36</v>
      </c>
      <c r="B45" s="1" t="s">
        <v>53</v>
      </c>
      <c r="C45" s="1" t="s">
        <v>5</v>
      </c>
      <c r="D45" s="45" t="s">
        <v>135</v>
      </c>
      <c r="E45" s="31">
        <f>'20181011'!E45-'20180925'!E45</f>
        <v>0</v>
      </c>
      <c r="F45" s="31">
        <f>'20181011'!F45-'20180925'!F45</f>
        <v>0</v>
      </c>
      <c r="G45" s="31">
        <f>'20181011'!G45-'20180925'!G45</f>
        <v>0</v>
      </c>
      <c r="H45" s="31">
        <f>'20181011'!H45-'20180925'!H45</f>
        <v>-6.9474407998638688E-2</v>
      </c>
      <c r="I45" s="31">
        <f>'20181011'!I45-'20180925'!I45</f>
        <v>0.55474958017913645</v>
      </c>
      <c r="J45" s="31">
        <f>'20181011'!J45-'20180925'!J45</f>
        <v>-0.59735580868972837</v>
      </c>
      <c r="K45" s="32">
        <f>'20181011'!K45-'20180925'!K45</f>
        <v>-1.8413255966000852E-2</v>
      </c>
      <c r="L45" s="32">
        <f>'20181011'!L45-'20180925'!L45</f>
        <v>-6.4834188872693321E-3</v>
      </c>
      <c r="M45" s="32">
        <f>'20181011'!M45-'20180925'!M45</f>
        <v>-1.5251059538150313E-2</v>
      </c>
      <c r="N45" s="32">
        <f>'20181011'!N45-'20180925'!N45</f>
        <v>-1.5541916615429807E-2</v>
      </c>
    </row>
    <row r="46" spans="1:14" ht="16.5" x14ac:dyDescent="0.3">
      <c r="A46" s="12">
        <f t="shared" si="4"/>
        <v>37</v>
      </c>
      <c r="B46" s="1" t="s">
        <v>54</v>
      </c>
      <c r="C46" s="1" t="s">
        <v>6</v>
      </c>
      <c r="D46" s="45" t="s">
        <v>135</v>
      </c>
      <c r="E46" s="31">
        <f>'20181011'!E46-'20180925'!E46</f>
        <v>0</v>
      </c>
      <c r="F46" s="31">
        <f>'20181011'!F46-'20180925'!F46</f>
        <v>0</v>
      </c>
      <c r="G46" s="31">
        <f>'20181011'!G46-'20180925'!G46</f>
        <v>0</v>
      </c>
      <c r="H46" s="31">
        <f>'20181011'!H46-'20180925'!H46</f>
        <v>0</v>
      </c>
      <c r="I46" s="31">
        <f>'20181011'!I46-'20180925'!I46</f>
        <v>1.430478076360006</v>
      </c>
      <c r="J46" s="31">
        <f>'20181011'!J46-'20180925'!J46</f>
        <v>-0.33039929994696937</v>
      </c>
      <c r="K46" s="32">
        <f>'20181011'!K46-'20180925'!K46</f>
        <v>0.14576838778099566</v>
      </c>
      <c r="L46" s="32">
        <f>'20181011'!L46-'20180925'!L46</f>
        <v>7.1469192141545124E-2</v>
      </c>
      <c r="M46" s="32">
        <f>'20181011'!M46-'20180925'!M46</f>
        <v>7.7842554947899822E-2</v>
      </c>
      <c r="N46" s="32">
        <f>'20181011'!N46-'20180925'!N46</f>
        <v>6.1188431029201684E-2</v>
      </c>
    </row>
    <row r="47" spans="1:14" ht="16.5" x14ac:dyDescent="0.3">
      <c r="A47" s="12">
        <f t="shared" si="4"/>
        <v>38</v>
      </c>
      <c r="B47" s="1" t="s">
        <v>55</v>
      </c>
      <c r="C47" s="1" t="s">
        <v>58</v>
      </c>
      <c r="D47" s="45" t="s">
        <v>135</v>
      </c>
      <c r="E47" s="31">
        <f>'20181011'!E47-'20180925'!E47</f>
        <v>0</v>
      </c>
      <c r="F47" s="31">
        <f>'20181011'!F47-'20180925'!F47</f>
        <v>0</v>
      </c>
      <c r="G47" s="31">
        <f>'20181011'!G47-'20180925'!G47</f>
        <v>0</v>
      </c>
      <c r="H47" s="31">
        <f>'20181011'!H47-'20180925'!H47</f>
        <v>-6.9474407998638688E-2</v>
      </c>
      <c r="I47" s="31">
        <f>'20181011'!I47-'20180925'!I47</f>
        <v>-0.87572849618086934</v>
      </c>
      <c r="J47" s="31">
        <f>'20181011'!J47-'20180925'!J47</f>
        <v>-0.266956508742759</v>
      </c>
      <c r="K47" s="32">
        <f>'20181011'!K47-'20180925'!K47</f>
        <v>-0.16418164374699651</v>
      </c>
      <c r="L47" s="32">
        <f>'20181011'!L47-'20180925'!L47</f>
        <v>-7.7952611028814456E-2</v>
      </c>
      <c r="M47" s="32">
        <f>'20181011'!M47-'20180925'!M47</f>
        <v>-9.3093614486050136E-2</v>
      </c>
      <c r="N47" s="32">
        <f>'20181011'!N47-'20180925'!N47</f>
        <v>-7.6730347644631491E-2</v>
      </c>
    </row>
    <row r="48" spans="1:14" ht="16.5" x14ac:dyDescent="0.3">
      <c r="A48" s="12">
        <f t="shared" si="4"/>
        <v>39</v>
      </c>
      <c r="B48" s="1" t="s">
        <v>8</v>
      </c>
      <c r="C48" s="1" t="s">
        <v>9</v>
      </c>
      <c r="D48" s="45" t="s">
        <v>135</v>
      </c>
      <c r="E48" s="31">
        <f>'20181011'!E48-'20180925'!E48</f>
        <v>0</v>
      </c>
      <c r="F48" s="31">
        <f>'20181011'!F48-'20180925'!F48</f>
        <v>0</v>
      </c>
      <c r="G48" s="31">
        <f>'20181011'!G48-'20180925'!G48</f>
        <v>0</v>
      </c>
      <c r="H48" s="31">
        <f>'20181011'!H48-'20180925'!H48</f>
        <v>8.1882276557096567E-2</v>
      </c>
      <c r="I48" s="31">
        <f>'20181011'!I48-'20180925'!I48</f>
        <v>0.20158785673031154</v>
      </c>
      <c r="J48" s="31">
        <f>'20181011'!J48-'20180925'!J48</f>
        <v>0.90567312894252039</v>
      </c>
      <c r="K48" s="32">
        <f>'20181011'!K48-'20180925'!K48</f>
        <v>5.7494746500986516E-2</v>
      </c>
      <c r="L48" s="32">
        <f>'20181011'!L48-'20180925'!L48</f>
        <v>4.7520048071337584E-2</v>
      </c>
      <c r="M48" s="32">
        <f>'20181011'!M48-'20180925'!M48</f>
        <v>4.7546861046865896E-2</v>
      </c>
      <c r="N48" s="32">
        <f>'20181011'!N48-'20180925'!N48</f>
        <v>4.7714204797422166E-2</v>
      </c>
    </row>
    <row r="49" spans="1:14" ht="16.5" x14ac:dyDescent="0.3">
      <c r="A49" s="12">
        <f t="shared" si="4"/>
        <v>40</v>
      </c>
      <c r="B49" s="1" t="s">
        <v>10</v>
      </c>
      <c r="C49" s="1" t="s">
        <v>11</v>
      </c>
      <c r="D49" s="45" t="s">
        <v>135</v>
      </c>
      <c r="E49" s="31">
        <f>'20181011'!E49-'20180925'!E49</f>
        <v>0</v>
      </c>
      <c r="F49" s="31">
        <f>'20181011'!F49-'20180925'!F49</f>
        <v>0</v>
      </c>
      <c r="G49" s="31">
        <f>'20181011'!G49-'20180925'!G49</f>
        <v>0</v>
      </c>
      <c r="H49" s="31">
        <f>'20181011'!H49-'20180925'!H49</f>
        <v>-1.2412696522895894E-2</v>
      </c>
      <c r="I49" s="31">
        <f>'20181011'!I49-'20180925'!I49</f>
        <v>7.127176577794847E-2</v>
      </c>
      <c r="J49" s="31">
        <f>'20181011'!J49-'20180925'!J49</f>
        <v>0.39034330611751411</v>
      </c>
      <c r="K49" s="32">
        <f>'20181011'!K49-'20180925'!K49</f>
        <v>2.283976721611447E-2</v>
      </c>
      <c r="L49" s="32">
        <f>'20181011'!L49-'20180925'!L49</f>
        <v>2.2220051724320733E-2</v>
      </c>
      <c r="M49" s="32">
        <f>'20181011'!M49-'20180925'!M49</f>
        <v>2.2345565049007643E-2</v>
      </c>
      <c r="N49" s="32">
        <f>'20181011'!N49-'20180925'!N49</f>
        <v>2.2866235402213775E-2</v>
      </c>
    </row>
    <row r="50" spans="1:14" x14ac:dyDescent="0.25">
      <c r="A50" s="8"/>
      <c r="B50" s="9" t="s">
        <v>82</v>
      </c>
      <c r="C50" s="9" t="s">
        <v>83</v>
      </c>
      <c r="D50" s="11"/>
      <c r="E50" s="15">
        <v>2012</v>
      </c>
      <c r="F50" s="15">
        <v>2013</v>
      </c>
      <c r="G50" s="15">
        <v>2014</v>
      </c>
      <c r="H50" s="15">
        <v>2015</v>
      </c>
      <c r="I50" s="15">
        <v>2016</v>
      </c>
      <c r="J50" s="15">
        <v>2017</v>
      </c>
      <c r="K50" s="15">
        <v>2018</v>
      </c>
      <c r="L50" s="15">
        <v>2019</v>
      </c>
      <c r="M50" s="15">
        <v>2020</v>
      </c>
      <c r="N50" s="15">
        <v>2021</v>
      </c>
    </row>
    <row r="51" spans="1:14" ht="16.5" x14ac:dyDescent="0.3">
      <c r="A51" s="12">
        <f>A49+1</f>
        <v>41</v>
      </c>
      <c r="B51" s="1" t="s">
        <v>84</v>
      </c>
      <c r="C51" s="1" t="s">
        <v>85</v>
      </c>
      <c r="D51" s="45" t="s">
        <v>135</v>
      </c>
      <c r="E51" s="31">
        <f>'20181011'!E51-'20180925'!E51</f>
        <v>0</v>
      </c>
      <c r="F51" s="31">
        <f>'20181011'!F51-'20180925'!F51</f>
        <v>0</v>
      </c>
      <c r="G51" s="31">
        <f>'20181011'!G51-'20180925'!G51</f>
        <v>0</v>
      </c>
      <c r="H51" s="31">
        <f>'20181011'!H51-'20180925'!H51</f>
        <v>0</v>
      </c>
      <c r="I51" s="31">
        <f>'20181011'!I51-'20180925'!I51</f>
        <v>0</v>
      </c>
      <c r="J51" s="31">
        <f>'20181011'!J51-'20180925'!J51</f>
        <v>0</v>
      </c>
      <c r="K51" s="32">
        <f>'20181011'!K51-'20180925'!K51</f>
        <v>0</v>
      </c>
      <c r="L51" s="32">
        <f>'20181011'!L51-'20180925'!L51</f>
        <v>0</v>
      </c>
      <c r="M51" s="32">
        <f>'20181011'!M51-'20180925'!M51</f>
        <v>0</v>
      </c>
      <c r="N51" s="32">
        <f>'20181011'!N51-'20180925'!N51</f>
        <v>0</v>
      </c>
    </row>
    <row r="52" spans="1:14" x14ac:dyDescent="0.25">
      <c r="A52" s="8"/>
      <c r="B52" s="9" t="s">
        <v>86</v>
      </c>
      <c r="C52" s="9" t="s">
        <v>87</v>
      </c>
      <c r="D52" s="11"/>
      <c r="E52" s="15">
        <v>2012</v>
      </c>
      <c r="F52" s="15">
        <v>2013</v>
      </c>
      <c r="G52" s="15">
        <v>2014</v>
      </c>
      <c r="H52" s="15">
        <v>2015</v>
      </c>
      <c r="I52" s="15">
        <v>2016</v>
      </c>
      <c r="J52" s="15">
        <v>2017</v>
      </c>
      <c r="K52" s="15">
        <v>2018</v>
      </c>
      <c r="L52" s="15">
        <v>2019</v>
      </c>
      <c r="M52" s="15">
        <v>2020</v>
      </c>
      <c r="N52" s="15">
        <v>2021</v>
      </c>
    </row>
    <row r="53" spans="1:14" s="19" customFormat="1" x14ac:dyDescent="0.25">
      <c r="A53" s="12">
        <f>A51+1</f>
        <v>42</v>
      </c>
      <c r="B53" s="19" t="s">
        <v>88</v>
      </c>
      <c r="C53" s="19" t="s">
        <v>12</v>
      </c>
      <c r="D53" s="3" t="s">
        <v>134</v>
      </c>
      <c r="E53" s="31">
        <f>'20181011'!E53-'20180925'!E53</f>
        <v>0</v>
      </c>
      <c r="F53" s="31">
        <f>'20181011'!F53-'20180925'!F53</f>
        <v>0</v>
      </c>
      <c r="G53" s="31">
        <f>'20181011'!G53-'20180925'!G53</f>
        <v>0</v>
      </c>
      <c r="H53" s="31">
        <f>'20181011'!H53-'20180925'!H53</f>
        <v>0</v>
      </c>
      <c r="I53" s="31">
        <f>'20181011'!I53-'20180925'!I53</f>
        <v>0</v>
      </c>
      <c r="J53" s="31">
        <f>'20181011'!J53-'20180925'!J53</f>
        <v>0</v>
      </c>
      <c r="K53" s="32">
        <f>'20181011'!K53-'20180925'!K53</f>
        <v>192.17736735269318</v>
      </c>
      <c r="L53" s="32">
        <f>'20181011'!L53-'20180925'!L53</f>
        <v>207.09135674251775</v>
      </c>
      <c r="M53" s="32">
        <f>'20181011'!M53-'20180925'!M53</f>
        <v>235.11332924158523</v>
      </c>
      <c r="N53" s="32">
        <f>'20181011'!N53-'20180925'!N53</f>
        <v>262.05861574781557</v>
      </c>
    </row>
    <row r="54" spans="1:14" s="19" customFormat="1" x14ac:dyDescent="0.25">
      <c r="A54" s="12">
        <f>A53+1</f>
        <v>43</v>
      </c>
      <c r="B54" s="19" t="s">
        <v>89</v>
      </c>
      <c r="C54" s="19" t="s">
        <v>90</v>
      </c>
      <c r="D54" s="3" t="s">
        <v>134</v>
      </c>
      <c r="E54" s="31">
        <f>'20181011'!E54-'20180925'!E54</f>
        <v>0</v>
      </c>
      <c r="F54" s="31">
        <f>'20181011'!F54-'20180925'!F54</f>
        <v>0</v>
      </c>
      <c r="G54" s="31">
        <f>'20181011'!G54-'20180925'!G54</f>
        <v>0</v>
      </c>
      <c r="H54" s="31">
        <f>'20181011'!H54-'20180925'!H54</f>
        <v>0</v>
      </c>
      <c r="I54" s="31">
        <f>'20181011'!I54-'20180925'!I54</f>
        <v>0</v>
      </c>
      <c r="J54" s="31">
        <f>'20181011'!J54-'20180925'!J54</f>
        <v>0</v>
      </c>
      <c r="K54" s="32">
        <f>'20181011'!K54-'20180925'!K54</f>
        <v>0</v>
      </c>
      <c r="L54" s="32">
        <f>'20181011'!L54-'20180925'!L54</f>
        <v>0</v>
      </c>
      <c r="M54" s="32">
        <f>'20181011'!M54-'20180925'!M54</f>
        <v>0</v>
      </c>
      <c r="N54" s="32">
        <f>'20181011'!N54-'20180925'!N54</f>
        <v>0</v>
      </c>
    </row>
    <row r="55" spans="1:14" s="19" customFormat="1" x14ac:dyDescent="0.25">
      <c r="A55" s="12">
        <f t="shared" ref="A55:A58" si="5">A54+1</f>
        <v>44</v>
      </c>
      <c r="B55" s="19" t="s">
        <v>91</v>
      </c>
      <c r="C55" s="19" t="s">
        <v>92</v>
      </c>
      <c r="D55" s="3" t="s">
        <v>134</v>
      </c>
      <c r="E55" s="31">
        <f>'20181011'!E55-'20180925'!E55</f>
        <v>0</v>
      </c>
      <c r="F55" s="31">
        <f>'20181011'!F55-'20180925'!F55</f>
        <v>0</v>
      </c>
      <c r="G55" s="31">
        <f>'20181011'!G55-'20180925'!G55</f>
        <v>0</v>
      </c>
      <c r="H55" s="31">
        <f>'20181011'!H55-'20180925'!H55</f>
        <v>0</v>
      </c>
      <c r="I55" s="31">
        <f>'20181011'!I55-'20180925'!I55</f>
        <v>0</v>
      </c>
      <c r="J55" s="31">
        <f>'20181011'!J55-'20180925'!J55</f>
        <v>0</v>
      </c>
      <c r="K55" s="32">
        <f>'20181011'!K55-'20180925'!K55</f>
        <v>0</v>
      </c>
      <c r="L55" s="32">
        <f>'20181011'!L55-'20180925'!L55</f>
        <v>0</v>
      </c>
      <c r="M55" s="32">
        <f>'20181011'!M55-'20180925'!M55</f>
        <v>0</v>
      </c>
      <c r="N55" s="32">
        <f>'20181011'!N55-'20180925'!N55</f>
        <v>0</v>
      </c>
    </row>
    <row r="56" spans="1:14" s="19" customFormat="1" x14ac:dyDescent="0.25">
      <c r="A56" s="12">
        <f t="shared" si="5"/>
        <v>45</v>
      </c>
      <c r="B56" s="19" t="s">
        <v>93</v>
      </c>
      <c r="C56" s="19" t="s">
        <v>94</v>
      </c>
      <c r="D56" s="3" t="s">
        <v>134</v>
      </c>
      <c r="E56" s="31">
        <f>'20181011'!E56-'20180925'!E56</f>
        <v>0</v>
      </c>
      <c r="F56" s="31">
        <f>'20181011'!F56-'20180925'!F56</f>
        <v>0</v>
      </c>
      <c r="G56" s="31">
        <f>'20181011'!G56-'20180925'!G56</f>
        <v>0</v>
      </c>
      <c r="H56" s="31">
        <f>'20181011'!H56-'20180925'!H56</f>
        <v>0</v>
      </c>
      <c r="I56" s="31">
        <f>'20181011'!I56-'20180925'!I56</f>
        <v>0</v>
      </c>
      <c r="J56" s="31">
        <f>'20181011'!J56-'20180925'!J56</f>
        <v>0</v>
      </c>
      <c r="K56" s="32">
        <f>'20181011'!K56-'20180925'!K56</f>
        <v>0</v>
      </c>
      <c r="L56" s="32">
        <f>'20181011'!L56-'20180925'!L56</f>
        <v>0</v>
      </c>
      <c r="M56" s="32">
        <f>'20181011'!M56-'20180925'!M56</f>
        <v>0</v>
      </c>
      <c r="N56" s="32">
        <f>'20181011'!N56-'20180925'!N56</f>
        <v>0</v>
      </c>
    </row>
    <row r="57" spans="1:14" s="19" customFormat="1" x14ac:dyDescent="0.25">
      <c r="A57" s="12">
        <f t="shared" si="5"/>
        <v>46</v>
      </c>
      <c r="B57" s="19" t="s">
        <v>13</v>
      </c>
      <c r="C57" s="19" t="s">
        <v>14</v>
      </c>
      <c r="D57" s="3" t="s">
        <v>134</v>
      </c>
      <c r="E57" s="31">
        <f>'20181011'!E57-'20180925'!E57</f>
        <v>0</v>
      </c>
      <c r="F57" s="31">
        <f>'20181011'!F57-'20180925'!F57</f>
        <v>0</v>
      </c>
      <c r="G57" s="31">
        <f>'20181011'!G57-'20180925'!G57</f>
        <v>0</v>
      </c>
      <c r="H57" s="31">
        <f>'20181011'!H57-'20180925'!H57</f>
        <v>0</v>
      </c>
      <c r="I57" s="31">
        <f>'20181011'!I57-'20180925'!I57</f>
        <v>0</v>
      </c>
      <c r="J57" s="31">
        <f>'20181011'!J57-'20180925'!J57</f>
        <v>0</v>
      </c>
      <c r="K57" s="32">
        <f>'20181011'!K57-'20180925'!K57</f>
        <v>0</v>
      </c>
      <c r="L57" s="32">
        <f>'20181011'!L57-'20180925'!L57</f>
        <v>0</v>
      </c>
      <c r="M57" s="32">
        <f>'20181011'!M57-'20180925'!M57</f>
        <v>0</v>
      </c>
      <c r="N57" s="32">
        <f>'20181011'!N57-'20180925'!N57</f>
        <v>2.2226398855827938</v>
      </c>
    </row>
    <row r="58" spans="1:14" s="19" customFormat="1" x14ac:dyDescent="0.25">
      <c r="A58" s="12">
        <f t="shared" si="5"/>
        <v>47</v>
      </c>
      <c r="B58" s="19" t="s">
        <v>15</v>
      </c>
      <c r="C58" s="19" t="s">
        <v>16</v>
      </c>
      <c r="D58" s="3" t="s">
        <v>134</v>
      </c>
      <c r="E58" s="31">
        <f>'20181011'!E58-'20180925'!E58</f>
        <v>0</v>
      </c>
      <c r="F58" s="31">
        <f>'20181011'!F58-'20180925'!F58</f>
        <v>0</v>
      </c>
      <c r="G58" s="31">
        <f>'20181011'!G58-'20180925'!G58</f>
        <v>0</v>
      </c>
      <c r="H58" s="31">
        <f>'20181011'!H58-'20180925'!H58</f>
        <v>0</v>
      </c>
      <c r="I58" s="31">
        <f>'20181011'!I58-'20180925'!I58</f>
        <v>0</v>
      </c>
      <c r="J58" s="31">
        <f>'20181011'!J58-'20180925'!J58</f>
        <v>0</v>
      </c>
      <c r="K58" s="32">
        <f>'20181011'!K58-'20180925'!K58</f>
        <v>4.7961570741846344</v>
      </c>
      <c r="L58" s="32">
        <f>'20181011'!L58-'20180925'!L58</f>
        <v>5.1683644610463944</v>
      </c>
      <c r="M58" s="32">
        <f>'20181011'!M58-'20180925'!M58</f>
        <v>5.8677068627317794</v>
      </c>
      <c r="N58" s="32">
        <f>'20181011'!N58-'20180925'!N58</f>
        <v>6.595648755320326</v>
      </c>
    </row>
    <row r="59" spans="1:14" x14ac:dyDescent="0.25">
      <c r="A59" s="8"/>
      <c r="B59" s="9" t="s">
        <v>95</v>
      </c>
      <c r="C59" s="9" t="s">
        <v>96</v>
      </c>
      <c r="D59" s="11"/>
      <c r="E59" s="15">
        <v>2012</v>
      </c>
      <c r="F59" s="15">
        <v>2013</v>
      </c>
      <c r="G59" s="15">
        <v>2014</v>
      </c>
      <c r="H59" s="15">
        <v>2015</v>
      </c>
      <c r="I59" s="15">
        <v>2016</v>
      </c>
      <c r="J59" s="15">
        <v>2017</v>
      </c>
      <c r="K59" s="15">
        <v>2018</v>
      </c>
      <c r="L59" s="15">
        <v>2019</v>
      </c>
      <c r="M59" s="15">
        <v>2020</v>
      </c>
      <c r="N59" s="15">
        <v>2021</v>
      </c>
    </row>
    <row r="60" spans="1:14" x14ac:dyDescent="0.25">
      <c r="A60" s="12">
        <f>A58+1</f>
        <v>48</v>
      </c>
      <c r="B60" s="1" t="s">
        <v>97</v>
      </c>
      <c r="C60" s="1" t="s">
        <v>98</v>
      </c>
      <c r="D60" s="3" t="s">
        <v>99</v>
      </c>
      <c r="E60" s="31">
        <f>'20181011'!E60-'20180925'!E60</f>
        <v>0</v>
      </c>
      <c r="F60" s="31">
        <f>'20181011'!F60-'20180925'!F60</f>
        <v>0</v>
      </c>
      <c r="G60" s="31">
        <f>'20181011'!G60-'20180925'!G60</f>
        <v>0</v>
      </c>
      <c r="H60" s="31">
        <f>'20181011'!H60-'20180925'!H60</f>
        <v>0</v>
      </c>
      <c r="I60" s="31">
        <f>'20181011'!I60-'20180925'!I60</f>
        <v>0</v>
      </c>
      <c r="J60" s="31">
        <f>'20181011'!J60-'20180925'!J60</f>
        <v>0</v>
      </c>
      <c r="K60" s="31">
        <f>'20181011'!K60-'20180925'!K60</f>
        <v>0</v>
      </c>
      <c r="L60" s="31">
        <f>'20181011'!L60-'20180925'!L60</f>
        <v>0</v>
      </c>
      <c r="M60" s="31">
        <f>'20181011'!M60-'20180925'!M60</f>
        <v>0</v>
      </c>
      <c r="N60" s="31">
        <f>'20181011'!N60-'20180925'!N60</f>
        <v>0</v>
      </c>
    </row>
    <row r="61" spans="1:14" ht="16.5" x14ac:dyDescent="0.3">
      <c r="A61" s="12">
        <f>A60+1</f>
        <v>49</v>
      </c>
      <c r="B61" s="1" t="s">
        <v>100</v>
      </c>
      <c r="C61" s="1" t="s">
        <v>101</v>
      </c>
      <c r="D61" s="45" t="s">
        <v>135</v>
      </c>
      <c r="E61" s="31">
        <f>'20181011'!E61-'20180925'!E61</f>
        <v>0</v>
      </c>
      <c r="F61" s="31">
        <f>'20181011'!F61-'20180925'!F61</f>
        <v>0</v>
      </c>
      <c r="G61" s="31">
        <f>'20181011'!G61-'20180925'!G61</f>
        <v>0</v>
      </c>
      <c r="H61" s="31">
        <f>'20181011'!H61-'20180925'!H61</f>
        <v>0</v>
      </c>
      <c r="I61" s="31">
        <f>'20181011'!I61-'20180925'!I61</f>
        <v>0</v>
      </c>
      <c r="J61" s="31">
        <f>'20181011'!J61-'20180925'!J61</f>
        <v>0</v>
      </c>
      <c r="K61" s="31">
        <f>'20181011'!K61-'20180925'!K61</f>
        <v>0</v>
      </c>
      <c r="L61" s="31">
        <f>'20181011'!L61-'20180925'!L61</f>
        <v>0</v>
      </c>
      <c r="M61" s="31">
        <f>'20181011'!M61-'20180925'!M61</f>
        <v>0</v>
      </c>
      <c r="N61" s="31">
        <f>'20181011'!N61-'20180925'!N61</f>
        <v>0</v>
      </c>
    </row>
    <row r="62" spans="1:14" x14ac:dyDescent="0.25">
      <c r="A62" s="12">
        <f t="shared" ref="A62:A68" si="6">A61+1</f>
        <v>50</v>
      </c>
      <c r="B62" s="1" t="s">
        <v>102</v>
      </c>
      <c r="C62" s="1" t="s">
        <v>103</v>
      </c>
      <c r="D62" s="3" t="s">
        <v>99</v>
      </c>
      <c r="E62" s="31">
        <f>'20181011'!E62-'20180925'!E62</f>
        <v>0</v>
      </c>
      <c r="F62" s="31">
        <f>'20181011'!F62-'20180925'!F62</f>
        <v>0</v>
      </c>
      <c r="G62" s="31">
        <f>'20181011'!G62-'20180925'!G62</f>
        <v>0</v>
      </c>
      <c r="H62" s="31">
        <f>'20181011'!H62-'20180925'!H62</f>
        <v>0</v>
      </c>
      <c r="I62" s="31">
        <f>'20181011'!I62-'20180925'!I62</f>
        <v>0</v>
      </c>
      <c r="J62" s="31">
        <f>'20181011'!J62-'20180925'!J62</f>
        <v>0</v>
      </c>
      <c r="K62" s="31">
        <f>'20181011'!K62-'20180925'!K62</f>
        <v>0</v>
      </c>
      <c r="L62" s="31">
        <f>'20181011'!L62-'20180925'!L62</f>
        <v>0</v>
      </c>
      <c r="M62" s="31">
        <f>'20181011'!M62-'20180925'!M62</f>
        <v>0</v>
      </c>
      <c r="N62" s="31">
        <f>'20181011'!N62-'20180925'!N62</f>
        <v>0</v>
      </c>
    </row>
    <row r="63" spans="1:14" x14ac:dyDescent="0.25">
      <c r="A63" s="12">
        <f t="shared" si="6"/>
        <v>51</v>
      </c>
      <c r="B63" s="1" t="s">
        <v>104</v>
      </c>
      <c r="C63" s="1" t="s">
        <v>105</v>
      </c>
      <c r="D63" s="3" t="s">
        <v>99</v>
      </c>
      <c r="E63" s="31">
        <f>'20181011'!E63-'20180925'!E63</f>
        <v>0</v>
      </c>
      <c r="F63" s="31">
        <f>'20181011'!F63-'20180925'!F63</f>
        <v>0</v>
      </c>
      <c r="G63" s="31">
        <f>'20181011'!G63-'20180925'!G63</f>
        <v>0</v>
      </c>
      <c r="H63" s="31">
        <f>'20181011'!H63-'20180925'!H63</f>
        <v>0</v>
      </c>
      <c r="I63" s="31">
        <f>'20181011'!I63-'20180925'!I63</f>
        <v>0</v>
      </c>
      <c r="J63" s="31">
        <f>'20181011'!J63-'20180925'!J63</f>
        <v>0</v>
      </c>
      <c r="K63" s="31">
        <f>'20181011'!K63-'20180925'!K63</f>
        <v>0</v>
      </c>
      <c r="L63" s="31">
        <f>'20181011'!L63-'20180925'!L63</f>
        <v>0</v>
      </c>
      <c r="M63" s="31">
        <f>'20181011'!M63-'20180925'!M63</f>
        <v>0</v>
      </c>
      <c r="N63" s="31">
        <f>'20181011'!N63-'20180925'!N63</f>
        <v>0</v>
      </c>
    </row>
    <row r="64" spans="1:14" x14ac:dyDescent="0.25">
      <c r="A64" s="12">
        <f t="shared" si="6"/>
        <v>52</v>
      </c>
      <c r="B64" s="1" t="s">
        <v>106</v>
      </c>
      <c r="C64" s="1" t="s">
        <v>107</v>
      </c>
      <c r="D64" s="3" t="s">
        <v>99</v>
      </c>
      <c r="E64" s="31">
        <f>'20181011'!E64-'20180925'!E64</f>
        <v>0</v>
      </c>
      <c r="F64" s="31">
        <f>'20181011'!F64-'20180925'!F64</f>
        <v>0</v>
      </c>
      <c r="G64" s="31">
        <f>'20181011'!G64-'20180925'!G64</f>
        <v>0</v>
      </c>
      <c r="H64" s="31">
        <f>'20181011'!H64-'20180925'!H64</f>
        <v>0</v>
      </c>
      <c r="I64" s="31">
        <f>'20181011'!I64-'20180925'!I64</f>
        <v>0</v>
      </c>
      <c r="J64" s="31">
        <f>'20181011'!J64-'20180925'!J64</f>
        <v>0</v>
      </c>
      <c r="K64" s="31">
        <f>'20181011'!K64-'20180925'!K64</f>
        <v>0</v>
      </c>
      <c r="L64" s="31">
        <f>'20181011'!L64-'20180925'!L64</f>
        <v>0</v>
      </c>
      <c r="M64" s="31">
        <f>'20181011'!M64-'20180925'!M64</f>
        <v>0</v>
      </c>
      <c r="N64" s="31">
        <f>'20181011'!N64-'20180925'!N64</f>
        <v>0</v>
      </c>
    </row>
    <row r="65" spans="1:18" ht="16.5" x14ac:dyDescent="0.3">
      <c r="A65" s="12">
        <f t="shared" si="6"/>
        <v>53</v>
      </c>
      <c r="B65" s="1" t="s">
        <v>108</v>
      </c>
      <c r="C65" s="1" t="s">
        <v>109</v>
      </c>
      <c r="D65" s="45" t="s">
        <v>135</v>
      </c>
      <c r="E65" s="31">
        <f>'20181011'!E65-'20180925'!E65</f>
        <v>0</v>
      </c>
      <c r="F65" s="31">
        <f>'20181011'!F65-'20180925'!F65</f>
        <v>0</v>
      </c>
      <c r="G65" s="31">
        <f>'20181011'!G65-'20180925'!G65</f>
        <v>0</v>
      </c>
      <c r="H65" s="31">
        <f>'20181011'!H65-'20180925'!H65</f>
        <v>0</v>
      </c>
      <c r="I65" s="31">
        <f>'20181011'!I65-'20180925'!I65</f>
        <v>0</v>
      </c>
      <c r="J65" s="31">
        <f>'20181011'!J65-'20180925'!J65</f>
        <v>0</v>
      </c>
      <c r="K65" s="31">
        <f>'20181011'!K65-'20180925'!K65</f>
        <v>0</v>
      </c>
      <c r="L65" s="31">
        <f>'20181011'!L65-'20180925'!L65</f>
        <v>0</v>
      </c>
      <c r="M65" s="31">
        <f>'20181011'!M65-'20180925'!M65</f>
        <v>0</v>
      </c>
      <c r="N65" s="31">
        <f>'20181011'!N65-'20180925'!N65</f>
        <v>0</v>
      </c>
    </row>
    <row r="66" spans="1:18" ht="16.5" x14ac:dyDescent="0.3">
      <c r="A66" s="12">
        <f t="shared" si="6"/>
        <v>54</v>
      </c>
      <c r="B66" s="1" t="s">
        <v>110</v>
      </c>
      <c r="C66" s="1" t="s">
        <v>111</v>
      </c>
      <c r="D66" s="45" t="s">
        <v>135</v>
      </c>
      <c r="E66" s="31">
        <f>'20181011'!E66-'20180925'!E66</f>
        <v>0</v>
      </c>
      <c r="F66" s="31">
        <f>'20181011'!F66-'20180925'!F66</f>
        <v>0</v>
      </c>
      <c r="G66" s="31">
        <f>'20181011'!G66-'20180925'!G66</f>
        <v>0</v>
      </c>
      <c r="H66" s="31">
        <f>'20181011'!H66-'20180925'!H66</f>
        <v>0</v>
      </c>
      <c r="I66" s="31">
        <f>'20181011'!I66-'20180925'!I66</f>
        <v>0</v>
      </c>
      <c r="J66" s="31">
        <f>'20181011'!J66-'20180925'!J66</f>
        <v>0</v>
      </c>
      <c r="K66" s="31">
        <f>'20181011'!K66-'20180925'!K66</f>
        <v>0</v>
      </c>
      <c r="L66" s="31">
        <f>'20181011'!L66-'20180925'!L66</f>
        <v>0</v>
      </c>
      <c r="M66" s="31">
        <f>'20181011'!M66-'20180925'!M66</f>
        <v>0</v>
      </c>
      <c r="N66" s="31">
        <f>'20181011'!N66-'20180925'!N66</f>
        <v>0</v>
      </c>
    </row>
    <row r="67" spans="1:18" ht="16.5" x14ac:dyDescent="0.3">
      <c r="A67" s="12">
        <f t="shared" si="6"/>
        <v>55</v>
      </c>
      <c r="B67" s="1" t="s">
        <v>112</v>
      </c>
      <c r="C67" s="1" t="s">
        <v>0</v>
      </c>
      <c r="D67" s="45" t="s">
        <v>135</v>
      </c>
      <c r="E67" s="31">
        <f>'20181011'!E67-'20180925'!E67</f>
        <v>0</v>
      </c>
      <c r="F67" s="31">
        <f>'20181011'!F67-'20180925'!F67</f>
        <v>0</v>
      </c>
      <c r="G67" s="31">
        <f>'20181011'!G67-'20180925'!G67</f>
        <v>0</v>
      </c>
      <c r="H67" s="31">
        <f>'20181011'!H67-'20180925'!H67</f>
        <v>0</v>
      </c>
      <c r="I67" s="31">
        <f>'20181011'!I67-'20180925'!I67</f>
        <v>0</v>
      </c>
      <c r="J67" s="31">
        <f>'20181011'!J67-'20180925'!J67</f>
        <v>0</v>
      </c>
      <c r="K67" s="31">
        <f>'20181011'!K67-'20180925'!K67</f>
        <v>0</v>
      </c>
      <c r="L67" s="31">
        <f>'20181011'!L67-'20180925'!L67</f>
        <v>0</v>
      </c>
      <c r="M67" s="31">
        <f>'20181011'!M67-'20180925'!M67</f>
        <v>0</v>
      </c>
      <c r="N67" s="31">
        <f>'20181011'!N67-'20180925'!N67</f>
        <v>0</v>
      </c>
    </row>
    <row r="68" spans="1:18" ht="16.5" x14ac:dyDescent="0.3">
      <c r="A68" s="12">
        <f t="shared" si="6"/>
        <v>56</v>
      </c>
      <c r="B68" s="1" t="s">
        <v>113</v>
      </c>
      <c r="C68" s="1" t="s">
        <v>1</v>
      </c>
      <c r="D68" s="45" t="s">
        <v>135</v>
      </c>
      <c r="E68" s="31">
        <f>'20181011'!E68-'20180925'!E68</f>
        <v>0</v>
      </c>
      <c r="F68" s="31">
        <f>'20181011'!F68-'20180925'!F68</f>
        <v>0</v>
      </c>
      <c r="G68" s="31">
        <f>'20181011'!G68-'20180925'!G68</f>
        <v>0</v>
      </c>
      <c r="H68" s="31">
        <f>'20181011'!H68-'20180925'!H68</f>
        <v>0</v>
      </c>
      <c r="I68" s="31">
        <f>'20181011'!I68-'20180925'!I68</f>
        <v>0</v>
      </c>
      <c r="J68" s="31">
        <f>'20181011'!J68-'20180925'!J68</f>
        <v>0</v>
      </c>
      <c r="K68" s="31">
        <f>'20181011'!K68-'20180925'!K68</f>
        <v>0</v>
      </c>
      <c r="L68" s="31">
        <f>'20181011'!L68-'20180925'!L68</f>
        <v>0</v>
      </c>
      <c r="M68" s="31">
        <f>'20181011'!M68-'20180925'!M68</f>
        <v>0</v>
      </c>
      <c r="N68" s="31">
        <f>'20181011'!N68-'20180925'!N68</f>
        <v>0</v>
      </c>
    </row>
    <row r="69" spans="1:18" x14ac:dyDescent="0.25">
      <c r="A69" s="8"/>
      <c r="B69" s="9" t="s">
        <v>115</v>
      </c>
      <c r="C69" s="9" t="s">
        <v>116</v>
      </c>
      <c r="D69" s="11"/>
      <c r="E69" s="15">
        <v>2012</v>
      </c>
      <c r="F69" s="15">
        <v>2013</v>
      </c>
      <c r="G69" s="15">
        <v>2014</v>
      </c>
      <c r="H69" s="15">
        <v>2015</v>
      </c>
      <c r="I69" s="15">
        <v>2016</v>
      </c>
      <c r="J69" s="15">
        <v>2017</v>
      </c>
      <c r="K69" s="15">
        <v>2018</v>
      </c>
      <c r="L69" s="15">
        <v>2019</v>
      </c>
      <c r="M69" s="15">
        <v>2020</v>
      </c>
      <c r="N69" s="15">
        <v>2021</v>
      </c>
    </row>
    <row r="70" spans="1:18" ht="16.5" x14ac:dyDescent="0.3">
      <c r="A70" s="12">
        <f>A68+1</f>
        <v>57</v>
      </c>
      <c r="B70" s="1" t="s">
        <v>117</v>
      </c>
      <c r="C70" s="1" t="s">
        <v>118</v>
      </c>
      <c r="D70" s="45" t="s">
        <v>135</v>
      </c>
      <c r="E70" s="31">
        <f>'20181011'!E70-'20180925'!E70</f>
        <v>0</v>
      </c>
      <c r="F70" s="31">
        <f>'20181011'!F70-'20180925'!F70</f>
        <v>0</v>
      </c>
      <c r="G70" s="31">
        <f>'20181011'!G70-'20180925'!G70</f>
        <v>0</v>
      </c>
      <c r="H70" s="31">
        <f>'20181011'!H70-'20180925'!H70</f>
        <v>0</v>
      </c>
      <c r="I70" s="31">
        <f>'20181011'!I70-'20180925'!I70</f>
        <v>0</v>
      </c>
      <c r="J70" s="31">
        <f>'20181011'!J70-'20180925'!J70</f>
        <v>0</v>
      </c>
      <c r="K70" s="32">
        <f>'20181011'!K70-'20180925'!K70</f>
        <v>0</v>
      </c>
      <c r="L70" s="32">
        <f>'20181011'!L70-'20180925'!L70</f>
        <v>0</v>
      </c>
      <c r="M70" s="32">
        <f>'20181011'!M70-'20180925'!M70</f>
        <v>0</v>
      </c>
      <c r="N70" s="32">
        <f>'20181011'!N70-'20180925'!N70</f>
        <v>0</v>
      </c>
    </row>
    <row r="71" spans="1:18" ht="16.5" x14ac:dyDescent="0.3">
      <c r="A71" s="12">
        <f>A70+1</f>
        <v>58</v>
      </c>
      <c r="B71" s="1" t="s">
        <v>120</v>
      </c>
      <c r="C71" s="1" t="s">
        <v>121</v>
      </c>
      <c r="D71" s="45" t="s">
        <v>135</v>
      </c>
      <c r="E71" s="31">
        <f>'20181011'!E71-'20180925'!E71</f>
        <v>0</v>
      </c>
      <c r="F71" s="31">
        <f>'20181011'!F71-'20180925'!F71</f>
        <v>0</v>
      </c>
      <c r="G71" s="31">
        <f>'20181011'!G71-'20180925'!G71</f>
        <v>0</v>
      </c>
      <c r="H71" s="31">
        <f>'20181011'!H71-'20180925'!H71</f>
        <v>0</v>
      </c>
      <c r="I71" s="31">
        <f>'20181011'!I71-'20180925'!I71</f>
        <v>0</v>
      </c>
      <c r="J71" s="31">
        <f>'20181011'!J71-'20180925'!J71</f>
        <v>0</v>
      </c>
      <c r="K71" s="32">
        <f>'20181011'!K71-'20180925'!K71</f>
        <v>0</v>
      </c>
      <c r="L71" s="32">
        <f>'20181011'!L71-'20180925'!L71</f>
        <v>0</v>
      </c>
      <c r="M71" s="32">
        <f>'20181011'!M71-'20180925'!M71</f>
        <v>0</v>
      </c>
      <c r="N71" s="32">
        <f>'20181011'!N71-'20180925'!N71</f>
        <v>0</v>
      </c>
    </row>
    <row r="72" spans="1:18" ht="16.5" x14ac:dyDescent="0.3">
      <c r="A72" s="12">
        <f>A71+1</f>
        <v>59</v>
      </c>
      <c r="B72" s="1" t="s">
        <v>122</v>
      </c>
      <c r="C72" s="1" t="s">
        <v>123</v>
      </c>
      <c r="D72" s="45" t="s">
        <v>135</v>
      </c>
      <c r="E72" s="31">
        <f>'20181011'!E72-'20180925'!E72</f>
        <v>0</v>
      </c>
      <c r="F72" s="31">
        <f>'20181011'!F72-'20180925'!F72</f>
        <v>0</v>
      </c>
      <c r="G72" s="31">
        <f>'20181011'!G72-'20180925'!G72</f>
        <v>0</v>
      </c>
      <c r="H72" s="31">
        <f>'20181011'!H72-'20180925'!H72</f>
        <v>0</v>
      </c>
      <c r="I72" s="31">
        <f>'20181011'!I72-'20180925'!I72</f>
        <v>0</v>
      </c>
      <c r="J72" s="31">
        <f>'20181011'!J72-'20180925'!J72</f>
        <v>0</v>
      </c>
      <c r="K72" s="32">
        <f>'20181011'!K72-'20180925'!K72</f>
        <v>0</v>
      </c>
      <c r="L72" s="32">
        <f>'20181011'!L72-'20180925'!L72</f>
        <v>0</v>
      </c>
      <c r="M72" s="32">
        <f>'20181011'!M72-'20180925'!M72</f>
        <v>0</v>
      </c>
      <c r="N72" s="32">
        <f>'20181011'!N72-'20180925'!N72</f>
        <v>0</v>
      </c>
    </row>
    <row r="73" spans="1:18" x14ac:dyDescent="0.25">
      <c r="A73" s="8"/>
      <c r="B73" s="9" t="s">
        <v>124</v>
      </c>
      <c r="C73" s="9" t="s">
        <v>17</v>
      </c>
      <c r="D73" s="11"/>
      <c r="E73" s="15">
        <v>2012</v>
      </c>
      <c r="F73" s="15">
        <v>2013</v>
      </c>
      <c r="G73" s="15">
        <v>2014</v>
      </c>
      <c r="H73" s="15">
        <v>2015</v>
      </c>
      <c r="I73" s="15">
        <v>2016</v>
      </c>
      <c r="J73" s="15">
        <v>2017</v>
      </c>
      <c r="K73" s="15">
        <v>2018</v>
      </c>
      <c r="L73" s="15">
        <v>2019</v>
      </c>
      <c r="M73" s="15">
        <v>2020</v>
      </c>
      <c r="N73" s="15">
        <v>2021</v>
      </c>
    </row>
    <row r="74" spans="1:18" x14ac:dyDescent="0.25">
      <c r="A74" s="12">
        <f>A72+1</f>
        <v>60</v>
      </c>
      <c r="B74" s="1" t="s">
        <v>125</v>
      </c>
      <c r="C74" s="1" t="s">
        <v>126</v>
      </c>
      <c r="D74" s="3" t="s">
        <v>134</v>
      </c>
      <c r="E74" s="31">
        <f>'20181011'!E74-'20180925'!E74</f>
        <v>0</v>
      </c>
      <c r="F74" s="31">
        <f>'20181011'!F74-'20180925'!F74</f>
        <v>0</v>
      </c>
      <c r="G74" s="31">
        <f>'20181011'!G74-'20180925'!G74</f>
        <v>0</v>
      </c>
      <c r="H74" s="31">
        <f>'20181011'!H74-'20180925'!H74</f>
        <v>0</v>
      </c>
      <c r="I74" s="31">
        <f>'20181011'!I74-'20180925'!I74</f>
        <v>0</v>
      </c>
      <c r="J74" s="31">
        <f>'20181011'!J74-'20180925'!J74</f>
        <v>0</v>
      </c>
      <c r="K74" s="32">
        <f>'20181011'!K74-'20180925'!K74</f>
        <v>-11.331810739033244</v>
      </c>
      <c r="L74" s="32">
        <f>'20181011'!L74-'20180925'!L74</f>
        <v>-23.431841189860279</v>
      </c>
      <c r="M74" s="32">
        <f>'20181011'!M74-'20180925'!M74</f>
        <v>-36.326420341811172</v>
      </c>
      <c r="N74" s="32">
        <f>'20181011'!N74-'20180925'!N74</f>
        <v>-37.507029002917989</v>
      </c>
    </row>
    <row r="75" spans="1:18" ht="16.5" x14ac:dyDescent="0.3">
      <c r="A75" s="12">
        <v>61</v>
      </c>
      <c r="B75" s="1" t="s">
        <v>18</v>
      </c>
      <c r="D75" s="45" t="s">
        <v>135</v>
      </c>
      <c r="E75" s="31"/>
      <c r="F75" s="31">
        <f>'20181011'!F75-'20180925'!F75</f>
        <v>0</v>
      </c>
      <c r="G75" s="31">
        <f>'20181011'!G75-'20180925'!G75</f>
        <v>0</v>
      </c>
      <c r="H75" s="31">
        <f>'20181011'!H75-'20180925'!H75</f>
        <v>0</v>
      </c>
      <c r="I75" s="31">
        <f>'20181011'!I75-'20180925'!I75</f>
        <v>0</v>
      </c>
      <c r="J75" s="31">
        <f>'20181011'!J75-'20180925'!J75</f>
        <v>0</v>
      </c>
      <c r="K75" s="32">
        <f>'20181011'!K75-'20180925'!K75</f>
        <v>-4.9999999999999822E-2</v>
      </c>
      <c r="L75" s="32">
        <f>'20181011'!L75-'20180925'!L75</f>
        <v>-4.9990000000000201E-2</v>
      </c>
      <c r="M75" s="32">
        <f>'20181011'!M75-'20180925'!M75</f>
        <v>-4.9999990000000327E-2</v>
      </c>
      <c r="N75" s="32">
        <f>'20181011'!N75-'20180925'!N75</f>
        <v>0</v>
      </c>
      <c r="O75" s="32">
        <f>'20181011'!O75-'20180925'!O75</f>
        <v>0</v>
      </c>
      <c r="P75" s="32">
        <f>'20181011'!P75-'20180925'!P75</f>
        <v>0</v>
      </c>
      <c r="Q75" s="32">
        <f>'20181011'!Q75-'20180925'!Q75</f>
        <v>0</v>
      </c>
      <c r="R75" s="32">
        <f>'20181011'!R75-'20180925'!R75</f>
        <v>0</v>
      </c>
    </row>
    <row r="76" spans="1:18" ht="16.5" x14ac:dyDescent="0.3">
      <c r="A76" s="12">
        <v>62</v>
      </c>
      <c r="B76" s="1" t="s">
        <v>127</v>
      </c>
      <c r="C76" s="1" t="s">
        <v>128</v>
      </c>
      <c r="D76" s="45" t="s">
        <v>135</v>
      </c>
      <c r="E76" s="31"/>
      <c r="F76" s="31">
        <f>'20181011'!F76-'20180925'!F76</f>
        <v>0</v>
      </c>
      <c r="G76" s="31">
        <f>'20181011'!G76-'20180925'!G76</f>
        <v>0</v>
      </c>
      <c r="H76" s="31">
        <f>'20181011'!H76-'20180925'!H76</f>
        <v>0</v>
      </c>
      <c r="I76" s="31">
        <f>'20181011'!I76-'20180925'!I76</f>
        <v>0</v>
      </c>
      <c r="J76" s="31">
        <f>'20181011'!J76-'20180925'!J76</f>
        <v>0</v>
      </c>
      <c r="K76" s="32">
        <f>'20181011'!K76-'20180925'!K76</f>
        <v>0</v>
      </c>
      <c r="L76" s="32">
        <f>'20181011'!L76-'20180925'!L76</f>
        <v>0</v>
      </c>
      <c r="M76" s="32">
        <f>'20181011'!M76-'20180925'!M76</f>
        <v>0</v>
      </c>
      <c r="N76" s="32">
        <f>'20181011'!N76-'20180925'!N76</f>
        <v>0</v>
      </c>
    </row>
    <row r="77" spans="1:18" ht="16.5" x14ac:dyDescent="0.3">
      <c r="A77" s="12">
        <v>63</v>
      </c>
      <c r="B77" s="1" t="s">
        <v>129</v>
      </c>
      <c r="C77" s="1" t="s">
        <v>130</v>
      </c>
      <c r="D77" s="45" t="s">
        <v>135</v>
      </c>
      <c r="E77" s="31"/>
      <c r="F77" s="31">
        <f>'20181011'!F77-'20180925'!F77</f>
        <v>8.2469540814567921E-2</v>
      </c>
      <c r="G77" s="31">
        <f>'20181011'!G77-'20180925'!G77</f>
        <v>0.10067443810888577</v>
      </c>
      <c r="H77" s="31">
        <f>'20181011'!H77-'20180925'!H77</f>
        <v>0.1189429457989486</v>
      </c>
      <c r="I77" s="31">
        <f>'20181011'!I77-'20180925'!I77</f>
        <v>0</v>
      </c>
      <c r="J77" s="31">
        <f>'20181011'!J77-'20180925'!J77</f>
        <v>0.14955250755421989</v>
      </c>
      <c r="K77" s="32">
        <f>'20181011'!K77-'20180925'!K77</f>
        <v>0</v>
      </c>
      <c r="L77" s="32">
        <f>'20181011'!L77-'20180925'!L77</f>
        <v>0</v>
      </c>
      <c r="M77" s="32">
        <f>'20181011'!M77-'20180925'!M77</f>
        <v>0</v>
      </c>
      <c r="N77" s="32">
        <f>'20181011'!N77-'20180925'!N77</f>
        <v>0</v>
      </c>
    </row>
    <row r="78" spans="1:18" ht="16.5" x14ac:dyDescent="0.3">
      <c r="A78" s="12">
        <f t="shared" ref="A78:A80" si="7">A77+1</f>
        <v>64</v>
      </c>
      <c r="B78" s="1" t="s">
        <v>131</v>
      </c>
      <c r="C78" s="1" t="s">
        <v>132</v>
      </c>
      <c r="D78" s="45" t="s">
        <v>135</v>
      </c>
      <c r="E78" s="31"/>
      <c r="F78" s="31">
        <f>'20181011'!F78-'20180925'!F78</f>
        <v>-8.2469540814567921E-2</v>
      </c>
      <c r="G78" s="31">
        <f>'20181011'!G78-'20180925'!G78</f>
        <v>-0.10067443810888577</v>
      </c>
      <c r="H78" s="31">
        <f>'20181011'!H78-'20180925'!H78</f>
        <v>-0.1189429457989486</v>
      </c>
      <c r="I78" s="31">
        <f>'20181011'!I78-'20180925'!I78</f>
        <v>0</v>
      </c>
      <c r="J78" s="31">
        <f>'20181011'!J78-'20180925'!J78</f>
        <v>-0.14955250755421989</v>
      </c>
      <c r="K78" s="32">
        <f>'20181011'!K78-'20180925'!K78</f>
        <v>-4.9999999999999822E-2</v>
      </c>
      <c r="L78" s="32">
        <f>'20181011'!L78-'20180925'!L78</f>
        <v>-9.9900000000001654E-3</v>
      </c>
      <c r="M78" s="32">
        <f>'20181011'!M78-'20180925'!M78</f>
        <v>0</v>
      </c>
      <c r="N78" s="32">
        <f>'20181011'!N78-'20180925'!N78</f>
        <v>0</v>
      </c>
    </row>
    <row r="79" spans="1:18" ht="16.5" x14ac:dyDescent="0.3">
      <c r="A79" s="12">
        <f t="shared" si="7"/>
        <v>65</v>
      </c>
      <c r="B79" s="1" t="s">
        <v>19</v>
      </c>
      <c r="C79" s="1" t="s">
        <v>133</v>
      </c>
      <c r="D79" s="45" t="s">
        <v>135</v>
      </c>
      <c r="E79" s="31"/>
      <c r="F79" s="31">
        <f>'20181011'!F79-'20180925'!F79</f>
        <v>0</v>
      </c>
      <c r="G79" s="31">
        <f>'20181011'!G79-'20180925'!G79</f>
        <v>0</v>
      </c>
      <c r="H79" s="31">
        <f>'20181011'!H79-'20180925'!H79</f>
        <v>-4.6759562479792294E-6</v>
      </c>
      <c r="I79" s="31">
        <f>'20181011'!I79-'20180925'!I79</f>
        <v>-0.1404806420721485</v>
      </c>
      <c r="J79" s="31">
        <f>'20181011'!J79-'20180925'!J79</f>
        <v>-5.8410788464712482E-2</v>
      </c>
      <c r="K79" s="32">
        <f>'20181011'!K79-'20180925'!K79</f>
        <v>-9.8635578358567955E-3</v>
      </c>
      <c r="L79" s="32">
        <f>'20181011'!L79-'20180925'!L79</f>
        <v>3.8955561821282458E-2</v>
      </c>
      <c r="M79" s="32">
        <f>'20181011'!M79-'20180925'!M79</f>
        <v>8.7514942235017656E-2</v>
      </c>
      <c r="N79" s="32">
        <f>'20181011'!N79-'20180925'!N79</f>
        <v>8.7217936218110026E-2</v>
      </c>
    </row>
    <row r="80" spans="1:18" x14ac:dyDescent="0.25">
      <c r="A80" s="12">
        <f t="shared" si="7"/>
        <v>66</v>
      </c>
      <c r="B80" s="1" t="s">
        <v>19</v>
      </c>
      <c r="C80" s="1" t="s">
        <v>20</v>
      </c>
      <c r="D80" s="3" t="s">
        <v>134</v>
      </c>
    </row>
    <row r="81" spans="1:14" x14ac:dyDescent="0.25">
      <c r="A81" s="24"/>
      <c r="M81" s="60"/>
      <c r="N81" s="60"/>
    </row>
    <row r="82" spans="1:14" x14ac:dyDescent="0.25">
      <c r="A82" s="25"/>
      <c r="K82" s="22"/>
      <c r="L82" s="22"/>
      <c r="M82" s="22"/>
    </row>
    <row r="83" spans="1:14" x14ac:dyDescent="0.25">
      <c r="A83" s="25"/>
      <c r="K83" s="22"/>
      <c r="L83" s="22"/>
      <c r="M83" s="22"/>
    </row>
    <row r="84" spans="1:14" x14ac:dyDescent="0.25">
      <c r="A84" s="24"/>
    </row>
    <row r="85" spans="1:14" x14ac:dyDescent="0.25">
      <c r="A85" s="25"/>
    </row>
    <row r="86" spans="1:14" x14ac:dyDescent="0.25">
      <c r="A86" s="24"/>
    </row>
    <row r="87" spans="1:14" x14ac:dyDescent="0.25">
      <c r="A87" s="24"/>
    </row>
    <row r="88" spans="1:14" x14ac:dyDescent="0.25">
      <c r="A88" s="24"/>
    </row>
    <row r="89" spans="1:14" x14ac:dyDescent="0.25">
      <c r="A89" s="24"/>
    </row>
    <row r="90" spans="1:14" x14ac:dyDescent="0.25">
      <c r="A90" s="25"/>
    </row>
    <row r="91" spans="1:14" x14ac:dyDescent="0.25">
      <c r="A91" s="25"/>
    </row>
    <row r="92" spans="1:14" x14ac:dyDescent="0.25">
      <c r="A92" s="24"/>
    </row>
    <row r="93" spans="1:14" x14ac:dyDescent="0.25">
      <c r="A93" s="25"/>
    </row>
    <row r="94" spans="1:14" x14ac:dyDescent="0.25">
      <c r="A94" s="25"/>
    </row>
    <row r="95" spans="1:14" x14ac:dyDescent="0.25">
      <c r="A95" s="24"/>
    </row>
    <row r="96" spans="1:14" x14ac:dyDescent="0.25">
      <c r="A96" s="25"/>
    </row>
    <row r="97" spans="1:1" x14ac:dyDescent="0.25">
      <c r="A97" s="25"/>
    </row>
    <row r="98" spans="1:1" x14ac:dyDescent="0.25">
      <c r="A98" s="24"/>
    </row>
    <row r="99" spans="1:1" x14ac:dyDescent="0.25">
      <c r="A99" s="25"/>
    </row>
    <row r="100" spans="1:1" x14ac:dyDescent="0.25">
      <c r="A100" s="25"/>
    </row>
    <row r="101" spans="1:1" x14ac:dyDescent="0.25">
      <c r="A101" s="24"/>
    </row>
    <row r="102" spans="1:1" x14ac:dyDescent="0.25">
      <c r="A102" s="25"/>
    </row>
    <row r="103" spans="1:1" x14ac:dyDescent="0.25">
      <c r="A103" s="25"/>
    </row>
    <row r="104" spans="1:1" x14ac:dyDescent="0.25">
      <c r="A104" s="26"/>
    </row>
    <row r="105" spans="1:1" x14ac:dyDescent="0.25">
      <c r="A105" s="26"/>
    </row>
    <row r="106" spans="1:1" x14ac:dyDescent="0.25">
      <c r="A106" s="24"/>
    </row>
    <row r="107" spans="1:1" x14ac:dyDescent="0.25">
      <c r="A107" s="26"/>
    </row>
    <row r="108" spans="1:1" x14ac:dyDescent="0.25">
      <c r="A108" s="26"/>
    </row>
    <row r="109" spans="1:1" x14ac:dyDescent="0.25">
      <c r="A109" s="26"/>
    </row>
    <row r="110" spans="1:1" x14ac:dyDescent="0.25">
      <c r="A110" s="26"/>
    </row>
    <row r="111" spans="1:1" x14ac:dyDescent="0.25">
      <c r="A111" s="26"/>
    </row>
    <row r="112" spans="1:1" x14ac:dyDescent="0.25">
      <c r="A112" s="26"/>
    </row>
    <row r="113" spans="1:1" x14ac:dyDescent="0.25">
      <c r="A113" s="24"/>
    </row>
    <row r="114" spans="1:1" x14ac:dyDescent="0.25">
      <c r="A114" s="26"/>
    </row>
    <row r="115" spans="1:1" x14ac:dyDescent="0.25">
      <c r="A115" s="26"/>
    </row>
    <row r="116" spans="1:1" x14ac:dyDescent="0.25">
      <c r="A116" s="26"/>
    </row>
    <row r="117" spans="1:1" x14ac:dyDescent="0.25">
      <c r="A117" s="27"/>
    </row>
  </sheetData>
  <mergeCells count="1">
    <mergeCell ref="M81:N81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8"/>
  <sheetViews>
    <sheetView topLeftCell="A16" zoomScale="70" zoomScaleNormal="70" workbookViewId="0">
      <selection activeCell="I79" sqref="I79:J79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1.28515625" style="1" customWidth="1"/>
    <col min="4" max="4" width="15.7109375" style="3" customWidth="1"/>
    <col min="5" max="14" width="8.5703125" style="34" customWidth="1"/>
    <col min="15" max="16384" width="9.140625" style="1"/>
  </cols>
  <sheetData>
    <row r="1" spans="1:18" ht="20.25" x14ac:dyDescent="0.3">
      <c r="A1" s="2" t="s">
        <v>21</v>
      </c>
      <c r="E1" s="4" t="s">
        <v>138</v>
      </c>
      <c r="F1" s="4" t="s">
        <v>137</v>
      </c>
      <c r="G1" s="4" t="s">
        <v>28</v>
      </c>
      <c r="H1" s="4" t="s">
        <v>29</v>
      </c>
      <c r="I1" s="4" t="s">
        <v>30</v>
      </c>
      <c r="J1" s="4" t="s">
        <v>31</v>
      </c>
      <c r="K1" s="4" t="s">
        <v>32</v>
      </c>
      <c r="L1" s="4" t="s">
        <v>33</v>
      </c>
      <c r="M1" s="4" t="s">
        <v>34</v>
      </c>
      <c r="N1" s="4" t="s">
        <v>35</v>
      </c>
      <c r="O1" s="4" t="s">
        <v>36</v>
      </c>
      <c r="P1" s="4" t="s">
        <v>37</v>
      </c>
      <c r="Q1" s="4" t="s">
        <v>38</v>
      </c>
      <c r="R1" s="4" t="s">
        <v>39</v>
      </c>
    </row>
    <row r="2" spans="1:18" ht="6.75" customHeight="1" x14ac:dyDescent="0.25"/>
    <row r="3" spans="1:18" s="7" customFormat="1" ht="28.5" x14ac:dyDescent="0.25">
      <c r="A3" s="5" t="s">
        <v>22</v>
      </c>
      <c r="B3" s="5" t="s">
        <v>23</v>
      </c>
      <c r="C3" s="5" t="s">
        <v>24</v>
      </c>
      <c r="D3" s="6" t="s">
        <v>25</v>
      </c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8" x14ac:dyDescent="0.25">
      <c r="A4" s="8"/>
      <c r="B4" s="9" t="s">
        <v>26</v>
      </c>
      <c r="C4" s="10" t="s">
        <v>27</v>
      </c>
      <c r="D4" s="11"/>
      <c r="E4" s="11">
        <v>2012</v>
      </c>
      <c r="F4" s="11">
        <v>2013</v>
      </c>
      <c r="G4" s="11">
        <v>2014</v>
      </c>
      <c r="H4" s="11">
        <v>2015</v>
      </c>
      <c r="I4" s="11">
        <v>2016</v>
      </c>
      <c r="J4" s="11">
        <v>2017</v>
      </c>
      <c r="K4" s="11">
        <v>2018</v>
      </c>
      <c r="L4" s="11">
        <v>2019</v>
      </c>
      <c r="M4" s="11">
        <v>2020</v>
      </c>
      <c r="N4" s="11">
        <v>2021</v>
      </c>
      <c r="O4" s="11">
        <v>2022</v>
      </c>
      <c r="P4" s="11">
        <v>2023</v>
      </c>
      <c r="Q4" s="11">
        <v>2024</v>
      </c>
      <c r="R4" s="11">
        <v>2025</v>
      </c>
    </row>
    <row r="5" spans="1:18" x14ac:dyDescent="0.25">
      <c r="A5" s="12">
        <v>1</v>
      </c>
      <c r="B5" s="1" t="s">
        <v>41</v>
      </c>
      <c r="C5" s="1" t="s">
        <v>42</v>
      </c>
      <c r="D5" s="3" t="s">
        <v>134</v>
      </c>
      <c r="E5" s="42">
        <v>19852.409</v>
      </c>
      <c r="F5" s="42">
        <v>20334.793000000001</v>
      </c>
      <c r="G5" s="42">
        <v>20712.663</v>
      </c>
      <c r="H5" s="42">
        <v>21328.183000000001</v>
      </c>
      <c r="I5" s="42">
        <v>21799.282999999999</v>
      </c>
      <c r="J5" s="42">
        <v>22791.006000000001</v>
      </c>
      <c r="K5" s="43">
        <v>23748.228251999997</v>
      </c>
      <c r="L5" s="43">
        <v>24460.675109628904</v>
      </c>
      <c r="M5" s="43">
        <v>25194.495407143291</v>
      </c>
      <c r="N5" s="43">
        <v>25925.135888465815</v>
      </c>
      <c r="O5" s="43">
        <f>N5*(1+O7/100)</f>
        <v>26676.964829231321</v>
      </c>
      <c r="P5" s="43">
        <f t="shared" ref="P5:R5" si="0">O5*(1+P7/100)</f>
        <v>27450.596809279028</v>
      </c>
      <c r="Q5" s="43">
        <f t="shared" si="0"/>
        <v>28219.213519938843</v>
      </c>
      <c r="R5" s="43">
        <f t="shared" si="0"/>
        <v>28995.241891737165</v>
      </c>
    </row>
    <row r="6" spans="1:18" x14ac:dyDescent="0.25">
      <c r="A6" s="12">
        <v>2</v>
      </c>
      <c r="B6" s="1" t="s">
        <v>43</v>
      </c>
      <c r="C6" s="1" t="s">
        <v>44</v>
      </c>
      <c r="D6" s="3" t="s">
        <v>134</v>
      </c>
      <c r="E6" s="42">
        <v>21885.613999999994</v>
      </c>
      <c r="F6" s="42">
        <v>22786.587</v>
      </c>
      <c r="G6" s="42">
        <v>23618.164000000008</v>
      </c>
      <c r="H6" s="42">
        <v>24320.324000000001</v>
      </c>
      <c r="I6" s="42">
        <v>24925.617000000006</v>
      </c>
      <c r="J6" s="42">
        <v>26856.598999999998</v>
      </c>
      <c r="K6" s="43">
        <v>28852.079191814915</v>
      </c>
      <c r="L6" s="43">
        <v>30638.91231418628</v>
      </c>
      <c r="M6" s="43">
        <v>32410.1799158625</v>
      </c>
      <c r="N6" s="43">
        <v>34183.850849791939</v>
      </c>
    </row>
    <row r="7" spans="1:18" x14ac:dyDescent="0.25">
      <c r="A7" s="12">
        <v>3</v>
      </c>
      <c r="B7" s="1" t="s">
        <v>45</v>
      </c>
      <c r="C7" s="1" t="s">
        <v>46</v>
      </c>
      <c r="D7" s="3" t="s">
        <v>47</v>
      </c>
      <c r="E7" s="37">
        <v>4.0346283749703531</v>
      </c>
      <c r="F7" s="37">
        <v>2.429851208485573</v>
      </c>
      <c r="G7" s="37">
        <v>1.8582436516565508</v>
      </c>
      <c r="H7" s="37">
        <v>2.9717086595769899</v>
      </c>
      <c r="I7" s="37">
        <v>2.2088145061395892</v>
      </c>
      <c r="J7" s="37">
        <v>4.549337700694096</v>
      </c>
      <c r="K7" s="38">
        <v>4.1999999999999886</v>
      </c>
      <c r="L7" s="38">
        <v>3.000000042398554</v>
      </c>
      <c r="M7" s="38">
        <v>3.0000001808025303</v>
      </c>
      <c r="N7" s="38">
        <v>2.9000004545253404</v>
      </c>
      <c r="O7" s="38">
        <v>2.9</v>
      </c>
      <c r="P7" s="38">
        <v>2.8999999999999915</v>
      </c>
      <c r="Q7" s="38">
        <v>2.8</v>
      </c>
      <c r="R7" s="38">
        <v>2.75</v>
      </c>
    </row>
    <row r="8" spans="1:18" x14ac:dyDescent="0.25">
      <c r="A8" s="12">
        <v>4</v>
      </c>
      <c r="B8" s="1" t="s">
        <v>48</v>
      </c>
      <c r="C8" s="1" t="s">
        <v>49</v>
      </c>
      <c r="D8" s="3" t="s">
        <v>47</v>
      </c>
      <c r="E8" s="37">
        <v>7.796234817706079</v>
      </c>
      <c r="F8" s="37">
        <v>4.1167455533459361</v>
      </c>
      <c r="G8" s="37">
        <v>3.6494099072665023</v>
      </c>
      <c r="H8" s="37">
        <v>2.9729660612061224</v>
      </c>
      <c r="I8" s="37">
        <v>2.4888360862297816</v>
      </c>
      <c r="J8" s="37">
        <v>7.7469777378028226</v>
      </c>
      <c r="K8" s="38">
        <v>7.4301298977391639</v>
      </c>
      <c r="L8" s="38">
        <v>6.1930826908248378</v>
      </c>
      <c r="M8" s="38">
        <v>5.7811047060443315</v>
      </c>
      <c r="N8" s="38">
        <v>5.4725735510692317</v>
      </c>
    </row>
    <row r="9" spans="1:18" s="18" customFormat="1" x14ac:dyDescent="0.2">
      <c r="A9" s="15"/>
      <c r="B9" s="16" t="s">
        <v>50</v>
      </c>
      <c r="C9" s="16" t="s">
        <v>51</v>
      </c>
      <c r="D9" s="17"/>
      <c r="E9" s="11">
        <v>2012</v>
      </c>
      <c r="F9" s="11">
        <v>2013</v>
      </c>
      <c r="G9" s="11">
        <v>2014</v>
      </c>
      <c r="H9" s="11">
        <v>2015</v>
      </c>
      <c r="I9" s="11">
        <v>2016</v>
      </c>
      <c r="J9" s="11">
        <v>2017</v>
      </c>
      <c r="K9" s="11">
        <v>2018</v>
      </c>
      <c r="L9" s="11">
        <v>2019</v>
      </c>
      <c r="M9" s="11">
        <v>2020</v>
      </c>
      <c r="N9" s="11">
        <v>2021</v>
      </c>
    </row>
    <row r="10" spans="1:18" x14ac:dyDescent="0.25">
      <c r="A10" s="12">
        <f>A8+1</f>
        <v>5</v>
      </c>
      <c r="B10" s="1" t="s">
        <v>2</v>
      </c>
      <c r="C10" s="1" t="s">
        <v>3</v>
      </c>
      <c r="D10" s="3" t="s">
        <v>134</v>
      </c>
      <c r="E10" s="42">
        <v>12153.052</v>
      </c>
      <c r="F10" s="42">
        <v>12766.031000000001</v>
      </c>
      <c r="G10" s="42">
        <v>12942.432000000001</v>
      </c>
      <c r="H10" s="42">
        <v>13266.218000000001</v>
      </c>
      <c r="I10" s="42">
        <v>13703.07</v>
      </c>
      <c r="J10" s="42">
        <v>14395.439</v>
      </c>
      <c r="K10" s="43">
        <v>15001.319080585039</v>
      </c>
      <c r="L10" s="43">
        <v>15637.824258303463</v>
      </c>
      <c r="M10" s="43">
        <v>16204.148233126116</v>
      </c>
      <c r="N10" s="43">
        <v>16791.311432555281</v>
      </c>
    </row>
    <row r="11" spans="1:18" x14ac:dyDescent="0.25">
      <c r="A11" s="12">
        <f>A10+1</f>
        <v>6</v>
      </c>
      <c r="B11" s="1" t="s">
        <v>52</v>
      </c>
      <c r="C11" s="1" t="s">
        <v>4</v>
      </c>
      <c r="D11" s="3" t="s">
        <v>134</v>
      </c>
      <c r="E11" s="42">
        <v>3404.4140000000002</v>
      </c>
      <c r="F11" s="42">
        <v>3460.2170000000001</v>
      </c>
      <c r="G11" s="42">
        <v>3524.556</v>
      </c>
      <c r="H11" s="42">
        <v>3590.4360000000001</v>
      </c>
      <c r="I11" s="42">
        <v>3688.7130000000002</v>
      </c>
      <c r="J11" s="42">
        <v>3841.0369999999998</v>
      </c>
      <c r="K11" s="43">
        <v>3988.326626289981</v>
      </c>
      <c r="L11" s="43">
        <v>4126.5916959022497</v>
      </c>
      <c r="M11" s="43">
        <v>4249.6381139716859</v>
      </c>
      <c r="N11" s="43">
        <v>4376.4346614093402</v>
      </c>
    </row>
    <row r="12" spans="1:18" x14ac:dyDescent="0.25">
      <c r="A12" s="12">
        <f t="shared" ref="A12:A16" si="1">A11+1</f>
        <v>7</v>
      </c>
      <c r="B12" s="1" t="s">
        <v>53</v>
      </c>
      <c r="C12" s="1" t="s">
        <v>5</v>
      </c>
      <c r="D12" s="3" t="s">
        <v>134</v>
      </c>
      <c r="E12" s="42">
        <v>5173.5819999999985</v>
      </c>
      <c r="F12" s="42">
        <v>4906.1419999999989</v>
      </c>
      <c r="G12" s="42">
        <v>4479.786000000001</v>
      </c>
      <c r="H12" s="42">
        <v>4599.7670000000007</v>
      </c>
      <c r="I12" s="42">
        <v>4602.0029999999979</v>
      </c>
      <c r="J12" s="42">
        <v>5404.9790000000021</v>
      </c>
      <c r="K12" s="43">
        <v>5769.6288775661833</v>
      </c>
      <c r="L12" s="43">
        <v>5977.7114210652126</v>
      </c>
      <c r="M12" s="43">
        <v>6305.4350941314779</v>
      </c>
      <c r="N12" s="43">
        <v>6633.4462261372355</v>
      </c>
    </row>
    <row r="13" spans="1:18" x14ac:dyDescent="0.25">
      <c r="A13" s="12">
        <f t="shared" si="1"/>
        <v>8</v>
      </c>
      <c r="B13" s="1" t="s">
        <v>54</v>
      </c>
      <c r="C13" s="1" t="s">
        <v>6</v>
      </c>
      <c r="D13" s="3" t="s">
        <v>134</v>
      </c>
      <c r="E13" s="42">
        <v>4934.6409999999996</v>
      </c>
      <c r="F13" s="42">
        <v>4637.0050000000001</v>
      </c>
      <c r="G13" s="42">
        <v>4639.71</v>
      </c>
      <c r="H13" s="42">
        <v>4617.2179999999998</v>
      </c>
      <c r="I13" s="42">
        <v>3926.1030000000001</v>
      </c>
      <c r="J13" s="42">
        <v>4553.1379999999999</v>
      </c>
      <c r="K13" s="43">
        <v>5196.6336745617873</v>
      </c>
      <c r="L13" s="43">
        <v>5525.386030331978</v>
      </c>
      <c r="M13" s="43">
        <v>5894.1974023071243</v>
      </c>
      <c r="N13" s="43">
        <v>6192.8001210606362</v>
      </c>
    </row>
    <row r="14" spans="1:18" x14ac:dyDescent="0.25">
      <c r="A14" s="12">
        <f t="shared" si="1"/>
        <v>9</v>
      </c>
      <c r="B14" s="1" t="s">
        <v>55</v>
      </c>
      <c r="C14" s="1" t="s">
        <v>7</v>
      </c>
      <c r="D14" s="3" t="s">
        <v>134</v>
      </c>
      <c r="E14" s="42">
        <v>238.94099999999889</v>
      </c>
      <c r="F14" s="42">
        <v>269.13699999999881</v>
      </c>
      <c r="G14" s="42">
        <v>-159.92399999999907</v>
      </c>
      <c r="H14" s="42">
        <v>-17.450999999999112</v>
      </c>
      <c r="I14" s="42">
        <v>675.89999999999782</v>
      </c>
      <c r="J14" s="42">
        <v>851.84100000000217</v>
      </c>
      <c r="K14" s="43">
        <v>572.99520300439633</v>
      </c>
      <c r="L14" s="43">
        <v>452.3253907332342</v>
      </c>
      <c r="M14" s="43">
        <v>411.23769182435387</v>
      </c>
      <c r="N14" s="43">
        <v>440.64610507659944</v>
      </c>
    </row>
    <row r="15" spans="1:18" x14ac:dyDescent="0.25">
      <c r="A15" s="12">
        <f t="shared" si="1"/>
        <v>10</v>
      </c>
      <c r="B15" s="1" t="s">
        <v>8</v>
      </c>
      <c r="C15" s="1" t="s">
        <v>9</v>
      </c>
      <c r="D15" s="3" t="s">
        <v>134</v>
      </c>
      <c r="E15" s="42">
        <v>11839.004000000001</v>
      </c>
      <c r="F15" s="42">
        <v>11966.596</v>
      </c>
      <c r="G15" s="42">
        <v>12682.316999999999</v>
      </c>
      <c r="H15" s="42">
        <v>13060.303</v>
      </c>
      <c r="I15" s="42">
        <v>13592.939</v>
      </c>
      <c r="J15" s="42">
        <v>14248.38</v>
      </c>
      <c r="K15" s="43">
        <v>14953.968138441123</v>
      </c>
      <c r="L15" s="43">
        <v>15561.638001138839</v>
      </c>
      <c r="M15" s="43">
        <v>16187.891107101044</v>
      </c>
      <c r="N15" s="43">
        <v>16835.202035175083</v>
      </c>
    </row>
    <row r="16" spans="1:18" x14ac:dyDescent="0.25">
      <c r="A16" s="12">
        <f t="shared" si="1"/>
        <v>11</v>
      </c>
      <c r="B16" s="1" t="s">
        <v>10</v>
      </c>
      <c r="C16" s="1" t="s">
        <v>11</v>
      </c>
      <c r="D16" s="3" t="s">
        <v>134</v>
      </c>
      <c r="E16" s="42">
        <v>12717.643</v>
      </c>
      <c r="F16" s="42">
        <v>12764.192999999999</v>
      </c>
      <c r="G16" s="42">
        <v>12916.428</v>
      </c>
      <c r="H16" s="42">
        <v>13188.540999999999</v>
      </c>
      <c r="I16" s="42">
        <v>13787.441999999999</v>
      </c>
      <c r="J16" s="42">
        <v>15098.829</v>
      </c>
      <c r="K16" s="43">
        <v>15965.014470882332</v>
      </c>
      <c r="L16" s="43">
        <v>16843.090266780859</v>
      </c>
      <c r="M16" s="43">
        <v>17752.617141187027</v>
      </c>
      <c r="N16" s="43">
        <v>18711.258466811127</v>
      </c>
    </row>
    <row r="17" spans="1:14" s="18" customFormat="1" x14ac:dyDescent="0.2">
      <c r="A17" s="15"/>
      <c r="B17" s="16" t="s">
        <v>56</v>
      </c>
      <c r="C17" s="16" t="s">
        <v>57</v>
      </c>
      <c r="D17" s="17"/>
      <c r="E17" s="11">
        <v>2012</v>
      </c>
      <c r="F17" s="11">
        <v>2013</v>
      </c>
      <c r="G17" s="11">
        <v>2014</v>
      </c>
      <c r="H17" s="11">
        <v>2015</v>
      </c>
      <c r="I17" s="11">
        <v>2016</v>
      </c>
      <c r="J17" s="11">
        <v>2017</v>
      </c>
      <c r="K17" s="11">
        <v>2018</v>
      </c>
      <c r="L17" s="11">
        <v>2019</v>
      </c>
      <c r="M17" s="11">
        <v>2020</v>
      </c>
      <c r="N17" s="11">
        <v>2021</v>
      </c>
    </row>
    <row r="18" spans="1:14" x14ac:dyDescent="0.25">
      <c r="A18" s="12">
        <f>A16+1</f>
        <v>12</v>
      </c>
      <c r="B18" s="1" t="s">
        <v>2</v>
      </c>
      <c r="C18" s="1" t="s">
        <v>3</v>
      </c>
      <c r="D18" s="3" t="s">
        <v>47</v>
      </c>
      <c r="E18" s="37">
        <v>3.1551785749147188</v>
      </c>
      <c r="F18" s="37">
        <v>5.0438276739044774</v>
      </c>
      <c r="G18" s="37">
        <v>1.3817998718630653</v>
      </c>
      <c r="H18" s="37">
        <v>2.5017400130052936</v>
      </c>
      <c r="I18" s="37">
        <v>3.2929656364760307</v>
      </c>
      <c r="J18" s="37">
        <v>5.0526560836367418</v>
      </c>
      <c r="K18" s="38">
        <v>4.208833649220689</v>
      </c>
      <c r="L18" s="38">
        <v>4.2429947279916114</v>
      </c>
      <c r="M18" s="38">
        <v>3.6215010826838201</v>
      </c>
      <c r="N18" s="38">
        <v>3.6235363376202034</v>
      </c>
    </row>
    <row r="19" spans="1:14" x14ac:dyDescent="0.25">
      <c r="A19" s="12">
        <f>A18+1</f>
        <v>13</v>
      </c>
      <c r="B19" s="1" t="s">
        <v>52</v>
      </c>
      <c r="C19" s="1" t="s">
        <v>4</v>
      </c>
      <c r="D19" s="3" t="s">
        <v>47</v>
      </c>
      <c r="E19" s="37">
        <v>0.28783586374179215</v>
      </c>
      <c r="F19" s="37">
        <v>1.639136720739609</v>
      </c>
      <c r="G19" s="37">
        <v>1.8593920554693444</v>
      </c>
      <c r="H19" s="37">
        <v>1.8691716062959385</v>
      </c>
      <c r="I19" s="37">
        <v>2.7371884640194022</v>
      </c>
      <c r="J19" s="37">
        <v>4.129461955972169</v>
      </c>
      <c r="K19" s="38">
        <v>3.8346318009949254</v>
      </c>
      <c r="L19" s="38">
        <v>3.4667438895516378</v>
      </c>
      <c r="M19" s="38">
        <v>2.9817928968262741</v>
      </c>
      <c r="N19" s="38">
        <v>2.9837022362158461</v>
      </c>
    </row>
    <row r="20" spans="1:14" x14ac:dyDescent="0.25">
      <c r="A20" s="12">
        <f t="shared" ref="A20:A24" si="2">A19+1</f>
        <v>14</v>
      </c>
      <c r="B20" s="1" t="s">
        <v>53</v>
      </c>
      <c r="C20" s="1" t="s">
        <v>5</v>
      </c>
      <c r="D20" s="3" t="s">
        <v>47</v>
      </c>
      <c r="E20" s="37">
        <v>-0.32356037404615012</v>
      </c>
      <c r="F20" s="37">
        <v>-5.1693391541875577</v>
      </c>
      <c r="G20" s="37">
        <v>-8.6902498949275824</v>
      </c>
      <c r="H20" s="37">
        <v>2.6782752568984325</v>
      </c>
      <c r="I20" s="37">
        <v>4.8611157912925584E-2</v>
      </c>
      <c r="J20" s="37">
        <v>17.448402358712165</v>
      </c>
      <c r="K20" s="38">
        <v>6.7465549369605471</v>
      </c>
      <c r="L20" s="38">
        <v>3.6065152181296911</v>
      </c>
      <c r="M20" s="38">
        <v>5.4824271361006316</v>
      </c>
      <c r="N20" s="38">
        <v>5.2020380371695651</v>
      </c>
    </row>
    <row r="21" spans="1:14" x14ac:dyDescent="0.25">
      <c r="A21" s="12">
        <f t="shared" si="2"/>
        <v>15</v>
      </c>
      <c r="B21" s="1" t="s">
        <v>54</v>
      </c>
      <c r="C21" s="1" t="s">
        <v>6</v>
      </c>
      <c r="D21" s="3" t="s">
        <v>47</v>
      </c>
      <c r="E21" s="37">
        <v>14.380228466500355</v>
      </c>
      <c r="F21" s="37">
        <v>-6.0315633903256449</v>
      </c>
      <c r="G21" s="37">
        <v>5.8335067570558508E-2</v>
      </c>
      <c r="H21" s="37">
        <v>-0.48477167754019668</v>
      </c>
      <c r="I21" s="37">
        <v>-14.96821246040364</v>
      </c>
      <c r="J21" s="37">
        <v>15.970925877390375</v>
      </c>
      <c r="K21" s="38">
        <v>14.133014957196277</v>
      </c>
      <c r="L21" s="38">
        <v>6.3262561180611465</v>
      </c>
      <c r="M21" s="38">
        <v>6.6748525795398139</v>
      </c>
      <c r="N21" s="38">
        <v>5.0660454404976685</v>
      </c>
    </row>
    <row r="22" spans="1:14" x14ac:dyDescent="0.25">
      <c r="A22" s="12">
        <f t="shared" si="2"/>
        <v>16</v>
      </c>
      <c r="B22" s="1" t="s">
        <v>55</v>
      </c>
      <c r="C22" s="1" t="s">
        <v>58</v>
      </c>
      <c r="D22" s="3" t="s">
        <v>59</v>
      </c>
      <c r="E22" s="37" t="s">
        <v>59</v>
      </c>
      <c r="F22" s="37" t="s">
        <v>59</v>
      </c>
      <c r="G22" s="37" t="s">
        <v>59</v>
      </c>
      <c r="H22" s="37" t="s">
        <v>59</v>
      </c>
      <c r="I22" s="37" t="s">
        <v>59</v>
      </c>
      <c r="J22" s="37" t="s">
        <v>59</v>
      </c>
      <c r="K22" s="38" t="s">
        <v>59</v>
      </c>
      <c r="L22" s="38" t="s">
        <v>59</v>
      </c>
      <c r="M22" s="38" t="s">
        <v>59</v>
      </c>
      <c r="N22" s="38" t="s">
        <v>59</v>
      </c>
    </row>
    <row r="23" spans="1:14" x14ac:dyDescent="0.25">
      <c r="A23" s="12">
        <f t="shared" si="2"/>
        <v>17</v>
      </c>
      <c r="B23" s="1" t="s">
        <v>8</v>
      </c>
      <c r="C23" s="1" t="s">
        <v>9</v>
      </c>
      <c r="D23" s="3" t="s">
        <v>47</v>
      </c>
      <c r="E23" s="37">
        <v>9.7791093735786649</v>
      </c>
      <c r="F23" s="37">
        <v>1.0777257951766872</v>
      </c>
      <c r="G23" s="37">
        <v>5.9809907512545779</v>
      </c>
      <c r="H23" s="37">
        <v>2.9804175372686315</v>
      </c>
      <c r="I23" s="37">
        <v>4.0782821041747797</v>
      </c>
      <c r="J23" s="37">
        <v>4.821922617323593</v>
      </c>
      <c r="K23" s="38">
        <v>4.952058679240201</v>
      </c>
      <c r="L23" s="38">
        <v>4.0636027646442585</v>
      </c>
      <c r="M23" s="38">
        <v>4.0243392496109642</v>
      </c>
      <c r="N23" s="38">
        <v>3.9987353744311172</v>
      </c>
    </row>
    <row r="24" spans="1:14" x14ac:dyDescent="0.25">
      <c r="A24" s="12">
        <f t="shared" si="2"/>
        <v>18</v>
      </c>
      <c r="B24" s="1" t="s">
        <v>10</v>
      </c>
      <c r="C24" s="1" t="s">
        <v>11</v>
      </c>
      <c r="D24" s="3" t="s">
        <v>47</v>
      </c>
      <c r="E24" s="37">
        <v>5.3811348552625926</v>
      </c>
      <c r="F24" s="37">
        <v>0.36602694382912304</v>
      </c>
      <c r="G24" s="37">
        <v>1.19267234520819</v>
      </c>
      <c r="H24" s="37">
        <v>2.1067202170754973</v>
      </c>
      <c r="I24" s="37">
        <v>4.5410709190652598</v>
      </c>
      <c r="J24" s="37">
        <v>9.511459776222452</v>
      </c>
      <c r="K24" s="38">
        <v>5.7367725065455843</v>
      </c>
      <c r="L24" s="38">
        <v>5.4999999999999938</v>
      </c>
      <c r="M24" s="38">
        <v>5.4000000000000048</v>
      </c>
      <c r="N24" s="38">
        <v>5.4000000000000048</v>
      </c>
    </row>
    <row r="25" spans="1:14" s="18" customFormat="1" x14ac:dyDescent="0.2">
      <c r="A25" s="15"/>
      <c r="B25" s="16" t="s">
        <v>60</v>
      </c>
      <c r="C25" s="16" t="s">
        <v>61</v>
      </c>
      <c r="D25" s="17"/>
      <c r="E25" s="11">
        <v>2012</v>
      </c>
      <c r="F25" s="11">
        <v>2013</v>
      </c>
      <c r="G25" s="11">
        <v>2014</v>
      </c>
      <c r="H25" s="11">
        <v>2015</v>
      </c>
      <c r="I25" s="11">
        <v>2016</v>
      </c>
      <c r="J25" s="11">
        <v>2017</v>
      </c>
      <c r="K25" s="11">
        <v>2018</v>
      </c>
      <c r="L25" s="11">
        <v>2019</v>
      </c>
      <c r="M25" s="11">
        <v>2020</v>
      </c>
      <c r="N25" s="11">
        <v>2021</v>
      </c>
    </row>
    <row r="26" spans="1:14" x14ac:dyDescent="0.25">
      <c r="A26" s="12">
        <f>A24+1</f>
        <v>19</v>
      </c>
      <c r="B26" s="1" t="s">
        <v>2</v>
      </c>
      <c r="C26" s="1" t="s">
        <v>3</v>
      </c>
      <c r="D26" s="3" t="s">
        <v>134</v>
      </c>
      <c r="E26" s="42">
        <v>13331.181</v>
      </c>
      <c r="F26" s="42">
        <v>14039.43</v>
      </c>
      <c r="G26" s="42">
        <v>14468.681</v>
      </c>
      <c r="H26" s="42">
        <v>14678.594999999999</v>
      </c>
      <c r="I26" s="42">
        <v>15319.529</v>
      </c>
      <c r="J26" s="42">
        <v>16576.638999999999</v>
      </c>
      <c r="K26" s="43">
        <v>17706.180214145385</v>
      </c>
      <c r="L26" s="43">
        <v>18918.888819839274</v>
      </c>
      <c r="M26" s="43">
        <v>20035.325388113695</v>
      </c>
      <c r="N26" s="43">
        <v>21197.300250274599</v>
      </c>
    </row>
    <row r="27" spans="1:14" x14ac:dyDescent="0.25">
      <c r="A27" s="12">
        <f>A26+1</f>
        <v>20</v>
      </c>
      <c r="B27" s="1" t="s">
        <v>52</v>
      </c>
      <c r="C27" s="1" t="s">
        <v>4</v>
      </c>
      <c r="D27" s="3" t="s">
        <v>134</v>
      </c>
      <c r="E27" s="42">
        <v>3799.1370000000002</v>
      </c>
      <c r="F27" s="42">
        <v>4021.8020000000001</v>
      </c>
      <c r="G27" s="42">
        <v>4135.5950000000003</v>
      </c>
      <c r="H27" s="42">
        <v>4358.3909999999996</v>
      </c>
      <c r="I27" s="42">
        <v>4502.4160000000002</v>
      </c>
      <c r="J27" s="42">
        <v>4871.0730000000003</v>
      </c>
      <c r="K27" s="43">
        <v>5265.8690384604834</v>
      </c>
      <c r="L27" s="43">
        <v>5603.776514391373</v>
      </c>
      <c r="M27" s="43">
        <v>5921.3831728395035</v>
      </c>
      <c r="N27" s="43">
        <v>6238.9330929836642</v>
      </c>
    </row>
    <row r="28" spans="1:14" x14ac:dyDescent="0.25">
      <c r="A28" s="12">
        <f t="shared" ref="A28:A32" si="3">A27+1</f>
        <v>21</v>
      </c>
      <c r="B28" s="1" t="s">
        <v>53</v>
      </c>
      <c r="C28" s="1" t="s">
        <v>5</v>
      </c>
      <c r="D28" s="3" t="s">
        <v>134</v>
      </c>
      <c r="E28" s="42">
        <v>5728.5130000000008</v>
      </c>
      <c r="F28" s="42">
        <v>5534.2219999999998</v>
      </c>
      <c r="G28" s="42">
        <v>5355.2750000000005</v>
      </c>
      <c r="H28" s="42">
        <v>5407.4520000000002</v>
      </c>
      <c r="I28" s="42">
        <v>4880.1900000000005</v>
      </c>
      <c r="J28" s="42">
        <v>5765.83</v>
      </c>
      <c r="K28" s="43">
        <v>6102.7156355857296</v>
      </c>
      <c r="L28" s="43">
        <v>6506.1942285494142</v>
      </c>
      <c r="M28" s="43">
        <v>7124.5647029238398</v>
      </c>
      <c r="N28" s="43">
        <v>7747.2315610464575</v>
      </c>
    </row>
    <row r="29" spans="1:14" x14ac:dyDescent="0.25">
      <c r="A29" s="12">
        <f t="shared" si="3"/>
        <v>22</v>
      </c>
      <c r="B29" s="1" t="s">
        <v>54</v>
      </c>
      <c r="C29" s="1" t="s">
        <v>6</v>
      </c>
      <c r="D29" s="3" t="s">
        <v>134</v>
      </c>
      <c r="E29" s="42">
        <v>5551.2340000000004</v>
      </c>
      <c r="F29" s="42">
        <v>5291.0259999999998</v>
      </c>
      <c r="G29" s="42">
        <v>5337.31</v>
      </c>
      <c r="H29" s="42">
        <v>5384.46</v>
      </c>
      <c r="I29" s="42">
        <v>4537.7520000000004</v>
      </c>
      <c r="J29" s="42">
        <v>5351.1329999999998</v>
      </c>
      <c r="K29" s="43">
        <v>6274.9163295026883</v>
      </c>
      <c r="L29" s="43">
        <v>6817.0546726338052</v>
      </c>
      <c r="M29" s="43">
        <v>7424.1535372081844</v>
      </c>
      <c r="N29" s="43">
        <v>7951.457636746195</v>
      </c>
    </row>
    <row r="30" spans="1:14" x14ac:dyDescent="0.25">
      <c r="A30" s="12">
        <f t="shared" si="3"/>
        <v>23</v>
      </c>
      <c r="B30" s="1" t="s">
        <v>55</v>
      </c>
      <c r="C30" s="1" t="s">
        <v>58</v>
      </c>
      <c r="D30" s="3" t="s">
        <v>134</v>
      </c>
      <c r="E30" s="42">
        <v>177.279</v>
      </c>
      <c r="F30" s="42">
        <v>243.196</v>
      </c>
      <c r="G30" s="42">
        <v>17.965</v>
      </c>
      <c r="H30" s="42">
        <v>22.992000000000001</v>
      </c>
      <c r="I30" s="42">
        <v>342.43799999999999</v>
      </c>
      <c r="J30" s="42">
        <v>414.697</v>
      </c>
      <c r="K30" s="43">
        <v>-172.20069391695893</v>
      </c>
      <c r="L30" s="43">
        <v>-310.86044408439113</v>
      </c>
      <c r="M30" s="43">
        <v>-299.58883428434484</v>
      </c>
      <c r="N30" s="43">
        <v>-204.22607569973763</v>
      </c>
    </row>
    <row r="31" spans="1:14" x14ac:dyDescent="0.25">
      <c r="A31" s="12">
        <f t="shared" si="3"/>
        <v>24</v>
      </c>
      <c r="B31" s="1" t="s">
        <v>8</v>
      </c>
      <c r="C31" s="1" t="s">
        <v>9</v>
      </c>
      <c r="D31" s="3" t="s">
        <v>134</v>
      </c>
      <c r="E31" s="42">
        <v>13417.956</v>
      </c>
      <c r="F31" s="42">
        <v>13741.264999999999</v>
      </c>
      <c r="G31" s="42">
        <v>14345.879000000001</v>
      </c>
      <c r="H31" s="42">
        <v>14690.398999999999</v>
      </c>
      <c r="I31" s="42">
        <v>14965.835999999999</v>
      </c>
      <c r="J31" s="42">
        <v>16239.297</v>
      </c>
      <c r="K31" s="43">
        <v>17588.867765065246</v>
      </c>
      <c r="L31" s="43">
        <v>18871.02137577298</v>
      </c>
      <c r="M31" s="43">
        <v>20238.999409970504</v>
      </c>
      <c r="N31" s="43">
        <v>21700.800845410944</v>
      </c>
    </row>
    <row r="32" spans="1:14" x14ac:dyDescent="0.25">
      <c r="A32" s="12">
        <f t="shared" si="3"/>
        <v>25</v>
      </c>
      <c r="B32" s="1" t="s">
        <v>10</v>
      </c>
      <c r="C32" s="1" t="s">
        <v>11</v>
      </c>
      <c r="D32" s="3" t="s">
        <v>134</v>
      </c>
      <c r="E32" s="42">
        <v>14391.173000000001</v>
      </c>
      <c r="F32" s="42">
        <v>14550.132</v>
      </c>
      <c r="G32" s="42">
        <v>14687.266</v>
      </c>
      <c r="H32" s="42">
        <v>14814.513000000001</v>
      </c>
      <c r="I32" s="42">
        <v>14742.353999999999</v>
      </c>
      <c r="J32" s="42">
        <v>16596.240000000002</v>
      </c>
      <c r="K32" s="43">
        <v>17811.553461441927</v>
      </c>
      <c r="L32" s="43">
        <v>19260.96862436676</v>
      </c>
      <c r="M32" s="43">
        <v>20910.092757985047</v>
      </c>
      <c r="N32" s="43">
        <v>22700.41489992373</v>
      </c>
    </row>
    <row r="33" spans="1:14" x14ac:dyDescent="0.25">
      <c r="A33" s="8"/>
      <c r="B33" s="9" t="s">
        <v>62</v>
      </c>
      <c r="C33" s="9" t="s">
        <v>63</v>
      </c>
      <c r="D33" s="11"/>
      <c r="E33" s="11">
        <v>2012</v>
      </c>
      <c r="F33" s="11">
        <v>2013</v>
      </c>
      <c r="G33" s="11">
        <v>2014</v>
      </c>
      <c r="H33" s="11">
        <v>2015</v>
      </c>
      <c r="I33" s="11">
        <v>2016</v>
      </c>
      <c r="J33" s="11">
        <v>2017</v>
      </c>
      <c r="K33" s="11">
        <v>2018</v>
      </c>
      <c r="L33" s="11">
        <v>2019</v>
      </c>
      <c r="M33" s="11">
        <v>2020</v>
      </c>
      <c r="N33" s="11">
        <v>2021</v>
      </c>
    </row>
    <row r="34" spans="1:14" x14ac:dyDescent="0.25">
      <c r="A34" s="12">
        <f>A32+1</f>
        <v>26</v>
      </c>
      <c r="B34" s="1" t="s">
        <v>64</v>
      </c>
      <c r="C34" s="1" t="s">
        <v>65</v>
      </c>
      <c r="D34" s="3" t="s">
        <v>47</v>
      </c>
      <c r="E34" s="37">
        <v>3.615730095767745</v>
      </c>
      <c r="F34" s="37">
        <v>1.6468685626624762</v>
      </c>
      <c r="G34" s="37">
        <v>1.7584937066441881</v>
      </c>
      <c r="H34" s="37">
        <v>1.2211136878761408E-3</v>
      </c>
      <c r="I34" s="37">
        <v>0.27397008902141806</v>
      </c>
      <c r="J34" s="37">
        <v>3.0584986069093674</v>
      </c>
      <c r="K34" s="38">
        <v>3.0999327233581369</v>
      </c>
      <c r="L34" s="38">
        <v>3.1000802399144618</v>
      </c>
      <c r="M34" s="38">
        <v>2.7001014760776201</v>
      </c>
      <c r="N34" s="38">
        <v>2.5000710254425798</v>
      </c>
    </row>
    <row r="35" spans="1:14" x14ac:dyDescent="0.25">
      <c r="A35" s="12">
        <f>A34+1</f>
        <v>27</v>
      </c>
      <c r="B35" s="19" t="s">
        <v>66</v>
      </c>
      <c r="C35" s="19" t="s">
        <v>67</v>
      </c>
      <c r="D35" s="20" t="s">
        <v>47</v>
      </c>
      <c r="E35" s="37">
        <v>3.3479370757350466</v>
      </c>
      <c r="F35" s="37">
        <v>0.25598594291578536</v>
      </c>
      <c r="G35" s="37">
        <v>1.6528287750360136</v>
      </c>
      <c r="H35" s="37">
        <v>-1.025273903482983</v>
      </c>
      <c r="I35" s="37">
        <v>1.0392650513217632</v>
      </c>
      <c r="J35" s="37">
        <v>3.0016138280244888</v>
      </c>
      <c r="K35" s="38">
        <v>2.5</v>
      </c>
      <c r="L35" s="38">
        <v>2.5</v>
      </c>
      <c r="M35" s="38">
        <v>2.1999999999999997</v>
      </c>
      <c r="N35" s="38">
        <v>2.1</v>
      </c>
    </row>
    <row r="36" spans="1:14" x14ac:dyDescent="0.25">
      <c r="A36" s="12">
        <f t="shared" ref="A36:A41" si="4">A35+1</f>
        <v>28</v>
      </c>
      <c r="B36" s="19" t="s">
        <v>68</v>
      </c>
      <c r="C36" s="19" t="s">
        <v>69</v>
      </c>
      <c r="D36" s="20" t="s">
        <v>47</v>
      </c>
      <c r="E36" s="37">
        <v>2.4438745014633696</v>
      </c>
      <c r="F36" s="37">
        <v>4.1537145317375206</v>
      </c>
      <c r="G36" s="37">
        <v>0.95230421276566801</v>
      </c>
      <c r="H36" s="37">
        <v>3.4535535607119812</v>
      </c>
      <c r="I36" s="37">
        <v>0.55224084966489784</v>
      </c>
      <c r="J36" s="37">
        <v>3.897571070810173</v>
      </c>
      <c r="K36" s="38">
        <v>4.112575175595321</v>
      </c>
      <c r="L36" s="38">
        <v>2.8513438880395134</v>
      </c>
      <c r="M36" s="38">
        <v>2.6081623878387061</v>
      </c>
      <c r="N36" s="38">
        <v>2.3101361235486322</v>
      </c>
    </row>
    <row r="37" spans="1:14" x14ac:dyDescent="0.25">
      <c r="A37" s="12">
        <f t="shared" si="4"/>
        <v>29</v>
      </c>
      <c r="B37" s="19" t="s">
        <v>70</v>
      </c>
      <c r="C37" s="19" t="s">
        <v>71</v>
      </c>
      <c r="D37" s="20" t="s">
        <v>47</v>
      </c>
      <c r="E37" s="37">
        <v>12.450885410730123</v>
      </c>
      <c r="F37" s="37">
        <v>1.8745952826640699</v>
      </c>
      <c r="G37" s="37">
        <v>5.976127700302186</v>
      </c>
      <c r="H37" s="37">
        <v>-1.6595184097291451</v>
      </c>
      <c r="I37" s="37">
        <v>-9.7945051424768934</v>
      </c>
      <c r="J37" s="37">
        <v>0.59536929790712634</v>
      </c>
      <c r="K37" s="38">
        <v>-0.84664070676002723</v>
      </c>
      <c r="L37" s="38">
        <v>2.9003432925596826</v>
      </c>
      <c r="M37" s="38">
        <v>3.8128697381315959</v>
      </c>
      <c r="N37" s="38">
        <v>3.362748431177053</v>
      </c>
    </row>
    <row r="38" spans="1:14" x14ac:dyDescent="0.25">
      <c r="A38" s="12">
        <f t="shared" si="4"/>
        <v>30</v>
      </c>
      <c r="B38" s="19" t="s">
        <v>72</v>
      </c>
      <c r="C38" s="19" t="s">
        <v>73</v>
      </c>
      <c r="D38" s="20" t="s">
        <v>47</v>
      </c>
      <c r="E38" s="37">
        <v>7.7958214475638812</v>
      </c>
      <c r="F38" s="37">
        <v>1.4304517683945193</v>
      </c>
      <c r="G38" s="37">
        <v>0.81595312179752</v>
      </c>
      <c r="H38" s="37">
        <v>1.3748403260851063</v>
      </c>
      <c r="I38" s="37">
        <v>-0.89004181120482428</v>
      </c>
      <c r="J38" s="37">
        <v>1.684759075027003</v>
      </c>
      <c r="K38" s="38">
        <v>2.742683362364875</v>
      </c>
      <c r="L38" s="38">
        <v>2.1758632714331232</v>
      </c>
      <c r="M38" s="38">
        <v>2.0911548237711304</v>
      </c>
      <c r="N38" s="38">
        <v>1.9383074408450667</v>
      </c>
    </row>
    <row r="39" spans="1:14" x14ac:dyDescent="0.25">
      <c r="A39" s="12">
        <f t="shared" si="4"/>
        <v>31</v>
      </c>
      <c r="B39" s="19" t="s">
        <v>74</v>
      </c>
      <c r="C39" s="19" t="s">
        <v>75</v>
      </c>
      <c r="D39" s="20" t="s">
        <v>59</v>
      </c>
      <c r="E39" s="37">
        <v>6.8347340501348839</v>
      </c>
      <c r="F39" s="37">
        <v>21.791338677231238</v>
      </c>
      <c r="G39" s="37">
        <v>-112.43170103376779</v>
      </c>
      <c r="H39" s="37">
        <v>1072.8510324715066</v>
      </c>
      <c r="I39" s="37">
        <v>-138.45413735061487</v>
      </c>
      <c r="J39" s="37">
        <v>-3.9111824980942913</v>
      </c>
      <c r="K39" s="38">
        <v>-161.73217188095455</v>
      </c>
      <c r="L39" s="38">
        <v>128.68126452029045</v>
      </c>
      <c r="M39" s="38">
        <v>6.0030140850585481</v>
      </c>
      <c r="N39" s="38">
        <v>-36.380749796954809</v>
      </c>
    </row>
    <row r="40" spans="1:14" x14ac:dyDescent="0.25">
      <c r="A40" s="12">
        <f t="shared" si="4"/>
        <v>32</v>
      </c>
      <c r="B40" s="19" t="s">
        <v>76</v>
      </c>
      <c r="C40" s="19" t="s">
        <v>77</v>
      </c>
      <c r="D40" s="20" t="s">
        <v>47</v>
      </c>
      <c r="E40" s="37">
        <v>4.1257903257970128</v>
      </c>
      <c r="F40" s="37">
        <v>1.3175990676802343</v>
      </c>
      <c r="G40" s="37">
        <v>-1.4917796299592112</v>
      </c>
      <c r="H40" s="37">
        <v>-0.56213758838138972</v>
      </c>
      <c r="I40" s="37">
        <v>-2.1169992330113558</v>
      </c>
      <c r="J40" s="37">
        <v>3.5175826422283052</v>
      </c>
      <c r="K40" s="38">
        <v>3.2</v>
      </c>
      <c r="L40" s="38">
        <v>3.1</v>
      </c>
      <c r="M40" s="38">
        <v>3.1</v>
      </c>
      <c r="N40" s="38">
        <v>3.1</v>
      </c>
    </row>
    <row r="41" spans="1:14" x14ac:dyDescent="0.25">
      <c r="A41" s="12">
        <f t="shared" si="4"/>
        <v>33</v>
      </c>
      <c r="B41" s="19" t="s">
        <v>78</v>
      </c>
      <c r="C41" s="19" t="s">
        <v>79</v>
      </c>
      <c r="D41" s="20" t="s">
        <v>47</v>
      </c>
      <c r="E41" s="37">
        <v>7.1164605325228649</v>
      </c>
      <c r="F41" s="37">
        <v>0.73583871200671069</v>
      </c>
      <c r="G41" s="37">
        <v>-0.24723052732036876</v>
      </c>
      <c r="H41" s="37">
        <v>-1.2147524259056581</v>
      </c>
      <c r="I41" s="37">
        <v>-4.8097403709016646</v>
      </c>
      <c r="J41" s="37">
        <v>2.7976775545701003</v>
      </c>
      <c r="K41" s="38">
        <v>1.5</v>
      </c>
      <c r="L41" s="38">
        <v>2.5</v>
      </c>
      <c r="M41" s="38">
        <v>3</v>
      </c>
      <c r="N41" s="38">
        <v>3</v>
      </c>
    </row>
    <row r="42" spans="1:14" x14ac:dyDescent="0.25">
      <c r="A42" s="8"/>
      <c r="B42" s="9" t="s">
        <v>80</v>
      </c>
      <c r="C42" s="9" t="s">
        <v>81</v>
      </c>
      <c r="D42" s="11"/>
      <c r="E42" s="11">
        <v>2012</v>
      </c>
      <c r="F42" s="11">
        <v>2013</v>
      </c>
      <c r="G42" s="11">
        <v>2014</v>
      </c>
      <c r="H42" s="11">
        <v>2015</v>
      </c>
      <c r="I42" s="11">
        <v>2016</v>
      </c>
      <c r="J42" s="11">
        <v>2017</v>
      </c>
      <c r="K42" s="11">
        <v>2018</v>
      </c>
      <c r="L42" s="11">
        <v>2019</v>
      </c>
      <c r="M42" s="11">
        <v>2020</v>
      </c>
      <c r="N42" s="11">
        <v>2021</v>
      </c>
    </row>
    <row r="43" spans="1:14" x14ac:dyDescent="0.25">
      <c r="A43" s="12">
        <f>A41+1</f>
        <v>34</v>
      </c>
      <c r="B43" s="1" t="s">
        <v>2</v>
      </c>
      <c r="C43" s="1" t="s">
        <v>3</v>
      </c>
      <c r="D43" s="3" t="s">
        <v>47</v>
      </c>
      <c r="E43" s="37">
        <v>1.9479731718604376</v>
      </c>
      <c r="F43" s="37">
        <v>3.0876806940658992</v>
      </c>
      <c r="G43" s="37">
        <v>0.86748362769170706</v>
      </c>
      <c r="H43" s="37">
        <v>1.5632272875776558</v>
      </c>
      <c r="I43" s="37">
        <v>2.0482382395162175</v>
      </c>
      <c r="J43" s="37">
        <v>3.1761090490912118</v>
      </c>
      <c r="K43" s="38">
        <v>2.6584174502215432</v>
      </c>
      <c r="L43" s="38">
        <v>2.6802217452361696</v>
      </c>
      <c r="M43" s="38">
        <v>2.3152426181390253</v>
      </c>
      <c r="N43" s="38">
        <v>2.3305217665232218</v>
      </c>
    </row>
    <row r="44" spans="1:14" x14ac:dyDescent="0.25">
      <c r="A44" s="12">
        <f>A43+1</f>
        <v>35</v>
      </c>
      <c r="B44" s="1" t="s">
        <v>52</v>
      </c>
      <c r="C44" s="1" t="s">
        <v>4</v>
      </c>
      <c r="D44" s="3" t="s">
        <v>47</v>
      </c>
      <c r="E44" s="37">
        <v>5.1203980023374424E-2</v>
      </c>
      <c r="F44" s="37">
        <v>0.2810893126370726</v>
      </c>
      <c r="G44" s="37">
        <v>0.31639859820554667</v>
      </c>
      <c r="H44" s="37">
        <v>0.31806629596590152</v>
      </c>
      <c r="I44" s="37">
        <v>0.4607846810016562</v>
      </c>
      <c r="J44" s="37">
        <v>0.69875692700535108</v>
      </c>
      <c r="K44" s="38">
        <v>0.64626206622902704</v>
      </c>
      <c r="L44" s="38">
        <v>0.58221214713406944</v>
      </c>
      <c r="M44" s="38">
        <v>0.50303770242628876</v>
      </c>
      <c r="N44" s="38">
        <v>0.50327083511148263</v>
      </c>
    </row>
    <row r="45" spans="1:14" x14ac:dyDescent="0.25">
      <c r="A45" s="12">
        <f t="shared" ref="A45:A49" si="5">A44+1</f>
        <v>36</v>
      </c>
      <c r="B45" s="1" t="s">
        <v>53</v>
      </c>
      <c r="C45" s="1" t="s">
        <v>5</v>
      </c>
      <c r="D45" s="3" t="s">
        <v>47</v>
      </c>
      <c r="E45" s="37">
        <v>-8.8007331952985324E-2</v>
      </c>
      <c r="F45" s="37">
        <v>-1.3471412965549896</v>
      </c>
      <c r="G45" s="37">
        <v>-2.0966822725955336</v>
      </c>
      <c r="H45" s="37">
        <v>0.57926399903286185</v>
      </c>
      <c r="I45" s="37">
        <v>1.0483781014054712E-2</v>
      </c>
      <c r="J45" s="37">
        <v>3.6834972966771642</v>
      </c>
      <c r="K45" s="38">
        <v>1.5999727154044061</v>
      </c>
      <c r="L45" s="38">
        <v>0.87620238988357113</v>
      </c>
      <c r="M45" s="38">
        <v>1.3397981519212347</v>
      </c>
      <c r="N45" s="38">
        <v>1.3019158617987563</v>
      </c>
    </row>
    <row r="46" spans="1:14" x14ac:dyDescent="0.25">
      <c r="A46" s="12">
        <f t="shared" si="5"/>
        <v>37</v>
      </c>
      <c r="B46" s="1" t="s">
        <v>54</v>
      </c>
      <c r="C46" s="1" t="s">
        <v>6</v>
      </c>
      <c r="D46" s="3" t="s">
        <v>47</v>
      </c>
      <c r="E46" s="37">
        <v>3.2511356870883903</v>
      </c>
      <c r="F46" s="37">
        <v>-1.499243744172303</v>
      </c>
      <c r="G46" s="37">
        <v>1.3302323756135256E-2</v>
      </c>
      <c r="H46" s="37">
        <v>-0.10859057572655036</v>
      </c>
      <c r="I46" s="37">
        <v>-3.2403838620476928</v>
      </c>
      <c r="J46" s="37">
        <v>2.8764019440455892</v>
      </c>
      <c r="K46" s="38">
        <v>2.8234632317756727</v>
      </c>
      <c r="L46" s="38">
        <v>1.3843237157807962</v>
      </c>
      <c r="M46" s="38">
        <v>1.5077726609024162</v>
      </c>
      <c r="N46" s="38">
        <v>1.1851903121221108</v>
      </c>
    </row>
    <row r="47" spans="1:14" x14ac:dyDescent="0.25">
      <c r="A47" s="12">
        <f t="shared" si="5"/>
        <v>38</v>
      </c>
      <c r="B47" s="1" t="s">
        <v>55</v>
      </c>
      <c r="C47" s="1" t="s">
        <v>58</v>
      </c>
      <c r="D47" s="3" t="s">
        <v>47</v>
      </c>
      <c r="E47" s="37">
        <v>-3.3391430190413756</v>
      </c>
      <c r="F47" s="37">
        <v>0.1521024476173134</v>
      </c>
      <c r="G47" s="37">
        <v>-2.1099845963516688</v>
      </c>
      <c r="H47" s="37">
        <v>0.68785457475941225</v>
      </c>
      <c r="I47" s="37">
        <v>3.2508676430617474</v>
      </c>
      <c r="J47" s="37">
        <v>0.80709535263157495</v>
      </c>
      <c r="K47" s="38">
        <v>-1.2234905163712666</v>
      </c>
      <c r="L47" s="38">
        <v>-0.50812132589722503</v>
      </c>
      <c r="M47" s="38">
        <v>-0.16797450898118149</v>
      </c>
      <c r="N47" s="38">
        <v>0.1167255496766455</v>
      </c>
    </row>
    <row r="48" spans="1:14" x14ac:dyDescent="0.25">
      <c r="A48" s="12">
        <f t="shared" si="5"/>
        <v>39</v>
      </c>
      <c r="B48" s="1" t="s">
        <v>8</v>
      </c>
      <c r="C48" s="1" t="s">
        <v>9</v>
      </c>
      <c r="D48" s="3" t="s">
        <v>47</v>
      </c>
      <c r="E48" s="37">
        <v>5.5266183400173752</v>
      </c>
      <c r="F48" s="37">
        <v>0.64270285787483072</v>
      </c>
      <c r="G48" s="37">
        <v>3.5196866769187198</v>
      </c>
      <c r="H48" s="37">
        <v>1.8249029591221637</v>
      </c>
      <c r="I48" s="37">
        <v>2.497334161095679</v>
      </c>
      <c r="J48" s="37">
        <v>3.0067089821256952</v>
      </c>
      <c r="K48" s="38">
        <v>3.0959060711981037</v>
      </c>
      <c r="L48" s="38">
        <v>2.5588008345276836</v>
      </c>
      <c r="M48" s="38">
        <v>2.5602445687023634</v>
      </c>
      <c r="N48" s="38">
        <v>2.5692553774683247</v>
      </c>
    </row>
    <row r="49" spans="1:26" x14ac:dyDescent="0.25">
      <c r="A49" s="12">
        <f t="shared" si="5"/>
        <v>40</v>
      </c>
      <c r="B49" s="1" t="s">
        <v>10</v>
      </c>
      <c r="C49" s="1" t="s">
        <v>11</v>
      </c>
      <c r="D49" s="3" t="s">
        <v>47</v>
      </c>
      <c r="E49" s="37">
        <v>-3.403159784977865</v>
      </c>
      <c r="F49" s="37">
        <v>-0.23448035953721713</v>
      </c>
      <c r="G49" s="37">
        <v>-0.74864297856388395</v>
      </c>
      <c r="H49" s="37">
        <v>-1.313751882121577</v>
      </c>
      <c r="I49" s="37">
        <v>-2.8080263564880279</v>
      </c>
      <c r="J49" s="37">
        <v>-6.0157345542052925</v>
      </c>
      <c r="K49" s="38">
        <v>-3.8005583030531009</v>
      </c>
      <c r="L49" s="38">
        <v>-3.6974370743829263</v>
      </c>
      <c r="M49" s="38">
        <v>-3.7183228603863547</v>
      </c>
      <c r="N49" s="38">
        <v>-3.8049633863764543</v>
      </c>
    </row>
    <row r="50" spans="1:26" x14ac:dyDescent="0.25">
      <c r="A50" s="8"/>
      <c r="B50" s="9" t="s">
        <v>82</v>
      </c>
      <c r="C50" s="9" t="s">
        <v>83</v>
      </c>
      <c r="D50" s="11"/>
      <c r="E50" s="11">
        <v>2012</v>
      </c>
      <c r="F50" s="11">
        <v>2013</v>
      </c>
      <c r="G50" s="11">
        <v>2014</v>
      </c>
      <c r="H50" s="11">
        <v>2015</v>
      </c>
      <c r="I50" s="11">
        <v>2016</v>
      </c>
      <c r="J50" s="11">
        <v>2017</v>
      </c>
      <c r="K50" s="11">
        <v>2018</v>
      </c>
      <c r="L50" s="11">
        <v>2019</v>
      </c>
      <c r="M50" s="11">
        <v>2020</v>
      </c>
      <c r="N50" s="11">
        <v>2021</v>
      </c>
    </row>
    <row r="51" spans="1:26" x14ac:dyDescent="0.25">
      <c r="A51" s="12">
        <f>A49+1</f>
        <v>41</v>
      </c>
      <c r="B51" s="1" t="s">
        <v>84</v>
      </c>
      <c r="C51" s="1" t="s">
        <v>85</v>
      </c>
      <c r="D51" s="3" t="s">
        <v>47</v>
      </c>
      <c r="E51" s="37">
        <v>2.2675736961451198</v>
      </c>
      <c r="F51" s="37">
        <v>-5.5432372505537231E-2</v>
      </c>
      <c r="G51" s="37">
        <v>0.61009428729894566</v>
      </c>
      <c r="H51" s="37">
        <v>0.16538037486217849</v>
      </c>
      <c r="I51" s="37">
        <v>0.1651073197578512</v>
      </c>
      <c r="J51" s="37">
        <v>2.9120879120879239</v>
      </c>
      <c r="K51" s="38">
        <v>2.5</v>
      </c>
      <c r="L51" s="38">
        <v>2.5</v>
      </c>
      <c r="M51" s="38">
        <v>2.1999999999999997</v>
      </c>
      <c r="N51" s="38">
        <v>2.1</v>
      </c>
    </row>
    <row r="52" spans="1:26" x14ac:dyDescent="0.25">
      <c r="A52" s="8"/>
      <c r="B52" s="9" t="s">
        <v>86</v>
      </c>
      <c r="C52" s="9" t="s">
        <v>87</v>
      </c>
      <c r="D52" s="11"/>
      <c r="E52" s="11">
        <v>2012</v>
      </c>
      <c r="F52" s="11">
        <v>2013</v>
      </c>
      <c r="G52" s="11">
        <v>2014</v>
      </c>
      <c r="H52" s="11">
        <v>2015</v>
      </c>
      <c r="I52" s="11">
        <v>2016</v>
      </c>
      <c r="J52" s="11">
        <v>2017</v>
      </c>
      <c r="K52" s="11">
        <v>2018</v>
      </c>
      <c r="L52" s="11">
        <v>2019</v>
      </c>
      <c r="M52" s="11">
        <v>2020</v>
      </c>
      <c r="N52" s="11">
        <v>2021</v>
      </c>
    </row>
    <row r="53" spans="1:26" s="19" customFormat="1" x14ac:dyDescent="0.25">
      <c r="A53" s="12">
        <f>A51+1</f>
        <v>42</v>
      </c>
      <c r="B53" s="19" t="s">
        <v>88</v>
      </c>
      <c r="C53" s="19" t="s">
        <v>12</v>
      </c>
      <c r="D53" s="3" t="s">
        <v>134</v>
      </c>
      <c r="E53" s="42">
        <v>10999.338</v>
      </c>
      <c r="F53" s="42">
        <v>11063.838</v>
      </c>
      <c r="G53" s="42">
        <v>10956.126</v>
      </c>
      <c r="H53" s="42">
        <v>10607.579</v>
      </c>
      <c r="I53" s="42">
        <v>10403.288</v>
      </c>
      <c r="J53" s="42">
        <v>11208.482</v>
      </c>
      <c r="K53" s="43">
        <v>11795.757684819791</v>
      </c>
      <c r="L53" s="43">
        <v>12528.061417701638</v>
      </c>
      <c r="M53" s="43">
        <v>13314.856086608992</v>
      </c>
      <c r="N53" s="43">
        <v>14132.24038270973</v>
      </c>
    </row>
    <row r="54" spans="1:26" s="19" customFormat="1" x14ac:dyDescent="0.25">
      <c r="A54" s="12">
        <f>A53+1</f>
        <v>43</v>
      </c>
      <c r="B54" s="19" t="s">
        <v>89</v>
      </c>
      <c r="C54" s="19" t="s">
        <v>90</v>
      </c>
      <c r="D54" s="3" t="s">
        <v>134</v>
      </c>
      <c r="E54" s="42">
        <f>E55+E56</f>
        <v>8746.7659999999996</v>
      </c>
      <c r="F54" s="42">
        <f t="shared" ref="F54:N54" si="6">F55+F56</f>
        <v>9416.1039999999994</v>
      </c>
      <c r="G54" s="42">
        <f t="shared" si="6"/>
        <v>10093.050999999999</v>
      </c>
      <c r="H54" s="42">
        <f t="shared" si="6"/>
        <v>10908.264000000001</v>
      </c>
      <c r="I54" s="42">
        <f t="shared" si="6"/>
        <v>11573.939</v>
      </c>
      <c r="J54" s="42">
        <f t="shared" si="6"/>
        <v>12523.824000000001</v>
      </c>
      <c r="K54" s="43">
        <f t="shared" si="6"/>
        <v>13721.985487298221</v>
      </c>
      <c r="L54" s="43">
        <f t="shared" si="6"/>
        <v>14559.84992115265</v>
      </c>
      <c r="M54" s="43">
        <f t="shared" si="6"/>
        <v>15360.641666816045</v>
      </c>
      <c r="N54" s="43">
        <f t="shared" si="6"/>
        <v>16112.545076406692</v>
      </c>
    </row>
    <row r="55" spans="1:26" s="19" customFormat="1" x14ac:dyDescent="0.25">
      <c r="A55" s="12">
        <f t="shared" ref="A55:A58" si="7">A54+1</f>
        <v>44</v>
      </c>
      <c r="B55" s="19" t="s">
        <v>91</v>
      </c>
      <c r="C55" s="19" t="s">
        <v>92</v>
      </c>
      <c r="D55" s="3" t="s">
        <v>134</v>
      </c>
      <c r="E55" s="42">
        <v>7254.7730000000001</v>
      </c>
      <c r="F55" s="42">
        <v>7797.3180000000002</v>
      </c>
      <c r="G55" s="42">
        <v>8401.018</v>
      </c>
      <c r="H55" s="42">
        <v>9090.7070000000003</v>
      </c>
      <c r="I55" s="42">
        <v>9599.3080000000009</v>
      </c>
      <c r="J55" s="42">
        <v>10390.129000000001</v>
      </c>
      <c r="K55" s="43">
        <v>11387.539823484001</v>
      </c>
      <c r="L55" s="43">
        <v>12082.863005105934</v>
      </c>
      <c r="M55" s="43">
        <v>12747.42047038676</v>
      </c>
      <c r="N55" s="43">
        <v>13371.406702412192</v>
      </c>
    </row>
    <row r="56" spans="1:26" s="19" customFormat="1" x14ac:dyDescent="0.25">
      <c r="A56" s="12">
        <f t="shared" si="7"/>
        <v>45</v>
      </c>
      <c r="B56" s="19" t="s">
        <v>93</v>
      </c>
      <c r="C56" s="19" t="s">
        <v>94</v>
      </c>
      <c r="D56" s="3" t="s">
        <v>134</v>
      </c>
      <c r="E56" s="42">
        <v>1491.9929999999999</v>
      </c>
      <c r="F56" s="42">
        <v>1618.7860000000001</v>
      </c>
      <c r="G56" s="42">
        <v>1692.0329999999999</v>
      </c>
      <c r="H56" s="42">
        <v>1817.557</v>
      </c>
      <c r="I56" s="42">
        <v>1974.6310000000001</v>
      </c>
      <c r="J56" s="42">
        <v>2133.6950000000002</v>
      </c>
      <c r="K56" s="43">
        <v>2334.4456638142201</v>
      </c>
      <c r="L56" s="43">
        <v>2476.986916046716</v>
      </c>
      <c r="M56" s="43">
        <v>2613.2211964292856</v>
      </c>
      <c r="N56" s="43">
        <v>2741.1383739944995</v>
      </c>
    </row>
    <row r="57" spans="1:26" s="19" customFormat="1" x14ac:dyDescent="0.25">
      <c r="A57" s="12">
        <f t="shared" si="7"/>
        <v>46</v>
      </c>
      <c r="B57" s="19" t="s">
        <v>13</v>
      </c>
      <c r="C57" s="19" t="s">
        <v>14</v>
      </c>
      <c r="D57" s="3" t="s">
        <v>134</v>
      </c>
      <c r="E57" s="42">
        <v>2790.3470000000002</v>
      </c>
      <c r="F57" s="42">
        <v>2982.7910000000002</v>
      </c>
      <c r="G57" s="42">
        <v>3184.51</v>
      </c>
      <c r="H57" s="42">
        <v>3355.0369999999998</v>
      </c>
      <c r="I57" s="42">
        <v>3609.9810000000002</v>
      </c>
      <c r="J57" s="42">
        <v>3811.7069999999999</v>
      </c>
      <c r="K57" s="43">
        <v>4072.8257728321478</v>
      </c>
      <c r="L57" s="43">
        <v>4335.2260095421698</v>
      </c>
      <c r="M57" s="43">
        <v>4564.2440670063452</v>
      </c>
      <c r="N57" s="43">
        <v>4814.0256806235811</v>
      </c>
    </row>
    <row r="58" spans="1:26" s="19" customFormat="1" x14ac:dyDescent="0.25">
      <c r="A58" s="12">
        <f t="shared" si="7"/>
        <v>47</v>
      </c>
      <c r="B58" s="19" t="s">
        <v>15</v>
      </c>
      <c r="C58" s="19" t="s">
        <v>16</v>
      </c>
      <c r="D58" s="3" t="s">
        <v>134</v>
      </c>
      <c r="E58" s="42">
        <v>650.83799999999997</v>
      </c>
      <c r="F58" s="42">
        <v>676.14499999999998</v>
      </c>
      <c r="G58" s="42">
        <v>615.52300000000002</v>
      </c>
      <c r="H58" s="42">
        <v>550.55600000000004</v>
      </c>
      <c r="I58" s="42">
        <v>661.59100000000001</v>
      </c>
      <c r="J58" s="42">
        <v>687.41399999999999</v>
      </c>
      <c r="K58" s="43">
        <v>738.48975313524477</v>
      </c>
      <c r="L58" s="43">
        <v>784.22503421017871</v>
      </c>
      <c r="M58" s="43">
        <v>829.56190456888112</v>
      </c>
      <c r="N58" s="43">
        <v>874.96028994806375</v>
      </c>
    </row>
    <row r="59" spans="1:26" x14ac:dyDescent="0.25">
      <c r="A59" s="8"/>
      <c r="B59" s="9" t="s">
        <v>95</v>
      </c>
      <c r="C59" s="9" t="s">
        <v>96</v>
      </c>
      <c r="D59" s="11"/>
      <c r="E59" s="11">
        <v>2012</v>
      </c>
      <c r="F59" s="11">
        <v>2013</v>
      </c>
      <c r="G59" s="11">
        <v>2014</v>
      </c>
      <c r="H59" s="11">
        <v>2015</v>
      </c>
      <c r="I59" s="11">
        <v>2016</v>
      </c>
      <c r="J59" s="11">
        <v>2017</v>
      </c>
      <c r="K59" s="11">
        <v>2018</v>
      </c>
      <c r="L59" s="11">
        <v>2019</v>
      </c>
      <c r="M59" s="11">
        <v>2020</v>
      </c>
      <c r="N59" s="11">
        <v>2021</v>
      </c>
    </row>
    <row r="60" spans="1:26" x14ac:dyDescent="0.25">
      <c r="A60" s="12">
        <f>A58+1</f>
        <v>48</v>
      </c>
      <c r="B60" s="1" t="s">
        <v>97</v>
      </c>
      <c r="C60" s="1" t="s">
        <v>98</v>
      </c>
      <c r="D60" s="3" t="s">
        <v>99</v>
      </c>
      <c r="E60" s="42">
        <v>2044.8130000000001</v>
      </c>
      <c r="F60" s="42">
        <v>2023.825</v>
      </c>
      <c r="G60" s="42">
        <v>2001.4680000000001</v>
      </c>
      <c r="H60" s="42">
        <v>1986.096</v>
      </c>
      <c r="I60" s="42">
        <v>1968.9570000000001</v>
      </c>
      <c r="J60" s="42">
        <v>1950.116</v>
      </c>
      <c r="K60" s="43">
        <v>1934.5728621719215</v>
      </c>
      <c r="L60" s="43">
        <v>1919.0788803515982</v>
      </c>
      <c r="M60" s="43">
        <v>1904.1816439739603</v>
      </c>
      <c r="N60" s="43">
        <v>1890.4830557790574</v>
      </c>
    </row>
    <row r="61" spans="1:26" x14ac:dyDescent="0.25">
      <c r="A61" s="12">
        <f>A60+1</f>
        <v>49</v>
      </c>
      <c r="B61" s="1" t="s">
        <v>100</v>
      </c>
      <c r="C61" s="1" t="s">
        <v>101</v>
      </c>
      <c r="D61" s="3" t="s">
        <v>47</v>
      </c>
      <c r="E61" s="42"/>
      <c r="F61" s="47">
        <v>-1.026401925261633</v>
      </c>
      <c r="G61" s="47">
        <v>-1.1046903758971216</v>
      </c>
      <c r="H61" s="47">
        <v>-0.76803626138415293</v>
      </c>
      <c r="I61" s="47">
        <v>-0.86294922299827714</v>
      </c>
      <c r="J61" s="47">
        <v>-0.95690256313368804</v>
      </c>
      <c r="K61" s="46">
        <v>-0.7970365777255517</v>
      </c>
      <c r="L61" s="46">
        <v>-0.80089936767377967</v>
      </c>
      <c r="M61" s="46">
        <v>-0.77627014346114409</v>
      </c>
      <c r="N61" s="46">
        <v>-0.7193950345154243</v>
      </c>
    </row>
    <row r="62" spans="1:26" x14ac:dyDescent="0.25">
      <c r="A62" s="12">
        <f t="shared" ref="A62:A68" si="8">A61+1</f>
        <v>50</v>
      </c>
      <c r="B62" s="1" t="s">
        <v>102</v>
      </c>
      <c r="C62" s="1" t="s">
        <v>103</v>
      </c>
      <c r="D62" s="3" t="s">
        <v>99</v>
      </c>
      <c r="E62" s="42">
        <v>1560</v>
      </c>
      <c r="F62" s="42">
        <v>1536.1</v>
      </c>
      <c r="G62" s="42">
        <v>1495.8</v>
      </c>
      <c r="H62" s="42">
        <v>1472.6</v>
      </c>
      <c r="I62" s="42">
        <v>1450.3</v>
      </c>
      <c r="J62" s="42">
        <v>1423.4</v>
      </c>
      <c r="K62" s="43">
        <v>1412.2381893855027</v>
      </c>
      <c r="L62" s="43">
        <v>1397.0894248959635</v>
      </c>
      <c r="M62" s="43">
        <v>1382.4358735250951</v>
      </c>
      <c r="N62" s="43">
        <v>1368.7097323840376</v>
      </c>
    </row>
    <row r="63" spans="1:26" x14ac:dyDescent="0.25">
      <c r="A63" s="12">
        <f t="shared" si="8"/>
        <v>51</v>
      </c>
      <c r="B63" s="1" t="s">
        <v>104</v>
      </c>
      <c r="C63" s="1" t="s">
        <v>105</v>
      </c>
      <c r="D63" s="3" t="s">
        <v>99</v>
      </c>
      <c r="E63" s="42">
        <v>1030.7</v>
      </c>
      <c r="F63" s="42">
        <v>1014.2</v>
      </c>
      <c r="G63" s="42">
        <v>992.3</v>
      </c>
      <c r="H63" s="42">
        <v>994.2</v>
      </c>
      <c r="I63" s="42">
        <v>988.6</v>
      </c>
      <c r="J63" s="42">
        <v>980.3</v>
      </c>
      <c r="K63" s="43">
        <v>981.50554162292428</v>
      </c>
      <c r="L63" s="43">
        <v>979.35968685207035</v>
      </c>
      <c r="M63" s="43">
        <v>974.61729083519197</v>
      </c>
      <c r="N63" s="43">
        <v>971.09955512647468</v>
      </c>
    </row>
    <row r="64" spans="1:26" x14ac:dyDescent="0.25">
      <c r="A64" s="12">
        <f t="shared" si="8"/>
        <v>52</v>
      </c>
      <c r="B64" s="1" t="s">
        <v>106</v>
      </c>
      <c r="C64" s="1" t="s">
        <v>107</v>
      </c>
      <c r="D64" s="3" t="s">
        <v>99</v>
      </c>
      <c r="E64" s="42">
        <v>875.6</v>
      </c>
      <c r="F64" s="42">
        <v>893.9</v>
      </c>
      <c r="G64" s="42">
        <v>884.6</v>
      </c>
      <c r="H64" s="42">
        <v>896.1</v>
      </c>
      <c r="I64" s="42">
        <v>893.3</v>
      </c>
      <c r="J64" s="42">
        <v>894.8</v>
      </c>
      <c r="K64" s="43">
        <v>905.5376</v>
      </c>
      <c r="L64" s="43">
        <v>906.44313759999989</v>
      </c>
      <c r="M64" s="43">
        <v>906.44313759999989</v>
      </c>
      <c r="N64" s="43">
        <v>905.53669446239985</v>
      </c>
      <c r="P64"/>
      <c r="Q64"/>
      <c r="R64"/>
      <c r="S64"/>
      <c r="T64"/>
      <c r="U64"/>
      <c r="V64"/>
      <c r="W64"/>
      <c r="X64"/>
      <c r="Y64"/>
      <c r="Z64"/>
    </row>
    <row r="65" spans="1:26" x14ac:dyDescent="0.25">
      <c r="A65" s="12">
        <f t="shared" si="8"/>
        <v>53</v>
      </c>
      <c r="B65" s="1" t="s">
        <v>108</v>
      </c>
      <c r="C65" s="1" t="s">
        <v>109</v>
      </c>
      <c r="D65" s="3" t="s">
        <v>47</v>
      </c>
      <c r="E65" s="37">
        <v>1.624883936861643</v>
      </c>
      <c r="F65" s="37">
        <v>2.0899954317039615</v>
      </c>
      <c r="G65" s="37">
        <v>-1.0403848305179486</v>
      </c>
      <c r="H65" s="37">
        <v>1.3000226090888578</v>
      </c>
      <c r="I65" s="37">
        <v>-0.31246512665997273</v>
      </c>
      <c r="J65" s="37">
        <v>0.16791671331020552</v>
      </c>
      <c r="K65" s="38">
        <v>1.2000000000000028</v>
      </c>
      <c r="L65" s="38">
        <v>9.9999999999994316E-2</v>
      </c>
      <c r="M65" s="38">
        <v>0</v>
      </c>
      <c r="N65" s="38">
        <v>-9.9999999999994316E-2</v>
      </c>
      <c r="P65"/>
      <c r="Q65"/>
      <c r="R65"/>
      <c r="S65"/>
      <c r="T65"/>
      <c r="U65"/>
      <c r="V65"/>
      <c r="W65"/>
      <c r="X65"/>
      <c r="Y65"/>
      <c r="Z65"/>
    </row>
    <row r="66" spans="1:26" x14ac:dyDescent="0.25">
      <c r="A66" s="12">
        <f t="shared" si="8"/>
        <v>54</v>
      </c>
      <c r="B66" s="1" t="s">
        <v>110</v>
      </c>
      <c r="C66" s="1" t="s">
        <v>111</v>
      </c>
      <c r="D66" s="3" t="s">
        <v>47</v>
      </c>
      <c r="E66" s="47">
        <v>66.070512820512832</v>
      </c>
      <c r="F66" s="47">
        <v>66.024347373217893</v>
      </c>
      <c r="G66" s="47">
        <v>66.339082765075545</v>
      </c>
      <c r="H66" s="47">
        <v>67.513241885101195</v>
      </c>
      <c r="I66" s="47">
        <v>68.165207198510657</v>
      </c>
      <c r="J66" s="47">
        <v>68.870310524097221</v>
      </c>
      <c r="K66" s="46">
        <v>69.5</v>
      </c>
      <c r="L66" s="46">
        <v>70.099999999999994</v>
      </c>
      <c r="M66" s="46">
        <v>70.5</v>
      </c>
      <c r="N66" s="46">
        <v>70.95</v>
      </c>
      <c r="P66"/>
      <c r="Q66"/>
      <c r="R66"/>
      <c r="S66"/>
      <c r="T66"/>
      <c r="U66"/>
      <c r="V66"/>
      <c r="W66"/>
      <c r="X66"/>
      <c r="Y66"/>
      <c r="Z66"/>
    </row>
    <row r="67" spans="1:26" x14ac:dyDescent="0.25">
      <c r="A67" s="12">
        <f t="shared" si="8"/>
        <v>55</v>
      </c>
      <c r="B67" s="1" t="s">
        <v>112</v>
      </c>
      <c r="C67" s="1" t="s">
        <v>0</v>
      </c>
      <c r="D67" s="3" t="s">
        <v>47</v>
      </c>
      <c r="E67" s="37">
        <v>15.048025613660618</v>
      </c>
      <c r="F67" s="37">
        <v>11.871425754289094</v>
      </c>
      <c r="G67" s="37">
        <v>10.843494910813261</v>
      </c>
      <c r="H67" s="37">
        <v>9.8772882719774699</v>
      </c>
      <c r="I67" s="37">
        <v>9.6398948007283014</v>
      </c>
      <c r="J67" s="37">
        <v>8.7116188921758653</v>
      </c>
      <c r="K67" s="38">
        <v>7.7399401634871001</v>
      </c>
      <c r="L67" s="38">
        <v>7.4453288440372898</v>
      </c>
      <c r="M67" s="38">
        <v>6.9949665244262897</v>
      </c>
      <c r="N67" s="38">
        <v>6.75140466473965</v>
      </c>
      <c r="P67"/>
      <c r="Q67"/>
      <c r="R67"/>
      <c r="S67"/>
      <c r="T67"/>
      <c r="U67"/>
      <c r="V67"/>
      <c r="W67"/>
      <c r="X67"/>
      <c r="Y67"/>
      <c r="Z67"/>
    </row>
    <row r="68" spans="1:26" x14ac:dyDescent="0.25">
      <c r="A68" s="12">
        <f t="shared" si="8"/>
        <v>56</v>
      </c>
      <c r="B68" s="1" t="s">
        <v>113</v>
      </c>
      <c r="C68" s="1" t="s">
        <v>1</v>
      </c>
      <c r="D68" s="3" t="s">
        <v>114</v>
      </c>
      <c r="E68" s="48"/>
      <c r="F68" s="37">
        <v>14.09877835741362</v>
      </c>
      <c r="G68" s="37">
        <v>12.928598461928548</v>
      </c>
      <c r="H68" s="37">
        <v>11.279548929533764</v>
      </c>
      <c r="I68" s="37">
        <v>11.434494530316176</v>
      </c>
      <c r="J68" s="37">
        <v>11.057780505938299</v>
      </c>
      <c r="K68" s="38">
        <v>10.290406806128624</v>
      </c>
      <c r="L68" s="38">
        <v>9.6610156665114477</v>
      </c>
      <c r="M68" s="38">
        <v>9.3834026855769128</v>
      </c>
      <c r="N68" s="38">
        <v>8.7570375812787926</v>
      </c>
      <c r="O68"/>
      <c r="P68"/>
      <c r="Q68"/>
      <c r="R68"/>
      <c r="S68"/>
      <c r="T68"/>
      <c r="U68"/>
      <c r="V68"/>
      <c r="W68"/>
      <c r="X68"/>
      <c r="Y68"/>
      <c r="Z68"/>
    </row>
    <row r="69" spans="1:26" x14ac:dyDescent="0.25">
      <c r="A69" s="8"/>
      <c r="B69" s="9" t="s">
        <v>115</v>
      </c>
      <c r="C69" s="9" t="s">
        <v>116</v>
      </c>
      <c r="D69" s="11"/>
      <c r="E69" s="11">
        <v>2012</v>
      </c>
      <c r="F69" s="11">
        <v>2013</v>
      </c>
      <c r="G69" s="11">
        <v>2014</v>
      </c>
      <c r="H69" s="11">
        <v>2015</v>
      </c>
      <c r="I69" s="11">
        <v>2016</v>
      </c>
      <c r="J69" s="11">
        <v>2017</v>
      </c>
      <c r="K69" s="11">
        <v>2018</v>
      </c>
      <c r="L69" s="11">
        <v>2019</v>
      </c>
      <c r="M69" s="11">
        <v>2020</v>
      </c>
      <c r="N69" s="11">
        <v>2021</v>
      </c>
      <c r="P69"/>
      <c r="Q69"/>
      <c r="R69"/>
      <c r="S69"/>
      <c r="T69"/>
      <c r="U69"/>
      <c r="V69"/>
      <c r="W69"/>
      <c r="X69"/>
      <c r="Y69"/>
      <c r="Z69"/>
    </row>
    <row r="70" spans="1:26" x14ac:dyDescent="0.25">
      <c r="A70" s="12">
        <f>A68+1</f>
        <v>57</v>
      </c>
      <c r="B70" s="1" t="s">
        <v>117</v>
      </c>
      <c r="C70" s="1" t="s">
        <v>118</v>
      </c>
      <c r="D70" s="3" t="s">
        <v>119</v>
      </c>
      <c r="E70" s="42">
        <v>685</v>
      </c>
      <c r="F70" s="42">
        <v>716</v>
      </c>
      <c r="G70" s="42">
        <v>765</v>
      </c>
      <c r="H70" s="42">
        <v>818</v>
      </c>
      <c r="I70" s="42">
        <v>859</v>
      </c>
      <c r="J70" s="42">
        <v>926</v>
      </c>
      <c r="K70" s="43">
        <v>1002.8579999999999</v>
      </c>
      <c r="L70" s="43">
        <v>1063.0294799999999</v>
      </c>
      <c r="M70" s="43">
        <v>1121.4961013999998</v>
      </c>
      <c r="N70" s="43">
        <v>1177.57090647</v>
      </c>
    </row>
    <row r="71" spans="1:26" x14ac:dyDescent="0.25">
      <c r="A71" s="12">
        <f>A70+1</f>
        <v>58</v>
      </c>
      <c r="B71" s="1" t="s">
        <v>120</v>
      </c>
      <c r="C71" s="1" t="s">
        <v>121</v>
      </c>
      <c r="D71" s="3" t="s">
        <v>47</v>
      </c>
      <c r="E71" s="37">
        <v>3.7878787878787845</v>
      </c>
      <c r="F71" s="37">
        <v>4.5255474452554845</v>
      </c>
      <c r="G71" s="37">
        <v>6.8435754189944076</v>
      </c>
      <c r="H71" s="37">
        <v>6.9281045751633963</v>
      </c>
      <c r="I71" s="37">
        <v>5.012224938875292</v>
      </c>
      <c r="J71" s="37">
        <v>7.7997671711292185</v>
      </c>
      <c r="K71" s="38">
        <v>8.2999999999999972</v>
      </c>
      <c r="L71" s="38">
        <v>6</v>
      </c>
      <c r="M71" s="38">
        <v>5.5</v>
      </c>
      <c r="N71" s="38">
        <v>5</v>
      </c>
    </row>
    <row r="72" spans="1:26" x14ac:dyDescent="0.25">
      <c r="A72" s="12">
        <f>A71+1</f>
        <v>59</v>
      </c>
      <c r="B72" s="1" t="s">
        <v>122</v>
      </c>
      <c r="C72" s="1" t="s">
        <v>123</v>
      </c>
      <c r="D72" s="3" t="s">
        <v>47</v>
      </c>
      <c r="E72" s="37">
        <v>2.3712149473211985</v>
      </c>
      <c r="F72" s="37">
        <v>0.33289821920796658</v>
      </c>
      <c r="G72" s="37">
        <v>2.9291024194164184</v>
      </c>
      <c r="H72" s="37">
        <v>1.6502326528979205</v>
      </c>
      <c r="I72" s="37">
        <v>2.5291824459327206</v>
      </c>
      <c r="J72" s="37">
        <v>4.3740761824207164</v>
      </c>
      <c r="K72" s="38">
        <v>2.9644268774703386</v>
      </c>
      <c r="L72" s="38">
        <v>2.8971029394591064</v>
      </c>
      <c r="M72" s="38">
        <v>3.0000001808025312</v>
      </c>
      <c r="N72" s="38">
        <v>3.0030034579833442</v>
      </c>
    </row>
    <row r="73" spans="1:26" x14ac:dyDescent="0.25">
      <c r="A73" s="8"/>
      <c r="B73" s="9" t="s">
        <v>124</v>
      </c>
      <c r="C73" s="9" t="s">
        <v>17</v>
      </c>
      <c r="D73" s="11"/>
      <c r="E73" s="11">
        <v>2012</v>
      </c>
      <c r="F73" s="11">
        <v>2013</v>
      </c>
      <c r="G73" s="11">
        <v>2014</v>
      </c>
      <c r="H73" s="11">
        <v>2015</v>
      </c>
      <c r="I73" s="11">
        <v>2016</v>
      </c>
      <c r="J73" s="11">
        <v>2017</v>
      </c>
      <c r="K73" s="11">
        <v>2018</v>
      </c>
      <c r="L73" s="11">
        <v>2019</v>
      </c>
      <c r="M73" s="11">
        <v>2020</v>
      </c>
      <c r="N73" s="11">
        <v>2021</v>
      </c>
      <c r="O73" s="11">
        <v>2022</v>
      </c>
      <c r="P73" s="11">
        <v>2023</v>
      </c>
      <c r="Q73" s="11">
        <v>2024</v>
      </c>
      <c r="R73" s="11">
        <v>2025</v>
      </c>
    </row>
    <row r="74" spans="1:26" x14ac:dyDescent="0.25">
      <c r="A74" s="12">
        <f>A72+1</f>
        <v>60</v>
      </c>
      <c r="B74" s="1" t="s">
        <v>125</v>
      </c>
      <c r="C74" s="1" t="s">
        <v>126</v>
      </c>
      <c r="D74" s="3" t="s">
        <v>134</v>
      </c>
      <c r="E74" s="42">
        <v>19894</v>
      </c>
      <c r="F74" s="42">
        <v>20304</v>
      </c>
      <c r="G74" s="42">
        <v>20785</v>
      </c>
      <c r="H74" s="42">
        <v>21386</v>
      </c>
      <c r="I74" s="42">
        <v>21929</v>
      </c>
      <c r="J74" s="42">
        <v>22663.621478071</v>
      </c>
      <c r="K74" s="43">
        <f t="shared" ref="K74:R74" si="9">J74*(1+K75/100)</f>
        <v>23434.184608325413</v>
      </c>
      <c r="L74" s="43">
        <f t="shared" si="9"/>
        <v>24242.661633894179</v>
      </c>
      <c r="M74" s="43">
        <f t="shared" si="9"/>
        <v>25054.790796205369</v>
      </c>
      <c r="N74" s="43">
        <f t="shared" si="9"/>
        <v>25869.071497082041</v>
      </c>
      <c r="O74" s="43">
        <f t="shared" si="9"/>
        <v>26645.143641994502</v>
      </c>
      <c r="P74" s="43">
        <f t="shared" si="9"/>
        <v>27444.49795125434</v>
      </c>
      <c r="Q74" s="43">
        <f t="shared" si="9"/>
        <v>28246.637468981498</v>
      </c>
      <c r="R74" s="43">
        <f t="shared" si="9"/>
        <v>29065.78995558196</v>
      </c>
    </row>
    <row r="75" spans="1:26" x14ac:dyDescent="0.25">
      <c r="A75" s="12">
        <v>61</v>
      </c>
      <c r="B75" s="1" t="s">
        <v>18</v>
      </c>
      <c r="D75" s="3" t="s">
        <v>114</v>
      </c>
      <c r="E75" s="37">
        <v>1.2932790224032544</v>
      </c>
      <c r="F75" s="37">
        <v>2.0609228913240258</v>
      </c>
      <c r="G75" s="37">
        <v>2.3689913317573001</v>
      </c>
      <c r="H75" s="37">
        <v>2.8915082992542693</v>
      </c>
      <c r="I75" s="37">
        <v>2.5390442345459689</v>
      </c>
      <c r="J75" s="37">
        <v>3.3499998999999998</v>
      </c>
      <c r="K75" s="38">
        <v>3.4</v>
      </c>
      <c r="L75" s="38">
        <v>3.4499900000000001</v>
      </c>
      <c r="M75" s="38">
        <v>3.3499999900000001</v>
      </c>
      <c r="N75" s="38">
        <v>3.2499999999999898</v>
      </c>
      <c r="O75" s="38">
        <v>3</v>
      </c>
      <c r="P75" s="38">
        <v>3</v>
      </c>
      <c r="Q75" s="38">
        <v>2.9227698723142268</v>
      </c>
      <c r="R75" s="38">
        <v>2.9</v>
      </c>
    </row>
    <row r="76" spans="1:26" x14ac:dyDescent="0.25">
      <c r="A76" s="12">
        <v>62</v>
      </c>
      <c r="B76" s="1" t="s">
        <v>127</v>
      </c>
      <c r="C76" s="1" t="s">
        <v>128</v>
      </c>
      <c r="D76" s="3" t="s">
        <v>47</v>
      </c>
      <c r="E76" s="37">
        <v>-0.31907131581974679</v>
      </c>
      <c r="F76" s="37">
        <v>-8.7702304052757529E-2</v>
      </c>
      <c r="G76" s="37">
        <v>-0.10031282588583962</v>
      </c>
      <c r="H76" s="37">
        <v>1.7380923956242356E-2</v>
      </c>
      <c r="I76" s="37">
        <v>-3.1609786854944845E-2</v>
      </c>
      <c r="J76" s="37">
        <v>2.9724306700417456E-2</v>
      </c>
      <c r="K76" s="38">
        <v>4.7294310075201192E-2</v>
      </c>
      <c r="L76" s="38">
        <v>2.7141103319199542E-2</v>
      </c>
      <c r="M76" s="38">
        <v>7.4515050538580846E-2</v>
      </c>
      <c r="N76" s="38">
        <v>5.1900041981194529E-2</v>
      </c>
    </row>
    <row r="77" spans="1:26" x14ac:dyDescent="0.25">
      <c r="A77" s="12">
        <v>63</v>
      </c>
      <c r="B77" s="1" t="s">
        <v>129</v>
      </c>
      <c r="C77" s="1" t="s">
        <v>130</v>
      </c>
      <c r="D77" s="3" t="s">
        <v>47</v>
      </c>
      <c r="E77" s="37">
        <v>2.5761561902101557</v>
      </c>
      <c r="F77" s="37">
        <v>2.3856097812882235</v>
      </c>
      <c r="G77" s="37">
        <v>2.2403197895673066</v>
      </c>
      <c r="H77" s="37">
        <v>2.1387166259296002</v>
      </c>
      <c r="I77" s="37">
        <v>1.5</v>
      </c>
      <c r="J77" s="37">
        <v>2.0503951221127821</v>
      </c>
      <c r="K77" s="38">
        <v>2.2000000000000002</v>
      </c>
      <c r="L77" s="38">
        <v>2.2000000000000002</v>
      </c>
      <c r="M77" s="38">
        <v>2.1</v>
      </c>
      <c r="N77" s="38">
        <v>2</v>
      </c>
    </row>
    <row r="78" spans="1:26" x14ac:dyDescent="0.25">
      <c r="A78" s="12">
        <f t="shared" ref="A78:A80" si="10">A77+1</f>
        <v>64</v>
      </c>
      <c r="B78" s="1" t="s">
        <v>131</v>
      </c>
      <c r="C78" s="1" t="s">
        <v>132</v>
      </c>
      <c r="D78" s="3" t="s">
        <v>47</v>
      </c>
      <c r="E78" s="37">
        <v>-0.9638058519871544</v>
      </c>
      <c r="F78" s="37">
        <v>-0.23698458591144034</v>
      </c>
      <c r="G78" s="37">
        <v>0.228984368075833</v>
      </c>
      <c r="H78" s="37">
        <v>0.73541074936842676</v>
      </c>
      <c r="I78" s="37">
        <v>1.0706540214009137</v>
      </c>
      <c r="J78" s="37">
        <v>1.2698804711868004</v>
      </c>
      <c r="K78" s="38">
        <v>1.1527056899247987</v>
      </c>
      <c r="L78" s="38">
        <v>1.2228488966808002</v>
      </c>
      <c r="M78" s="38">
        <v>1.1754849394614193</v>
      </c>
      <c r="N78" s="38">
        <v>1.1980999580187954</v>
      </c>
    </row>
    <row r="79" spans="1:26" x14ac:dyDescent="0.25">
      <c r="A79" s="12">
        <f t="shared" si="10"/>
        <v>65</v>
      </c>
      <c r="B79" s="1" t="s">
        <v>19</v>
      </c>
      <c r="C79" s="1" t="s">
        <v>20</v>
      </c>
      <c r="D79" s="3" t="s">
        <v>47</v>
      </c>
      <c r="E79" s="37">
        <v>-0.20906303408062901</v>
      </c>
      <c r="F79" s="37">
        <v>0.15165977147360366</v>
      </c>
      <c r="G79" s="37">
        <v>-0.34802501804185226</v>
      </c>
      <c r="H79" s="37">
        <v>-0.27034976152621937</v>
      </c>
      <c r="I79" s="37">
        <v>-0.59153176159423992</v>
      </c>
      <c r="J79" s="37">
        <v>0.56206604955988837</v>
      </c>
      <c r="K79" s="38">
        <f>K5/K74*100-100</f>
        <v>1.34010911377311</v>
      </c>
      <c r="L79" s="38">
        <f>L5/L74*100-100</f>
        <v>0.89929678113362854</v>
      </c>
      <c r="M79" s="38">
        <f>M5/M74*100-100</f>
        <v>0.55759639772799119</v>
      </c>
      <c r="N79" s="38">
        <f>N5/N74*100-100</f>
        <v>0.21672363227298774</v>
      </c>
      <c r="O79" s="38">
        <f>O5/O74*100-100</f>
        <v>0.11942584233875664</v>
      </c>
      <c r="P79" s="38">
        <f t="shared" ref="P79:R79" si="11">P5/P74*100-100</f>
        <v>2.2222516278191051E-2</v>
      </c>
      <c r="Q79" s="38">
        <f t="shared" si="11"/>
        <v>-9.7087481909198914E-2</v>
      </c>
      <c r="R79" s="38">
        <f t="shared" si="11"/>
        <v>-0.24271854971981099</v>
      </c>
    </row>
    <row r="80" spans="1:26" x14ac:dyDescent="0.25">
      <c r="A80" s="12">
        <f t="shared" si="10"/>
        <v>66</v>
      </c>
      <c r="B80" s="1" t="s">
        <v>19</v>
      </c>
      <c r="C80" s="1" t="s">
        <v>20</v>
      </c>
      <c r="D80" s="3" t="s">
        <v>134</v>
      </c>
      <c r="E80" s="42">
        <f>E5-E74</f>
        <v>-41.591000000000349</v>
      </c>
      <c r="F80" s="42">
        <f t="shared" ref="F80:N80" si="12">F5-F74</f>
        <v>30.793000000001484</v>
      </c>
      <c r="G80" s="42">
        <f t="shared" si="12"/>
        <v>-72.336999999999534</v>
      </c>
      <c r="H80" s="42">
        <f t="shared" si="12"/>
        <v>-57.816999999999098</v>
      </c>
      <c r="I80" s="42">
        <f t="shared" si="12"/>
        <v>-129.71700000000055</v>
      </c>
      <c r="J80" s="42">
        <f t="shared" si="12"/>
        <v>127.38452192900149</v>
      </c>
      <c r="K80" s="43">
        <f t="shared" si="12"/>
        <v>314.04364367458402</v>
      </c>
      <c r="L80" s="43">
        <f t="shared" si="12"/>
        <v>218.01347573472594</v>
      </c>
      <c r="M80" s="43">
        <f t="shared" si="12"/>
        <v>139.70461093792255</v>
      </c>
      <c r="N80" s="43">
        <f t="shared" si="12"/>
        <v>56.064391383773909</v>
      </c>
      <c r="O80" s="43">
        <f>O5-O74</f>
        <v>31.821187236819242</v>
      </c>
      <c r="P80" s="43">
        <f t="shared" ref="P80:R80" si="13">P5-P74</f>
        <v>6.0988580246885249</v>
      </c>
      <c r="Q80" s="43">
        <f t="shared" si="13"/>
        <v>-27.423949042655295</v>
      </c>
      <c r="R80" s="43">
        <f t="shared" si="13"/>
        <v>-70.548063844795251</v>
      </c>
    </row>
    <row r="81" spans="1:14" x14ac:dyDescent="0.25">
      <c r="A81" s="12"/>
      <c r="B81" s="19"/>
      <c r="C81" s="19"/>
      <c r="D81" s="20"/>
      <c r="E81" s="41"/>
      <c r="F81" s="21"/>
      <c r="G81" s="21"/>
      <c r="H81" s="21"/>
      <c r="I81" s="21"/>
      <c r="J81" s="21"/>
      <c r="K81" s="21"/>
      <c r="L81" s="21"/>
      <c r="M81" s="21"/>
      <c r="N81" s="21"/>
    </row>
    <row r="82" spans="1:14" x14ac:dyDescent="0.25">
      <c r="A82" s="24"/>
      <c r="M82" s="59"/>
      <c r="N82" s="59"/>
    </row>
    <row r="83" spans="1:14" x14ac:dyDescent="0.25">
      <c r="A83" s="25"/>
    </row>
    <row r="84" spans="1:14" x14ac:dyDescent="0.25">
      <c r="A84" s="25"/>
    </row>
    <row r="85" spans="1:14" x14ac:dyDescent="0.25">
      <c r="A85" s="24"/>
    </row>
    <row r="86" spans="1:14" x14ac:dyDescent="0.25">
      <c r="A86" s="25"/>
    </row>
    <row r="87" spans="1:14" x14ac:dyDescent="0.25">
      <c r="A87" s="24"/>
    </row>
    <row r="88" spans="1:14" x14ac:dyDescent="0.25">
      <c r="A88" s="24"/>
    </row>
    <row r="89" spans="1:14" x14ac:dyDescent="0.25">
      <c r="A89" s="24"/>
    </row>
    <row r="90" spans="1:14" x14ac:dyDescent="0.25">
      <c r="A90" s="24"/>
    </row>
    <row r="91" spans="1:14" x14ac:dyDescent="0.25">
      <c r="A91" s="25"/>
    </row>
    <row r="92" spans="1:14" x14ac:dyDescent="0.25">
      <c r="A92" s="25"/>
    </row>
    <row r="93" spans="1:14" x14ac:dyDescent="0.25">
      <c r="A93" s="24"/>
    </row>
    <row r="94" spans="1:14" x14ac:dyDescent="0.25">
      <c r="A94" s="25"/>
    </row>
    <row r="95" spans="1:14" x14ac:dyDescent="0.25">
      <c r="A95" s="25"/>
    </row>
    <row r="96" spans="1:14" x14ac:dyDescent="0.25">
      <c r="A96" s="24"/>
    </row>
    <row r="97" spans="1:1" x14ac:dyDescent="0.25">
      <c r="A97" s="25"/>
    </row>
    <row r="98" spans="1:1" x14ac:dyDescent="0.25">
      <c r="A98" s="25"/>
    </row>
    <row r="99" spans="1:1" x14ac:dyDescent="0.25">
      <c r="A99" s="24"/>
    </row>
    <row r="100" spans="1:1" x14ac:dyDescent="0.25">
      <c r="A100" s="25"/>
    </row>
    <row r="101" spans="1:1" x14ac:dyDescent="0.25">
      <c r="A101" s="25"/>
    </row>
    <row r="102" spans="1:1" x14ac:dyDescent="0.25">
      <c r="A102" s="24"/>
    </row>
    <row r="103" spans="1:1" x14ac:dyDescent="0.25">
      <c r="A103" s="25"/>
    </row>
    <row r="104" spans="1:1" x14ac:dyDescent="0.25">
      <c r="A104" s="25"/>
    </row>
    <row r="105" spans="1:1" x14ac:dyDescent="0.25">
      <c r="A105" s="26"/>
    </row>
    <row r="106" spans="1:1" x14ac:dyDescent="0.25">
      <c r="A106" s="26"/>
    </row>
    <row r="107" spans="1:1" x14ac:dyDescent="0.25">
      <c r="A107" s="24"/>
    </row>
    <row r="108" spans="1:1" x14ac:dyDescent="0.25">
      <c r="A108" s="26"/>
    </row>
    <row r="109" spans="1:1" x14ac:dyDescent="0.25">
      <c r="A109" s="26"/>
    </row>
    <row r="110" spans="1:1" x14ac:dyDescent="0.25">
      <c r="A110" s="26"/>
    </row>
    <row r="111" spans="1:1" x14ac:dyDescent="0.25">
      <c r="A111" s="26"/>
    </row>
    <row r="112" spans="1:1" x14ac:dyDescent="0.25">
      <c r="A112" s="26"/>
    </row>
    <row r="113" spans="1:1" x14ac:dyDescent="0.25">
      <c r="A113" s="26"/>
    </row>
    <row r="114" spans="1:1" x14ac:dyDescent="0.25">
      <c r="A114" s="24"/>
    </row>
    <row r="115" spans="1:1" x14ac:dyDescent="0.25">
      <c r="A115" s="26"/>
    </row>
    <row r="116" spans="1:1" x14ac:dyDescent="0.25">
      <c r="A116" s="26"/>
    </row>
    <row r="117" spans="1:1" x14ac:dyDescent="0.25">
      <c r="A117" s="26"/>
    </row>
    <row r="118" spans="1:1" x14ac:dyDescent="0.25">
      <c r="A118" s="27"/>
    </row>
  </sheetData>
  <mergeCells count="1">
    <mergeCell ref="M82:N82"/>
  </mergeCells>
  <pageMargins left="0.7" right="0.7" top="0.75" bottom="0.75" header="0.3" footer="0.3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zoomScale="70" zoomScaleNormal="70" workbookViewId="0">
      <pane xSplit="4" ySplit="4" topLeftCell="E5" activePane="bottomRight" state="frozen"/>
      <selection activeCell="I79" sqref="I79:J79"/>
      <selection pane="topRight" activeCell="I79" sqref="I79:J79"/>
      <selection pane="bottomLeft" activeCell="I79" sqref="I79:J79"/>
      <selection pane="bottomRight" activeCell="I79" sqref="I79:J79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14" width="9.28515625" style="1" customWidth="1"/>
    <col min="15" max="16384" width="9.140625" style="1"/>
  </cols>
  <sheetData>
    <row r="1" spans="1:18" ht="20.25" x14ac:dyDescent="0.3">
      <c r="A1" s="2" t="s">
        <v>21</v>
      </c>
      <c r="E1" s="4" t="s">
        <v>138</v>
      </c>
      <c r="F1" s="4" t="s">
        <v>137</v>
      </c>
      <c r="G1" s="4" t="s">
        <v>28</v>
      </c>
      <c r="H1" s="4" t="s">
        <v>29</v>
      </c>
      <c r="I1" s="4" t="s">
        <v>30</v>
      </c>
      <c r="J1" s="4" t="s">
        <v>31</v>
      </c>
      <c r="K1" s="4" t="s">
        <v>32</v>
      </c>
      <c r="L1" s="4" t="s">
        <v>33</v>
      </c>
      <c r="M1" s="4" t="s">
        <v>34</v>
      </c>
      <c r="N1" s="4" t="s">
        <v>35</v>
      </c>
    </row>
    <row r="2" spans="1:18" ht="6.75" customHeight="1" x14ac:dyDescent="0.25"/>
    <row r="3" spans="1:18" s="7" customFormat="1" ht="28.5" x14ac:dyDescent="0.25">
      <c r="A3" s="5" t="s">
        <v>22</v>
      </c>
      <c r="B3" s="5" t="s">
        <v>23</v>
      </c>
      <c r="C3" s="5" t="s">
        <v>24</v>
      </c>
      <c r="D3" s="6" t="s">
        <v>25</v>
      </c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8" x14ac:dyDescent="0.25">
      <c r="A4" s="8"/>
      <c r="B4" s="9" t="s">
        <v>26</v>
      </c>
      <c r="C4" s="10" t="s">
        <v>27</v>
      </c>
      <c r="D4" s="11"/>
      <c r="E4" s="15">
        <v>2012</v>
      </c>
      <c r="F4" s="15">
        <v>2013</v>
      </c>
      <c r="G4" s="15">
        <v>2014</v>
      </c>
      <c r="H4" s="15">
        <v>2015</v>
      </c>
      <c r="I4" s="15">
        <v>2016</v>
      </c>
      <c r="J4" s="15">
        <v>2017</v>
      </c>
      <c r="K4" s="15">
        <v>2018</v>
      </c>
      <c r="L4" s="15">
        <v>2019</v>
      </c>
      <c r="M4" s="15">
        <v>2020</v>
      </c>
      <c r="N4" s="15">
        <v>2021</v>
      </c>
      <c r="O4" s="11">
        <v>2022</v>
      </c>
      <c r="P4" s="11">
        <v>2023</v>
      </c>
      <c r="Q4" s="11">
        <v>2024</v>
      </c>
      <c r="R4" s="11">
        <v>2025</v>
      </c>
    </row>
    <row r="5" spans="1:18" x14ac:dyDescent="0.25">
      <c r="A5" s="12">
        <v>1</v>
      </c>
      <c r="B5" s="1" t="s">
        <v>41</v>
      </c>
      <c r="C5" s="1" t="s">
        <v>42</v>
      </c>
      <c r="D5" s="3" t="s">
        <v>134</v>
      </c>
      <c r="E5" s="29">
        <f>'20180925'!E5-'20180404'!E5</f>
        <v>0</v>
      </c>
      <c r="F5" s="29">
        <f>'20180925'!F5-'20180404'!F5</f>
        <v>0</v>
      </c>
      <c r="G5" s="29">
        <f>'20180925'!G5-'20180404'!G5</f>
        <v>0</v>
      </c>
      <c r="H5" s="29">
        <f>'20180925'!H5-'20180404'!H5</f>
        <v>0</v>
      </c>
      <c r="I5" s="29">
        <f>'20180925'!I5-'20180404'!I5</f>
        <v>-0.92399999999906868</v>
      </c>
      <c r="J5" s="29">
        <f>'20180925'!J5-'20180404'!J5</f>
        <v>-0.97899999999935972</v>
      </c>
      <c r="K5" s="30">
        <f>'20180925'!K5-'20180404'!K5</f>
        <v>37.053475974054891</v>
      </c>
      <c r="L5" s="30">
        <f>'20180925'!L5-'20180404'!L5</f>
        <v>-48.830972109251888</v>
      </c>
      <c r="M5" s="30">
        <f>'20180925'!M5-'20180404'!M5</f>
        <v>-49.037139411662793</v>
      </c>
      <c r="N5" s="30">
        <f>'20180925'!N5-'20180404'!N5</f>
        <v>-48.517023152257025</v>
      </c>
      <c r="O5" s="30">
        <f>'20180925'!O5-'20180404'!O5</f>
        <v>-24.995588509715162</v>
      </c>
      <c r="P5" s="30">
        <f>'20180925'!P5-'20180404'!P5</f>
        <v>-25.720460576496407</v>
      </c>
      <c r="Q5" s="30">
        <f>'20180925'!Q5-'20180404'!Q5</f>
        <v>-12.702474837711634</v>
      </c>
      <c r="R5" s="30">
        <f>'20180925'!R5-'20180404'!R5</f>
        <v>-27.167750893135235</v>
      </c>
    </row>
    <row r="6" spans="1:18" x14ac:dyDescent="0.25">
      <c r="A6" s="12">
        <v>2</v>
      </c>
      <c r="B6" s="1" t="s">
        <v>43</v>
      </c>
      <c r="C6" s="1" t="s">
        <v>44</v>
      </c>
      <c r="D6" s="3" t="s">
        <v>134</v>
      </c>
      <c r="E6" s="29">
        <f>'20180925'!E6-'20180404'!E6</f>
        <v>0</v>
      </c>
      <c r="F6" s="29">
        <f>'20180925'!F6-'20180404'!F6</f>
        <v>0</v>
      </c>
      <c r="G6" s="29">
        <f>'20180925'!G6-'20180404'!G6</f>
        <v>0</v>
      </c>
      <c r="H6" s="29">
        <f>'20180925'!H6-'20180404'!H6</f>
        <v>0</v>
      </c>
      <c r="I6" s="29">
        <f>'20180925'!I6-'20180404'!I6</f>
        <v>-1.0709999999962747</v>
      </c>
      <c r="J6" s="29">
        <f>'20180925'!J6-'20180404'!J6</f>
        <v>5.5360000000000582</v>
      </c>
      <c r="K6" s="30">
        <f>'20180925'!K6-'20180404'!K6</f>
        <v>54.518246242256282</v>
      </c>
      <c r="L6" s="30">
        <f>'20180925'!L6-'20180404'!L6</f>
        <v>-33.216780614380696</v>
      </c>
      <c r="M6" s="30">
        <f>'20180925'!M6-'20180404'!M6</f>
        <v>-44.755020334636356</v>
      </c>
      <c r="N6" s="30">
        <f>'20180925'!N6-'20180404'!N6</f>
        <v>-34.597678684229322</v>
      </c>
    </row>
    <row r="7" spans="1:18" ht="16.5" x14ac:dyDescent="0.3">
      <c r="A7" s="12">
        <v>3</v>
      </c>
      <c r="B7" s="1" t="s">
        <v>45</v>
      </c>
      <c r="C7" s="1" t="s">
        <v>46</v>
      </c>
      <c r="D7" s="45" t="s">
        <v>135</v>
      </c>
      <c r="E7" s="31">
        <f>'20180925'!E7-'20180404'!E7</f>
        <v>0</v>
      </c>
      <c r="F7" s="31">
        <f>'20180925'!F7-'20180404'!F7</f>
        <v>-5.3290705182007514E-15</v>
      </c>
      <c r="G7" s="31">
        <f>'20180925'!G7-'20180404'!G7</f>
        <v>7.1054273576010019E-15</v>
      </c>
      <c r="H7" s="31">
        <f>'20180925'!H7-'20180404'!H7</f>
        <v>0</v>
      </c>
      <c r="I7" s="31">
        <f>'20180925'!I7-'20180404'!I7</f>
        <v>-4.3322959109914905E-3</v>
      </c>
      <c r="J7" s="31">
        <f>'20180925'!J7-'20180404'!J7</f>
        <v>-5.9467874073959592E-5</v>
      </c>
      <c r="K7" s="32">
        <f>'20180925'!K7-'20180404'!K7</f>
        <v>0.16704817054791921</v>
      </c>
      <c r="L7" s="32">
        <f>'20180925'!L7-'20180404'!L7</f>
        <v>-0.36689895460684241</v>
      </c>
      <c r="M7" s="32">
        <f>'20180925'!M7-'20180404'!M7</f>
        <v>5.1358111622370473E-3</v>
      </c>
      <c r="N7" s="32">
        <f>'20180925'!N7-'20180404'!N7</f>
        <v>7.6938262172570049E-3</v>
      </c>
      <c r="O7" s="32">
        <f>'20180925'!O7-'20180404'!O7</f>
        <v>9.5975827500220046E-2</v>
      </c>
      <c r="P7" s="32">
        <f>'20180925'!P7-'20180404'!P7</f>
        <v>0</v>
      </c>
      <c r="Q7" s="32">
        <f>'20180925'!Q7-'20180404'!Q7</f>
        <v>4.9999999999985612E-2</v>
      </c>
      <c r="R7" s="32">
        <f>'20180925'!R7-'20180404'!R7</f>
        <v>-4.9999999999997158E-2</v>
      </c>
    </row>
    <row r="8" spans="1:18" ht="16.5" x14ac:dyDescent="0.3">
      <c r="A8" s="12">
        <v>4</v>
      </c>
      <c r="B8" s="1" t="s">
        <v>48</v>
      </c>
      <c r="C8" s="1" t="s">
        <v>49</v>
      </c>
      <c r="D8" s="45" t="s">
        <v>135</v>
      </c>
      <c r="E8" s="31">
        <f>'20180925'!E8-'20180404'!E8</f>
        <v>-4.925438194192111E-6</v>
      </c>
      <c r="F8" s="31">
        <f>'20180925'!F8-'20180404'!F8</f>
        <v>9.3265258636066051E-6</v>
      </c>
      <c r="G8" s="31">
        <f>'20180925'!G8-'20180404'!G8</f>
        <v>-4.5487027442447925E-6</v>
      </c>
      <c r="H8" s="31">
        <f>'20180925'!H8-'20180404'!H8</f>
        <v>4.9737991503207013E-14</v>
      </c>
      <c r="I8" s="31">
        <f>'20180925'!I8-'20180404'!I8</f>
        <v>-4.403724226700767E-3</v>
      </c>
      <c r="J8" s="31">
        <f>'20180925'!J8-'20180404'!J8</f>
        <v>2.6838584137505173E-2</v>
      </c>
      <c r="K8" s="32">
        <f>'20180925'!K8-'20180404'!K8</f>
        <v>0.18089009828443192</v>
      </c>
      <c r="L8" s="32">
        <f>'20180925'!L8-'20180404'!L8</f>
        <v>-0.31638577690731129</v>
      </c>
      <c r="M8" s="32">
        <f>'20180925'!M8-'20180404'!M8</f>
        <v>-3.1357271688687405E-2</v>
      </c>
      <c r="N8" s="32">
        <f>'20180925'!N8-'20180404'!N8</f>
        <v>3.8843377997227257E-2</v>
      </c>
    </row>
    <row r="9" spans="1:18" s="18" customFormat="1" x14ac:dyDescent="0.25">
      <c r="A9" s="15"/>
      <c r="B9" s="16" t="s">
        <v>50</v>
      </c>
      <c r="C9" s="16" t="s">
        <v>51</v>
      </c>
      <c r="D9" s="17"/>
      <c r="E9" s="15">
        <v>2012</v>
      </c>
      <c r="F9" s="15">
        <v>2013</v>
      </c>
      <c r="G9" s="15">
        <v>2014</v>
      </c>
      <c r="H9" s="15">
        <v>2015</v>
      </c>
      <c r="I9" s="15">
        <v>2016</v>
      </c>
      <c r="J9" s="15">
        <v>2017</v>
      </c>
      <c r="K9" s="15">
        <v>2018</v>
      </c>
      <c r="L9" s="15">
        <v>2019</v>
      </c>
      <c r="M9" s="15">
        <v>2020</v>
      </c>
      <c r="N9" s="15">
        <v>2021</v>
      </c>
    </row>
    <row r="10" spans="1:18" x14ac:dyDescent="0.25">
      <c r="A10" s="12">
        <f>A8+1</f>
        <v>5</v>
      </c>
      <c r="B10" s="1" t="s">
        <v>2</v>
      </c>
      <c r="C10" s="1" t="s">
        <v>3</v>
      </c>
      <c r="D10" s="3" t="s">
        <v>134</v>
      </c>
      <c r="E10" s="29">
        <f>'20180925'!E10-'20180404'!E10</f>
        <v>0</v>
      </c>
      <c r="F10" s="29">
        <f>'20180925'!F10-'20180404'!F10</f>
        <v>0</v>
      </c>
      <c r="G10" s="29">
        <f>'20180925'!G10-'20180404'!G10</f>
        <v>0</v>
      </c>
      <c r="H10" s="29">
        <f>'20180925'!H10-'20180404'!H10</f>
        <v>0</v>
      </c>
      <c r="I10" s="29">
        <f>'20180925'!I10-'20180404'!I10</f>
        <v>0</v>
      </c>
      <c r="J10" s="29">
        <f>'20180925'!J10-'20180404'!J10</f>
        <v>0</v>
      </c>
      <c r="K10" s="30">
        <f>'20180925'!K10-'20180404'!K10</f>
        <v>-275.56607042138421</v>
      </c>
      <c r="L10" s="30">
        <f>'20180925'!L10-'20180404'!L10</f>
        <v>-175.69927534568887</v>
      </c>
      <c r="M10" s="30">
        <f>'20180925'!M10-'20180404'!M10</f>
        <v>-56.824869506654068</v>
      </c>
      <c r="N10" s="30">
        <f>'20180925'!N10-'20180404'!N10</f>
        <v>111.84342516411562</v>
      </c>
    </row>
    <row r="11" spans="1:18" x14ac:dyDescent="0.25">
      <c r="A11" s="12">
        <f>A10+1</f>
        <v>6</v>
      </c>
      <c r="B11" s="1" t="s">
        <v>52</v>
      </c>
      <c r="C11" s="1" t="s">
        <v>4</v>
      </c>
      <c r="D11" s="3" t="s">
        <v>134</v>
      </c>
      <c r="E11" s="29">
        <f>'20180925'!E11-'20180404'!E11</f>
        <v>0</v>
      </c>
      <c r="F11" s="29">
        <f>'20180925'!F11-'20180404'!F11</f>
        <v>0</v>
      </c>
      <c r="G11" s="29">
        <f>'20180925'!G11-'20180404'!G11</f>
        <v>0</v>
      </c>
      <c r="H11" s="29">
        <f>'20180925'!H11-'20180404'!H11</f>
        <v>0</v>
      </c>
      <c r="I11" s="29">
        <f>'20180925'!I11-'20180404'!I11</f>
        <v>0</v>
      </c>
      <c r="J11" s="29">
        <f>'20180925'!J11-'20180404'!J11</f>
        <v>0</v>
      </c>
      <c r="K11" s="30">
        <f>'20180925'!K11-'20180404'!K11</f>
        <v>28.208731047768197</v>
      </c>
      <c r="L11" s="30">
        <f>'20180925'!L11-'20180404'!L11</f>
        <v>56.045263410003372</v>
      </c>
      <c r="M11" s="30">
        <f>'20180925'!M11-'20180404'!M11</f>
        <v>67.021398154076451</v>
      </c>
      <c r="N11" s="30">
        <f>'20180925'!N11-'20180404'!N11</f>
        <v>86.173478493783477</v>
      </c>
    </row>
    <row r="12" spans="1:18" x14ac:dyDescent="0.25">
      <c r="A12" s="12">
        <f t="shared" ref="A12:A16" si="0">A11+1</f>
        <v>7</v>
      </c>
      <c r="B12" s="1" t="s">
        <v>53</v>
      </c>
      <c r="C12" s="1" t="s">
        <v>5</v>
      </c>
      <c r="D12" s="3" t="s">
        <v>134</v>
      </c>
      <c r="E12" s="29">
        <f>'20180925'!E12-'20180404'!E12</f>
        <v>0</v>
      </c>
      <c r="F12" s="29">
        <f>'20180925'!F12-'20180404'!F12</f>
        <v>0</v>
      </c>
      <c r="G12" s="29">
        <f>'20180925'!G12-'20180404'!G12</f>
        <v>0</v>
      </c>
      <c r="H12" s="29">
        <f>'20180925'!H12-'20180404'!H12</f>
        <v>0</v>
      </c>
      <c r="I12" s="29">
        <f>'20180925'!I12-'20180404'!I12</f>
        <v>-0.92399999999906868</v>
      </c>
      <c r="J12" s="29">
        <f>'20180925'!J12-'20180404'!J12</f>
        <v>-10.308999999998377</v>
      </c>
      <c r="K12" s="30">
        <f>'20180925'!K12-'20180404'!K12</f>
        <v>-143.0062520597794</v>
      </c>
      <c r="L12" s="30">
        <f>'20180925'!L12-'20180404'!L12</f>
        <v>-272.16281177334258</v>
      </c>
      <c r="M12" s="30">
        <f>'20180925'!M12-'20180404'!M12</f>
        <v>-324.52209787046468</v>
      </c>
      <c r="N12" s="30">
        <f>'20180925'!N12-'20180404'!N12</f>
        <v>-402.04856413013204</v>
      </c>
    </row>
    <row r="13" spans="1:18" x14ac:dyDescent="0.25">
      <c r="A13" s="12">
        <f t="shared" si="0"/>
        <v>8</v>
      </c>
      <c r="B13" s="1" t="s">
        <v>54</v>
      </c>
      <c r="C13" s="1" t="s">
        <v>6</v>
      </c>
      <c r="D13" s="3" t="s">
        <v>134</v>
      </c>
      <c r="E13" s="29">
        <f>'20180925'!E13-'20180404'!E13</f>
        <v>0</v>
      </c>
      <c r="F13" s="29">
        <f>'20180925'!F13-'20180404'!F13</f>
        <v>0</v>
      </c>
      <c r="G13" s="29">
        <f>'20180925'!G13-'20180404'!G13</f>
        <v>0</v>
      </c>
      <c r="H13" s="29">
        <f>'20180925'!H13-'20180404'!H13</f>
        <v>0</v>
      </c>
      <c r="I13" s="29">
        <f>'20180925'!I13-'20180404'!I13</f>
        <v>0</v>
      </c>
      <c r="J13" s="29">
        <f>'20180925'!J13-'20180404'!J13</f>
        <v>-0.37799999999970169</v>
      </c>
      <c r="K13" s="30">
        <f>'20180925'!K13-'20180404'!K13</f>
        <v>132.62373228312936</v>
      </c>
      <c r="L13" s="30">
        <f>'20180925'!L13-'20180404'!L13</f>
        <v>6.230150442305785</v>
      </c>
      <c r="M13" s="30">
        <f>'20180925'!M13-'20180404'!M13</f>
        <v>-14.399725532160119</v>
      </c>
      <c r="N13" s="30">
        <f>'20180925'!N13-'20180404'!N13</f>
        <v>-130.77929984720595</v>
      </c>
    </row>
    <row r="14" spans="1:18" x14ac:dyDescent="0.25">
      <c r="A14" s="12">
        <f t="shared" si="0"/>
        <v>9</v>
      </c>
      <c r="B14" s="1" t="s">
        <v>55</v>
      </c>
      <c r="C14" s="1" t="s">
        <v>7</v>
      </c>
      <c r="D14" s="3" t="s">
        <v>134</v>
      </c>
      <c r="E14" s="29">
        <f>'20180925'!E14-'20180404'!E14</f>
        <v>0</v>
      </c>
      <c r="F14" s="29">
        <f>'20180925'!F14-'20180404'!F14</f>
        <v>0</v>
      </c>
      <c r="G14" s="29">
        <f>'20180925'!G14-'20180404'!G14</f>
        <v>0</v>
      </c>
      <c r="H14" s="29">
        <f>'20180925'!H14-'20180404'!H14</f>
        <v>0</v>
      </c>
      <c r="I14" s="29">
        <f>'20180925'!I14-'20180404'!I14</f>
        <v>-0.92399999999906868</v>
      </c>
      <c r="J14" s="29">
        <f>'20180925'!J14-'20180404'!J14</f>
        <v>-9.9309999999986758</v>
      </c>
      <c r="K14" s="30">
        <f>'20180925'!K14-'20180404'!K14</f>
        <v>-275.62998434290841</v>
      </c>
      <c r="L14" s="30">
        <f>'20180925'!L14-'20180404'!L14</f>
        <v>-278.39296221564877</v>
      </c>
      <c r="M14" s="30">
        <f>'20180925'!M14-'20180404'!M14</f>
        <v>-310.12237233830422</v>
      </c>
      <c r="N14" s="30">
        <f>'20180925'!N14-'20180404'!N14</f>
        <v>-271.26926428292592</v>
      </c>
    </row>
    <row r="15" spans="1:18" x14ac:dyDescent="0.25">
      <c r="A15" s="12">
        <f t="shared" si="0"/>
        <v>10</v>
      </c>
      <c r="B15" s="1" t="s">
        <v>8</v>
      </c>
      <c r="C15" s="1" t="s">
        <v>9</v>
      </c>
      <c r="D15" s="3" t="s">
        <v>134</v>
      </c>
      <c r="E15" s="29">
        <f>'20180925'!E15-'20180404'!E15</f>
        <v>0</v>
      </c>
      <c r="F15" s="29">
        <f>'20180925'!F15-'20180404'!F15</f>
        <v>0</v>
      </c>
      <c r="G15" s="29">
        <f>'20180925'!G15-'20180404'!G15</f>
        <v>0</v>
      </c>
      <c r="H15" s="29">
        <f>'20180925'!H15-'20180404'!H15</f>
        <v>0</v>
      </c>
      <c r="I15" s="29">
        <f>'20180925'!I15-'20180404'!I15</f>
        <v>0</v>
      </c>
      <c r="J15" s="29">
        <f>'20180925'!J15-'20180404'!J15</f>
        <v>59.158999999999651</v>
      </c>
      <c r="K15" s="30">
        <f>'20180925'!K15-'20180404'!K15</f>
        <v>202.61856972455462</v>
      </c>
      <c r="L15" s="30">
        <f>'20180925'!L15-'20180404'!L15</f>
        <v>234.3821072396895</v>
      </c>
      <c r="M15" s="30">
        <f>'20180925'!M15-'20180404'!M15</f>
        <v>285.66222283767638</v>
      </c>
      <c r="N15" s="30">
        <f>'20180925'!N15-'20180404'!N15</f>
        <v>336.43113723785427</v>
      </c>
    </row>
    <row r="16" spans="1:18" x14ac:dyDescent="0.25">
      <c r="A16" s="12">
        <f t="shared" si="0"/>
        <v>11</v>
      </c>
      <c r="B16" s="1" t="s">
        <v>10</v>
      </c>
      <c r="C16" s="1" t="s">
        <v>11</v>
      </c>
      <c r="D16" s="3" t="s">
        <v>134</v>
      </c>
      <c r="E16" s="29">
        <f>'20180925'!E16-'20180404'!E16</f>
        <v>0</v>
      </c>
      <c r="F16" s="29">
        <f>'20180925'!F16-'20180404'!F16</f>
        <v>0</v>
      </c>
      <c r="G16" s="29">
        <f>'20180925'!G16-'20180404'!G16</f>
        <v>0</v>
      </c>
      <c r="H16" s="29">
        <f>'20180925'!H16-'20180404'!H16</f>
        <v>0</v>
      </c>
      <c r="I16" s="29">
        <f>'20180925'!I16-'20180404'!I16</f>
        <v>0</v>
      </c>
      <c r="J16" s="29">
        <f>'20180925'!J16-'20180404'!J16</f>
        <v>49.828999999999724</v>
      </c>
      <c r="K16" s="30">
        <f>'20180925'!K16-'20180404'!K16</f>
        <v>-224.79849768289205</v>
      </c>
      <c r="L16" s="30">
        <f>'20180925'!L16-'20180404'!L16</f>
        <v>-108.60374436008715</v>
      </c>
      <c r="M16" s="30">
        <f>'20180925'!M16-'20180404'!M16</f>
        <v>20.373793026290514</v>
      </c>
      <c r="N16" s="30">
        <f>'20180925'!N16-'20180404'!N16</f>
        <v>180.91649991787926</v>
      </c>
    </row>
    <row r="17" spans="1:14" s="18" customFormat="1" x14ac:dyDescent="0.25">
      <c r="A17" s="15"/>
      <c r="B17" s="16" t="s">
        <v>56</v>
      </c>
      <c r="C17" s="16" t="s">
        <v>57</v>
      </c>
      <c r="D17" s="17"/>
      <c r="E17" s="15">
        <v>2012</v>
      </c>
      <c r="F17" s="15">
        <v>2013</v>
      </c>
      <c r="G17" s="15">
        <v>2014</v>
      </c>
      <c r="H17" s="15">
        <v>2015</v>
      </c>
      <c r="I17" s="15">
        <v>2016</v>
      </c>
      <c r="J17" s="15">
        <v>2017</v>
      </c>
      <c r="K17" s="15">
        <v>2018</v>
      </c>
      <c r="L17" s="15">
        <v>2019</v>
      </c>
      <c r="M17" s="15">
        <v>2020</v>
      </c>
      <c r="N17" s="15">
        <v>2021</v>
      </c>
    </row>
    <row r="18" spans="1:14" ht="16.5" x14ac:dyDescent="0.3">
      <c r="A18" s="12">
        <f>A16+1</f>
        <v>12</v>
      </c>
      <c r="B18" s="1" t="s">
        <v>2</v>
      </c>
      <c r="C18" s="1" t="s">
        <v>3</v>
      </c>
      <c r="D18" s="45" t="s">
        <v>135</v>
      </c>
      <c r="E18" s="31">
        <f>'20180925'!E18-'20180404'!E18</f>
        <v>0</v>
      </c>
      <c r="F18" s="31">
        <f>'20180925'!F18-'20180404'!F18</f>
        <v>0</v>
      </c>
      <c r="G18" s="31">
        <f>'20180925'!G18-'20180404'!G18</f>
        <v>0</v>
      </c>
      <c r="H18" s="31">
        <f>'20180925'!H18-'20180404'!H18</f>
        <v>0</v>
      </c>
      <c r="I18" s="31">
        <f>'20180925'!I18-'20180404'!I18</f>
        <v>0</v>
      </c>
      <c r="J18" s="31">
        <f>'20180925'!J18-'20180404'!J18</f>
        <v>0</v>
      </c>
      <c r="K18" s="32">
        <f>'20180925'!K18-'20180404'!K18</f>
        <v>-1.9142595819508168</v>
      </c>
      <c r="L18" s="32">
        <f>'20180925'!L18-'20180404'!L18</f>
        <v>0.73024734959441506</v>
      </c>
      <c r="M18" s="32">
        <f>'20180925'!M18-'20180404'!M18</f>
        <v>0.79196364258387053</v>
      </c>
      <c r="N18" s="32">
        <f>'20180925'!N18-'20180404'!N18</f>
        <v>1.0499209573042512</v>
      </c>
    </row>
    <row r="19" spans="1:14" ht="16.5" x14ac:dyDescent="0.3">
      <c r="A19" s="12">
        <f>A18+1</f>
        <v>13</v>
      </c>
      <c r="B19" s="1" t="s">
        <v>52</v>
      </c>
      <c r="C19" s="1" t="s">
        <v>4</v>
      </c>
      <c r="D19" s="45" t="s">
        <v>135</v>
      </c>
      <c r="E19" s="31">
        <f>'20180925'!E19-'20180404'!E19</f>
        <v>0</v>
      </c>
      <c r="F19" s="31">
        <f>'20180925'!F19-'20180404'!F19</f>
        <v>0</v>
      </c>
      <c r="G19" s="31">
        <f>'20180925'!G19-'20180404'!G19</f>
        <v>0</v>
      </c>
      <c r="H19" s="31">
        <f>'20180925'!H19-'20180404'!H19</f>
        <v>0</v>
      </c>
      <c r="I19" s="31">
        <f>'20180925'!I19-'20180404'!I19</f>
        <v>0</v>
      </c>
      <c r="J19" s="31">
        <f>'20180925'!J19-'20180404'!J19</f>
        <v>0</v>
      </c>
      <c r="K19" s="32">
        <f>'20180925'!K19-'20180404'!K19</f>
        <v>0.73440404369362611</v>
      </c>
      <c r="L19" s="32">
        <f>'20180925'!L19-'20180404'!L19</f>
        <v>0.67822748243393516</v>
      </c>
      <c r="M19" s="32">
        <f>'20180925'!M19-'20180404'!M19</f>
        <v>0.22859292271992793</v>
      </c>
      <c r="N19" s="32">
        <f>'20180925'!N19-'20180404'!N19</f>
        <v>0.410086855899916</v>
      </c>
    </row>
    <row r="20" spans="1:14" ht="16.5" x14ac:dyDescent="0.3">
      <c r="A20" s="12">
        <f t="shared" ref="A20:A24" si="1">A19+1</f>
        <v>14</v>
      </c>
      <c r="B20" s="1" t="s">
        <v>53</v>
      </c>
      <c r="C20" s="1" t="s">
        <v>5</v>
      </c>
      <c r="D20" s="45" t="s">
        <v>135</v>
      </c>
      <c r="E20" s="31">
        <f>'20180925'!E20-'20180404'!E20</f>
        <v>0</v>
      </c>
      <c r="F20" s="31">
        <f>'20180925'!F20-'20180404'!F20</f>
        <v>0</v>
      </c>
      <c r="G20" s="31">
        <f>'20180925'!G20-'20180404'!G20</f>
        <v>0</v>
      </c>
      <c r="H20" s="31">
        <f>'20180925'!H20-'20180404'!H20</f>
        <v>0</v>
      </c>
      <c r="I20" s="31">
        <f>'20180925'!I20-'20180404'!I20</f>
        <v>-2.0087974021287813E-2</v>
      </c>
      <c r="J20" s="31">
        <f>'20180925'!J20-'20180404'!J20</f>
        <v>-0.20038937750273078</v>
      </c>
      <c r="K20" s="32">
        <f>'20180925'!K20-'20180404'!K20</f>
        <v>-2.4375757985785667</v>
      </c>
      <c r="L20" s="32">
        <f>'20180925'!L20-'20180404'!L20</f>
        <v>-2.0971870367721079</v>
      </c>
      <c r="M20" s="32">
        <f>'20180925'!M20-'20180404'!M20</f>
        <v>-0.59902258598061398</v>
      </c>
      <c r="N20" s="32">
        <f>'20180925'!N20-'20180404'!N20</f>
        <v>-0.91470731308165654</v>
      </c>
    </row>
    <row r="21" spans="1:14" ht="16.5" x14ac:dyDescent="0.3">
      <c r="A21" s="12">
        <f t="shared" si="1"/>
        <v>15</v>
      </c>
      <c r="B21" s="1" t="s">
        <v>54</v>
      </c>
      <c r="C21" s="1" t="s">
        <v>6</v>
      </c>
      <c r="D21" s="45" t="s">
        <v>135</v>
      </c>
      <c r="E21" s="31">
        <f>'20180925'!E21-'20180404'!E21</f>
        <v>0</v>
      </c>
      <c r="F21" s="31">
        <f>'20180925'!F21-'20180404'!F21</f>
        <v>0</v>
      </c>
      <c r="G21" s="31">
        <f>'20180925'!G21-'20180404'!G21</f>
        <v>0</v>
      </c>
      <c r="H21" s="31">
        <f>'20180925'!H21-'20180404'!H21</f>
        <v>0</v>
      </c>
      <c r="I21" s="31">
        <f>'20180925'!I21-'20180404'!I21</f>
        <v>0</v>
      </c>
      <c r="J21" s="31">
        <f>'20180925'!J21-'20180404'!J21</f>
        <v>-9.6278676336325475E-3</v>
      </c>
      <c r="K21" s="32">
        <f>'20180925'!K21-'20180404'!K21</f>
        <v>2.9220311311010541</v>
      </c>
      <c r="L21" s="32">
        <f>'20180925'!L21-'20180404'!L21</f>
        <v>-2.6616002013166939</v>
      </c>
      <c r="M21" s="32">
        <f>'20180925'!M21-'20180404'!M21</f>
        <v>-0.38132152434140476</v>
      </c>
      <c r="N21" s="32">
        <f>'20180925'!N21-'20180404'!N21</f>
        <v>-1.9573187200625952</v>
      </c>
    </row>
    <row r="22" spans="1:14" x14ac:dyDescent="0.25">
      <c r="A22" s="12">
        <f t="shared" si="1"/>
        <v>16</v>
      </c>
      <c r="B22" s="1" t="s">
        <v>55</v>
      </c>
      <c r="C22" s="1" t="s">
        <v>58</v>
      </c>
      <c r="D22" s="20" t="s">
        <v>59</v>
      </c>
      <c r="E22" s="31" t="s">
        <v>59</v>
      </c>
      <c r="F22" s="31" t="s">
        <v>59</v>
      </c>
      <c r="G22" s="31" t="s">
        <v>59</v>
      </c>
      <c r="H22" s="31" t="s">
        <v>59</v>
      </c>
      <c r="I22" s="31" t="s">
        <v>59</v>
      </c>
      <c r="J22" s="31" t="s">
        <v>59</v>
      </c>
      <c r="K22" s="32" t="s">
        <v>59</v>
      </c>
      <c r="L22" s="32" t="s">
        <v>59</v>
      </c>
      <c r="M22" s="32" t="s">
        <v>59</v>
      </c>
      <c r="N22" s="32" t="s">
        <v>59</v>
      </c>
    </row>
    <row r="23" spans="1:14" ht="16.5" x14ac:dyDescent="0.3">
      <c r="A23" s="12">
        <f t="shared" si="1"/>
        <v>17</v>
      </c>
      <c r="B23" s="1" t="s">
        <v>8</v>
      </c>
      <c r="C23" s="1" t="s">
        <v>9</v>
      </c>
      <c r="D23" s="45" t="s">
        <v>135</v>
      </c>
      <c r="E23" s="31">
        <f>'20180925'!E23-'20180404'!E23</f>
        <v>0</v>
      </c>
      <c r="F23" s="31">
        <f>'20180925'!F23-'20180404'!F23</f>
        <v>0</v>
      </c>
      <c r="G23" s="31">
        <f>'20180925'!G23-'20180404'!G23</f>
        <v>0</v>
      </c>
      <c r="H23" s="31">
        <f>'20180925'!H23-'20180404'!H23</f>
        <v>0</v>
      </c>
      <c r="I23" s="31">
        <f>'20180925'!I23-'20180404'!I23</f>
        <v>0</v>
      </c>
      <c r="J23" s="31">
        <f>'20180925'!J23-'20180404'!J23</f>
        <v>0.43521860872031137</v>
      </c>
      <c r="K23" s="32">
        <f>'20180925'!K23-'20180404'!K23</f>
        <v>0.99039955280493253</v>
      </c>
      <c r="L23" s="32">
        <f>'20180925'!L23-'20180404'!L23</f>
        <v>0.15951031195156062</v>
      </c>
      <c r="M23" s="32">
        <f>'20180925'!M23-'20180404'!M23</f>
        <v>0.27302854961097633</v>
      </c>
      <c r="N23" s="32">
        <f>'20180925'!N23-'20180404'!N23</f>
        <v>0.24742467443112925</v>
      </c>
    </row>
    <row r="24" spans="1:14" ht="16.5" x14ac:dyDescent="0.3">
      <c r="A24" s="12">
        <f t="shared" si="1"/>
        <v>18</v>
      </c>
      <c r="B24" s="1" t="s">
        <v>10</v>
      </c>
      <c r="C24" s="1" t="s">
        <v>11</v>
      </c>
      <c r="D24" s="45" t="s">
        <v>135</v>
      </c>
      <c r="E24" s="31">
        <f>'20180925'!E24-'20180404'!E24</f>
        <v>0</v>
      </c>
      <c r="F24" s="31">
        <f>'20180925'!F24-'20180404'!F24</f>
        <v>0</v>
      </c>
      <c r="G24" s="31">
        <f>'20180925'!G24-'20180404'!G24</f>
        <v>0</v>
      </c>
      <c r="H24" s="31">
        <f>'20180925'!H24-'20180404'!H24</f>
        <v>0</v>
      </c>
      <c r="I24" s="31">
        <f>'20180925'!I24-'20180404'!I24</f>
        <v>0</v>
      </c>
      <c r="J24" s="31">
        <f>'20180925'!J24-'20180404'!J24</f>
        <v>0.36140859196360609</v>
      </c>
      <c r="K24" s="32">
        <f>'20180925'!K24-'20180404'!K24</f>
        <v>-1.8438838065996332</v>
      </c>
      <c r="L24" s="32">
        <f>'20180925'!L24-'20180404'!L24</f>
        <v>0.79407137651916759</v>
      </c>
      <c r="M24" s="32">
        <f>'20180925'!M24-'20180404'!M24</f>
        <v>0.79544934856186078</v>
      </c>
      <c r="N24" s="32">
        <f>'20180925'!N24-'20180404'!N24</f>
        <v>0.8991672341599477</v>
      </c>
    </row>
    <row r="25" spans="1:14" s="18" customFormat="1" x14ac:dyDescent="0.25">
      <c r="A25" s="15"/>
      <c r="B25" s="16" t="s">
        <v>60</v>
      </c>
      <c r="C25" s="16" t="s">
        <v>61</v>
      </c>
      <c r="D25" s="17"/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15">
        <v>2019</v>
      </c>
      <c r="M25" s="15">
        <v>2020</v>
      </c>
      <c r="N25" s="15">
        <v>2021</v>
      </c>
    </row>
    <row r="26" spans="1:14" x14ac:dyDescent="0.25">
      <c r="A26" s="12">
        <f>A24+1</f>
        <v>19</v>
      </c>
      <c r="B26" s="1" t="s">
        <v>2</v>
      </c>
      <c r="C26" s="1" t="s">
        <v>3</v>
      </c>
      <c r="D26" s="3" t="s">
        <v>134</v>
      </c>
      <c r="E26" s="29">
        <f>'20180925'!E26-'20180404'!E26</f>
        <v>0</v>
      </c>
      <c r="F26" s="29">
        <f>'20180925'!F26-'20180404'!F26</f>
        <v>0</v>
      </c>
      <c r="G26" s="29">
        <f>'20180925'!G26-'20180404'!G26</f>
        <v>0</v>
      </c>
      <c r="H26" s="29">
        <f>'20180925'!H26-'20180404'!H26</f>
        <v>0</v>
      </c>
      <c r="I26" s="29">
        <f>'20180925'!I26-'20180404'!I26</f>
        <v>0</v>
      </c>
      <c r="J26" s="29">
        <f>'20180925'!J26-'20180404'!J26</f>
        <v>0</v>
      </c>
      <c r="K26" s="30">
        <f>'20180925'!K26-'20180404'!K26</f>
        <v>-378.02782411516455</v>
      </c>
      <c r="L26" s="30">
        <f>'20180925'!L26-'20180404'!L26</f>
        <v>-249.8388161578514</v>
      </c>
      <c r="M26" s="30">
        <f>'20180925'!M26-'20180404'!M26</f>
        <v>-89.72196632097257</v>
      </c>
      <c r="N26" s="30">
        <f>'20180925'!N26-'20180404'!N26</f>
        <v>120.80881979300102</v>
      </c>
    </row>
    <row r="27" spans="1:14" x14ac:dyDescent="0.25">
      <c r="A27" s="12">
        <f>A26+1</f>
        <v>20</v>
      </c>
      <c r="B27" s="1" t="s">
        <v>52</v>
      </c>
      <c r="C27" s="1" t="s">
        <v>4</v>
      </c>
      <c r="D27" s="3" t="s">
        <v>134</v>
      </c>
      <c r="E27" s="29">
        <f>'20180925'!E27-'20180404'!E27</f>
        <v>0</v>
      </c>
      <c r="F27" s="29">
        <f>'20180925'!F27-'20180404'!F27</f>
        <v>0</v>
      </c>
      <c r="G27" s="29">
        <f>'20180925'!G27-'20180404'!G27</f>
        <v>0</v>
      </c>
      <c r="H27" s="29">
        <f>'20180925'!H27-'20180404'!H27</f>
        <v>0</v>
      </c>
      <c r="I27" s="29">
        <f>'20180925'!I27-'20180404'!I27</f>
        <v>3.8999999999759893E-2</v>
      </c>
      <c r="J27" s="29">
        <f>'20180925'!J27-'20180404'!J27</f>
        <v>12.026000000000749</v>
      </c>
      <c r="K27" s="30">
        <f>'20180925'!K27-'20180404'!K27</f>
        <v>105.88985891113771</v>
      </c>
      <c r="L27" s="30">
        <f>'20180925'!L27-'20180404'!L27</f>
        <v>142.27944429145828</v>
      </c>
      <c r="M27" s="30">
        <f>'20180925'!M27-'20180404'!M27</f>
        <v>159.46029100774103</v>
      </c>
      <c r="N27" s="30">
        <f>'20180925'!N27-'20180404'!N27</f>
        <v>188.29679045883313</v>
      </c>
    </row>
    <row r="28" spans="1:14" x14ac:dyDescent="0.25">
      <c r="A28" s="12">
        <f t="shared" ref="A28:A32" si="2">A27+1</f>
        <v>21</v>
      </c>
      <c r="B28" s="1" t="s">
        <v>53</v>
      </c>
      <c r="C28" s="1" t="s">
        <v>5</v>
      </c>
      <c r="D28" s="3" t="s">
        <v>134</v>
      </c>
      <c r="E28" s="29">
        <f>'20180925'!E28-'20180404'!E28</f>
        <v>0</v>
      </c>
      <c r="F28" s="29">
        <f>'20180925'!F28-'20180404'!F28</f>
        <v>0</v>
      </c>
      <c r="G28" s="29">
        <f>'20180925'!G28-'20180404'!G28</f>
        <v>0</v>
      </c>
      <c r="H28" s="29">
        <f>'20180925'!H28-'20180404'!H28</f>
        <v>0</v>
      </c>
      <c r="I28" s="29">
        <f>'20180925'!I28-'20180404'!I28</f>
        <v>-1.1099999999996726</v>
      </c>
      <c r="J28" s="29">
        <f>'20180925'!J28-'20180404'!J28</f>
        <v>-21.567000000000007</v>
      </c>
      <c r="K28" s="30">
        <f>'20180925'!K28-'20180404'!K28</f>
        <v>-353.94330269100465</v>
      </c>
      <c r="L28" s="30">
        <f>'20180925'!L28-'20180404'!L28</f>
        <v>-533.67948986825832</v>
      </c>
      <c r="M28" s="30">
        <f>'20180925'!M28-'20180404'!M28</f>
        <v>-554.87150027289863</v>
      </c>
      <c r="N28" s="30">
        <f>'20180925'!N28-'20180404'!N28</f>
        <v>-557.73305382942635</v>
      </c>
    </row>
    <row r="29" spans="1:14" x14ac:dyDescent="0.25">
      <c r="A29" s="12">
        <f t="shared" si="2"/>
        <v>22</v>
      </c>
      <c r="B29" s="1" t="s">
        <v>54</v>
      </c>
      <c r="C29" s="1" t="s">
        <v>6</v>
      </c>
      <c r="D29" s="3" t="s">
        <v>134</v>
      </c>
      <c r="E29" s="29">
        <f>'20180925'!E29-'20180404'!E29</f>
        <v>0</v>
      </c>
      <c r="F29" s="29">
        <f>'20180925'!F29-'20180404'!F29</f>
        <v>0</v>
      </c>
      <c r="G29" s="29">
        <f>'20180925'!G29-'20180404'!G29</f>
        <v>0</v>
      </c>
      <c r="H29" s="29">
        <f>'20180925'!H29-'20180404'!H29</f>
        <v>0</v>
      </c>
      <c r="I29" s="29">
        <f>'20180925'!I29-'20180404'!I29</f>
        <v>0</v>
      </c>
      <c r="J29" s="29">
        <f>'20180925'!J29-'20180404'!J29</f>
        <v>-0.56900000000041473</v>
      </c>
      <c r="K29" s="30">
        <f>'20180925'!K29-'20180404'!K29</f>
        <v>148.42559809781596</v>
      </c>
      <c r="L29" s="30">
        <f>'20180925'!L29-'20180404'!L29</f>
        <v>-15.370879318160405</v>
      </c>
      <c r="M29" s="30">
        <f>'20180925'!M29-'20180404'!M29</f>
        <v>-49.318929330642277</v>
      </c>
      <c r="N29" s="30">
        <f>'20180925'!N29-'20180404'!N29</f>
        <v>-208.47685379148606</v>
      </c>
    </row>
    <row r="30" spans="1:14" x14ac:dyDescent="0.25">
      <c r="A30" s="12">
        <f t="shared" si="2"/>
        <v>23</v>
      </c>
      <c r="B30" s="1" t="s">
        <v>55</v>
      </c>
      <c r="C30" s="1" t="s">
        <v>58</v>
      </c>
      <c r="D30" s="3" t="s">
        <v>134</v>
      </c>
      <c r="E30" s="29">
        <f>'20180925'!E30-'20180404'!E30</f>
        <v>0</v>
      </c>
      <c r="F30" s="29">
        <f>'20180925'!F30-'20180404'!F30</f>
        <v>0</v>
      </c>
      <c r="G30" s="29">
        <f>'20180925'!G30-'20180404'!G30</f>
        <v>0</v>
      </c>
      <c r="H30" s="29">
        <f>'20180925'!H30-'20180404'!H30</f>
        <v>0</v>
      </c>
      <c r="I30" s="29">
        <f>'20180925'!I30-'20180404'!I30</f>
        <v>-1.1100000000000136</v>
      </c>
      <c r="J30" s="29">
        <f>'20180925'!J30-'20180404'!J30</f>
        <v>-20.99799999999999</v>
      </c>
      <c r="K30" s="30">
        <f>'20180925'!K30-'20180404'!K30</f>
        <v>-502.36890078882084</v>
      </c>
      <c r="L30" s="30">
        <f>'20180925'!L30-'20180404'!L30</f>
        <v>-518.30861055009802</v>
      </c>
      <c r="M30" s="30">
        <f>'20180925'!M30-'20180404'!M30</f>
        <v>-505.55257094225664</v>
      </c>
      <c r="N30" s="30">
        <f>'20180925'!N30-'20180404'!N30</f>
        <v>-349.25620003793949</v>
      </c>
    </row>
    <row r="31" spans="1:14" x14ac:dyDescent="0.25">
      <c r="A31" s="12">
        <f t="shared" si="2"/>
        <v>24</v>
      </c>
      <c r="B31" s="1" t="s">
        <v>8</v>
      </c>
      <c r="C31" s="1" t="s">
        <v>9</v>
      </c>
      <c r="D31" s="3" t="s">
        <v>134</v>
      </c>
      <c r="E31" s="29">
        <f>'20180925'!E31-'20180404'!E31</f>
        <v>0</v>
      </c>
      <c r="F31" s="29">
        <f>'20180925'!F31-'20180404'!F31</f>
        <v>0</v>
      </c>
      <c r="G31" s="29">
        <f>'20180925'!G31-'20180404'!G31</f>
        <v>0</v>
      </c>
      <c r="H31" s="29">
        <f>'20180925'!H31-'20180404'!H31</f>
        <v>0</v>
      </c>
      <c r="I31" s="29">
        <f>'20180925'!I31-'20180404'!I31</f>
        <v>0</v>
      </c>
      <c r="J31" s="29">
        <f>'20180925'!J31-'20180404'!J31</f>
        <v>66.94300000000112</v>
      </c>
      <c r="K31" s="30">
        <f>'20180925'!K31-'20180404'!K31</f>
        <v>52.859182722211699</v>
      </c>
      <c r="L31" s="30">
        <f>'20180925'!L31-'20180404'!L31</f>
        <v>-133.09630864297651</v>
      </c>
      <c r="M31" s="30">
        <f>'20180925'!M31-'20180404'!M31</f>
        <v>-325.85368551727515</v>
      </c>
      <c r="N31" s="30">
        <f>'20180925'!N31-'20180404'!N31</f>
        <v>-552.964883781362</v>
      </c>
    </row>
    <row r="32" spans="1:14" x14ac:dyDescent="0.25">
      <c r="A32" s="12">
        <f t="shared" si="2"/>
        <v>25</v>
      </c>
      <c r="B32" s="1" t="s">
        <v>10</v>
      </c>
      <c r="C32" s="1" t="s">
        <v>11</v>
      </c>
      <c r="D32" s="3" t="s">
        <v>134</v>
      </c>
      <c r="E32" s="29">
        <f>'20180925'!E32-'20180404'!E32</f>
        <v>0</v>
      </c>
      <c r="F32" s="29">
        <f>'20180925'!F32-'20180404'!F32</f>
        <v>0</v>
      </c>
      <c r="G32" s="29">
        <f>'20180925'!G32-'20180404'!G32</f>
        <v>0</v>
      </c>
      <c r="H32" s="29">
        <f>'20180925'!H32-'20180404'!H32</f>
        <v>0</v>
      </c>
      <c r="I32" s="29">
        <f>'20180925'!I32-'20180404'!I32</f>
        <v>0</v>
      </c>
      <c r="J32" s="29">
        <f>'20180925'!J32-'20180404'!J32</f>
        <v>51.866000000001804</v>
      </c>
      <c r="K32" s="30">
        <f>'20180925'!K32-'20180404'!K32</f>
        <v>-627.74033141507971</v>
      </c>
      <c r="L32" s="30">
        <f>'20180925'!L32-'20180404'!L32</f>
        <v>-741.11838976324725</v>
      </c>
      <c r="M32" s="30">
        <f>'20180925'!M32-'20180404'!M32</f>
        <v>-766.2318407687635</v>
      </c>
      <c r="N32" s="30">
        <f>'20180925'!N32-'20180404'!N32</f>
        <v>-766.99464867471761</v>
      </c>
    </row>
    <row r="33" spans="1:14" x14ac:dyDescent="0.25">
      <c r="A33" s="8"/>
      <c r="B33" s="9" t="s">
        <v>62</v>
      </c>
      <c r="C33" s="9" t="s">
        <v>63</v>
      </c>
      <c r="D33" s="11"/>
      <c r="E33" s="15">
        <v>2012</v>
      </c>
      <c r="F33" s="15">
        <v>2013</v>
      </c>
      <c r="G33" s="15">
        <v>2014</v>
      </c>
      <c r="H33" s="15">
        <v>2015</v>
      </c>
      <c r="I33" s="15">
        <v>2016</v>
      </c>
      <c r="J33" s="15">
        <v>2017</v>
      </c>
      <c r="K33" s="15">
        <v>2018</v>
      </c>
      <c r="L33" s="15">
        <v>2019</v>
      </c>
      <c r="M33" s="15">
        <v>2020</v>
      </c>
      <c r="N33" s="15">
        <v>2021</v>
      </c>
    </row>
    <row r="34" spans="1:14" ht="16.5" x14ac:dyDescent="0.3">
      <c r="A34" s="12">
        <f>A32+1</f>
        <v>26</v>
      </c>
      <c r="B34" s="1" t="s">
        <v>64</v>
      </c>
      <c r="C34" s="1" t="s">
        <v>65</v>
      </c>
      <c r="D34" s="45" t="s">
        <v>135</v>
      </c>
      <c r="E34" s="31">
        <f>'20180925'!E34-'20180404'!E34</f>
        <v>0</v>
      </c>
      <c r="F34" s="31">
        <f>'20180925'!F34-'20180404'!F34</f>
        <v>0</v>
      </c>
      <c r="G34" s="31">
        <f>'20180925'!G34-'20180404'!G34</f>
        <v>0</v>
      </c>
      <c r="H34" s="31">
        <f>'20180925'!H34-'20180404'!H34</f>
        <v>0</v>
      </c>
      <c r="I34" s="31">
        <f>'20180925'!I34-'20180404'!I34</f>
        <v>-5.8269530484267307E-5</v>
      </c>
      <c r="J34" s="31">
        <f>'20180925'!J34-'20180404'!J34</f>
        <v>2.5729340927995281E-2</v>
      </c>
      <c r="K34" s="32">
        <f>'20180925'!K34-'20180404'!K34</f>
        <v>8.3276949097239594E-3</v>
      </c>
      <c r="L34" s="32">
        <f>'20180925'!L34-'20180404'!L34</f>
        <v>5.9871525887160715E-2</v>
      </c>
      <c r="M34" s="32">
        <f>'20180925'!M34-'20180404'!M34</f>
        <v>-3.5566584011846203E-2</v>
      </c>
      <c r="N34" s="32">
        <f>'20180925'!N34-'20180404'!N34</f>
        <v>3.0086992579313687E-2</v>
      </c>
    </row>
    <row r="35" spans="1:14" ht="16.5" x14ac:dyDescent="0.3">
      <c r="A35" s="12">
        <f>A34+1</f>
        <v>27</v>
      </c>
      <c r="B35" s="19" t="s">
        <v>66</v>
      </c>
      <c r="C35" s="19" t="s">
        <v>67</v>
      </c>
      <c r="D35" s="45" t="s">
        <v>135</v>
      </c>
      <c r="E35" s="31">
        <f>'20180925'!E35-'20180404'!E35</f>
        <v>0</v>
      </c>
      <c r="F35" s="31">
        <f>'20180925'!F35-'20180404'!F35</f>
        <v>0</v>
      </c>
      <c r="G35" s="31">
        <f>'20180925'!G35-'20180404'!G35</f>
        <v>0</v>
      </c>
      <c r="H35" s="31">
        <f>'20180925'!H35-'20180404'!H35</f>
        <v>0</v>
      </c>
      <c r="I35" s="31">
        <f>'20180925'!I35-'20180404'!I35</f>
        <v>0</v>
      </c>
      <c r="J35" s="31">
        <f>'20180925'!J35-'20180404'!J35</f>
        <v>0</v>
      </c>
      <c r="K35" s="32">
        <f>'20180925'!K35-'20180404'!K35</f>
        <v>-0.30000000000000027</v>
      </c>
      <c r="L35" s="32">
        <f>'20180925'!L35-'20180404'!L35</f>
        <v>0.10000000000000009</v>
      </c>
      <c r="M35" s="32">
        <f>'20180925'!M35-'20180404'!M35</f>
        <v>9.9999999999999645E-2</v>
      </c>
      <c r="N35" s="32">
        <f>'20180925'!N35-'20180404'!N35</f>
        <v>0</v>
      </c>
    </row>
    <row r="36" spans="1:14" ht="16.5" x14ac:dyDescent="0.3">
      <c r="A36" s="12">
        <f t="shared" ref="A36:A41" si="3">A35+1</f>
        <v>28</v>
      </c>
      <c r="B36" s="19" t="s">
        <v>68</v>
      </c>
      <c r="C36" s="19" t="s">
        <v>69</v>
      </c>
      <c r="D36" s="45" t="s">
        <v>135</v>
      </c>
      <c r="E36" s="31">
        <f>'20180925'!E36-'20180404'!E36</f>
        <v>0</v>
      </c>
      <c r="F36" s="31">
        <f>'20180925'!F36-'20180404'!F36</f>
        <v>0</v>
      </c>
      <c r="G36" s="31">
        <f>'20180925'!G36-'20180404'!G36</f>
        <v>0</v>
      </c>
      <c r="H36" s="31">
        <f>'20180925'!H36-'20180404'!H36</f>
        <v>0</v>
      </c>
      <c r="I36" s="31">
        <f>'20180925'!I36-'20180404'!I36</f>
        <v>8.7098513179739712E-4</v>
      </c>
      <c r="J36" s="31">
        <f>'20180925'!J36-'20180404'!J36</f>
        <v>0.255610866854866</v>
      </c>
      <c r="K36" s="32">
        <f>'20180925'!K36-'20180404'!K36</f>
        <v>1.112575175595321</v>
      </c>
      <c r="L36" s="32">
        <f>'20180925'!L36-'20180404'!L36</f>
        <v>-0.12065848099638776</v>
      </c>
      <c r="M36" s="32">
        <f>'20180925'!M36-'20180404'!M36</f>
        <v>-6.5813716907121123E-2</v>
      </c>
      <c r="N36" s="32">
        <f>'20180925'!N36-'20180404'!N36</f>
        <v>-6.5813716907120678E-2</v>
      </c>
    </row>
    <row r="37" spans="1:14" ht="16.5" x14ac:dyDescent="0.3">
      <c r="A37" s="12">
        <f t="shared" si="3"/>
        <v>29</v>
      </c>
      <c r="B37" s="19" t="s">
        <v>70</v>
      </c>
      <c r="C37" s="19" t="s">
        <v>71</v>
      </c>
      <c r="D37" s="45" t="s">
        <v>135</v>
      </c>
      <c r="E37" s="31">
        <f>'20180925'!E37-'20180404'!E37</f>
        <v>0</v>
      </c>
      <c r="F37" s="31">
        <f>'20180925'!F37-'20180404'!F37</f>
        <v>-4.6629367034256575E-15</v>
      </c>
      <c r="G37" s="31">
        <f>'20180925'!G37-'20180404'!G37</f>
        <v>0</v>
      </c>
      <c r="H37" s="31">
        <f>'20180925'!H37-'20180404'!H37</f>
        <v>0</v>
      </c>
      <c r="I37" s="31">
        <f>'20180925'!I37-'20180404'!I37</f>
        <v>-2.4051193121152892E-3</v>
      </c>
      <c r="J37" s="31">
        <f>'20180925'!J37-'20180404'!J37</f>
        <v>-0.18137032380190021</v>
      </c>
      <c r="K37" s="32">
        <f>'20180925'!K37-'20180404'!K37</f>
        <v>-3.0264412278141606</v>
      </c>
      <c r="L37" s="32">
        <f>'20180925'!L37-'20180404'!L37</f>
        <v>-0.24908470408708183</v>
      </c>
      <c r="M37" s="32">
        <f>'20180925'!M37-'20180404'!M37</f>
        <v>0.98164181513078574</v>
      </c>
      <c r="N37" s="32">
        <f>'20180925'!N37-'20180404'!N37</f>
        <v>1.4509353555182969</v>
      </c>
    </row>
    <row r="38" spans="1:14" ht="16.5" x14ac:dyDescent="0.3">
      <c r="A38" s="12">
        <f t="shared" si="3"/>
        <v>30</v>
      </c>
      <c r="B38" s="19" t="s">
        <v>72</v>
      </c>
      <c r="C38" s="19" t="s">
        <v>73</v>
      </c>
      <c r="D38" s="45" t="s">
        <v>135</v>
      </c>
      <c r="E38" s="31">
        <f>'20180925'!E38-'20180404'!E38</f>
        <v>0</v>
      </c>
      <c r="F38" s="31">
        <f>'20180925'!F38-'20180404'!F38</f>
        <v>0</v>
      </c>
      <c r="G38" s="31">
        <f>'20180925'!G38-'20180404'!G38</f>
        <v>0</v>
      </c>
      <c r="H38" s="31">
        <f>'20180925'!H38-'20180404'!H38</f>
        <v>0</v>
      </c>
      <c r="I38" s="31">
        <f>'20180925'!I38-'20180404'!I38</f>
        <v>0</v>
      </c>
      <c r="J38" s="31">
        <f>'20180925'!J38-'20180404'!J38</f>
        <v>-2.370375388736079E-3</v>
      </c>
      <c r="K38" s="32">
        <f>'20180925'!K38-'20180404'!K38</f>
        <v>-0.19447509835346066</v>
      </c>
      <c r="L38" s="32">
        <f>'20180925'!L38-'20180404'!L38</f>
        <v>-0.14990565758095631</v>
      </c>
      <c r="M38" s="32">
        <f>'20180925'!M38-'20180404'!M38</f>
        <v>-8.1766722316885421E-2</v>
      </c>
      <c r="N38" s="32">
        <f>'20180925'!N38-'20180404'!N38</f>
        <v>-8.1766722316885421E-2</v>
      </c>
    </row>
    <row r="39" spans="1:14" x14ac:dyDescent="0.25">
      <c r="A39" s="12">
        <f t="shared" si="3"/>
        <v>31</v>
      </c>
      <c r="B39" s="19" t="s">
        <v>74</v>
      </c>
      <c r="C39" s="19" t="s">
        <v>75</v>
      </c>
      <c r="D39" s="20" t="s">
        <v>59</v>
      </c>
      <c r="E39" s="31" t="s">
        <v>59</v>
      </c>
      <c r="F39" s="31" t="s">
        <v>59</v>
      </c>
      <c r="G39" s="31" t="s">
        <v>59</v>
      </c>
      <c r="H39" s="31" t="s">
        <v>59</v>
      </c>
      <c r="I39" s="31" t="s">
        <v>59</v>
      </c>
      <c r="J39" s="31" t="s">
        <v>59</v>
      </c>
      <c r="K39" s="32" t="s">
        <v>59</v>
      </c>
      <c r="L39" s="32" t="s">
        <v>59</v>
      </c>
      <c r="M39" s="32" t="s">
        <v>59</v>
      </c>
      <c r="N39" s="32" t="s">
        <v>59</v>
      </c>
    </row>
    <row r="40" spans="1:14" ht="16.5" x14ac:dyDescent="0.3">
      <c r="A40" s="12">
        <f t="shared" si="3"/>
        <v>32</v>
      </c>
      <c r="B40" s="19" t="s">
        <v>76</v>
      </c>
      <c r="C40" s="19" t="s">
        <v>77</v>
      </c>
      <c r="D40" s="45" t="s">
        <v>135</v>
      </c>
      <c r="E40" s="31">
        <f>'20180925'!E40-'20180404'!E40</f>
        <v>0</v>
      </c>
      <c r="F40" s="31">
        <f>'20180925'!F40-'20180404'!F40</f>
        <v>0</v>
      </c>
      <c r="G40" s="31">
        <f>'20180925'!G40-'20180404'!G40</f>
        <v>0</v>
      </c>
      <c r="H40" s="31">
        <f>'20180925'!H40-'20180404'!H40</f>
        <v>0</v>
      </c>
      <c r="I40" s="31">
        <f>'20180925'!I40-'20180404'!I40</f>
        <v>0</v>
      </c>
      <c r="J40" s="31">
        <f>'20180925'!J40-'20180404'!J40</f>
        <v>-3.0869193815732388E-3</v>
      </c>
      <c r="K40" s="32">
        <f>'20180925'!K40-'20180404'!K40</f>
        <v>-1.0999999999999996</v>
      </c>
      <c r="L40" s="32">
        <f>'20180925'!L40-'20180404'!L40</f>
        <v>-1.1999999999999997</v>
      </c>
      <c r="M40" s="32">
        <f>'20180925'!M40-'20180404'!M40</f>
        <v>-1.1999999999999997</v>
      </c>
      <c r="N40" s="32">
        <f>'20180925'!N40-'20180404'!N40</f>
        <v>-1.1999999999999997</v>
      </c>
    </row>
    <row r="41" spans="1:14" ht="16.5" x14ac:dyDescent="0.3">
      <c r="A41" s="12">
        <f t="shared" si="3"/>
        <v>33</v>
      </c>
      <c r="B41" s="19" t="s">
        <v>78</v>
      </c>
      <c r="C41" s="19" t="s">
        <v>79</v>
      </c>
      <c r="D41" s="45" t="s">
        <v>135</v>
      </c>
      <c r="E41" s="31">
        <f>'20180925'!E41-'20180404'!E41</f>
        <v>0</v>
      </c>
      <c r="F41" s="31">
        <f>'20180925'!F41-'20180404'!F41</f>
        <v>0</v>
      </c>
      <c r="G41" s="31">
        <f>'20180925'!G41-'20180404'!G41</f>
        <v>0</v>
      </c>
      <c r="H41" s="31">
        <f>'20180925'!H41-'20180404'!H41</f>
        <v>0</v>
      </c>
      <c r="I41" s="31">
        <f>'20180925'!I41-'20180404'!I41</f>
        <v>0</v>
      </c>
      <c r="J41" s="31">
        <f>'20180925'!J41-'20180404'!J41</f>
        <v>-1.8051634872023214E-2</v>
      </c>
      <c r="K41" s="32">
        <f>'20180925'!K41-'20180404'!K41</f>
        <v>-2.1</v>
      </c>
      <c r="L41" s="32">
        <f>'20180925'!L41-'20180404'!L41</f>
        <v>-1.1000000000000001</v>
      </c>
      <c r="M41" s="32">
        <f>'20180925'!M41-'20180404'!M41</f>
        <v>-0.60000000000000009</v>
      </c>
      <c r="N41" s="32">
        <f>'20180925'!N41-'20180404'!N41</f>
        <v>-0.60000000000000009</v>
      </c>
    </row>
    <row r="42" spans="1:14" x14ac:dyDescent="0.25">
      <c r="A42" s="8"/>
      <c r="B42" s="9" t="s">
        <v>80</v>
      </c>
      <c r="C42" s="9" t="s">
        <v>81</v>
      </c>
      <c r="D42" s="11"/>
      <c r="E42" s="15">
        <v>2012</v>
      </c>
      <c r="F42" s="15">
        <v>2013</v>
      </c>
      <c r="G42" s="15">
        <v>2014</v>
      </c>
      <c r="H42" s="15">
        <v>2015</v>
      </c>
      <c r="I42" s="15">
        <v>2016</v>
      </c>
      <c r="J42" s="15">
        <v>2017</v>
      </c>
      <c r="K42" s="15">
        <v>2018</v>
      </c>
      <c r="L42" s="15">
        <v>2019</v>
      </c>
      <c r="M42" s="15">
        <v>2020</v>
      </c>
      <c r="N42" s="15">
        <v>2021</v>
      </c>
    </row>
    <row r="43" spans="1:14" ht="16.5" x14ac:dyDescent="0.3">
      <c r="A43" s="12">
        <f>A41+1</f>
        <v>34</v>
      </c>
      <c r="B43" s="1" t="s">
        <v>2</v>
      </c>
      <c r="C43" s="1" t="s">
        <v>3</v>
      </c>
      <c r="D43" s="45" t="s">
        <v>135</v>
      </c>
      <c r="E43" s="31">
        <f>'20180925'!E43-'20180404'!E43</f>
        <v>0</v>
      </c>
      <c r="F43" s="31">
        <f>'20180925'!F43-'20180404'!F43</f>
        <v>0</v>
      </c>
      <c r="G43" s="31">
        <f>'20180925'!G43-'20180404'!G43</f>
        <v>0</v>
      </c>
      <c r="H43" s="31">
        <f>'20180925'!H43-'20180404'!H43</f>
        <v>0</v>
      </c>
      <c r="I43" s="31">
        <f>'20180925'!I43-'20180404'!I43</f>
        <v>0</v>
      </c>
      <c r="J43" s="31">
        <f>'20180925'!J43-'20180404'!J43</f>
        <v>1.346191236328842E-4</v>
      </c>
      <c r="K43" s="32">
        <f>'20180925'!K43-'20180404'!K43</f>
        <v>-1.2089339498711786</v>
      </c>
      <c r="L43" s="32">
        <f>'20180925'!L43-'20180404'!L43</f>
        <v>0.41699190651338869</v>
      </c>
      <c r="M43" s="32">
        <f>'20180925'!M43-'20180404'!M43</f>
        <v>0.48962619204135494</v>
      </c>
      <c r="N43" s="32">
        <f>'20180925'!N43-'20180404'!N43</f>
        <v>0.67269157185219064</v>
      </c>
    </row>
    <row r="44" spans="1:14" ht="16.5" x14ac:dyDescent="0.3">
      <c r="A44" s="12">
        <f>A43+1</f>
        <v>35</v>
      </c>
      <c r="B44" s="1" t="s">
        <v>52</v>
      </c>
      <c r="C44" s="1" t="s">
        <v>4</v>
      </c>
      <c r="D44" s="45" t="s">
        <v>135</v>
      </c>
      <c r="E44" s="31">
        <f>'20180925'!E44-'20180404'!E44</f>
        <v>0</v>
      </c>
      <c r="F44" s="31">
        <f>'20180925'!F44-'20180404'!F44</f>
        <v>0</v>
      </c>
      <c r="G44" s="31">
        <f>'20180925'!G44-'20180404'!G44</f>
        <v>0</v>
      </c>
      <c r="H44" s="31">
        <f>'20180925'!H44-'20180404'!H44</f>
        <v>0</v>
      </c>
      <c r="I44" s="31">
        <f>'20180925'!I44-'20180404'!I44</f>
        <v>0</v>
      </c>
      <c r="J44" s="31">
        <f>'20180925'!J44-'20180404'!J44</f>
        <v>2.9616755499173308E-5</v>
      </c>
      <c r="K44" s="32">
        <f>'20180925'!K44-'20180404'!K44</f>
        <v>0.12379377203607678</v>
      </c>
      <c r="L44" s="32">
        <f>'20180925'!L44-'20180404'!L44</f>
        <v>0.11648854510619272</v>
      </c>
      <c r="M44" s="32">
        <f>'20180925'!M44-'20180404'!M44</f>
        <v>4.5785389990396663E-2</v>
      </c>
      <c r="N44" s="32">
        <f>'20180925'!N44-'20180404'!N44</f>
        <v>7.6846891079776436E-2</v>
      </c>
    </row>
    <row r="45" spans="1:14" ht="16.5" x14ac:dyDescent="0.3">
      <c r="A45" s="12">
        <f t="shared" ref="A45:A49" si="4">A44+1</f>
        <v>36</v>
      </c>
      <c r="B45" s="1" t="s">
        <v>53</v>
      </c>
      <c r="C45" s="1" t="s">
        <v>5</v>
      </c>
      <c r="D45" s="45" t="s">
        <v>135</v>
      </c>
      <c r="E45" s="31">
        <f>'20180925'!E45-'20180404'!E45</f>
        <v>0</v>
      </c>
      <c r="F45" s="31">
        <f>'20180925'!F45-'20180404'!F45</f>
        <v>0</v>
      </c>
      <c r="G45" s="31">
        <f>'20180925'!G45-'20180404'!G45</f>
        <v>0</v>
      </c>
      <c r="H45" s="31">
        <f>'20180925'!H45-'20180404'!H45</f>
        <v>0</v>
      </c>
      <c r="I45" s="31">
        <f>'20180925'!I45-'20180404'!I45</f>
        <v>-4.3322959109990851E-3</v>
      </c>
      <c r="J45" s="31">
        <f>'20180925'!J45-'20180404'!J45</f>
        <v>-4.2893925204371186E-2</v>
      </c>
      <c r="K45" s="32">
        <f>'20180925'!K45-'20180404'!K45</f>
        <v>-0.58214143404752328</v>
      </c>
      <c r="L45" s="32">
        <f>'20180925'!L45-'20180404'!L45</f>
        <v>-0.54607679450154833</v>
      </c>
      <c r="M45" s="32">
        <f>'20180925'!M45-'20180404'!M45</f>
        <v>-0.21095916605909193</v>
      </c>
      <c r="N45" s="32">
        <f>'20180925'!N45-'20180404'!N45</f>
        <v>-0.30458512025484286</v>
      </c>
    </row>
    <row r="46" spans="1:14" ht="16.5" x14ac:dyDescent="0.3">
      <c r="A46" s="12">
        <f t="shared" si="4"/>
        <v>37</v>
      </c>
      <c r="B46" s="1" t="s">
        <v>54</v>
      </c>
      <c r="C46" s="1" t="s">
        <v>6</v>
      </c>
      <c r="D46" s="45" t="s">
        <v>135</v>
      </c>
      <c r="E46" s="31">
        <f>'20180925'!E46-'20180404'!E46</f>
        <v>0</v>
      </c>
      <c r="F46" s="31">
        <f>'20180925'!F46-'20180404'!F46</f>
        <v>0</v>
      </c>
      <c r="G46" s="31">
        <f>'20180925'!G46-'20180404'!G46</f>
        <v>0</v>
      </c>
      <c r="H46" s="31">
        <f>'20180925'!H46-'20180404'!H46</f>
        <v>0</v>
      </c>
      <c r="I46" s="31">
        <f>'20180925'!I46-'20180404'!I46</f>
        <v>0</v>
      </c>
      <c r="J46" s="31">
        <f>'20180925'!J46-'20180404'!J46</f>
        <v>-1.6120124273930614E-3</v>
      </c>
      <c r="K46" s="32">
        <f>'20180925'!K46-'20180404'!K46</f>
        <v>0.58366734616650717</v>
      </c>
      <c r="L46" s="32">
        <f>'20180925'!L46-'20180404'!L46</f>
        <v>-0.53521819604048826</v>
      </c>
      <c r="M46" s="32">
        <f>'20180925'!M46-'20180404'!M46</f>
        <v>-8.1166939311650532E-2</v>
      </c>
      <c r="N46" s="32">
        <f>'20180925'!N46-'20180404'!N46</f>
        <v>-0.45872498500689995</v>
      </c>
    </row>
    <row r="47" spans="1:14" ht="16.5" x14ac:dyDescent="0.3">
      <c r="A47" s="12">
        <f t="shared" si="4"/>
        <v>38</v>
      </c>
      <c r="B47" s="1" t="s">
        <v>55</v>
      </c>
      <c r="C47" s="1" t="s">
        <v>58</v>
      </c>
      <c r="D47" s="45" t="s">
        <v>135</v>
      </c>
      <c r="E47" s="31">
        <f>'20180925'!E47-'20180404'!E47</f>
        <v>0</v>
      </c>
      <c r="F47" s="31">
        <f>'20180925'!F47-'20180404'!F47</f>
        <v>0</v>
      </c>
      <c r="G47" s="31">
        <f>'20180925'!G47-'20180404'!G47</f>
        <v>0</v>
      </c>
      <c r="H47" s="31">
        <f>'20180925'!H47-'20180404'!H47</f>
        <v>0</v>
      </c>
      <c r="I47" s="31">
        <f>'20180925'!I47-'20180404'!I47</f>
        <v>-4.33229591099904E-3</v>
      </c>
      <c r="J47" s="31">
        <f>'20180925'!J47-'20180404'!J47</f>
        <v>-4.1281912776978125E-2</v>
      </c>
      <c r="K47" s="32">
        <f>'20180925'!K47-'20180404'!K47</f>
        <v>-1.1658087802140304</v>
      </c>
      <c r="L47" s="32">
        <f>'20180925'!L47-'20180404'!L47</f>
        <v>-1.0858598461060076E-2</v>
      </c>
      <c r="M47" s="32">
        <f>'20180925'!M47-'20180404'!M47</f>
        <v>-0.1297922267474414</v>
      </c>
      <c r="N47" s="32">
        <f>'20180925'!N47-'20180404'!N47</f>
        <v>0.1541398647520571</v>
      </c>
    </row>
    <row r="48" spans="1:14" ht="16.5" x14ac:dyDescent="0.3">
      <c r="A48" s="12">
        <f t="shared" si="4"/>
        <v>39</v>
      </c>
      <c r="B48" s="1" t="s">
        <v>8</v>
      </c>
      <c r="C48" s="1" t="s">
        <v>9</v>
      </c>
      <c r="D48" s="45" t="s">
        <v>135</v>
      </c>
      <c r="E48" s="31">
        <f>'20180925'!E48-'20180404'!E48</f>
        <v>0</v>
      </c>
      <c r="F48" s="31">
        <f>'20180925'!F48-'20180404'!F48</f>
        <v>0</v>
      </c>
      <c r="G48" s="31">
        <f>'20180925'!G48-'20180404'!G48</f>
        <v>0</v>
      </c>
      <c r="H48" s="31">
        <f>'20180925'!H48-'20180404'!H48</f>
        <v>0</v>
      </c>
      <c r="I48" s="31">
        <f>'20180925'!I48-'20180404'!I48</f>
        <v>0</v>
      </c>
      <c r="J48" s="31">
        <f>'20180925'!J48-'20180404'!J48</f>
        <v>0.27149642198807911</v>
      </c>
      <c r="K48" s="32">
        <f>'20180925'!K48-'20180404'!K48</f>
        <v>0.62956288644886138</v>
      </c>
      <c r="L48" s="32">
        <f>'20180925'!L48-'20180404'!L48</f>
        <v>0.12996156096764144</v>
      </c>
      <c r="M48" s="32">
        <f>'20180925'!M48-'20180404'!M48</f>
        <v>0.21432626073358074</v>
      </c>
      <c r="N48" s="32">
        <f>'20180925'!N48-'20180404'!N48</f>
        <v>0.20610745998214064</v>
      </c>
    </row>
    <row r="49" spans="1:14" ht="16.5" x14ac:dyDescent="0.3">
      <c r="A49" s="12">
        <f t="shared" si="4"/>
        <v>40</v>
      </c>
      <c r="B49" s="1" t="s">
        <v>10</v>
      </c>
      <c r="C49" s="1" t="s">
        <v>11</v>
      </c>
      <c r="D49" s="45" t="s">
        <v>135</v>
      </c>
      <c r="E49" s="31">
        <f>'20180925'!E49-'20180404'!E49</f>
        <v>0</v>
      </c>
      <c r="F49" s="31">
        <f>'20180925'!F49-'20180404'!F49</f>
        <v>0</v>
      </c>
      <c r="G49" s="31">
        <f>'20180925'!G49-'20180404'!G49</f>
        <v>0</v>
      </c>
      <c r="H49" s="31">
        <f>'20180925'!H49-'20180404'!H49</f>
        <v>0</v>
      </c>
      <c r="I49" s="31">
        <f>'20180925'!I49-'20180404'!I49</f>
        <v>0</v>
      </c>
      <c r="J49" s="31">
        <f>'20180925'!J49-'20180404'!J49</f>
        <v>-0.22882620053690328</v>
      </c>
      <c r="K49" s="32">
        <f>'20180925'!K49-'20180404'!K49</f>
        <v>1.2047668959816646</v>
      </c>
      <c r="L49" s="32">
        <f>'20180925'!L49-'20180404'!L49</f>
        <v>-0.48426417269249811</v>
      </c>
      <c r="M49" s="32">
        <f>'20180925'!M49-'20180404'!M49</f>
        <v>-0.533642865543976</v>
      </c>
      <c r="N49" s="32">
        <f>'20180925'!N49-'20180404'!N49</f>
        <v>-0.64336697644201779</v>
      </c>
    </row>
    <row r="50" spans="1:14" x14ac:dyDescent="0.25">
      <c r="A50" s="8"/>
      <c r="B50" s="9" t="s">
        <v>82</v>
      </c>
      <c r="C50" s="9" t="s">
        <v>83</v>
      </c>
      <c r="D50" s="11"/>
      <c r="E50" s="15">
        <v>2012</v>
      </c>
      <c r="F50" s="15">
        <v>2013</v>
      </c>
      <c r="G50" s="15">
        <v>2014</v>
      </c>
      <c r="H50" s="15">
        <v>2015</v>
      </c>
      <c r="I50" s="15">
        <v>2016</v>
      </c>
      <c r="J50" s="15">
        <v>2017</v>
      </c>
      <c r="K50" s="15">
        <v>2018</v>
      </c>
      <c r="L50" s="15">
        <v>2019</v>
      </c>
      <c r="M50" s="15">
        <v>2020</v>
      </c>
      <c r="N50" s="15">
        <v>2021</v>
      </c>
    </row>
    <row r="51" spans="1:14" ht="16.5" x14ac:dyDescent="0.3">
      <c r="A51" s="12">
        <f>A49+1</f>
        <v>41</v>
      </c>
      <c r="B51" s="1" t="s">
        <v>84</v>
      </c>
      <c r="C51" s="1" t="s">
        <v>85</v>
      </c>
      <c r="D51" s="45" t="s">
        <v>135</v>
      </c>
      <c r="E51" s="31">
        <f>'20180925'!E51-'20180404'!E51</f>
        <v>0</v>
      </c>
      <c r="F51" s="31">
        <f>'20180925'!F51-'20180404'!F51</f>
        <v>0</v>
      </c>
      <c r="G51" s="31">
        <f>'20180925'!G51-'20180404'!G51</f>
        <v>0</v>
      </c>
      <c r="H51" s="31">
        <f>'20180925'!H51-'20180404'!H51</f>
        <v>0</v>
      </c>
      <c r="I51" s="31">
        <f>'20180925'!I51-'20180404'!I51</f>
        <v>5.5035773252609665E-2</v>
      </c>
      <c r="J51" s="31">
        <f>'20180925'!J51-'20180404'!J51</f>
        <v>1.2087912087923591E-2</v>
      </c>
      <c r="K51" s="32">
        <f>'20180925'!K51-'20180404'!K51</f>
        <v>-0.30000000000000027</v>
      </c>
      <c r="L51" s="32">
        <f>'20180925'!L51-'20180404'!L51</f>
        <v>0.10000000000000009</v>
      </c>
      <c r="M51" s="32">
        <f>'20180925'!M51-'20180404'!M51</f>
        <v>9.9999999999999645E-2</v>
      </c>
      <c r="N51" s="32">
        <f>'20180925'!N51-'20180404'!N51</f>
        <v>0</v>
      </c>
    </row>
    <row r="52" spans="1:14" x14ac:dyDescent="0.25">
      <c r="A52" s="8"/>
      <c r="B52" s="9" t="s">
        <v>86</v>
      </c>
      <c r="C52" s="9" t="s">
        <v>87</v>
      </c>
      <c r="D52" s="11"/>
      <c r="E52" s="15">
        <v>2012</v>
      </c>
      <c r="F52" s="15">
        <v>2013</v>
      </c>
      <c r="G52" s="15">
        <v>2014</v>
      </c>
      <c r="H52" s="15">
        <v>2015</v>
      </c>
      <c r="I52" s="15">
        <v>2016</v>
      </c>
      <c r="J52" s="15">
        <v>2017</v>
      </c>
      <c r="K52" s="15">
        <v>2018</v>
      </c>
      <c r="L52" s="15">
        <v>2019</v>
      </c>
      <c r="M52" s="15">
        <v>2020</v>
      </c>
      <c r="N52" s="15">
        <v>2021</v>
      </c>
    </row>
    <row r="53" spans="1:14" s="19" customFormat="1" x14ac:dyDescent="0.25">
      <c r="A53" s="12">
        <f>A51+1</f>
        <v>42</v>
      </c>
      <c r="B53" s="19" t="s">
        <v>88</v>
      </c>
      <c r="C53" s="19" t="s">
        <v>12</v>
      </c>
      <c r="D53" s="3" t="s">
        <v>134</v>
      </c>
      <c r="E53" s="31">
        <f>'20180925'!E53-'20180404'!E53</f>
        <v>0</v>
      </c>
      <c r="F53" s="31">
        <f>'20180925'!F53-'20180404'!F53</f>
        <v>0</v>
      </c>
      <c r="G53" s="31">
        <f>'20180925'!G53-'20180404'!G53</f>
        <v>0</v>
      </c>
      <c r="H53" s="31">
        <f>'20180925'!H53-'20180404'!H53</f>
        <v>0</v>
      </c>
      <c r="I53" s="31">
        <f>'20180925'!I53-'20180404'!I53</f>
        <v>1.0000000002037268E-3</v>
      </c>
      <c r="J53" s="31">
        <f>'20180925'!J53-'20180404'!J53</f>
        <v>20.988999999999578</v>
      </c>
      <c r="K53" s="32">
        <f>'20180925'!K53-'20180404'!K53</f>
        <v>-135.8272415416468</v>
      </c>
      <c r="L53" s="32">
        <f>'20180925'!L53-'20180404'!L53</f>
        <v>-225.24407607259491</v>
      </c>
      <c r="M53" s="32">
        <f>'20180925'!M53-'20180404'!M53</f>
        <v>-221.97680314648824</v>
      </c>
      <c r="N53" s="32">
        <f>'20180925'!N53-'20180404'!N53</f>
        <v>-163.94035943939161</v>
      </c>
    </row>
    <row r="54" spans="1:14" s="19" customFormat="1" x14ac:dyDescent="0.25">
      <c r="A54" s="12">
        <f>A53+1</f>
        <v>43</v>
      </c>
      <c r="B54" s="19" t="s">
        <v>89</v>
      </c>
      <c r="C54" s="19" t="s">
        <v>90</v>
      </c>
      <c r="D54" s="3" t="s">
        <v>134</v>
      </c>
      <c r="E54" s="31">
        <f>'20180925'!E54-'20180404'!E54</f>
        <v>0</v>
      </c>
      <c r="F54" s="31">
        <f>'20180925'!F54-'20180404'!F54</f>
        <v>0</v>
      </c>
      <c r="G54" s="31">
        <f>'20180925'!G54-'20180404'!G54</f>
        <v>0</v>
      </c>
      <c r="H54" s="31">
        <f>'20180925'!H54-'20180404'!H54</f>
        <v>0</v>
      </c>
      <c r="I54" s="31">
        <f>'20180925'!I54-'20180404'!I54</f>
        <v>0</v>
      </c>
      <c r="J54" s="31">
        <f>'20180925'!J54-'20180404'!J54</f>
        <v>0</v>
      </c>
      <c r="K54" s="32">
        <f>'20180925'!K54-'20180404'!K54</f>
        <v>181.39106284240916</v>
      </c>
      <c r="L54" s="32">
        <f>'20180925'!L54-'20180404'!L54</f>
        <v>206.81983122948805</v>
      </c>
      <c r="M54" s="32">
        <f>'20180925'!M54-'20180404'!M54</f>
        <v>218.19492194710983</v>
      </c>
      <c r="N54" s="32">
        <f>'20180925'!N54-'20180404'!N54</f>
        <v>228.87556337642127</v>
      </c>
    </row>
    <row r="55" spans="1:14" s="19" customFormat="1" x14ac:dyDescent="0.25">
      <c r="A55" s="12">
        <f t="shared" ref="A55:A58" si="5">A54+1</f>
        <v>44</v>
      </c>
      <c r="B55" s="19" t="s">
        <v>91</v>
      </c>
      <c r="C55" s="19" t="s">
        <v>92</v>
      </c>
      <c r="D55" s="3" t="s">
        <v>134</v>
      </c>
      <c r="E55" s="31">
        <f>'20180925'!E55-'20180404'!E55</f>
        <v>0</v>
      </c>
      <c r="F55" s="31">
        <f>'20180925'!F55-'20180404'!F55</f>
        <v>0</v>
      </c>
      <c r="G55" s="31">
        <f>'20180925'!G55-'20180404'!G55</f>
        <v>0</v>
      </c>
      <c r="H55" s="31">
        <f>'20180925'!H55-'20180404'!H55</f>
        <v>0</v>
      </c>
      <c r="I55" s="31">
        <f>'20180925'!I55-'20180404'!I55</f>
        <v>0</v>
      </c>
      <c r="J55" s="31">
        <f>'20180925'!J55-'20180404'!J55</f>
        <v>0</v>
      </c>
      <c r="K55" s="32">
        <f>'20180925'!K55-'20180404'!K55</f>
        <v>153.86854023153683</v>
      </c>
      <c r="L55" s="32">
        <f>'20180925'!L55-'20180404'!L55</f>
        <v>175.17144485831886</v>
      </c>
      <c r="M55" s="32">
        <f>'20180925'!M55-'20180404'!M55</f>
        <v>184.80587432552784</v>
      </c>
      <c r="N55" s="32">
        <f>'20180925'!N55-'20180404'!N55</f>
        <v>193.85212187376601</v>
      </c>
    </row>
    <row r="56" spans="1:14" s="19" customFormat="1" x14ac:dyDescent="0.25">
      <c r="A56" s="12">
        <f t="shared" si="5"/>
        <v>45</v>
      </c>
      <c r="B56" s="19" t="s">
        <v>93</v>
      </c>
      <c r="C56" s="19" t="s">
        <v>94</v>
      </c>
      <c r="D56" s="3" t="s">
        <v>134</v>
      </c>
      <c r="E56" s="31">
        <f>'20180925'!E56-'20180404'!E56</f>
        <v>0</v>
      </c>
      <c r="F56" s="31">
        <f>'20180925'!F56-'20180404'!F56</f>
        <v>0</v>
      </c>
      <c r="G56" s="31">
        <f>'20180925'!G56-'20180404'!G56</f>
        <v>0</v>
      </c>
      <c r="H56" s="31">
        <f>'20180925'!H56-'20180404'!H56</f>
        <v>0</v>
      </c>
      <c r="I56" s="31">
        <f>'20180925'!I56-'20180404'!I56</f>
        <v>0</v>
      </c>
      <c r="J56" s="31">
        <f>'20180925'!J56-'20180404'!J56</f>
        <v>0</v>
      </c>
      <c r="K56" s="32">
        <f>'20180925'!K56-'20180404'!K56</f>
        <v>27.522522610872784</v>
      </c>
      <c r="L56" s="32">
        <f>'20180925'!L56-'20180404'!L56</f>
        <v>31.648386371167362</v>
      </c>
      <c r="M56" s="32">
        <f>'20180925'!M56-'20180404'!M56</f>
        <v>33.389047621581994</v>
      </c>
      <c r="N56" s="32">
        <f>'20180925'!N56-'20180404'!N56</f>
        <v>35.023441502655714</v>
      </c>
    </row>
    <row r="57" spans="1:14" s="19" customFormat="1" x14ac:dyDescent="0.25">
      <c r="A57" s="12">
        <f t="shared" si="5"/>
        <v>46</v>
      </c>
      <c r="B57" s="19" t="s">
        <v>13</v>
      </c>
      <c r="C57" s="19" t="s">
        <v>14</v>
      </c>
      <c r="D57" s="3" t="s">
        <v>134</v>
      </c>
      <c r="E57" s="31">
        <f>'20180925'!E57-'20180404'!E57</f>
        <v>0</v>
      </c>
      <c r="F57" s="31">
        <f>'20180925'!F57-'20180404'!F57</f>
        <v>0</v>
      </c>
      <c r="G57" s="31">
        <f>'20180925'!G57-'20180404'!G57</f>
        <v>0</v>
      </c>
      <c r="H57" s="31">
        <f>'20180925'!H57-'20180404'!H57</f>
        <v>0</v>
      </c>
      <c r="I57" s="31">
        <f>'20180925'!I57-'20180404'!I57</f>
        <v>-1.0719999999996617</v>
      </c>
      <c r="J57" s="31">
        <f>'20180925'!J57-'20180404'!J57</f>
        <v>13.275000000000091</v>
      </c>
      <c r="K57" s="32">
        <f>'20180925'!K57-'20180404'!K57</f>
        <v>41.008450411290596</v>
      </c>
      <c r="L57" s="32">
        <f>'20180925'!L57-'20180404'!L57</f>
        <v>17.011559836283595</v>
      </c>
      <c r="M57" s="32">
        <f>'20180925'!M57-'20180404'!M57</f>
        <v>-7.5663541377734873</v>
      </c>
      <c r="N57" s="32">
        <f>'20180925'!N57-'20180404'!N57</f>
        <v>-63.98863320120654</v>
      </c>
    </row>
    <row r="58" spans="1:14" s="19" customFormat="1" x14ac:dyDescent="0.25">
      <c r="A58" s="12">
        <f t="shared" si="5"/>
        <v>47</v>
      </c>
      <c r="B58" s="19" t="s">
        <v>15</v>
      </c>
      <c r="C58" s="19" t="s">
        <v>16</v>
      </c>
      <c r="D58" s="3" t="s">
        <v>134</v>
      </c>
      <c r="E58" s="31">
        <f>'20180925'!E58-'20180404'!E58</f>
        <v>0</v>
      </c>
      <c r="F58" s="31">
        <f>'20180925'!F58-'20180404'!F58</f>
        <v>0</v>
      </c>
      <c r="G58" s="31">
        <f>'20180925'!G58-'20180404'!G58</f>
        <v>0</v>
      </c>
      <c r="H58" s="31">
        <f>'20180925'!H58-'20180404'!H58</f>
        <v>0</v>
      </c>
      <c r="I58" s="31">
        <f>'20180925'!I58-'20180404'!I58</f>
        <v>0</v>
      </c>
      <c r="J58" s="31">
        <f>'20180925'!J58-'20180404'!J58</f>
        <v>28.725999999999999</v>
      </c>
      <c r="K58" s="32">
        <f>'20180925'!K58-'20180404'!K58</f>
        <v>32.051880485012816</v>
      </c>
      <c r="L58" s="32">
        <f>'20180925'!L58-'20180404'!L58</f>
        <v>31.801810995661754</v>
      </c>
      <c r="M58" s="32">
        <f>'20180925'!M58-'20180404'!M58</f>
        <v>33.404367593387065</v>
      </c>
      <c r="N58" s="32">
        <f>'20180925'!N58-'20180404'!N58</f>
        <v>35.541700660745732</v>
      </c>
    </row>
    <row r="59" spans="1:14" x14ac:dyDescent="0.25">
      <c r="A59" s="8"/>
      <c r="B59" s="9" t="s">
        <v>95</v>
      </c>
      <c r="C59" s="9" t="s">
        <v>96</v>
      </c>
      <c r="D59" s="11"/>
      <c r="E59" s="15">
        <v>2012</v>
      </c>
      <c r="F59" s="15">
        <v>2013</v>
      </c>
      <c r="G59" s="15">
        <v>2014</v>
      </c>
      <c r="H59" s="15">
        <v>2015</v>
      </c>
      <c r="I59" s="15">
        <v>2016</v>
      </c>
      <c r="J59" s="15">
        <v>2017</v>
      </c>
      <c r="K59" s="15">
        <v>2018</v>
      </c>
      <c r="L59" s="15">
        <v>2019</v>
      </c>
      <c r="M59" s="15">
        <v>2020</v>
      </c>
      <c r="N59" s="15">
        <v>2021</v>
      </c>
    </row>
    <row r="60" spans="1:14" x14ac:dyDescent="0.25">
      <c r="A60" s="12">
        <f>A58+1</f>
        <v>48</v>
      </c>
      <c r="B60" s="1" t="s">
        <v>97</v>
      </c>
      <c r="C60" s="1" t="s">
        <v>98</v>
      </c>
      <c r="D60" s="3" t="s">
        <v>99</v>
      </c>
      <c r="E60" s="31">
        <f>'20180925'!E60-'20180404'!E60</f>
        <v>0</v>
      </c>
      <c r="F60" s="31">
        <f>'20180925'!F60-'20180404'!F60</f>
        <v>0</v>
      </c>
      <c r="G60" s="31">
        <f>'20180925'!G60-'20180404'!G60</f>
        <v>0</v>
      </c>
      <c r="H60" s="31">
        <f>'20180925'!H60-'20180404'!H60</f>
        <v>0</v>
      </c>
      <c r="I60" s="31">
        <f>'20180925'!I60-'20180404'!I60</f>
        <v>0</v>
      </c>
      <c r="J60" s="31">
        <f>'20180925'!J60-'20180404'!J60</f>
        <v>0</v>
      </c>
      <c r="K60" s="31">
        <f>'20180925'!K60-'20180404'!K60</f>
        <v>0</v>
      </c>
      <c r="L60" s="31">
        <f>'20180925'!L60-'20180404'!L60</f>
        <v>0</v>
      </c>
      <c r="M60" s="31">
        <f>'20180925'!M60-'20180404'!M60</f>
        <v>0</v>
      </c>
      <c r="N60" s="31">
        <f>'20180925'!N60-'20180404'!N60</f>
        <v>0</v>
      </c>
    </row>
    <row r="61" spans="1:14" ht="16.5" x14ac:dyDescent="0.3">
      <c r="A61" s="12">
        <f>A60+1</f>
        <v>49</v>
      </c>
      <c r="B61" s="1" t="s">
        <v>100</v>
      </c>
      <c r="C61" s="1" t="s">
        <v>101</v>
      </c>
      <c r="D61" s="45" t="s">
        <v>135</v>
      </c>
      <c r="E61" s="31">
        <f>'20180925'!E61-'20180404'!E61</f>
        <v>1.4360324013486858</v>
      </c>
      <c r="F61" s="31">
        <f>'20180925'!F61-'20180404'!F61</f>
        <v>0</v>
      </c>
      <c r="G61" s="31">
        <f>'20180925'!G61-'20180404'!G61</f>
        <v>0</v>
      </c>
      <c r="H61" s="31">
        <f>'20180925'!H61-'20180404'!H61</f>
        <v>0</v>
      </c>
      <c r="I61" s="31">
        <f>'20180925'!I61-'20180404'!I61</f>
        <v>0</v>
      </c>
      <c r="J61" s="31">
        <f>'20180925'!J61-'20180404'!J61</f>
        <v>0</v>
      </c>
      <c r="K61" s="31">
        <f>'20180925'!K61-'20180404'!K61</f>
        <v>0</v>
      </c>
      <c r="L61" s="31">
        <f>'20180925'!L61-'20180404'!L61</f>
        <v>0</v>
      </c>
      <c r="M61" s="31">
        <f>'20180925'!M61-'20180404'!M61</f>
        <v>0</v>
      </c>
      <c r="N61" s="31">
        <f>'20180925'!N61-'20180404'!N61</f>
        <v>0</v>
      </c>
    </row>
    <row r="62" spans="1:14" x14ac:dyDescent="0.25">
      <c r="A62" s="12">
        <f t="shared" ref="A62:A68" si="6">A61+1</f>
        <v>50</v>
      </c>
      <c r="B62" s="1" t="s">
        <v>102</v>
      </c>
      <c r="C62" s="1" t="s">
        <v>103</v>
      </c>
      <c r="D62" s="3" t="s">
        <v>99</v>
      </c>
      <c r="E62" s="31">
        <f>'20180925'!E62-'20180404'!E62</f>
        <v>0</v>
      </c>
      <c r="F62" s="31">
        <f>'20180925'!F62-'20180404'!F62</f>
        <v>0</v>
      </c>
      <c r="G62" s="31">
        <f>'20180925'!G62-'20180404'!G62</f>
        <v>0</v>
      </c>
      <c r="H62" s="31">
        <f>'20180925'!H62-'20180404'!H62</f>
        <v>0</v>
      </c>
      <c r="I62" s="31">
        <f>'20180925'!I62-'20180404'!I62</f>
        <v>0</v>
      </c>
      <c r="J62" s="31">
        <f>'20180925'!J62-'20180404'!J62</f>
        <v>5.4570341044154702E-2</v>
      </c>
      <c r="K62" s="31">
        <f>'20180925'!K62-'20180404'!K62</f>
        <v>10.242941171431085</v>
      </c>
      <c r="L62" s="31">
        <f>'20180925'!L62-'20180404'!L62</f>
        <v>9.5953944017580852</v>
      </c>
      <c r="M62" s="31">
        <f>'20180925'!M62-'20180404'!M62</f>
        <v>7.616726575895882</v>
      </c>
      <c r="N62" s="31">
        <f>'20180925'!N62-'20180404'!N62</f>
        <v>3.7809661115582003</v>
      </c>
    </row>
    <row r="63" spans="1:14" x14ac:dyDescent="0.25">
      <c r="A63" s="12">
        <f t="shared" si="6"/>
        <v>51</v>
      </c>
      <c r="B63" s="1" t="s">
        <v>104</v>
      </c>
      <c r="C63" s="1" t="s">
        <v>105</v>
      </c>
      <c r="D63" s="3" t="s">
        <v>99</v>
      </c>
      <c r="E63" s="31">
        <f>'20180925'!E63-'20180404'!E63</f>
        <v>0</v>
      </c>
      <c r="F63" s="31">
        <f>'20180925'!F63-'20180404'!F63</f>
        <v>0</v>
      </c>
      <c r="G63" s="31">
        <f>'20180925'!G63-'20180404'!G63</f>
        <v>0</v>
      </c>
      <c r="H63" s="31">
        <f>'20180925'!H63-'20180404'!H63</f>
        <v>0</v>
      </c>
      <c r="I63" s="31">
        <f>'20180925'!I63-'20180404'!I63</f>
        <v>0</v>
      </c>
      <c r="J63" s="31">
        <f>'20180925'!J63-'20180404'!J63</f>
        <v>-0.51919861297437819</v>
      </c>
      <c r="K63" s="31">
        <f>'20180925'!K63-'20180404'!K63</f>
        <v>7.1188441141445082</v>
      </c>
      <c r="L63" s="31">
        <f>'20180925'!L63-'20180404'!L63</f>
        <v>8.1138655061264444</v>
      </c>
      <c r="M63" s="31">
        <f>'20180925'!M63-'20180404'!M63</f>
        <v>9.4942496768542242</v>
      </c>
      <c r="N63" s="31">
        <f>'20180925'!N63-'20180404'!N63</f>
        <v>8.8247749043767953</v>
      </c>
    </row>
    <row r="64" spans="1:14" x14ac:dyDescent="0.25">
      <c r="A64" s="12">
        <f t="shared" si="6"/>
        <v>52</v>
      </c>
      <c r="B64" s="1" t="s">
        <v>106</v>
      </c>
      <c r="C64" s="1" t="s">
        <v>107</v>
      </c>
      <c r="D64" s="3" t="s">
        <v>99</v>
      </c>
      <c r="E64" s="31">
        <f>'20180925'!E64-'20180404'!E64</f>
        <v>0</v>
      </c>
      <c r="F64" s="31">
        <f>'20180925'!F64-'20180404'!F64</f>
        <v>0</v>
      </c>
      <c r="G64" s="31">
        <f>'20180925'!G64-'20180404'!G64</f>
        <v>0</v>
      </c>
      <c r="H64" s="31">
        <f>'20180925'!H64-'20180404'!H64</f>
        <v>0</v>
      </c>
      <c r="I64" s="31">
        <f>'20180925'!I64-'20180404'!I64</f>
        <v>0</v>
      </c>
      <c r="J64" s="31">
        <f>'20180925'!J64-'20180404'!J64</f>
        <v>-0.21640000000002146</v>
      </c>
      <c r="K64" s="31">
        <f>'20180925'!K64-'20180404'!K64</f>
        <v>9.5375999999999976</v>
      </c>
      <c r="L64" s="31">
        <f>'20180925'!L64-'20180404'!L64</f>
        <v>10.443137599999886</v>
      </c>
      <c r="M64" s="31">
        <f>'20180925'!M64-'20180404'!M64</f>
        <v>10.443137599999886</v>
      </c>
      <c r="N64" s="31">
        <f>'20180925'!N64-'20180404'!N64</f>
        <v>10.432694462399809</v>
      </c>
    </row>
    <row r="65" spans="1:18" ht="16.5" x14ac:dyDescent="0.3">
      <c r="A65" s="12">
        <f t="shared" si="6"/>
        <v>53</v>
      </c>
      <c r="B65" s="1" t="s">
        <v>108</v>
      </c>
      <c r="C65" s="1" t="s">
        <v>109</v>
      </c>
      <c r="D65" s="45" t="s">
        <v>135</v>
      </c>
      <c r="E65" s="31">
        <f>'20180925'!E65-'20180404'!E65</f>
        <v>0</v>
      </c>
      <c r="F65" s="31">
        <f>'20180925'!F65-'20180404'!F65</f>
        <v>0</v>
      </c>
      <c r="G65" s="31">
        <f>'20180925'!G65-'20180404'!G65</f>
        <v>0</v>
      </c>
      <c r="H65" s="31">
        <f>'20180925'!H65-'20180404'!H65</f>
        <v>0</v>
      </c>
      <c r="I65" s="31">
        <f>'20180925'!I65-'20180404'!I65</f>
        <v>0</v>
      </c>
      <c r="J65" s="31">
        <f>'20180925'!J65-'20180404'!J65</f>
        <v>-2.4224784506870378E-2</v>
      </c>
      <c r="K65" s="31">
        <f>'20180925'!K65-'20180404'!K65</f>
        <v>1.0901025724221256</v>
      </c>
      <c r="L65" s="31">
        <f>'20180925'!L65-'20180404'!L65</f>
        <v>9.9999999999994316E-2</v>
      </c>
      <c r="M65" s="31">
        <f>'20180925'!M65-'20180404'!M65</f>
        <v>0</v>
      </c>
      <c r="N65" s="31">
        <f>'20180925'!N65-'20180404'!N65</f>
        <v>0</v>
      </c>
    </row>
    <row r="66" spans="1:18" ht="16.5" x14ac:dyDescent="0.3">
      <c r="A66" s="12">
        <f t="shared" si="6"/>
        <v>54</v>
      </c>
      <c r="B66" s="1" t="s">
        <v>110</v>
      </c>
      <c r="C66" s="1" t="s">
        <v>111</v>
      </c>
      <c r="D66" s="45" t="s">
        <v>135</v>
      </c>
      <c r="E66" s="31">
        <f>'20180925'!E66-'20180404'!E66</f>
        <v>0</v>
      </c>
      <c r="F66" s="31">
        <f>'20180925'!F66-'20180404'!F66</f>
        <v>0</v>
      </c>
      <c r="G66" s="31">
        <f>'20180925'!G66-'20180404'!G66</f>
        <v>0</v>
      </c>
      <c r="H66" s="31">
        <f>'20180925'!H66-'20180404'!H66</f>
        <v>0</v>
      </c>
      <c r="I66" s="31">
        <f>'20180925'!I66-'20180404'!I66</f>
        <v>0</v>
      </c>
      <c r="J66" s="31">
        <f>'20180925'!J66-'20180404'!J66</f>
        <v>-3.9117797036738011E-2</v>
      </c>
      <c r="K66" s="31">
        <f>'20180925'!K66-'20180404'!K66</f>
        <v>0</v>
      </c>
      <c r="L66" s="31">
        <f>'20180925'!L66-'20180404'!L66</f>
        <v>9.9999999999994316E-2</v>
      </c>
      <c r="M66" s="31">
        <f>'20180925'!M66-'20180404'!M66</f>
        <v>0.30000000000001137</v>
      </c>
      <c r="N66" s="31">
        <f>'20180925'!N66-'20180404'!N66</f>
        <v>0.45000000000000284</v>
      </c>
    </row>
    <row r="67" spans="1:18" ht="16.5" x14ac:dyDescent="0.3">
      <c r="A67" s="12">
        <f t="shared" si="6"/>
        <v>55</v>
      </c>
      <c r="B67" s="1" t="s">
        <v>112</v>
      </c>
      <c r="C67" s="1" t="s">
        <v>0</v>
      </c>
      <c r="D67" s="45" t="s">
        <v>135</v>
      </c>
      <c r="E67" s="31">
        <f>'20180925'!E67-'20180404'!E67</f>
        <v>0</v>
      </c>
      <c r="F67" s="31">
        <f>'20180925'!F67-'20180404'!F67</f>
        <v>0</v>
      </c>
      <c r="G67" s="31">
        <f>'20180925'!G67-'20180404'!G67</f>
        <v>0</v>
      </c>
      <c r="H67" s="31">
        <f>'20180925'!H67-'20180404'!H67</f>
        <v>0</v>
      </c>
      <c r="I67" s="31">
        <f>'20180925'!I67-'20180404'!I67</f>
        <v>0</v>
      </c>
      <c r="J67" s="31">
        <f>'20180925'!J67-'20180404'!J67</f>
        <v>1.161889217586598E-2</v>
      </c>
      <c r="K67" s="31">
        <f>'20180925'!K67-'20180404'!K67</f>
        <v>-0.30478147620600105</v>
      </c>
      <c r="L67" s="31">
        <f>'20180925'!L67-'20180404'!L67</f>
        <v>-0.3020220008465424</v>
      </c>
      <c r="M67" s="31">
        <f>'20180925'!M67-'20180404'!M67</f>
        <v>-0.16712972760976985</v>
      </c>
      <c r="N67" s="31">
        <f>'20180925'!N67-'20180404'!N67</f>
        <v>-0.2290110754083452</v>
      </c>
    </row>
    <row r="68" spans="1:18" ht="16.5" x14ac:dyDescent="0.3">
      <c r="A68" s="12">
        <f t="shared" si="6"/>
        <v>56</v>
      </c>
      <c r="B68" s="1" t="s">
        <v>113</v>
      </c>
      <c r="C68" s="1" t="s">
        <v>1</v>
      </c>
      <c r="D68" s="45" t="s">
        <v>135</v>
      </c>
      <c r="E68" s="31">
        <f>'20180925'!E68-'20180404'!E68</f>
        <v>0</v>
      </c>
      <c r="F68" s="31">
        <f>'20180925'!F68-'20180404'!F68</f>
        <v>0</v>
      </c>
      <c r="G68" s="31">
        <f>'20180925'!G68-'20180404'!G68</f>
        <v>0</v>
      </c>
      <c r="H68" s="31">
        <f>'20180925'!H68-'20180404'!H68</f>
        <v>0</v>
      </c>
      <c r="I68" s="31">
        <f>'20180925'!I68-'20180404'!I68</f>
        <v>0</v>
      </c>
      <c r="J68" s="31">
        <f>'20180925'!J68-'20180404'!J68</f>
        <v>0</v>
      </c>
      <c r="K68" s="31">
        <f>'20180925'!K68-'20180404'!K68</f>
        <v>0</v>
      </c>
      <c r="L68" s="31">
        <f>'20180925'!L68-'20180404'!L68</f>
        <v>0</v>
      </c>
      <c r="M68" s="31">
        <f>'20180925'!M68-'20180404'!M68</f>
        <v>0</v>
      </c>
      <c r="N68" s="31">
        <f>'20180925'!N68-'20180404'!N68</f>
        <v>0</v>
      </c>
    </row>
    <row r="69" spans="1:18" x14ac:dyDescent="0.25">
      <c r="A69" s="8"/>
      <c r="B69" s="9" t="s">
        <v>115</v>
      </c>
      <c r="C69" s="9" t="s">
        <v>116</v>
      </c>
      <c r="D69" s="11"/>
      <c r="E69" s="15">
        <v>2012</v>
      </c>
      <c r="F69" s="15">
        <v>2013</v>
      </c>
      <c r="G69" s="15">
        <v>2014</v>
      </c>
      <c r="H69" s="15">
        <v>2015</v>
      </c>
      <c r="I69" s="15">
        <v>2016</v>
      </c>
      <c r="J69" s="15">
        <v>2017</v>
      </c>
      <c r="K69" s="15">
        <v>2018</v>
      </c>
      <c r="L69" s="15">
        <v>2019</v>
      </c>
      <c r="M69" s="15">
        <v>2020</v>
      </c>
      <c r="N69" s="15">
        <v>2021</v>
      </c>
    </row>
    <row r="70" spans="1:18" ht="16.5" x14ac:dyDescent="0.3">
      <c r="A70" s="12">
        <f>A68+1</f>
        <v>57</v>
      </c>
      <c r="B70" s="1" t="s">
        <v>117</v>
      </c>
      <c r="C70" s="1" t="s">
        <v>118</v>
      </c>
      <c r="D70" s="45" t="s">
        <v>135</v>
      </c>
      <c r="E70" s="31">
        <f>'20180925'!E70-'20180404'!E70</f>
        <v>0</v>
      </c>
      <c r="F70" s="31">
        <f>'20180925'!F70-'20180404'!F70</f>
        <v>0</v>
      </c>
      <c r="G70" s="31">
        <f>'20180925'!G70-'20180404'!G70</f>
        <v>0</v>
      </c>
      <c r="H70" s="31">
        <f>'20180925'!H70-'20180404'!H70</f>
        <v>0</v>
      </c>
      <c r="I70" s="31">
        <f>'20180925'!I70-'20180404'!I70</f>
        <v>0</v>
      </c>
      <c r="J70" s="31">
        <f>'20180925'!J70-'20180404'!J70</f>
        <v>0</v>
      </c>
      <c r="K70" s="32">
        <f>'20180925'!K70-'20180404'!K70</f>
        <v>2.7779999999999063</v>
      </c>
      <c r="L70" s="32">
        <f>'20180925'!L70-'20180404'!L70</f>
        <v>2.9446799999998348</v>
      </c>
      <c r="M70" s="32">
        <f>'20180925'!M70-'20180404'!M70</f>
        <v>3.1066373999997268</v>
      </c>
      <c r="N70" s="32">
        <f>'20180925'!N70-'20180404'!N70</f>
        <v>3.2619692699997813</v>
      </c>
    </row>
    <row r="71" spans="1:18" ht="16.5" x14ac:dyDescent="0.3">
      <c r="A71" s="12">
        <f>A70+1</f>
        <v>58</v>
      </c>
      <c r="B71" s="1" t="s">
        <v>120</v>
      </c>
      <c r="C71" s="1" t="s">
        <v>121</v>
      </c>
      <c r="D71" s="45" t="s">
        <v>135</v>
      </c>
      <c r="E71" s="31">
        <f>'20180925'!E71-'20180404'!E71</f>
        <v>0</v>
      </c>
      <c r="F71" s="31">
        <f>'20180925'!F71-'20180404'!F71</f>
        <v>0</v>
      </c>
      <c r="G71" s="31">
        <f>'20180925'!G71-'20180404'!G71</f>
        <v>0</v>
      </c>
      <c r="H71" s="31">
        <f>'20180925'!H71-'20180404'!H71</f>
        <v>0</v>
      </c>
      <c r="I71" s="31">
        <f>'20180925'!I71-'20180404'!I71</f>
        <v>0</v>
      </c>
      <c r="J71" s="31">
        <f>'20180925'!J71-'20180404'!J71</f>
        <v>0</v>
      </c>
      <c r="K71" s="32">
        <f>'20180925'!K71-'20180404'!K71</f>
        <v>0.29999999999999716</v>
      </c>
      <c r="L71" s="32">
        <f>'20180925'!L71-'20180404'!L71</f>
        <v>0</v>
      </c>
      <c r="M71" s="32">
        <f>'20180925'!M71-'20180404'!M71</f>
        <v>0</v>
      </c>
      <c r="N71" s="32">
        <f>'20180925'!N71-'20180404'!N71</f>
        <v>0</v>
      </c>
    </row>
    <row r="72" spans="1:18" ht="16.5" x14ac:dyDescent="0.3">
      <c r="A72" s="12">
        <f>A71+1</f>
        <v>59</v>
      </c>
      <c r="B72" s="1" t="s">
        <v>122</v>
      </c>
      <c r="C72" s="1" t="s">
        <v>123</v>
      </c>
      <c r="D72" s="45" t="s">
        <v>135</v>
      </c>
      <c r="E72" s="31">
        <f>'20180925'!E72-'20180404'!E72</f>
        <v>0</v>
      </c>
      <c r="F72" s="31">
        <f>'20180925'!F72-'20180404'!F72</f>
        <v>-0.14676827004966864</v>
      </c>
      <c r="G72" s="31">
        <f>'20180925'!G72-'20180404'!G72</f>
        <v>-5.487732969717829E-2</v>
      </c>
      <c r="H72" s="31">
        <f>'20180925'!H72-'20180404'!H72</f>
        <v>0.1332870460778679</v>
      </c>
      <c r="I72" s="31">
        <f>'20180925'!I72-'20180404'!I72</f>
        <v>0.13359482297912173</v>
      </c>
      <c r="J72" s="31">
        <f>'20180925'!J72-'20180404'!J72</f>
        <v>5.330339880831314E-2</v>
      </c>
      <c r="K72" s="32">
        <f>'20180925'!K72-'20180404'!K72</f>
        <v>-0.95432092137965885</v>
      </c>
      <c r="L72" s="32">
        <f>'20180925'!L72-'20180404'!L72</f>
        <v>-0.46979605754629006</v>
      </c>
      <c r="M72" s="32">
        <f>'20180925'!M72-'20180404'!M72</f>
        <v>5.1358111622379354E-3</v>
      </c>
      <c r="N72" s="32">
        <f>'20180925'!N72-'20180404'!N72</f>
        <v>7.7015277450298569E-3</v>
      </c>
    </row>
    <row r="73" spans="1:18" x14ac:dyDescent="0.25">
      <c r="A73" s="8"/>
      <c r="B73" s="9" t="s">
        <v>124</v>
      </c>
      <c r="C73" s="9" t="s">
        <v>17</v>
      </c>
      <c r="D73" s="11"/>
      <c r="E73" s="15">
        <v>2012</v>
      </c>
      <c r="F73" s="15">
        <v>2013</v>
      </c>
      <c r="G73" s="15">
        <v>2014</v>
      </c>
      <c r="H73" s="15">
        <v>2015</v>
      </c>
      <c r="I73" s="15">
        <v>2016</v>
      </c>
      <c r="J73" s="15">
        <v>2017</v>
      </c>
      <c r="K73" s="15">
        <v>2018</v>
      </c>
      <c r="L73" s="15">
        <v>2019</v>
      </c>
      <c r="M73" s="15">
        <v>2020</v>
      </c>
      <c r="N73" s="15">
        <v>2021</v>
      </c>
    </row>
    <row r="74" spans="1:18" x14ac:dyDescent="0.25">
      <c r="A74" s="12">
        <f>A72+1</f>
        <v>60</v>
      </c>
      <c r="B74" s="1" t="s">
        <v>125</v>
      </c>
      <c r="C74" s="1" t="s">
        <v>126</v>
      </c>
      <c r="D74" s="3" t="s">
        <v>134</v>
      </c>
      <c r="E74" s="31">
        <f>'20180925'!E74-'20180404'!E74</f>
        <v>0.22295361989017692</v>
      </c>
      <c r="F74" s="31">
        <f>'20180925'!F74-'20180404'!F74</f>
        <v>-9.5357420587279194</v>
      </c>
      <c r="G74" s="31">
        <f>'20180925'!G74-'20180404'!G74</f>
        <v>-14.029246293932374</v>
      </c>
      <c r="H74" s="31">
        <f>'20180925'!H74-'20180404'!H74</f>
        <v>-13.892402190114808</v>
      </c>
      <c r="I74" s="31">
        <f>'20180925'!I74-'20180404'!I74</f>
        <v>-14.449669205747341</v>
      </c>
      <c r="J74" s="31">
        <f>'20180925'!J74-'20180404'!J74</f>
        <v>-14.933733109690365</v>
      </c>
      <c r="K74" s="32">
        <f>'20180925'!K74-'20180404'!K74</f>
        <v>-15.441480035420682</v>
      </c>
      <c r="L74" s="32">
        <f>'20180925'!L74-'20180404'!L74</f>
        <v>-15.974209552492539</v>
      </c>
      <c r="M74" s="32">
        <f>'20180925'!M74-'20180404'!M74</f>
        <v>-16.509345570902951</v>
      </c>
      <c r="N74" s="32">
        <f>'20180925'!N74-'20180404'!N74</f>
        <v>-17.045899301960162</v>
      </c>
    </row>
    <row r="75" spans="1:18" ht="16.5" x14ac:dyDescent="0.3">
      <c r="A75" s="12">
        <v>61</v>
      </c>
      <c r="B75" s="1" t="s">
        <v>18</v>
      </c>
      <c r="D75" s="45" t="s">
        <v>135</v>
      </c>
      <c r="E75" s="31"/>
      <c r="F75" s="31">
        <f>'20180925'!F75-'20180404'!F75</f>
        <v>-4.9077108675962933E-2</v>
      </c>
      <c r="G75" s="31">
        <f>'20180925'!G75-'20180404'!G75</f>
        <v>-2.1008668242703976E-2</v>
      </c>
      <c r="H75" s="31">
        <f>'20180925'!H75-'20180404'!H75</f>
        <v>2.6082992542839634E-3</v>
      </c>
      <c r="I75" s="31">
        <f>'20180925'!I75-'20180404'!I75</f>
        <v>-9.557654540479632E-4</v>
      </c>
      <c r="J75" s="31">
        <f>'20180925'!J75-'20180404'!J75</f>
        <v>0</v>
      </c>
      <c r="K75" s="32">
        <f>'20180925'!K75-'20180404'!K75</f>
        <v>0</v>
      </c>
      <c r="L75" s="32">
        <f>'20180925'!L75-'20180404'!L75</f>
        <v>1.1990408665951691E-14</v>
      </c>
      <c r="M75" s="32">
        <f>'20180925'!M75-'20180404'!M75</f>
        <v>0</v>
      </c>
      <c r="N75" s="32">
        <f>'20180925'!N75-'20180404'!N75</f>
        <v>-1.2434497875801753E-14</v>
      </c>
      <c r="O75" s="32">
        <f>'20180925'!O75-'20180404'!O75</f>
        <v>6.5588115139656011E-2</v>
      </c>
      <c r="P75" s="32">
        <f>'20180925'!P75-'20180404'!P75</f>
        <v>-6.2172489379008766E-15</v>
      </c>
      <c r="Q75" s="32">
        <f>'20180925'!Q75-'20180404'!Q75</f>
        <v>8.2769872314226056E-2</v>
      </c>
      <c r="R75" s="32">
        <f>'20180925'!R75-'20180404'!R75</f>
        <v>9.9999999999995204E-2</v>
      </c>
    </row>
    <row r="76" spans="1:18" ht="16.5" x14ac:dyDescent="0.3">
      <c r="A76" s="12">
        <v>62</v>
      </c>
      <c r="B76" s="1" t="s">
        <v>127</v>
      </c>
      <c r="C76" s="1" t="s">
        <v>128</v>
      </c>
      <c r="D76" s="45" t="s">
        <v>135</v>
      </c>
      <c r="E76" s="31"/>
      <c r="F76" s="31">
        <f>'20180925'!F76-'20180404'!F76</f>
        <v>3.4455000388682322E-3</v>
      </c>
      <c r="G76" s="31">
        <f>'20180925'!G76-'20180404'!G76</f>
        <v>6.9020842206967414E-3</v>
      </c>
      <c r="H76" s="31">
        <f>'20180925'!H76-'20180404'!H76</f>
        <v>1.160759941092806E-2</v>
      </c>
      <c r="I76" s="31">
        <f>'20180925'!I76-'20180404'!I76</f>
        <v>1.7499440445455858E-2</v>
      </c>
      <c r="J76" s="31">
        <f>'20180925'!J76-'20180404'!J76</f>
        <v>5.5971546577914914E-3</v>
      </c>
      <c r="K76" s="32">
        <f>'20180925'!K76-'20180404'!K76</f>
        <v>3.2889475946861063E-2</v>
      </c>
      <c r="L76" s="32">
        <f>'20180925'!L76-'20180404'!L76</f>
        <v>3.2752673105701291E-2</v>
      </c>
      <c r="M76" s="32">
        <f>'20180925'!M76-'20180404'!M76</f>
        <v>5.4752904496356787E-2</v>
      </c>
      <c r="N76" s="32">
        <f>'20180925'!N76-'20180404'!N76</f>
        <v>8.9513128566665046E-3</v>
      </c>
    </row>
    <row r="77" spans="1:18" ht="16.5" x14ac:dyDescent="0.3">
      <c r="A77" s="12">
        <v>63</v>
      </c>
      <c r="B77" s="1" t="s">
        <v>129</v>
      </c>
      <c r="C77" s="1" t="s">
        <v>130</v>
      </c>
      <c r="D77" s="45" t="s">
        <v>135</v>
      </c>
      <c r="E77" s="31"/>
      <c r="F77" s="31">
        <f>'20180925'!F77-'20180404'!F77</f>
        <v>-1.7739365670065066E-2</v>
      </c>
      <c r="G77" s="31">
        <f>'20180925'!G77-'20180404'!G77</f>
        <v>-2.5107963640810915E-2</v>
      </c>
      <c r="H77" s="31">
        <f>'20180925'!H77-'20180404'!H77</f>
        <v>-3.3592218048430933E-2</v>
      </c>
      <c r="I77" s="31">
        <f>'20180925'!I77-'20180404'!I77</f>
        <v>0</v>
      </c>
      <c r="J77" s="31">
        <f>'20180925'!J77-'20180404'!J77</f>
        <v>-5.2893210878731001E-2</v>
      </c>
      <c r="K77" s="32">
        <f>'20180925'!K77-'20180404'!K77</f>
        <v>0</v>
      </c>
      <c r="L77" s="32">
        <f>'20180925'!L77-'20180404'!L77</f>
        <v>0</v>
      </c>
      <c r="M77" s="32">
        <f>'20180925'!M77-'20180404'!M77</f>
        <v>0</v>
      </c>
      <c r="N77" s="32">
        <f>'20180925'!N77-'20180404'!N77</f>
        <v>0</v>
      </c>
    </row>
    <row r="78" spans="1:18" ht="16.5" x14ac:dyDescent="0.3">
      <c r="A78" s="12">
        <f t="shared" ref="A78:A80" si="7">A77+1</f>
        <v>64</v>
      </c>
      <c r="B78" s="1" t="s">
        <v>131</v>
      </c>
      <c r="C78" s="1" t="s">
        <v>132</v>
      </c>
      <c r="D78" s="45" t="s">
        <v>135</v>
      </c>
      <c r="E78" s="31"/>
      <c r="F78" s="31">
        <f>'20180925'!F78-'20180404'!F78</f>
        <v>1.5187847323383519E-2</v>
      </c>
      <c r="G78" s="31">
        <f>'20180925'!G78-'20180404'!G78</f>
        <v>1.6981669017417378E-2</v>
      </c>
      <c r="H78" s="31">
        <f>'20180925'!H78-'20180404'!H78</f>
        <v>1.9883671490815935E-2</v>
      </c>
      <c r="I78" s="31">
        <f>'20180925'!I78-'20180404'!I78</f>
        <v>-1.8455205899487126E-2</v>
      </c>
      <c r="J78" s="31">
        <f>'20180925'!J78-'20180404'!J78</f>
        <v>4.7296056220939686E-2</v>
      </c>
      <c r="K78" s="32">
        <f>'20180925'!K78-'20180404'!K78</f>
        <v>-3.288947594686098E-2</v>
      </c>
      <c r="L78" s="32">
        <f>'20180925'!L78-'20180404'!L78</f>
        <v>-3.2752673105701291E-2</v>
      </c>
      <c r="M78" s="32">
        <f>'20180925'!M78-'20180404'!M78</f>
        <v>-5.4752904496356614E-2</v>
      </c>
      <c r="N78" s="32">
        <f>'20180925'!N78-'20180404'!N78</f>
        <v>-8.9513128566665046E-3</v>
      </c>
    </row>
    <row r="79" spans="1:18" ht="16.5" x14ac:dyDescent="0.3">
      <c r="A79" s="12">
        <f t="shared" si="7"/>
        <v>65</v>
      </c>
      <c r="B79" s="1" t="s">
        <v>19</v>
      </c>
      <c r="C79" s="1" t="s">
        <v>133</v>
      </c>
      <c r="D79" s="45" t="s">
        <v>135</v>
      </c>
      <c r="E79" s="31"/>
      <c r="F79" s="31">
        <f>'20180925'!F79-'20180404'!F79</f>
        <v>4.7013991382937895E-2</v>
      </c>
      <c r="G79" s="31">
        <f>'20180925'!G79-'20180404'!G79</f>
        <v>6.7216699594181362E-2</v>
      </c>
      <c r="H79" s="31">
        <f>'20180925'!H79-'20180404'!H79</f>
        <v>6.4742587736130175E-2</v>
      </c>
      <c r="I79" s="31">
        <f>'20180925'!I79-'20180404'!I79</f>
        <v>6.1249233942518577E-2</v>
      </c>
      <c r="J79" s="31">
        <f>'20180925'!J79-'20180404'!J79</f>
        <v>6.190284355729081E-2</v>
      </c>
      <c r="K79" s="32">
        <f>'20180925'!K79-'20180404'!K79</f>
        <v>0.22474511317214718</v>
      </c>
      <c r="L79" s="49">
        <f>'20180925'!L79-'20180404'!L79</f>
        <v>-0.13485138742159708</v>
      </c>
      <c r="M79" s="49">
        <f>'20180925'!M79-'20180404'!M79</f>
        <v>-0.129373977979377</v>
      </c>
      <c r="N79" s="49">
        <f>'20180925'!N79-'20180404'!N79</f>
        <v>-0.12143258441132082</v>
      </c>
    </row>
    <row r="80" spans="1:18" x14ac:dyDescent="0.25">
      <c r="A80" s="12">
        <f t="shared" si="7"/>
        <v>66</v>
      </c>
      <c r="B80" s="1" t="s">
        <v>19</v>
      </c>
      <c r="C80" s="1" t="s">
        <v>20</v>
      </c>
      <c r="D80" s="3" t="s">
        <v>134</v>
      </c>
    </row>
    <row r="81" spans="1:14" x14ac:dyDescent="0.25">
      <c r="A81" s="24"/>
      <c r="M81" s="60"/>
      <c r="N81" s="60"/>
    </row>
    <row r="82" spans="1:14" x14ac:dyDescent="0.25">
      <c r="A82" s="25"/>
      <c r="K82" s="22"/>
      <c r="L82" s="22"/>
      <c r="M82" s="22"/>
    </row>
    <row r="83" spans="1:14" x14ac:dyDescent="0.25">
      <c r="A83" s="25"/>
      <c r="K83" s="22"/>
      <c r="L83" s="22"/>
      <c r="M83" s="22"/>
    </row>
    <row r="84" spans="1:14" x14ac:dyDescent="0.25">
      <c r="A84" s="24"/>
    </row>
    <row r="85" spans="1:14" x14ac:dyDescent="0.25">
      <c r="A85" s="25"/>
    </row>
    <row r="86" spans="1:14" x14ac:dyDescent="0.25">
      <c r="A86" s="24"/>
    </row>
    <row r="87" spans="1:14" x14ac:dyDescent="0.25">
      <c r="A87" s="24"/>
    </row>
    <row r="88" spans="1:14" x14ac:dyDescent="0.25">
      <c r="A88" s="24"/>
    </row>
    <row r="89" spans="1:14" x14ac:dyDescent="0.25">
      <c r="A89" s="24"/>
    </row>
    <row r="90" spans="1:14" x14ac:dyDescent="0.25">
      <c r="A90" s="25"/>
    </row>
    <row r="91" spans="1:14" x14ac:dyDescent="0.25">
      <c r="A91" s="25"/>
    </row>
    <row r="92" spans="1:14" x14ac:dyDescent="0.25">
      <c r="A92" s="24"/>
    </row>
    <row r="93" spans="1:14" x14ac:dyDescent="0.25">
      <c r="A93" s="25"/>
    </row>
    <row r="94" spans="1:14" x14ac:dyDescent="0.25">
      <c r="A94" s="25"/>
    </row>
    <row r="95" spans="1:14" x14ac:dyDescent="0.25">
      <c r="A95" s="24"/>
    </row>
    <row r="96" spans="1:14" x14ac:dyDescent="0.25">
      <c r="A96" s="25"/>
    </row>
    <row r="97" spans="1:1" x14ac:dyDescent="0.25">
      <c r="A97" s="25"/>
    </row>
    <row r="98" spans="1:1" x14ac:dyDescent="0.25">
      <c r="A98" s="24"/>
    </row>
    <row r="99" spans="1:1" x14ac:dyDescent="0.25">
      <c r="A99" s="25"/>
    </row>
    <row r="100" spans="1:1" x14ac:dyDescent="0.25">
      <c r="A100" s="25"/>
    </row>
    <row r="101" spans="1:1" x14ac:dyDescent="0.25">
      <c r="A101" s="24"/>
    </row>
    <row r="102" spans="1:1" x14ac:dyDescent="0.25">
      <c r="A102" s="25"/>
    </row>
    <row r="103" spans="1:1" x14ac:dyDescent="0.25">
      <c r="A103" s="25"/>
    </row>
    <row r="104" spans="1:1" x14ac:dyDescent="0.25">
      <c r="A104" s="26"/>
    </row>
    <row r="105" spans="1:1" x14ac:dyDescent="0.25">
      <c r="A105" s="26"/>
    </row>
    <row r="106" spans="1:1" x14ac:dyDescent="0.25">
      <c r="A106" s="24"/>
    </row>
    <row r="107" spans="1:1" x14ac:dyDescent="0.25">
      <c r="A107" s="26"/>
    </row>
    <row r="108" spans="1:1" x14ac:dyDescent="0.25">
      <c r="A108" s="26"/>
    </row>
    <row r="109" spans="1:1" x14ac:dyDescent="0.25">
      <c r="A109" s="26"/>
    </row>
    <row r="110" spans="1:1" x14ac:dyDescent="0.25">
      <c r="A110" s="26"/>
    </row>
    <row r="111" spans="1:1" x14ac:dyDescent="0.25">
      <c r="A111" s="26"/>
    </row>
    <row r="112" spans="1:1" x14ac:dyDescent="0.25">
      <c r="A112" s="26"/>
    </row>
    <row r="113" spans="1:1" x14ac:dyDescent="0.25">
      <c r="A113" s="24"/>
    </row>
    <row r="114" spans="1:1" x14ac:dyDescent="0.25">
      <c r="A114" s="26"/>
    </row>
    <row r="115" spans="1:1" x14ac:dyDescent="0.25">
      <c r="A115" s="26"/>
    </row>
    <row r="116" spans="1:1" x14ac:dyDescent="0.25">
      <c r="A116" s="26"/>
    </row>
    <row r="117" spans="1:1" x14ac:dyDescent="0.25">
      <c r="A117" s="27"/>
    </row>
  </sheetData>
  <mergeCells count="1">
    <mergeCell ref="M81:N81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rowBreaks count="1" manualBreakCount="1">
    <brk id="4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8"/>
  <sheetViews>
    <sheetView zoomScale="70" zoomScaleNormal="70" workbookViewId="0">
      <pane ySplit="4" topLeftCell="A59" activePane="bottomLeft" state="frozen"/>
      <selection activeCell="E5" sqref="E5"/>
      <selection pane="bottomLeft" activeCell="E5" sqref="E5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14" width="8.5703125" style="34" customWidth="1"/>
    <col min="15" max="16384" width="9.140625" style="1"/>
  </cols>
  <sheetData>
    <row r="1" spans="1:18" ht="20.25" x14ac:dyDescent="0.3">
      <c r="A1" s="2" t="s">
        <v>21</v>
      </c>
      <c r="E1" s="44">
        <v>2012</v>
      </c>
      <c r="F1" s="44">
        <v>2013</v>
      </c>
      <c r="G1" s="44">
        <v>2014</v>
      </c>
      <c r="H1" s="44">
        <v>2015</v>
      </c>
      <c r="I1" s="44">
        <v>2016</v>
      </c>
      <c r="J1" s="44">
        <v>2017</v>
      </c>
      <c r="K1" s="44">
        <v>2018</v>
      </c>
      <c r="L1" s="44">
        <v>2019</v>
      </c>
      <c r="M1" s="44">
        <v>2020</v>
      </c>
      <c r="N1" s="44">
        <v>2021</v>
      </c>
      <c r="O1" s="44">
        <v>2022</v>
      </c>
      <c r="P1" s="44">
        <v>2023</v>
      </c>
      <c r="Q1" s="44">
        <v>2024</v>
      </c>
      <c r="R1" s="44">
        <v>2025</v>
      </c>
    </row>
    <row r="2" spans="1:18" ht="6.75" customHeight="1" x14ac:dyDescent="0.25"/>
    <row r="3" spans="1:18" s="7" customFormat="1" ht="28.5" x14ac:dyDescent="0.25">
      <c r="A3" s="5" t="s">
        <v>22</v>
      </c>
      <c r="B3" s="5" t="s">
        <v>23</v>
      </c>
      <c r="C3" s="5" t="s">
        <v>24</v>
      </c>
      <c r="D3" s="6" t="s">
        <v>25</v>
      </c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8" x14ac:dyDescent="0.25">
      <c r="A4" s="8"/>
      <c r="B4" s="9" t="s">
        <v>26</v>
      </c>
      <c r="C4" s="10" t="s">
        <v>27</v>
      </c>
      <c r="D4" s="11"/>
      <c r="E4" s="36"/>
      <c r="F4" s="36" t="s">
        <v>28</v>
      </c>
      <c r="G4" s="36" t="s">
        <v>29</v>
      </c>
      <c r="H4" s="36" t="s">
        <v>30</v>
      </c>
      <c r="I4" s="36" t="s">
        <v>31</v>
      </c>
      <c r="J4" s="36" t="s">
        <v>32</v>
      </c>
      <c r="K4" s="36" t="s">
        <v>33</v>
      </c>
      <c r="L4" s="36" t="s">
        <v>34</v>
      </c>
      <c r="M4" s="36" t="s">
        <v>35</v>
      </c>
      <c r="N4" s="36" t="s">
        <v>36</v>
      </c>
      <c r="O4" s="11" t="s">
        <v>37</v>
      </c>
      <c r="P4" s="11" t="s">
        <v>38</v>
      </c>
      <c r="Q4" s="11" t="s">
        <v>39</v>
      </c>
      <c r="R4" s="11" t="s">
        <v>40</v>
      </c>
    </row>
    <row r="5" spans="1:18" x14ac:dyDescent="0.25">
      <c r="A5" s="12">
        <v>1</v>
      </c>
      <c r="B5" s="1" t="s">
        <v>41</v>
      </c>
      <c r="C5" s="1" t="s">
        <v>42</v>
      </c>
      <c r="D5" s="3" t="s">
        <v>134</v>
      </c>
      <c r="E5" s="42">
        <v>19852.409</v>
      </c>
      <c r="F5" s="42">
        <v>20334.793000000001</v>
      </c>
      <c r="G5" s="42">
        <v>20712.663</v>
      </c>
      <c r="H5" s="42">
        <v>21328.183000000001</v>
      </c>
      <c r="I5" s="42">
        <v>21799.3</v>
      </c>
      <c r="J5" s="42">
        <v>22791</v>
      </c>
      <c r="K5" s="43">
        <v>23650.021710870587</v>
      </c>
      <c r="L5" s="43">
        <v>24409.687284492065</v>
      </c>
      <c r="M5" s="43">
        <v>25134.173095972968</v>
      </c>
      <c r="N5" s="43">
        <v>25856.021110018653</v>
      </c>
      <c r="O5" s="42">
        <f>N5*(1+O7/100)</f>
        <v>26598.600442870491</v>
      </c>
      <c r="P5" s="42">
        <f t="shared" ref="P5:R5" si="0">O5*(1+P7/100)</f>
        <v>27362.506493519795</v>
      </c>
      <c r="Q5" s="42">
        <f t="shared" si="0"/>
        <v>28148.351760688103</v>
      </c>
      <c r="R5" s="42">
        <f t="shared" si="0"/>
        <v>28956.766333927735</v>
      </c>
    </row>
    <row r="6" spans="1:18" x14ac:dyDescent="0.25">
      <c r="A6" s="12">
        <v>2</v>
      </c>
      <c r="B6" s="1" t="s">
        <v>43</v>
      </c>
      <c r="C6" s="1" t="s">
        <v>44</v>
      </c>
      <c r="D6" s="3" t="s">
        <v>134</v>
      </c>
      <c r="E6" s="42">
        <v>21885.614000000001</v>
      </c>
      <c r="F6" s="42">
        <v>22786.587</v>
      </c>
      <c r="G6" s="42">
        <v>23618.164000000008</v>
      </c>
      <c r="H6" s="42">
        <v>24320.324000000001</v>
      </c>
      <c r="I6" s="42">
        <v>24925.599999999999</v>
      </c>
      <c r="J6" s="42">
        <v>26856.599999999995</v>
      </c>
      <c r="K6" s="43">
        <v>28704.924211343459</v>
      </c>
      <c r="L6" s="43">
        <v>30515.767767685942</v>
      </c>
      <c r="M6" s="43">
        <v>32269.864443875547</v>
      </c>
      <c r="N6" s="43">
        <v>34026.564169014455</v>
      </c>
      <c r="O6" s="42"/>
      <c r="P6" s="42"/>
      <c r="Q6" s="42"/>
      <c r="R6" s="42"/>
    </row>
    <row r="7" spans="1:18" x14ac:dyDescent="0.25">
      <c r="A7" s="12">
        <v>3</v>
      </c>
      <c r="B7" s="1" t="s">
        <v>45</v>
      </c>
      <c r="C7" s="1" t="s">
        <v>46</v>
      </c>
      <c r="D7" s="3" t="s">
        <v>47</v>
      </c>
      <c r="E7" s="37">
        <v>4.0346283749703531</v>
      </c>
      <c r="F7" s="37">
        <v>2.429851208485573</v>
      </c>
      <c r="G7" s="37">
        <v>1.8582436516565508</v>
      </c>
      <c r="H7" s="37">
        <v>2.9717086595769899</v>
      </c>
      <c r="I7" s="37">
        <v>2.2088942128825551</v>
      </c>
      <c r="J7" s="37">
        <v>4.5492286449564858</v>
      </c>
      <c r="K7" s="38">
        <v>3.7691268960141571</v>
      </c>
      <c r="L7" s="38">
        <v>3.2121136416221674</v>
      </c>
      <c r="M7" s="38">
        <v>2.9680257802449717</v>
      </c>
      <c r="N7" s="38">
        <v>2.8719783670199064</v>
      </c>
      <c r="O7" s="37">
        <f>N7</f>
        <v>2.8719783670199064</v>
      </c>
      <c r="P7" s="37">
        <f t="shared" ref="P7:R7" si="1">O7</f>
        <v>2.8719783670199064</v>
      </c>
      <c r="Q7" s="37">
        <f t="shared" si="1"/>
        <v>2.8719783670199064</v>
      </c>
      <c r="R7" s="37">
        <f t="shared" si="1"/>
        <v>2.8719783670199064</v>
      </c>
    </row>
    <row r="8" spans="1:18" x14ac:dyDescent="0.25">
      <c r="A8" s="12">
        <v>4</v>
      </c>
      <c r="B8" s="1" t="s">
        <v>48</v>
      </c>
      <c r="C8" s="1" t="s">
        <v>49</v>
      </c>
      <c r="D8" s="3" t="s">
        <v>47</v>
      </c>
      <c r="E8" s="37">
        <v>7.796234817706079</v>
      </c>
      <c r="F8" s="37">
        <v>4.1167455533459361</v>
      </c>
      <c r="G8" s="37">
        <v>3.6494099072665023</v>
      </c>
      <c r="H8" s="37">
        <v>2.9729660612061224</v>
      </c>
      <c r="I8" s="37">
        <v>2.4887661858452077</v>
      </c>
      <c r="J8" s="37">
        <v>7.7470552363834599</v>
      </c>
      <c r="K8" s="38">
        <v>6.8821973419698139</v>
      </c>
      <c r="L8" s="38">
        <v>6.3084770508708772</v>
      </c>
      <c r="M8" s="38">
        <v>5.7481649799651109</v>
      </c>
      <c r="N8" s="38">
        <v>5.443777826195074</v>
      </c>
      <c r="O8" s="37"/>
      <c r="P8" s="37"/>
      <c r="Q8" s="37"/>
      <c r="R8" s="37"/>
    </row>
    <row r="9" spans="1:18" s="18" customFormat="1" x14ac:dyDescent="0.25">
      <c r="A9" s="15"/>
      <c r="B9" s="16" t="s">
        <v>50</v>
      </c>
      <c r="C9" s="16" t="s">
        <v>51</v>
      </c>
      <c r="D9" s="17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8" x14ac:dyDescent="0.25">
      <c r="A10" s="12">
        <f>A8+1</f>
        <v>5</v>
      </c>
      <c r="B10" s="1" t="s">
        <v>2</v>
      </c>
      <c r="C10" s="1" t="s">
        <v>3</v>
      </c>
      <c r="D10" s="3" t="s">
        <v>134</v>
      </c>
      <c r="E10" s="42">
        <v>12153.052</v>
      </c>
      <c r="F10" s="42">
        <v>12766.031000000001</v>
      </c>
      <c r="G10" s="42">
        <v>12942.432000000001</v>
      </c>
      <c r="H10" s="42">
        <v>13266.218000000001</v>
      </c>
      <c r="I10" s="42">
        <v>13703</v>
      </c>
      <c r="J10" s="42">
        <v>14395.4</v>
      </c>
      <c r="K10" s="43">
        <v>15022.508122526478</v>
      </c>
      <c r="L10" s="43">
        <v>15670.894560194676</v>
      </c>
      <c r="M10" s="43">
        <v>16307.195719625763</v>
      </c>
      <c r="N10" s="43">
        <v>16969.33325769741</v>
      </c>
    </row>
    <row r="11" spans="1:18" x14ac:dyDescent="0.25">
      <c r="A11" s="12">
        <f>A10+1</f>
        <v>6</v>
      </c>
      <c r="B11" s="1" t="s">
        <v>52</v>
      </c>
      <c r="C11" s="1" t="s">
        <v>4</v>
      </c>
      <c r="D11" s="3" t="s">
        <v>134</v>
      </c>
      <c r="E11" s="42">
        <v>3404.4140000000002</v>
      </c>
      <c r="F11" s="42">
        <v>3460.2170000000001</v>
      </c>
      <c r="G11" s="42">
        <v>3524.556</v>
      </c>
      <c r="H11" s="42">
        <v>3590.4360000000001</v>
      </c>
      <c r="I11" s="42">
        <v>3688.7</v>
      </c>
      <c r="J11" s="42">
        <v>3841</v>
      </c>
      <c r="K11" s="43">
        <v>3992.4097290742288</v>
      </c>
      <c r="L11" s="43">
        <v>4123.6061238776629</v>
      </c>
      <c r="M11" s="43">
        <v>4250.8593744037753</v>
      </c>
      <c r="N11" s="43">
        <v>4377.6111972838198</v>
      </c>
    </row>
    <row r="12" spans="1:18" x14ac:dyDescent="0.25">
      <c r="A12" s="12">
        <f t="shared" ref="A12:A16" si="2">A11+1</f>
        <v>7</v>
      </c>
      <c r="B12" s="1" t="s">
        <v>53</v>
      </c>
      <c r="C12" s="1" t="s">
        <v>5</v>
      </c>
      <c r="D12" s="3" t="s">
        <v>134</v>
      </c>
      <c r="E12" s="42">
        <v>5173.5819999999985</v>
      </c>
      <c r="F12" s="42">
        <v>4906.1419999999989</v>
      </c>
      <c r="G12" s="42">
        <v>4479.786000000001</v>
      </c>
      <c r="H12" s="42">
        <v>4599.7670000000007</v>
      </c>
      <c r="I12" s="42">
        <v>4602.1000000000004</v>
      </c>
      <c r="J12" s="42">
        <v>5405</v>
      </c>
      <c r="K12" s="43">
        <v>6042.9339877669263</v>
      </c>
      <c r="L12" s="43">
        <v>6561.4964618413078</v>
      </c>
      <c r="M12" s="43">
        <v>6999.1874432891764</v>
      </c>
      <c r="N12" s="43">
        <v>7432.2366407680865</v>
      </c>
    </row>
    <row r="13" spans="1:18" x14ac:dyDescent="0.25">
      <c r="A13" s="12">
        <f t="shared" si="2"/>
        <v>8</v>
      </c>
      <c r="B13" s="1" t="s">
        <v>54</v>
      </c>
      <c r="C13" s="1" t="s">
        <v>6</v>
      </c>
      <c r="D13" s="3" t="s">
        <v>134</v>
      </c>
      <c r="E13" s="42">
        <v>4934.6409999999996</v>
      </c>
      <c r="F13" s="42">
        <v>4637.0050000000001</v>
      </c>
      <c r="G13" s="42">
        <v>4639.71</v>
      </c>
      <c r="H13" s="42">
        <v>4617.2179999999998</v>
      </c>
      <c r="I13" s="42">
        <v>3926.1</v>
      </c>
      <c r="J13" s="42">
        <v>4553.1000000000004</v>
      </c>
      <c r="K13" s="43">
        <v>5322.9339877669263</v>
      </c>
      <c r="L13" s="43">
        <v>6031.4964618413078</v>
      </c>
      <c r="M13" s="43">
        <v>6439.1874432891764</v>
      </c>
      <c r="N13" s="43">
        <v>6832.2366407680865</v>
      </c>
    </row>
    <row r="14" spans="1:18" x14ac:dyDescent="0.25">
      <c r="A14" s="12">
        <f t="shared" si="2"/>
        <v>9</v>
      </c>
      <c r="B14" s="1" t="s">
        <v>55</v>
      </c>
      <c r="C14" s="1" t="s">
        <v>7</v>
      </c>
      <c r="D14" s="3" t="s">
        <v>134</v>
      </c>
      <c r="E14" s="42">
        <v>238.94099999999889</v>
      </c>
      <c r="F14" s="42">
        <v>269.13699999999881</v>
      </c>
      <c r="G14" s="42">
        <v>-159.92399999999907</v>
      </c>
      <c r="H14" s="42">
        <v>-17.450999999999112</v>
      </c>
      <c r="I14" s="42">
        <v>676</v>
      </c>
      <c r="J14" s="42">
        <v>851.89999999999964</v>
      </c>
      <c r="K14" s="43">
        <v>720</v>
      </c>
      <c r="L14" s="43">
        <v>530</v>
      </c>
      <c r="M14" s="43">
        <v>560</v>
      </c>
      <c r="N14" s="43">
        <v>600</v>
      </c>
    </row>
    <row r="15" spans="1:18" x14ac:dyDescent="0.25">
      <c r="A15" s="12">
        <f t="shared" si="2"/>
        <v>10</v>
      </c>
      <c r="B15" s="1" t="s">
        <v>8</v>
      </c>
      <c r="C15" s="1" t="s">
        <v>9</v>
      </c>
      <c r="D15" s="3" t="s">
        <v>134</v>
      </c>
      <c r="E15" s="42">
        <v>11839.004000000001</v>
      </c>
      <c r="F15" s="42">
        <v>11966.596</v>
      </c>
      <c r="G15" s="42">
        <v>12682.316999999999</v>
      </c>
      <c r="H15" s="42">
        <v>13060.303</v>
      </c>
      <c r="I15" s="42">
        <v>13592.9</v>
      </c>
      <c r="J15" s="42">
        <v>14248.4</v>
      </c>
      <c r="K15" s="43">
        <v>14670.373260410179</v>
      </c>
      <c r="L15" s="43">
        <v>15266.049242979607</v>
      </c>
      <c r="M15" s="43">
        <v>15885.912059102044</v>
      </c>
      <c r="N15" s="43">
        <v>16518.52974922178</v>
      </c>
    </row>
    <row r="16" spans="1:18" x14ac:dyDescent="0.25">
      <c r="A16" s="12">
        <f t="shared" si="2"/>
        <v>11</v>
      </c>
      <c r="B16" s="1" t="s">
        <v>10</v>
      </c>
      <c r="C16" s="1" t="s">
        <v>11</v>
      </c>
      <c r="D16" s="3" t="s">
        <v>134</v>
      </c>
      <c r="E16" s="42">
        <v>12717.643</v>
      </c>
      <c r="F16" s="42">
        <v>12764.192999999999</v>
      </c>
      <c r="G16" s="42">
        <v>12916.428</v>
      </c>
      <c r="H16" s="42">
        <v>13188.540999999999</v>
      </c>
      <c r="I16" s="42">
        <v>13787.4</v>
      </c>
      <c r="J16" s="42">
        <v>15098.8</v>
      </c>
      <c r="K16" s="43">
        <v>16078.20338890723</v>
      </c>
      <c r="L16" s="43">
        <v>17212.359104401192</v>
      </c>
      <c r="M16" s="43">
        <v>18308.981500447793</v>
      </c>
      <c r="N16" s="43">
        <v>19441.689734952441</v>
      </c>
    </row>
    <row r="17" spans="1:14" s="18" customFormat="1" x14ac:dyDescent="0.25">
      <c r="A17" s="15"/>
      <c r="B17" s="16" t="s">
        <v>56</v>
      </c>
      <c r="C17" s="16" t="s">
        <v>57</v>
      </c>
      <c r="D17" s="17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x14ac:dyDescent="0.25">
      <c r="A18" s="12">
        <f>A16+1</f>
        <v>12</v>
      </c>
      <c r="B18" s="1" t="s">
        <v>2</v>
      </c>
      <c r="C18" s="1" t="s">
        <v>3</v>
      </c>
      <c r="D18" s="3" t="s">
        <v>47</v>
      </c>
      <c r="E18" s="37">
        <v>3.1551785749147188</v>
      </c>
      <c r="F18" s="37">
        <v>5.0438276739044774</v>
      </c>
      <c r="G18" s="37">
        <v>1.3817998718630653</v>
      </c>
      <c r="H18" s="37">
        <v>2.5017400130052936</v>
      </c>
      <c r="I18" s="37">
        <v>3.2924379804402326</v>
      </c>
      <c r="J18" s="37">
        <v>5.0529081223089856</v>
      </c>
      <c r="K18" s="38">
        <v>4.3563091162904799</v>
      </c>
      <c r="L18" s="38">
        <v>4.3160997642992305</v>
      </c>
      <c r="M18" s="38">
        <v>4.0604009999999802</v>
      </c>
      <c r="N18" s="38">
        <v>4.0604010000000246</v>
      </c>
    </row>
    <row r="19" spans="1:14" x14ac:dyDescent="0.25">
      <c r="A19" s="12">
        <f>A18+1</f>
        <v>13</v>
      </c>
      <c r="B19" s="1" t="s">
        <v>52</v>
      </c>
      <c r="C19" s="1" t="s">
        <v>4</v>
      </c>
      <c r="D19" s="3" t="s">
        <v>47</v>
      </c>
      <c r="E19" s="37">
        <v>0.28783586374179215</v>
      </c>
      <c r="F19" s="37">
        <v>1.639136720739609</v>
      </c>
      <c r="G19" s="37">
        <v>1.8593920554693444</v>
      </c>
      <c r="H19" s="37">
        <v>1.8691716062959385</v>
      </c>
      <c r="I19" s="37">
        <v>2.7368263910009683</v>
      </c>
      <c r="J19" s="37">
        <v>4.128825873614006</v>
      </c>
      <c r="K19" s="38">
        <v>3.9419351490296517</v>
      </c>
      <c r="L19" s="38">
        <v>3.2861455538496509</v>
      </c>
      <c r="M19" s="38">
        <v>3.0859700636599374</v>
      </c>
      <c r="N19" s="38">
        <v>2.9817928968262519</v>
      </c>
    </row>
    <row r="20" spans="1:14" x14ac:dyDescent="0.25">
      <c r="A20" s="12">
        <f t="shared" ref="A20:A24" si="3">A19+1</f>
        <v>14</v>
      </c>
      <c r="B20" s="1" t="s">
        <v>53</v>
      </c>
      <c r="C20" s="1" t="s">
        <v>5</v>
      </c>
      <c r="D20" s="3" t="s">
        <v>47</v>
      </c>
      <c r="E20" s="37">
        <v>-0.32356037404615012</v>
      </c>
      <c r="F20" s="37">
        <v>-5.1693391541875577</v>
      </c>
      <c r="G20" s="37">
        <v>-8.6902498949275824</v>
      </c>
      <c r="H20" s="37">
        <v>2.6782752568984325</v>
      </c>
      <c r="I20" s="37">
        <v>5.0719960380596341E-2</v>
      </c>
      <c r="J20" s="37">
        <v>17.446383172899328</v>
      </c>
      <c r="K20" s="38">
        <v>11.802663973486149</v>
      </c>
      <c r="L20" s="38">
        <v>8.5813029750802841</v>
      </c>
      <c r="M20" s="38">
        <v>6.6705969285098421</v>
      </c>
      <c r="N20" s="38">
        <v>6.1871353066007329</v>
      </c>
    </row>
    <row r="21" spans="1:14" x14ac:dyDescent="0.25">
      <c r="A21" s="12">
        <f t="shared" si="3"/>
        <v>15</v>
      </c>
      <c r="B21" s="1" t="s">
        <v>54</v>
      </c>
      <c r="C21" s="1" t="s">
        <v>6</v>
      </c>
      <c r="D21" s="3" t="s">
        <v>47</v>
      </c>
      <c r="E21" s="37">
        <v>14.380228466500355</v>
      </c>
      <c r="F21" s="37">
        <v>-6.0315633903256449</v>
      </c>
      <c r="G21" s="37">
        <v>5.8335067570558508E-2</v>
      </c>
      <c r="H21" s="37">
        <v>-0.48477167754019668</v>
      </c>
      <c r="I21" s="37">
        <v>-14.968277434593736</v>
      </c>
      <c r="J21" s="37">
        <v>15.97004661114083</v>
      </c>
      <c r="K21" s="38">
        <v>16.907908628559131</v>
      </c>
      <c r="L21" s="38">
        <v>13.311502184749745</v>
      </c>
      <c r="M21" s="38">
        <v>6.7593669999999939</v>
      </c>
      <c r="N21" s="38">
        <v>6.1040185728486573</v>
      </c>
    </row>
    <row r="22" spans="1:14" x14ac:dyDescent="0.25">
      <c r="A22" s="12">
        <f t="shared" si="3"/>
        <v>16</v>
      </c>
      <c r="B22" s="1" t="s">
        <v>55</v>
      </c>
      <c r="C22" s="1" t="s">
        <v>58</v>
      </c>
      <c r="D22" s="3" t="s">
        <v>59</v>
      </c>
      <c r="E22" s="37" t="s">
        <v>59</v>
      </c>
      <c r="F22" s="37" t="s">
        <v>59</v>
      </c>
      <c r="G22" s="37" t="s">
        <v>59</v>
      </c>
      <c r="H22" s="37" t="s">
        <v>59</v>
      </c>
      <c r="I22" s="37" t="s">
        <v>59</v>
      </c>
      <c r="J22" s="37" t="s">
        <v>59</v>
      </c>
      <c r="K22" s="38" t="s">
        <v>59</v>
      </c>
      <c r="L22" s="38" t="s">
        <v>59</v>
      </c>
      <c r="M22" s="38" t="s">
        <v>59</v>
      </c>
      <c r="N22" s="38" t="s">
        <v>59</v>
      </c>
    </row>
    <row r="23" spans="1:14" x14ac:dyDescent="0.25">
      <c r="A23" s="12">
        <f t="shared" si="3"/>
        <v>17</v>
      </c>
      <c r="B23" s="1" t="s">
        <v>8</v>
      </c>
      <c r="C23" s="1" t="s">
        <v>9</v>
      </c>
      <c r="D23" s="3" t="s">
        <v>47</v>
      </c>
      <c r="E23" s="37">
        <v>9.7791093735786649</v>
      </c>
      <c r="F23" s="37">
        <v>1.0777257951766872</v>
      </c>
      <c r="G23" s="37">
        <v>5.9809907512545779</v>
      </c>
      <c r="H23" s="37">
        <v>2.9804175372686315</v>
      </c>
      <c r="I23" s="37">
        <v>4.0779834893570177</v>
      </c>
      <c r="J23" s="37">
        <v>4.8223705022474972</v>
      </c>
      <c r="K23" s="38">
        <v>2.9615483872587722</v>
      </c>
      <c r="L23" s="38">
        <v>4.0604010000000024</v>
      </c>
      <c r="M23" s="38">
        <v>4.0604010000000024</v>
      </c>
      <c r="N23" s="38">
        <v>3.9822560251255412</v>
      </c>
    </row>
    <row r="24" spans="1:14" x14ac:dyDescent="0.25">
      <c r="A24" s="12">
        <f t="shared" si="3"/>
        <v>18</v>
      </c>
      <c r="B24" s="1" t="s">
        <v>10</v>
      </c>
      <c r="C24" s="1" t="s">
        <v>11</v>
      </c>
      <c r="D24" s="3" t="s">
        <v>47</v>
      </c>
      <c r="E24" s="37">
        <v>5.3811348552625926</v>
      </c>
      <c r="F24" s="37">
        <v>0.36602694382912304</v>
      </c>
      <c r="G24" s="37">
        <v>1.19267234520819</v>
      </c>
      <c r="H24" s="37">
        <v>2.1067202170754973</v>
      </c>
      <c r="I24" s="37">
        <v>4.5407524607915306</v>
      </c>
      <c r="J24" s="37">
        <v>9.5115830395868564</v>
      </c>
      <c r="K24" s="38">
        <v>6.4866306521526917</v>
      </c>
      <c r="L24" s="38">
        <v>7.0539953255999155</v>
      </c>
      <c r="M24" s="38">
        <v>6.3711336104194771</v>
      </c>
      <c r="N24" s="38">
        <v>6.1866261347030438</v>
      </c>
    </row>
    <row r="25" spans="1:14" s="18" customFormat="1" x14ac:dyDescent="0.25">
      <c r="A25" s="15"/>
      <c r="B25" s="16" t="s">
        <v>60</v>
      </c>
      <c r="C25" s="16" t="s">
        <v>61</v>
      </c>
      <c r="D25" s="17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1:14" x14ac:dyDescent="0.25">
      <c r="A26" s="12">
        <f>A24+1</f>
        <v>19</v>
      </c>
      <c r="B26" s="1" t="s">
        <v>2</v>
      </c>
      <c r="C26" s="1" t="s">
        <v>3</v>
      </c>
      <c r="D26" s="3" t="s">
        <v>134</v>
      </c>
      <c r="E26" s="42">
        <v>13331.181</v>
      </c>
      <c r="F26" s="42">
        <v>14039.43</v>
      </c>
      <c r="G26" s="42">
        <v>14468.681</v>
      </c>
      <c r="H26" s="42">
        <v>14678.594999999999</v>
      </c>
      <c r="I26" s="42">
        <v>15319.6</v>
      </c>
      <c r="J26" s="42">
        <v>16576.599999999999</v>
      </c>
      <c r="K26" s="43">
        <v>17731.196135395283</v>
      </c>
      <c r="L26" s="43">
        <v>18940.408064002571</v>
      </c>
      <c r="M26" s="43">
        <v>20123.363338668591</v>
      </c>
      <c r="N26" s="43">
        <v>21380.202089188544</v>
      </c>
    </row>
    <row r="27" spans="1:14" x14ac:dyDescent="0.25">
      <c r="A27" s="12">
        <f>A26+1</f>
        <v>20</v>
      </c>
      <c r="B27" s="1" t="s">
        <v>52</v>
      </c>
      <c r="C27" s="1" t="s">
        <v>4</v>
      </c>
      <c r="D27" s="3" t="s">
        <v>134</v>
      </c>
      <c r="E27" s="42">
        <v>3799.1370000000002</v>
      </c>
      <c r="F27" s="42">
        <v>4021.8020000000001</v>
      </c>
      <c r="G27" s="42">
        <v>4135.5950000000003</v>
      </c>
      <c r="H27" s="42">
        <v>4358.3909999999996</v>
      </c>
      <c r="I27" s="42">
        <v>4502.3999999999996</v>
      </c>
      <c r="J27" s="42">
        <v>4871.1000000000004</v>
      </c>
      <c r="K27" s="43">
        <v>5265.6402271661591</v>
      </c>
      <c r="L27" s="43">
        <v>5590.7693792607961</v>
      </c>
      <c r="M27" s="43">
        <v>5916.7759091591315</v>
      </c>
      <c r="N27" s="43">
        <v>6237.3049736257726</v>
      </c>
    </row>
    <row r="28" spans="1:14" x14ac:dyDescent="0.25">
      <c r="A28" s="12">
        <f t="shared" ref="A28:A32" si="4">A27+1</f>
        <v>21</v>
      </c>
      <c r="B28" s="1" t="s">
        <v>53</v>
      </c>
      <c r="C28" s="1" t="s">
        <v>5</v>
      </c>
      <c r="D28" s="3" t="s">
        <v>134</v>
      </c>
      <c r="E28" s="42">
        <v>5728.5130000000008</v>
      </c>
      <c r="F28" s="42">
        <v>5534.2219999999998</v>
      </c>
      <c r="G28" s="42">
        <v>5355.2750000000005</v>
      </c>
      <c r="H28" s="42">
        <v>5407.4520000000002</v>
      </c>
      <c r="I28" s="42">
        <v>4880.2</v>
      </c>
      <c r="J28" s="42">
        <v>5765.8</v>
      </c>
      <c r="K28" s="43">
        <v>6072.4683661956824</v>
      </c>
      <c r="L28" s="43">
        <v>6637.6780389764517</v>
      </c>
      <c r="M28" s="43">
        <v>7391.2662597026711</v>
      </c>
      <c r="N28" s="43">
        <v>8140.2164366254656</v>
      </c>
    </row>
    <row r="29" spans="1:14" x14ac:dyDescent="0.25">
      <c r="A29" s="12">
        <f t="shared" si="4"/>
        <v>22</v>
      </c>
      <c r="B29" s="1" t="s">
        <v>54</v>
      </c>
      <c r="C29" s="1" t="s">
        <v>6</v>
      </c>
      <c r="D29" s="3" t="s">
        <v>134</v>
      </c>
      <c r="E29" s="42">
        <v>5551.2340000000004</v>
      </c>
      <c r="F29" s="42">
        <v>5291.0259999999998</v>
      </c>
      <c r="G29" s="42">
        <v>5337.31</v>
      </c>
      <c r="H29" s="42">
        <v>5384.46</v>
      </c>
      <c r="I29" s="42">
        <v>4537.8</v>
      </c>
      <c r="J29" s="42">
        <v>5351.1</v>
      </c>
      <c r="K29" s="43">
        <v>6408.9123278024081</v>
      </c>
      <c r="L29" s="43">
        <v>7415.0985077987516</v>
      </c>
      <c r="M29" s="43">
        <v>8087.2486652665393</v>
      </c>
      <c r="N29" s="43">
        <v>8753.0668991618677</v>
      </c>
    </row>
    <row r="30" spans="1:14" x14ac:dyDescent="0.25">
      <c r="A30" s="12">
        <f t="shared" si="4"/>
        <v>23</v>
      </c>
      <c r="B30" s="1" t="s">
        <v>55</v>
      </c>
      <c r="C30" s="1" t="s">
        <v>58</v>
      </c>
      <c r="D30" s="3" t="s">
        <v>134</v>
      </c>
      <c r="E30" s="42">
        <v>177.279</v>
      </c>
      <c r="F30" s="42">
        <v>243.196</v>
      </c>
      <c r="G30" s="42">
        <v>17.965</v>
      </c>
      <c r="H30" s="42">
        <v>22.992000000000001</v>
      </c>
      <c r="I30" s="42">
        <v>342.4</v>
      </c>
      <c r="J30" s="42">
        <v>414.7</v>
      </c>
      <c r="K30" s="43">
        <v>-336.44396160672585</v>
      </c>
      <c r="L30" s="43">
        <v>-777.42046882230034</v>
      </c>
      <c r="M30" s="43">
        <v>-695.98240556386804</v>
      </c>
      <c r="N30" s="43">
        <v>-612.85046253640246</v>
      </c>
    </row>
    <row r="31" spans="1:14" x14ac:dyDescent="0.25">
      <c r="A31" s="12">
        <f t="shared" si="4"/>
        <v>24</v>
      </c>
      <c r="B31" s="1" t="s">
        <v>8</v>
      </c>
      <c r="C31" s="1" t="s">
        <v>9</v>
      </c>
      <c r="D31" s="3" t="s">
        <v>134</v>
      </c>
      <c r="E31" s="42">
        <v>13417.956</v>
      </c>
      <c r="F31" s="42">
        <v>13741.264999999999</v>
      </c>
      <c r="G31" s="42">
        <v>14345.879000000001</v>
      </c>
      <c r="H31" s="42">
        <v>14690.398999999999</v>
      </c>
      <c r="I31" s="42">
        <v>14965.8</v>
      </c>
      <c r="J31" s="42">
        <v>16239.3</v>
      </c>
      <c r="K31" s="43">
        <v>17308.353678878899</v>
      </c>
      <c r="L31" s="43">
        <v>18644.667686658955</v>
      </c>
      <c r="M31" s="43">
        <v>20084.153559338465</v>
      </c>
      <c r="N31" s="43">
        <v>21618.530009779632</v>
      </c>
    </row>
    <row r="32" spans="1:14" x14ac:dyDescent="0.25">
      <c r="A32" s="12">
        <f t="shared" si="4"/>
        <v>25</v>
      </c>
      <c r="B32" s="1" t="s">
        <v>10</v>
      </c>
      <c r="C32" s="1" t="s">
        <v>11</v>
      </c>
      <c r="D32" s="3" t="s">
        <v>134</v>
      </c>
      <c r="E32" s="42">
        <v>14391.173000000001</v>
      </c>
      <c r="F32" s="42">
        <v>14550.132</v>
      </c>
      <c r="G32" s="42">
        <v>14687.266</v>
      </c>
      <c r="H32" s="42">
        <v>14814.513000000001</v>
      </c>
      <c r="I32" s="42">
        <v>14742.4</v>
      </c>
      <c r="J32" s="42">
        <v>16596.2</v>
      </c>
      <c r="K32" s="43">
        <v>17672.734196292564</v>
      </c>
      <c r="L32" s="43">
        <v>19297.755401212835</v>
      </c>
      <c r="M32" s="43">
        <v>21245.694622993306</v>
      </c>
      <c r="N32" s="43">
        <v>23349.689340204957</v>
      </c>
    </row>
    <row r="33" spans="1:14" x14ac:dyDescent="0.25">
      <c r="A33" s="8"/>
      <c r="B33" s="9" t="s">
        <v>62</v>
      </c>
      <c r="C33" s="9" t="s">
        <v>63</v>
      </c>
      <c r="D33" s="11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x14ac:dyDescent="0.25">
      <c r="A34" s="12">
        <f>A32+1</f>
        <v>26</v>
      </c>
      <c r="B34" s="1" t="s">
        <v>64</v>
      </c>
      <c r="C34" s="1" t="s">
        <v>65</v>
      </c>
      <c r="D34" s="3" t="s">
        <v>47</v>
      </c>
      <c r="E34" s="37">
        <v>3.615730095767745</v>
      </c>
      <c r="F34" s="37">
        <v>1.6468685626624762</v>
      </c>
      <c r="G34" s="37">
        <v>1.7584937066441881</v>
      </c>
      <c r="H34" s="37">
        <v>1.2211136878761408E-3</v>
      </c>
      <c r="I34" s="37">
        <v>0.27382350148485557</v>
      </c>
      <c r="J34" s="37">
        <v>3.0586802340614128</v>
      </c>
      <c r="K34" s="38">
        <v>2.9999967611515501</v>
      </c>
      <c r="L34" s="38">
        <v>3.0000000000000426</v>
      </c>
      <c r="M34" s="38">
        <v>2.7000024314863822</v>
      </c>
      <c r="N34" s="38">
        <v>2.4999999999996589</v>
      </c>
    </row>
    <row r="35" spans="1:14" x14ac:dyDescent="0.25">
      <c r="A35" s="12">
        <f>A34+1</f>
        <v>27</v>
      </c>
      <c r="B35" s="19" t="s">
        <v>66</v>
      </c>
      <c r="C35" s="19" t="s">
        <v>67</v>
      </c>
      <c r="D35" s="20" t="s">
        <v>47</v>
      </c>
      <c r="E35" s="37">
        <v>3.3479370757350466</v>
      </c>
      <c r="F35" s="37">
        <v>0.25598594291578536</v>
      </c>
      <c r="G35" s="37">
        <v>1.6528287750360136</v>
      </c>
      <c r="H35" s="37">
        <v>-1.025273903482983</v>
      </c>
      <c r="I35" s="37">
        <v>1.040249477016971</v>
      </c>
      <c r="J35" s="37">
        <v>3.0006470109957348</v>
      </c>
      <c r="K35" s="38">
        <v>2.5</v>
      </c>
      <c r="L35" s="38">
        <v>2.4</v>
      </c>
      <c r="M35" s="38">
        <v>2.1</v>
      </c>
      <c r="N35" s="38">
        <v>2.1</v>
      </c>
    </row>
    <row r="36" spans="1:14" x14ac:dyDescent="0.25">
      <c r="A36" s="12">
        <f t="shared" ref="A36:A41" si="5">A35+1</f>
        <v>28</v>
      </c>
      <c r="B36" s="19" t="s">
        <v>68</v>
      </c>
      <c r="C36" s="19" t="s">
        <v>69</v>
      </c>
      <c r="D36" s="20" t="s">
        <v>47</v>
      </c>
      <c r="E36" s="37">
        <v>2.4438745014633696</v>
      </c>
      <c r="F36" s="37">
        <v>4.1537145317375206</v>
      </c>
      <c r="G36" s="37">
        <v>0.95230421276566801</v>
      </c>
      <c r="H36" s="37">
        <v>3.4535535607119812</v>
      </c>
      <c r="I36" s="37">
        <v>0.55223789510621657</v>
      </c>
      <c r="J36" s="37">
        <v>3.8991508616215356</v>
      </c>
      <c r="K36" s="38">
        <v>4</v>
      </c>
      <c r="L36" s="38">
        <v>2.7964991239502459</v>
      </c>
      <c r="M36" s="38">
        <v>2.6630071519279737</v>
      </c>
      <c r="N36" s="38">
        <v>2.3649808876378993</v>
      </c>
    </row>
    <row r="37" spans="1:14" x14ac:dyDescent="0.25">
      <c r="A37" s="12">
        <f t="shared" si="5"/>
        <v>29</v>
      </c>
      <c r="B37" s="19" t="s">
        <v>70</v>
      </c>
      <c r="C37" s="19" t="s">
        <v>71</v>
      </c>
      <c r="D37" s="20" t="s">
        <v>47</v>
      </c>
      <c r="E37" s="37">
        <v>12.450885410730123</v>
      </c>
      <c r="F37" s="37">
        <v>1.8745952826640746</v>
      </c>
      <c r="G37" s="37">
        <v>5.976127700302186</v>
      </c>
      <c r="H37" s="37">
        <v>-1.6595184097291451</v>
      </c>
      <c r="I37" s="37">
        <v>-9.7962215976112503</v>
      </c>
      <c r="J37" s="37">
        <v>0.59636922873723108</v>
      </c>
      <c r="K37" s="38">
        <v>-5.7994289643072108</v>
      </c>
      <c r="L37" s="38">
        <v>0.6690274892771555</v>
      </c>
      <c r="M37" s="38">
        <v>4.3897695600435753</v>
      </c>
      <c r="N37" s="38">
        <v>3.715866552685938</v>
      </c>
    </row>
    <row r="38" spans="1:14" x14ac:dyDescent="0.25">
      <c r="A38" s="12">
        <f t="shared" si="5"/>
        <v>30</v>
      </c>
      <c r="B38" s="19" t="s">
        <v>72</v>
      </c>
      <c r="C38" s="19" t="s">
        <v>73</v>
      </c>
      <c r="D38" s="20" t="s">
        <v>47</v>
      </c>
      <c r="E38" s="37">
        <v>7.7958214475638812</v>
      </c>
      <c r="F38" s="37">
        <v>1.4304517683945193</v>
      </c>
      <c r="G38" s="37">
        <v>0.81595312179752</v>
      </c>
      <c r="H38" s="37">
        <v>1.3748403260851063</v>
      </c>
      <c r="I38" s="37">
        <v>-0.88891770109620438</v>
      </c>
      <c r="J38" s="37">
        <v>1.6838273422754071</v>
      </c>
      <c r="K38" s="38">
        <v>2.4465581268170231</v>
      </c>
      <c r="L38" s="38">
        <v>2.1077243361690519</v>
      </c>
      <c r="M38" s="38">
        <v>2.1592937590352013</v>
      </c>
      <c r="N38" s="38">
        <v>2.0064463761091376</v>
      </c>
    </row>
    <row r="39" spans="1:14" x14ac:dyDescent="0.25">
      <c r="A39" s="12">
        <f t="shared" si="5"/>
        <v>31</v>
      </c>
      <c r="B39" s="19" t="s">
        <v>74</v>
      </c>
      <c r="C39" s="19" t="s">
        <v>75</v>
      </c>
      <c r="D39" s="20" t="s">
        <v>59</v>
      </c>
      <c r="E39" s="37" t="s">
        <v>59</v>
      </c>
      <c r="F39" s="37" t="s">
        <v>59</v>
      </c>
      <c r="G39" s="37" t="s">
        <v>59</v>
      </c>
      <c r="H39" s="37" t="s">
        <v>59</v>
      </c>
      <c r="I39" s="37" t="s">
        <v>59</v>
      </c>
      <c r="J39" s="37" t="s">
        <v>59</v>
      </c>
      <c r="K39" s="38" t="s">
        <v>59</v>
      </c>
      <c r="L39" s="38" t="s">
        <v>59</v>
      </c>
      <c r="M39" s="38" t="s">
        <v>59</v>
      </c>
      <c r="N39" s="38" t="s">
        <v>59</v>
      </c>
    </row>
    <row r="40" spans="1:14" x14ac:dyDescent="0.25">
      <c r="A40" s="12">
        <f t="shared" si="5"/>
        <v>32</v>
      </c>
      <c r="B40" s="19" t="s">
        <v>76</v>
      </c>
      <c r="C40" s="19" t="s">
        <v>77</v>
      </c>
      <c r="D40" s="20" t="s">
        <v>47</v>
      </c>
      <c r="E40" s="37">
        <v>4.1257903257970128</v>
      </c>
      <c r="F40" s="37">
        <v>1.3175990676802343</v>
      </c>
      <c r="G40" s="37">
        <v>-1.4917796299592112</v>
      </c>
      <c r="H40" s="37">
        <v>-0.56213758838138972</v>
      </c>
      <c r="I40" s="37">
        <v>-2.1169538486476114</v>
      </c>
      <c r="J40" s="37">
        <v>3.5174084647760111</v>
      </c>
      <c r="K40" s="38">
        <v>3.5174084647760111</v>
      </c>
      <c r="L40" s="38">
        <v>3.5174084647760111</v>
      </c>
      <c r="M40" s="38">
        <v>3.5174084647760111</v>
      </c>
      <c r="N40" s="38">
        <v>3.5174084647760111</v>
      </c>
    </row>
    <row r="41" spans="1:14" x14ac:dyDescent="0.25">
      <c r="A41" s="12">
        <f t="shared" si="5"/>
        <v>33</v>
      </c>
      <c r="B41" s="19" t="s">
        <v>78</v>
      </c>
      <c r="C41" s="19" t="s">
        <v>79</v>
      </c>
      <c r="D41" s="20" t="s">
        <v>47</v>
      </c>
      <c r="E41" s="37">
        <v>7.1164605325228649</v>
      </c>
      <c r="F41" s="37">
        <v>0.73583871200671069</v>
      </c>
      <c r="G41" s="37">
        <v>-0.24723052732036876</v>
      </c>
      <c r="H41" s="37">
        <v>-1.2147524259056581</v>
      </c>
      <c r="I41" s="37">
        <v>-4.8091533772470854</v>
      </c>
      <c r="J41" s="37">
        <v>2.7969933336104589</v>
      </c>
      <c r="K41" s="38">
        <v>0</v>
      </c>
      <c r="L41" s="38">
        <v>2</v>
      </c>
      <c r="M41" s="38">
        <v>3.5</v>
      </c>
      <c r="N41" s="38">
        <v>3.5</v>
      </c>
    </row>
    <row r="42" spans="1:14" x14ac:dyDescent="0.25">
      <c r="A42" s="8"/>
      <c r="B42" s="9" t="s">
        <v>80</v>
      </c>
      <c r="C42" s="9" t="s">
        <v>81</v>
      </c>
      <c r="D42" s="11"/>
      <c r="E42" s="40"/>
      <c r="F42" s="40"/>
      <c r="G42" s="40"/>
      <c r="H42" s="40"/>
      <c r="I42" s="40"/>
      <c r="J42" s="40"/>
      <c r="K42" s="40"/>
      <c r="L42" s="40"/>
      <c r="M42" s="40"/>
      <c r="N42" s="40"/>
    </row>
    <row r="43" spans="1:14" x14ac:dyDescent="0.25">
      <c r="A43" s="12">
        <f>A41+1</f>
        <v>34</v>
      </c>
      <c r="B43" s="1" t="s">
        <v>2</v>
      </c>
      <c r="C43" s="1" t="s">
        <v>3</v>
      </c>
      <c r="D43" s="3" t="s">
        <v>47</v>
      </c>
      <c r="E43" s="37">
        <v>1.9479731718604376</v>
      </c>
      <c r="F43" s="37">
        <v>3.0876806940658992</v>
      </c>
      <c r="G43" s="37">
        <v>0.86748362769170706</v>
      </c>
      <c r="H43" s="37">
        <v>1.5632272875776558</v>
      </c>
      <c r="I43" s="37">
        <v>2.0479100352805384</v>
      </c>
      <c r="J43" s="37">
        <v>3.1762487786305114</v>
      </c>
      <c r="K43" s="38">
        <v>2.7515603638562549</v>
      </c>
      <c r="L43" s="38">
        <v>2.7415891858152936</v>
      </c>
      <c r="M43" s="38">
        <v>2.6067567028412606</v>
      </c>
      <c r="N43" s="38">
        <v>2.6344114665850484</v>
      </c>
    </row>
    <row r="44" spans="1:14" x14ac:dyDescent="0.25">
      <c r="A44" s="12">
        <f>A43+1</f>
        <v>35</v>
      </c>
      <c r="B44" s="1" t="s">
        <v>52</v>
      </c>
      <c r="C44" s="1" t="s">
        <v>4</v>
      </c>
      <c r="D44" s="3" t="s">
        <v>47</v>
      </c>
      <c r="E44" s="37">
        <v>5.1203980023374424E-2</v>
      </c>
      <c r="F44" s="37">
        <v>0.2810893126370726</v>
      </c>
      <c r="G44" s="37">
        <v>0.31639859820554667</v>
      </c>
      <c r="H44" s="37">
        <v>0.31806629596590152</v>
      </c>
      <c r="I44" s="37">
        <v>0.46072372878645951</v>
      </c>
      <c r="J44" s="37">
        <v>0.69864628680737373</v>
      </c>
      <c r="K44" s="38">
        <v>0.66433999857061421</v>
      </c>
      <c r="L44" s="38">
        <v>0.55474111781948177</v>
      </c>
      <c r="M44" s="38">
        <v>0.52132273979175148</v>
      </c>
      <c r="N44" s="38">
        <v>0.50430074781474654</v>
      </c>
    </row>
    <row r="45" spans="1:14" x14ac:dyDescent="0.25">
      <c r="A45" s="12">
        <f t="shared" ref="A45:A49" si="6">A44+1</f>
        <v>36</v>
      </c>
      <c r="B45" s="1" t="s">
        <v>53</v>
      </c>
      <c r="C45" s="1" t="s">
        <v>5</v>
      </c>
      <c r="D45" s="3" t="s">
        <v>47</v>
      </c>
      <c r="E45" s="37">
        <v>-8.8007331952985324E-2</v>
      </c>
      <c r="F45" s="37">
        <v>-1.3471412965549896</v>
      </c>
      <c r="G45" s="37">
        <v>-2.0966822725955336</v>
      </c>
      <c r="H45" s="37">
        <v>0.57926399903286185</v>
      </c>
      <c r="I45" s="37">
        <v>1.0938578312083402E-2</v>
      </c>
      <c r="J45" s="37">
        <v>3.6831457890849713</v>
      </c>
      <c r="K45" s="38">
        <v>2.7990609791888299</v>
      </c>
      <c r="L45" s="38">
        <v>2.1926511544639609</v>
      </c>
      <c r="M45" s="38">
        <v>1.7931036000036809</v>
      </c>
      <c r="N45" s="38">
        <v>1.722949849296191</v>
      </c>
    </row>
    <row r="46" spans="1:14" x14ac:dyDescent="0.25">
      <c r="A46" s="12">
        <f t="shared" si="6"/>
        <v>37</v>
      </c>
      <c r="B46" s="1" t="s">
        <v>54</v>
      </c>
      <c r="C46" s="1" t="s">
        <v>6</v>
      </c>
      <c r="D46" s="3" t="s">
        <v>47</v>
      </c>
      <c r="E46" s="37">
        <v>3.2511356870883903</v>
      </c>
      <c r="F46" s="37">
        <v>-1.499243744172303</v>
      </c>
      <c r="G46" s="37">
        <v>1.3302323756135256E-2</v>
      </c>
      <c r="H46" s="37">
        <v>-0.10859057572655036</v>
      </c>
      <c r="I46" s="37">
        <v>-3.2403979279435102</v>
      </c>
      <c r="J46" s="37">
        <v>2.8762391452936567</v>
      </c>
      <c r="K46" s="38">
        <v>3.3777982000216129</v>
      </c>
      <c r="L46" s="38">
        <v>2.9960330808013369</v>
      </c>
      <c r="M46" s="38">
        <v>1.6702015748758998</v>
      </c>
      <c r="N46" s="38">
        <v>1.5638039730930513</v>
      </c>
    </row>
    <row r="47" spans="1:14" x14ac:dyDescent="0.25">
      <c r="A47" s="12">
        <f t="shared" si="6"/>
        <v>38</v>
      </c>
      <c r="B47" s="1" t="s">
        <v>55</v>
      </c>
      <c r="C47" s="1" t="s">
        <v>58</v>
      </c>
      <c r="D47" s="3" t="s">
        <v>47</v>
      </c>
      <c r="E47" s="37">
        <v>-3.3391430190413756</v>
      </c>
      <c r="F47" s="37">
        <v>0.1521024476173134</v>
      </c>
      <c r="G47" s="37">
        <v>-2.1099845963516688</v>
      </c>
      <c r="H47" s="37">
        <v>0.68785457475941225</v>
      </c>
      <c r="I47" s="37">
        <v>3.2513365062555937</v>
      </c>
      <c r="J47" s="37">
        <v>0.8069066437913146</v>
      </c>
      <c r="K47" s="38">
        <v>-0.57873722083278301</v>
      </c>
      <c r="L47" s="38">
        <v>-0.80338192633737604</v>
      </c>
      <c r="M47" s="38">
        <v>0.12290202512778103</v>
      </c>
      <c r="N47" s="38">
        <v>0.15914587620313969</v>
      </c>
    </row>
    <row r="48" spans="1:14" x14ac:dyDescent="0.25">
      <c r="A48" s="12">
        <f t="shared" si="6"/>
        <v>39</v>
      </c>
      <c r="B48" s="1" t="s">
        <v>8</v>
      </c>
      <c r="C48" s="1" t="s">
        <v>9</v>
      </c>
      <c r="D48" s="3" t="s">
        <v>47</v>
      </c>
      <c r="E48" s="37">
        <v>5.5266183400173752</v>
      </c>
      <c r="F48" s="37">
        <v>0.64270285787483072</v>
      </c>
      <c r="G48" s="37">
        <v>3.5196866769187198</v>
      </c>
      <c r="H48" s="37">
        <v>1.8249029591221637</v>
      </c>
      <c r="I48" s="37">
        <v>2.497151304450079</v>
      </c>
      <c r="J48" s="37">
        <v>3.0069772882615484</v>
      </c>
      <c r="K48" s="38">
        <v>1.851490765697771</v>
      </c>
      <c r="L48" s="38">
        <v>2.5187122018396648</v>
      </c>
      <c r="M48" s="38">
        <v>2.5394131800952926</v>
      </c>
      <c r="N48" s="38">
        <v>2.5169624148927912</v>
      </c>
    </row>
    <row r="49" spans="1:26" x14ac:dyDescent="0.25">
      <c r="A49" s="12">
        <f t="shared" si="6"/>
        <v>40</v>
      </c>
      <c r="B49" s="1" t="s">
        <v>10</v>
      </c>
      <c r="C49" s="1" t="s">
        <v>11</v>
      </c>
      <c r="D49" s="3" t="s">
        <v>47</v>
      </c>
      <c r="E49" s="37">
        <v>-3.403159784977865</v>
      </c>
      <c r="F49" s="37">
        <v>-0.23448035953721713</v>
      </c>
      <c r="G49" s="37">
        <v>-0.74864297856388395</v>
      </c>
      <c r="H49" s="37">
        <v>-1.313751882121577</v>
      </c>
      <c r="I49" s="37">
        <v>-2.807829433946627</v>
      </c>
      <c r="J49" s="37">
        <v>-6.0157894978279023</v>
      </c>
      <c r="K49" s="38">
        <v>-4.2973252112993352</v>
      </c>
      <c r="L49" s="38">
        <v>-4.7955800183162411</v>
      </c>
      <c r="M49" s="38">
        <v>-4.4925704424870121</v>
      </c>
      <c r="N49" s="38">
        <v>-4.5066461115688483</v>
      </c>
    </row>
    <row r="50" spans="1:26" x14ac:dyDescent="0.25">
      <c r="A50" s="8"/>
      <c r="B50" s="9" t="s">
        <v>82</v>
      </c>
      <c r="C50" s="9" t="s">
        <v>83</v>
      </c>
      <c r="D50" s="11"/>
      <c r="E50" s="40"/>
      <c r="F50" s="40"/>
      <c r="G50" s="40"/>
      <c r="H50" s="40"/>
      <c r="I50" s="40"/>
      <c r="J50" s="40"/>
      <c r="K50" s="40"/>
      <c r="L50" s="40"/>
      <c r="M50" s="40"/>
      <c r="N50" s="40"/>
    </row>
    <row r="51" spans="1:26" x14ac:dyDescent="0.25">
      <c r="A51" s="12">
        <f>A49+1</f>
        <v>41</v>
      </c>
      <c r="B51" s="1" t="s">
        <v>84</v>
      </c>
      <c r="C51" s="1" t="s">
        <v>85</v>
      </c>
      <c r="D51" s="3" t="s">
        <v>47</v>
      </c>
      <c r="E51" s="37">
        <v>2.2675736961451198</v>
      </c>
      <c r="F51" s="37">
        <v>-5.5432372505537231E-2</v>
      </c>
      <c r="G51" s="37">
        <v>0.61009428729894566</v>
      </c>
      <c r="H51" s="37">
        <v>0.16538037486217849</v>
      </c>
      <c r="I51" s="37">
        <v>0.11007154650524154</v>
      </c>
      <c r="J51" s="37">
        <v>2.9466739967014766</v>
      </c>
      <c r="K51" s="38">
        <v>2.5</v>
      </c>
      <c r="L51" s="38">
        <v>2.4</v>
      </c>
      <c r="M51" s="38">
        <v>2.1</v>
      </c>
      <c r="N51" s="38">
        <v>2.1</v>
      </c>
    </row>
    <row r="52" spans="1:26" x14ac:dyDescent="0.25">
      <c r="A52" s="8"/>
      <c r="B52" s="9" t="s">
        <v>86</v>
      </c>
      <c r="C52" s="9" t="s">
        <v>87</v>
      </c>
      <c r="D52" s="11"/>
      <c r="E52" s="40"/>
      <c r="F52" s="40"/>
      <c r="G52" s="40"/>
      <c r="H52" s="40"/>
      <c r="I52" s="40"/>
      <c r="J52" s="40"/>
      <c r="K52" s="40"/>
      <c r="L52" s="40"/>
      <c r="M52" s="40"/>
      <c r="N52" s="40"/>
    </row>
    <row r="53" spans="1:26" s="19" customFormat="1" x14ac:dyDescent="0.25">
      <c r="A53" s="12">
        <f>A51+1</f>
        <v>42</v>
      </c>
      <c r="B53" s="19" t="s">
        <v>88</v>
      </c>
      <c r="C53" s="19" t="s">
        <v>12</v>
      </c>
      <c r="D53" s="3" t="s">
        <v>134</v>
      </c>
      <c r="E53" s="42">
        <v>10999.338</v>
      </c>
      <c r="F53" s="42">
        <v>11063.838</v>
      </c>
      <c r="G53" s="42">
        <v>10956.126</v>
      </c>
      <c r="H53" s="42">
        <v>10607.579</v>
      </c>
      <c r="I53" s="42">
        <v>10403.288</v>
      </c>
      <c r="J53" s="42">
        <v>11208.482</v>
      </c>
      <c r="K53" s="43">
        <v>11818.064345543708</v>
      </c>
      <c r="L53" s="43">
        <v>12599.932072105023</v>
      </c>
      <c r="M53" s="43">
        <v>13380.01550790323</v>
      </c>
      <c r="N53" s="43">
        <v>14191.542310818273</v>
      </c>
    </row>
    <row r="54" spans="1:26" s="19" customFormat="1" x14ac:dyDescent="0.25">
      <c r="A54" s="12">
        <f>A53+1</f>
        <v>43</v>
      </c>
      <c r="B54" s="19" t="s">
        <v>89</v>
      </c>
      <c r="C54" s="19" t="s">
        <v>90</v>
      </c>
      <c r="D54" s="3" t="s">
        <v>134</v>
      </c>
      <c r="E54" s="42">
        <f>E55+E56</f>
        <v>8746.7659999999996</v>
      </c>
      <c r="F54" s="42">
        <f t="shared" ref="F54:N54" si="7">F55+F56</f>
        <v>9416.1039999999994</v>
      </c>
      <c r="G54" s="42">
        <f t="shared" si="7"/>
        <v>10093.050999999999</v>
      </c>
      <c r="H54" s="42">
        <f t="shared" si="7"/>
        <v>10908.264000000001</v>
      </c>
      <c r="I54" s="42">
        <f t="shared" si="7"/>
        <v>11573.939</v>
      </c>
      <c r="J54" s="42">
        <f t="shared" si="7"/>
        <v>12523.824000000001</v>
      </c>
      <c r="K54" s="43">
        <f t="shared" si="7"/>
        <v>13548.757308361201</v>
      </c>
      <c r="L54" s="43">
        <f t="shared" si="7"/>
        <v>14361.682746862873</v>
      </c>
      <c r="M54" s="43">
        <f t="shared" si="7"/>
        <v>15151.575297940328</v>
      </c>
      <c r="N54" s="43">
        <f t="shared" si="7"/>
        <v>15893.244908774512</v>
      </c>
    </row>
    <row r="55" spans="1:26" s="19" customFormat="1" x14ac:dyDescent="0.25">
      <c r="A55" s="12">
        <f t="shared" ref="A55:A58" si="8">A54+1</f>
        <v>44</v>
      </c>
      <c r="B55" s="19" t="s">
        <v>91</v>
      </c>
      <c r="C55" s="19" t="s">
        <v>92</v>
      </c>
      <c r="D55" s="3" t="s">
        <v>134</v>
      </c>
      <c r="E55" s="42">
        <v>7254.7730000000001</v>
      </c>
      <c r="F55" s="42">
        <v>7797.3180000000002</v>
      </c>
      <c r="G55" s="42">
        <v>8401.018</v>
      </c>
      <c r="H55" s="42">
        <v>9090.7070000000003</v>
      </c>
      <c r="I55" s="42">
        <v>9599.3080000000009</v>
      </c>
      <c r="J55" s="42">
        <v>10390.129000000001</v>
      </c>
      <c r="K55" s="43">
        <v>11243.781998640001</v>
      </c>
      <c r="L55" s="43">
        <v>11918.4089185584</v>
      </c>
      <c r="M55" s="43">
        <v>12573.92140907911</v>
      </c>
      <c r="N55" s="43">
        <v>13189.414862053536</v>
      </c>
    </row>
    <row r="56" spans="1:26" s="19" customFormat="1" x14ac:dyDescent="0.25">
      <c r="A56" s="12">
        <f t="shared" si="8"/>
        <v>45</v>
      </c>
      <c r="B56" s="19" t="s">
        <v>93</v>
      </c>
      <c r="C56" s="19" t="s">
        <v>94</v>
      </c>
      <c r="D56" s="3" t="s">
        <v>134</v>
      </c>
      <c r="E56" s="42">
        <v>1491.9929999999999</v>
      </c>
      <c r="F56" s="42">
        <v>1618.7860000000001</v>
      </c>
      <c r="G56" s="42">
        <v>1692.0329999999999</v>
      </c>
      <c r="H56" s="42">
        <v>1817.557</v>
      </c>
      <c r="I56" s="42">
        <v>1974.6310000000001</v>
      </c>
      <c r="J56" s="42">
        <v>2133.6950000000002</v>
      </c>
      <c r="K56" s="43">
        <v>2304.9753097212001</v>
      </c>
      <c r="L56" s="43">
        <v>2443.2738283044719</v>
      </c>
      <c r="M56" s="43">
        <v>2577.6538888612176</v>
      </c>
      <c r="N56" s="43">
        <v>2703.8300467209747</v>
      </c>
    </row>
    <row r="57" spans="1:26" s="19" customFormat="1" x14ac:dyDescent="0.25">
      <c r="A57" s="12">
        <f t="shared" si="8"/>
        <v>46</v>
      </c>
      <c r="B57" s="19" t="s">
        <v>13</v>
      </c>
      <c r="C57" s="19" t="s">
        <v>14</v>
      </c>
      <c r="D57" s="3" t="s">
        <v>134</v>
      </c>
      <c r="E57" s="42">
        <v>2790.3470000000002</v>
      </c>
      <c r="F57" s="42">
        <v>2982.7910000000002</v>
      </c>
      <c r="G57" s="42">
        <v>3184.51</v>
      </c>
      <c r="H57" s="42">
        <v>3355.0369999999998</v>
      </c>
      <c r="I57" s="42">
        <v>3609.9810000000002</v>
      </c>
      <c r="J57" s="42">
        <v>3811.7069999999999</v>
      </c>
      <c r="K57" s="43">
        <v>4072.8257728321478</v>
      </c>
      <c r="L57" s="43">
        <v>4335.2260095421698</v>
      </c>
      <c r="M57" s="43">
        <v>4564.2440670063452</v>
      </c>
      <c r="N57" s="43">
        <v>4812.7113734594604</v>
      </c>
    </row>
    <row r="58" spans="1:26" s="19" customFormat="1" x14ac:dyDescent="0.25">
      <c r="A58" s="12">
        <f t="shared" si="8"/>
        <v>47</v>
      </c>
      <c r="B58" s="19" t="s">
        <v>15</v>
      </c>
      <c r="C58" s="19" t="s">
        <v>16</v>
      </c>
      <c r="D58" s="3" t="s">
        <v>134</v>
      </c>
      <c r="E58" s="42">
        <v>650.83799999999997</v>
      </c>
      <c r="F58" s="42">
        <v>676.14499999999998</v>
      </c>
      <c r="G58" s="42">
        <v>615.52300000000002</v>
      </c>
      <c r="H58" s="42">
        <v>550.55600000000004</v>
      </c>
      <c r="I58" s="42">
        <v>661.59100000000001</v>
      </c>
      <c r="J58" s="42">
        <v>687.41399999999999</v>
      </c>
      <c r="K58" s="43">
        <v>734.72321539359677</v>
      </c>
      <c r="L58" s="43">
        <v>781.07306082412242</v>
      </c>
      <c r="M58" s="43">
        <v>825.97042897435631</v>
      </c>
      <c r="N58" s="43">
        <v>870.93442403779068</v>
      </c>
    </row>
    <row r="59" spans="1:26" x14ac:dyDescent="0.25">
      <c r="A59" s="8"/>
      <c r="B59" s="9" t="s">
        <v>95</v>
      </c>
      <c r="C59" s="9" t="s">
        <v>96</v>
      </c>
      <c r="D59" s="11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26" x14ac:dyDescent="0.25">
      <c r="A60" s="12">
        <f>A58+1</f>
        <v>48</v>
      </c>
      <c r="B60" s="1" t="s">
        <v>97</v>
      </c>
      <c r="C60" s="1" t="s">
        <v>98</v>
      </c>
      <c r="D60" s="3" t="s">
        <v>99</v>
      </c>
      <c r="E60" s="42">
        <v>2044.8130000000001</v>
      </c>
      <c r="F60" s="42">
        <v>2023.825</v>
      </c>
      <c r="G60" s="42">
        <v>2001.4680000000001</v>
      </c>
      <c r="H60" s="42">
        <v>1986.096</v>
      </c>
      <c r="I60" s="42">
        <v>1968.9570000000001</v>
      </c>
      <c r="J60" s="42">
        <v>1950.116</v>
      </c>
      <c r="K60" s="43">
        <v>1934.5728621719215</v>
      </c>
      <c r="L60" s="43">
        <v>1919.0788803515982</v>
      </c>
      <c r="M60" s="43">
        <v>1904.1816439739603</v>
      </c>
      <c r="N60" s="43">
        <v>1890.4830557790574</v>
      </c>
    </row>
    <row r="61" spans="1:26" x14ac:dyDescent="0.25">
      <c r="A61" s="12">
        <f>A60+1</f>
        <v>49</v>
      </c>
      <c r="B61" s="1" t="s">
        <v>100</v>
      </c>
      <c r="C61" s="1" t="s">
        <v>101</v>
      </c>
      <c r="D61" s="3" t="s">
        <v>47</v>
      </c>
      <c r="E61" s="42">
        <v>-1.4360324013486858E-2</v>
      </c>
      <c r="F61" s="42">
        <v>-1.026401925261633E-2</v>
      </c>
      <c r="G61" s="42">
        <v>-1.1046903758971216E-2</v>
      </c>
      <c r="H61" s="42">
        <v>-7.6803626138415293E-3</v>
      </c>
      <c r="I61" s="42">
        <v>-8.6294922299827714E-3</v>
      </c>
      <c r="J61" s="42">
        <v>-9.5690256313368804E-3</v>
      </c>
      <c r="K61" s="43">
        <v>-7.970365777255517E-3</v>
      </c>
      <c r="L61" s="43">
        <v>-8.0089936767377967E-3</v>
      </c>
      <c r="M61" s="43">
        <v>-7.7627014346114409E-3</v>
      </c>
      <c r="N61" s="43">
        <v>-7.193950345154243E-3</v>
      </c>
    </row>
    <row r="62" spans="1:26" x14ac:dyDescent="0.25">
      <c r="A62" s="12">
        <f t="shared" ref="A62:A68" si="9">A61+1</f>
        <v>50</v>
      </c>
      <c r="B62" s="1" t="s">
        <v>102</v>
      </c>
      <c r="C62" s="1" t="s">
        <v>103</v>
      </c>
      <c r="D62" s="3" t="s">
        <v>99</v>
      </c>
      <c r="E62" s="42">
        <v>1560</v>
      </c>
      <c r="F62" s="42">
        <v>1536.1</v>
      </c>
      <c r="G62" s="42">
        <v>1495.8</v>
      </c>
      <c r="H62" s="42">
        <v>1472.6</v>
      </c>
      <c r="I62" s="42">
        <v>1450.3</v>
      </c>
      <c r="J62" s="42">
        <v>1423.4</v>
      </c>
      <c r="K62" s="43">
        <v>1402.5653250746432</v>
      </c>
      <c r="L62" s="43">
        <v>1387.4940304942054</v>
      </c>
      <c r="M62" s="43">
        <v>1374.8191469491992</v>
      </c>
      <c r="N62" s="43">
        <v>1364.9287662724794</v>
      </c>
    </row>
    <row r="63" spans="1:26" x14ac:dyDescent="0.25">
      <c r="A63" s="12">
        <f t="shared" si="9"/>
        <v>51</v>
      </c>
      <c r="B63" s="1" t="s">
        <v>104</v>
      </c>
      <c r="C63" s="1" t="s">
        <v>105</v>
      </c>
      <c r="D63" s="3" t="s">
        <v>99</v>
      </c>
      <c r="E63" s="42">
        <v>1030.7</v>
      </c>
      <c r="F63" s="42">
        <v>1014.2</v>
      </c>
      <c r="G63" s="42">
        <v>992.3</v>
      </c>
      <c r="H63" s="42">
        <v>994.2</v>
      </c>
      <c r="I63" s="42">
        <v>988.6</v>
      </c>
      <c r="J63" s="42">
        <v>980.3</v>
      </c>
      <c r="K63" s="43">
        <v>974.78290092687689</v>
      </c>
      <c r="L63" s="43">
        <v>971.3706958086882</v>
      </c>
      <c r="M63" s="43">
        <v>965.24677488156328</v>
      </c>
      <c r="N63" s="43">
        <v>962.39762381106243</v>
      </c>
    </row>
    <row r="64" spans="1:26" x14ac:dyDescent="0.25">
      <c r="A64" s="12">
        <f t="shared" si="9"/>
        <v>52</v>
      </c>
      <c r="B64" s="1" t="s">
        <v>106</v>
      </c>
      <c r="C64" s="1" t="s">
        <v>107</v>
      </c>
      <c r="D64" s="3" t="s">
        <v>99</v>
      </c>
      <c r="E64" s="42">
        <v>875.6</v>
      </c>
      <c r="F64" s="42">
        <v>893.9</v>
      </c>
      <c r="G64" s="42">
        <v>884.6</v>
      </c>
      <c r="H64" s="42">
        <v>896.1</v>
      </c>
      <c r="I64" s="42">
        <v>893.3</v>
      </c>
      <c r="J64" s="42">
        <v>894.8</v>
      </c>
      <c r="K64" s="43">
        <v>896.5895999999999</v>
      </c>
      <c r="L64" s="43">
        <v>896.5895999999999</v>
      </c>
      <c r="M64" s="43">
        <v>896.5895999999999</v>
      </c>
      <c r="N64" s="43">
        <v>895.69301039999993</v>
      </c>
      <c r="P64"/>
      <c r="Q64"/>
      <c r="R64"/>
      <c r="S64"/>
      <c r="T64"/>
      <c r="U64"/>
      <c r="V64"/>
      <c r="W64"/>
      <c r="X64"/>
      <c r="Y64"/>
      <c r="Z64"/>
    </row>
    <row r="65" spans="1:26" x14ac:dyDescent="0.25">
      <c r="A65" s="12">
        <f t="shared" si="9"/>
        <v>53</v>
      </c>
      <c r="B65" s="1" t="s">
        <v>108</v>
      </c>
      <c r="C65" s="1" t="s">
        <v>109</v>
      </c>
      <c r="D65" s="3" t="s">
        <v>47</v>
      </c>
      <c r="E65" s="37">
        <v>1.624883936861643</v>
      </c>
      <c r="F65" s="37">
        <v>2.0899954317039615</v>
      </c>
      <c r="G65" s="37">
        <v>-1.0403848305179486</v>
      </c>
      <c r="H65" s="37">
        <v>1.3000226090888578</v>
      </c>
      <c r="I65" s="37">
        <v>-0.31246512665997761</v>
      </c>
      <c r="J65" s="37">
        <v>0.16791671331020108</v>
      </c>
      <c r="K65" s="38">
        <v>0.2</v>
      </c>
      <c r="L65" s="38">
        <v>0</v>
      </c>
      <c r="M65" s="38">
        <v>0</v>
      </c>
      <c r="N65" s="38">
        <v>-0.1</v>
      </c>
      <c r="P65"/>
      <c r="Q65"/>
      <c r="R65"/>
      <c r="S65"/>
      <c r="T65"/>
      <c r="U65"/>
      <c r="V65"/>
      <c r="W65"/>
      <c r="X65"/>
      <c r="Y65"/>
      <c r="Z65"/>
    </row>
    <row r="66" spans="1:26" x14ac:dyDescent="0.25">
      <c r="A66" s="12">
        <f t="shared" si="9"/>
        <v>54</v>
      </c>
      <c r="B66" s="1" t="s">
        <v>110</v>
      </c>
      <c r="C66" s="1" t="s">
        <v>111</v>
      </c>
      <c r="D66" s="3" t="s">
        <v>47</v>
      </c>
      <c r="E66" s="37">
        <v>66.070512820512832</v>
      </c>
      <c r="F66" s="37">
        <v>66.024347373217907</v>
      </c>
      <c r="G66" s="37">
        <v>66.339082765075545</v>
      </c>
      <c r="H66" s="37">
        <v>67.513241885101195</v>
      </c>
      <c r="I66" s="37">
        <v>68.165207198510657</v>
      </c>
      <c r="J66" s="37">
        <v>68.870310524097221</v>
      </c>
      <c r="K66" s="38">
        <v>69.5</v>
      </c>
      <c r="L66" s="38">
        <v>70.009</v>
      </c>
      <c r="M66" s="38">
        <v>70.209000000000003</v>
      </c>
      <c r="N66" s="38">
        <v>70.509</v>
      </c>
      <c r="P66"/>
      <c r="Q66"/>
      <c r="R66"/>
      <c r="S66"/>
      <c r="T66"/>
      <c r="U66"/>
      <c r="V66"/>
      <c r="W66"/>
      <c r="X66"/>
      <c r="Y66"/>
      <c r="Z66"/>
    </row>
    <row r="67" spans="1:26" x14ac:dyDescent="0.25">
      <c r="A67" s="12">
        <f t="shared" si="9"/>
        <v>55</v>
      </c>
      <c r="B67" s="1" t="s">
        <v>112</v>
      </c>
      <c r="C67" s="1" t="s">
        <v>0</v>
      </c>
      <c r="D67" s="3" t="s">
        <v>47</v>
      </c>
      <c r="E67" s="37">
        <v>15.048025613660618</v>
      </c>
      <c r="F67" s="37">
        <v>11.871425754289101</v>
      </c>
      <c r="G67" s="37">
        <v>10.843494910813261</v>
      </c>
      <c r="H67" s="37">
        <v>9.8772882719774699</v>
      </c>
      <c r="I67" s="37">
        <v>9.6398948007283014</v>
      </c>
      <c r="J67" s="37">
        <v>8.7116188921758653</v>
      </c>
      <c r="K67" s="38">
        <v>8.021611874041545</v>
      </c>
      <c r="L67" s="38">
        <v>7.6985126410912912</v>
      </c>
      <c r="M67" s="38">
        <v>7.1129141964745415</v>
      </c>
      <c r="N67" s="38">
        <v>6.9310866694490016</v>
      </c>
      <c r="P67"/>
      <c r="Q67"/>
      <c r="R67"/>
      <c r="S67"/>
      <c r="T67"/>
      <c r="U67"/>
      <c r="V67"/>
      <c r="W67"/>
      <c r="X67"/>
      <c r="Y67"/>
      <c r="Z67"/>
    </row>
    <row r="68" spans="1:26" x14ac:dyDescent="0.25">
      <c r="A68" s="12">
        <f t="shared" si="9"/>
        <v>56</v>
      </c>
      <c r="B68" s="1" t="s">
        <v>113</v>
      </c>
      <c r="C68" s="1" t="s">
        <v>1</v>
      </c>
      <c r="D68" s="3" t="s">
        <v>114</v>
      </c>
      <c r="F68" s="37">
        <v>14.0983945442856</v>
      </c>
      <c r="G68" s="37">
        <v>12.926189909287791</v>
      </c>
      <c r="H68" s="37">
        <v>11.274128732509292</v>
      </c>
      <c r="I68" s="37">
        <v>11.424934178187925</v>
      </c>
      <c r="J68" s="37">
        <v>11.042918286077615</v>
      </c>
      <c r="K68" s="37">
        <v>10.269239011040824</v>
      </c>
      <c r="L68" s="38">
        <v>9.7329938382330301</v>
      </c>
      <c r="M68" s="38">
        <v>9.4833186961022005</v>
      </c>
      <c r="N68" s="38">
        <v>8.8151745678445401</v>
      </c>
      <c r="O68"/>
      <c r="P68"/>
      <c r="Q68"/>
      <c r="R68"/>
      <c r="S68"/>
      <c r="T68"/>
      <c r="U68"/>
      <c r="V68"/>
      <c r="W68"/>
      <c r="X68"/>
      <c r="Y68"/>
      <c r="Z68"/>
    </row>
    <row r="69" spans="1:26" x14ac:dyDescent="0.25">
      <c r="A69" s="8"/>
      <c r="B69" s="9" t="s">
        <v>115</v>
      </c>
      <c r="C69" s="9" t="s">
        <v>116</v>
      </c>
      <c r="D69" s="11"/>
      <c r="E69" s="40"/>
      <c r="F69" s="40"/>
      <c r="G69" s="40"/>
      <c r="H69" s="40"/>
      <c r="I69" s="40"/>
      <c r="J69" s="40"/>
      <c r="K69" s="40"/>
      <c r="L69" s="40"/>
      <c r="M69" s="40"/>
      <c r="N69" s="40"/>
      <c r="P69"/>
      <c r="Q69"/>
      <c r="R69"/>
      <c r="S69"/>
      <c r="T69"/>
      <c r="U69"/>
      <c r="V69"/>
      <c r="W69"/>
      <c r="X69"/>
      <c r="Y69"/>
      <c r="Z69"/>
    </row>
    <row r="70" spans="1:26" x14ac:dyDescent="0.25">
      <c r="A70" s="12">
        <f>A68+1</f>
        <v>57</v>
      </c>
      <c r="B70" s="1" t="s">
        <v>117</v>
      </c>
      <c r="C70" s="1" t="s">
        <v>118</v>
      </c>
      <c r="D70" s="3" t="s">
        <v>119</v>
      </c>
      <c r="E70" s="37">
        <v>685</v>
      </c>
      <c r="F70" s="37">
        <v>716</v>
      </c>
      <c r="G70" s="37">
        <v>765</v>
      </c>
      <c r="H70" s="37">
        <v>818</v>
      </c>
      <c r="I70" s="37">
        <v>859</v>
      </c>
      <c r="J70" s="37">
        <v>926</v>
      </c>
      <c r="K70" s="38">
        <v>1000.08</v>
      </c>
      <c r="L70" s="38">
        <v>1060.0848000000001</v>
      </c>
      <c r="M70" s="38">
        <v>1118.3894640000001</v>
      </c>
      <c r="N70" s="38">
        <v>1174.3089372000002</v>
      </c>
    </row>
    <row r="71" spans="1:26" x14ac:dyDescent="0.25">
      <c r="A71" s="12">
        <f>A70+1</f>
        <v>58</v>
      </c>
      <c r="B71" s="1" t="s">
        <v>120</v>
      </c>
      <c r="C71" s="1" t="s">
        <v>121</v>
      </c>
      <c r="D71" s="3" t="s">
        <v>47</v>
      </c>
      <c r="E71" s="37">
        <v>3.7878787878787801</v>
      </c>
      <c r="F71" s="37">
        <v>4.5255474452554845</v>
      </c>
      <c r="G71" s="37">
        <v>6.8435754189944076</v>
      </c>
      <c r="H71" s="37">
        <v>6.9281045751633963</v>
      </c>
      <c r="I71" s="37">
        <v>5.012224938875292</v>
      </c>
      <c r="J71" s="37">
        <v>7.7997671711292185</v>
      </c>
      <c r="K71" s="38">
        <v>8</v>
      </c>
      <c r="L71" s="38">
        <v>6</v>
      </c>
      <c r="M71" s="38">
        <v>5.5</v>
      </c>
      <c r="N71" s="38">
        <v>5</v>
      </c>
    </row>
    <row r="72" spans="1:26" x14ac:dyDescent="0.25">
      <c r="A72" s="12">
        <f>A71+1</f>
        <v>59</v>
      </c>
      <c r="B72" s="1" t="s">
        <v>122</v>
      </c>
      <c r="C72" s="1" t="s">
        <v>123</v>
      </c>
      <c r="D72" s="3" t="s">
        <v>47</v>
      </c>
      <c r="E72" s="37">
        <v>2.3712149473211985</v>
      </c>
      <c r="F72" s="37">
        <v>0.33289821920796658</v>
      </c>
      <c r="G72" s="37">
        <v>2.9291024194164184</v>
      </c>
      <c r="H72" s="37">
        <v>1.6502326528979205</v>
      </c>
      <c r="I72" s="37">
        <v>2.5292624025121002</v>
      </c>
      <c r="J72" s="37">
        <v>4.3739673094989273</v>
      </c>
      <c r="K72" s="38">
        <v>3.5620028902336953</v>
      </c>
      <c r="L72" s="38">
        <v>3.2121136416221718</v>
      </c>
      <c r="M72" s="38">
        <v>2.9680257802449761</v>
      </c>
      <c r="N72" s="38">
        <v>2.9749533203402567</v>
      </c>
    </row>
    <row r="73" spans="1:26" x14ac:dyDescent="0.25">
      <c r="A73" s="8"/>
      <c r="B73" s="9" t="s">
        <v>124</v>
      </c>
      <c r="C73" s="9" t="s">
        <v>17</v>
      </c>
      <c r="D73" s="11"/>
      <c r="E73" s="40"/>
      <c r="F73" s="40"/>
      <c r="G73" s="40"/>
      <c r="H73" s="40"/>
      <c r="I73" s="40"/>
      <c r="J73" s="40"/>
      <c r="K73" s="40"/>
      <c r="L73" s="40"/>
      <c r="M73" s="40"/>
      <c r="N73" s="40"/>
    </row>
    <row r="74" spans="1:26" x14ac:dyDescent="0.25">
      <c r="A74" s="12">
        <f>A72+1</f>
        <v>60</v>
      </c>
      <c r="B74" s="1" t="s">
        <v>125</v>
      </c>
      <c r="C74" s="1" t="s">
        <v>126</v>
      </c>
      <c r="D74" s="3" t="s">
        <v>134</v>
      </c>
      <c r="E74" s="42">
        <v>19894</v>
      </c>
      <c r="F74" s="42">
        <v>20304</v>
      </c>
      <c r="G74" s="42">
        <v>20785</v>
      </c>
      <c r="H74" s="42">
        <v>21386</v>
      </c>
      <c r="I74" s="42">
        <v>21929</v>
      </c>
      <c r="J74" s="42">
        <v>22663.621478071</v>
      </c>
      <c r="K74" s="43">
        <v>23434.184608325413</v>
      </c>
      <c r="L74" s="43">
        <v>24242.661633894179</v>
      </c>
      <c r="M74" s="43">
        <v>25054.790796205369</v>
      </c>
      <c r="N74" s="43">
        <v>25869.071497082041</v>
      </c>
      <c r="O74" s="42">
        <f>N74*(1+O75/100)</f>
        <v>26612.02563422715</v>
      </c>
      <c r="P74" s="42">
        <f t="shared" ref="P74:R74" si="10">O74*(1+P75/100)</f>
        <v>27376.317253467947</v>
      </c>
      <c r="Q74" s="42">
        <f t="shared" si="10"/>
        <v>28162.559162674286</v>
      </c>
      <c r="R74" s="42">
        <f t="shared" si="10"/>
        <v>28971.381769425476</v>
      </c>
    </row>
    <row r="75" spans="1:26" x14ac:dyDescent="0.25">
      <c r="A75" s="12">
        <v>61</v>
      </c>
      <c r="B75" s="1" t="s">
        <v>18</v>
      </c>
      <c r="D75" s="3" t="s">
        <v>114</v>
      </c>
      <c r="E75" s="37">
        <v>1.2932790224032544</v>
      </c>
      <c r="F75" s="37">
        <v>2.0609228913240258</v>
      </c>
      <c r="G75" s="37">
        <v>2.3689913317573001</v>
      </c>
      <c r="H75" s="37">
        <v>2.8915082992542693</v>
      </c>
      <c r="I75" s="37">
        <v>2.5390442345459689</v>
      </c>
      <c r="J75" s="37">
        <v>3.3499998999999998</v>
      </c>
      <c r="K75" s="38">
        <v>3.4</v>
      </c>
      <c r="L75" s="38">
        <v>3.4499900000000001</v>
      </c>
      <c r="M75" s="38">
        <v>3.3499999900000001</v>
      </c>
      <c r="N75" s="38">
        <v>3.2499999999999898</v>
      </c>
      <c r="O75" s="37">
        <f>O7</f>
        <v>2.8719783670199064</v>
      </c>
      <c r="P75" s="37">
        <f t="shared" ref="P75:R75" si="11">P7</f>
        <v>2.8719783670199064</v>
      </c>
      <c r="Q75" s="37">
        <f t="shared" si="11"/>
        <v>2.8719783670199064</v>
      </c>
      <c r="R75" s="37">
        <f t="shared" si="11"/>
        <v>2.8719783670199064</v>
      </c>
    </row>
    <row r="76" spans="1:26" x14ac:dyDescent="0.25">
      <c r="A76" s="12">
        <v>62</v>
      </c>
      <c r="B76" s="1" t="s">
        <v>127</v>
      </c>
      <c r="C76" s="1" t="s">
        <v>128</v>
      </c>
      <c r="D76" s="3" t="s">
        <v>47</v>
      </c>
      <c r="E76" s="37">
        <v>-0.31929893734134107</v>
      </c>
      <c r="F76" s="37">
        <v>-9.0338141023234175E-2</v>
      </c>
      <c r="G76" s="37">
        <v>-0.10604843566250537</v>
      </c>
      <c r="H76" s="37">
        <v>7.4133741810989305E-3</v>
      </c>
      <c r="I76" s="37">
        <v>-4.7041998996214571E-2</v>
      </c>
      <c r="J76" s="37">
        <v>7.9971204110954371E-3</v>
      </c>
      <c r="K76" s="38">
        <v>4.9795440779465135E-2</v>
      </c>
      <c r="L76" s="38">
        <v>-1.2650345531788787E-2</v>
      </c>
      <c r="M76" s="38">
        <v>2.2262202852468958E-2</v>
      </c>
      <c r="N76" s="38">
        <v>4.5293493483499953E-2</v>
      </c>
      <c r="O76" s="37"/>
      <c r="P76" s="37"/>
      <c r="Q76" s="37"/>
      <c r="R76" s="37"/>
    </row>
    <row r="77" spans="1:26" x14ac:dyDescent="0.25">
      <c r="A77" s="12">
        <v>63</v>
      </c>
      <c r="B77" s="1" t="s">
        <v>129</v>
      </c>
      <c r="C77" s="1" t="s">
        <v>130</v>
      </c>
      <c r="D77" s="3" t="s">
        <v>47</v>
      </c>
      <c r="E77" s="37">
        <v>2.6278126625516918</v>
      </c>
      <c r="F77" s="37">
        <v>2.4604958603624767</v>
      </c>
      <c r="G77" s="37">
        <v>2.3423274342968732</v>
      </c>
      <c r="H77" s="37">
        <v>2.2712261809692444</v>
      </c>
      <c r="I77" s="37">
        <v>1.5</v>
      </c>
      <c r="J77" s="37">
        <v>2.2492617523143652</v>
      </c>
      <c r="K77" s="38">
        <v>2.2000000000000002</v>
      </c>
      <c r="L77" s="38">
        <v>2.2000000000000002</v>
      </c>
      <c r="M77" s="38">
        <v>2.1</v>
      </c>
      <c r="N77" s="38">
        <v>2</v>
      </c>
      <c r="O77" s="37"/>
      <c r="P77" s="37"/>
      <c r="Q77" s="37"/>
      <c r="R77" s="37"/>
    </row>
    <row r="78" spans="1:26" x14ac:dyDescent="0.25">
      <c r="A78" s="12">
        <f t="shared" ref="A78:A80" si="12">A77+1</f>
        <v>64</v>
      </c>
      <c r="B78" s="1" t="s">
        <v>131</v>
      </c>
      <c r="C78" s="1" t="s">
        <v>132</v>
      </c>
      <c r="D78" s="3" t="s">
        <v>47</v>
      </c>
      <c r="E78" s="37">
        <v>-1.0152347028070963</v>
      </c>
      <c r="F78" s="37">
        <v>-0.30923482801521684</v>
      </c>
      <c r="G78" s="37">
        <v>0.13271233312293251</v>
      </c>
      <c r="H78" s="37">
        <v>0.61286874410392578</v>
      </c>
      <c r="I78" s="37">
        <v>1.0860862335421837</v>
      </c>
      <c r="J78" s="37">
        <v>1.0927410272745393</v>
      </c>
      <c r="K78" s="38">
        <v>1.1502045592205348</v>
      </c>
      <c r="L78" s="38">
        <v>1.2626403455317887</v>
      </c>
      <c r="M78" s="38">
        <v>1.227737787147531</v>
      </c>
      <c r="N78" s="38">
        <v>1.2047065065164899</v>
      </c>
      <c r="O78" s="37"/>
      <c r="P78" s="37"/>
      <c r="Q78" s="37"/>
      <c r="R78" s="37"/>
    </row>
    <row r="79" spans="1:26" x14ac:dyDescent="0.25">
      <c r="A79" s="12">
        <f t="shared" si="12"/>
        <v>65</v>
      </c>
      <c r="B79" s="1" t="s">
        <v>19</v>
      </c>
      <c r="C79" s="1" t="s">
        <v>20</v>
      </c>
      <c r="D79" s="3" t="s">
        <v>47</v>
      </c>
      <c r="E79" s="37">
        <v>-0.20906303408062854</v>
      </c>
      <c r="F79" s="37">
        <v>0.15165977147360366</v>
      </c>
      <c r="G79" s="37">
        <v>-0.34802501804185226</v>
      </c>
      <c r="H79" s="37">
        <v>-0.27034976152621937</v>
      </c>
      <c r="I79" s="37">
        <v>-0.59145423867937552</v>
      </c>
      <c r="J79" s="37">
        <v>0.56203957541494276</v>
      </c>
      <c r="K79" s="38">
        <v>0.92103525747806714</v>
      </c>
      <c r="L79" s="38">
        <v>0.68897406200795785</v>
      </c>
      <c r="M79" s="38">
        <v>0.3168348138018473</v>
      </c>
      <c r="N79" s="38">
        <v>-5.0447837158969833E-2</v>
      </c>
      <c r="O79" s="37">
        <f>O5/O74*100-100</f>
        <v>-5.0447837158969833E-2</v>
      </c>
      <c r="P79" s="37">
        <f t="shared" ref="P79:R79" si="13">P5/P74*100-100</f>
        <v>-5.0447837158955622E-2</v>
      </c>
      <c r="Q79" s="37">
        <f t="shared" si="13"/>
        <v>-5.0447837158955622E-2</v>
      </c>
      <c r="R79" s="37">
        <f t="shared" si="13"/>
        <v>-5.0447837158955622E-2</v>
      </c>
    </row>
    <row r="80" spans="1:26" x14ac:dyDescent="0.25">
      <c r="A80" s="12">
        <f t="shared" si="12"/>
        <v>66</v>
      </c>
      <c r="B80" s="1" t="s">
        <v>19</v>
      </c>
      <c r="C80" s="1" t="s">
        <v>20</v>
      </c>
      <c r="D80" s="3" t="s">
        <v>134</v>
      </c>
      <c r="E80" s="42">
        <f>E5-E74</f>
        <v>-41.591000000000349</v>
      </c>
      <c r="F80" s="42">
        <f t="shared" ref="F80:R80" si="14">F5-F74</f>
        <v>30.793000000001484</v>
      </c>
      <c r="G80" s="42">
        <f t="shared" si="14"/>
        <v>-72.336999999999534</v>
      </c>
      <c r="H80" s="42">
        <f t="shared" si="14"/>
        <v>-57.816999999999098</v>
      </c>
      <c r="I80" s="42">
        <f t="shared" si="14"/>
        <v>-129.70000000000073</v>
      </c>
      <c r="J80" s="42">
        <f t="shared" si="14"/>
        <v>127.37852192900027</v>
      </c>
      <c r="K80" s="42">
        <f t="shared" si="14"/>
        <v>215.83710254517428</v>
      </c>
      <c r="L80" s="42">
        <f t="shared" si="14"/>
        <v>167.02565059788685</v>
      </c>
      <c r="M80" s="42">
        <f t="shared" si="14"/>
        <v>79.382299767599761</v>
      </c>
      <c r="N80" s="42">
        <f t="shared" si="14"/>
        <v>-13.050387063387461</v>
      </c>
      <c r="O80" s="42">
        <f t="shared" si="14"/>
        <v>-13.425191356658615</v>
      </c>
      <c r="P80" s="42">
        <f t="shared" si="14"/>
        <v>-13.810759948151826</v>
      </c>
      <c r="Q80" s="42">
        <f t="shared" si="14"/>
        <v>-14.207401986182958</v>
      </c>
      <c r="R80" s="42">
        <f t="shared" si="14"/>
        <v>-14.615435497740691</v>
      </c>
    </row>
    <row r="81" spans="1:14" x14ac:dyDescent="0.25">
      <c r="A81" s="12"/>
      <c r="B81" s="19"/>
      <c r="C81" s="19"/>
      <c r="D81" s="20"/>
      <c r="E81" s="41"/>
      <c r="F81" s="21"/>
      <c r="G81" s="21"/>
      <c r="H81" s="21"/>
      <c r="I81" s="21"/>
      <c r="J81" s="21"/>
      <c r="K81" s="21"/>
      <c r="L81" s="21"/>
      <c r="M81" s="21"/>
      <c r="N81" s="21"/>
    </row>
    <row r="82" spans="1:14" x14ac:dyDescent="0.25">
      <c r="A82" s="24"/>
      <c r="E82" s="34" t="s">
        <v>136</v>
      </c>
      <c r="M82" s="59"/>
      <c r="N82" s="59"/>
    </row>
    <row r="83" spans="1:14" x14ac:dyDescent="0.25">
      <c r="A83" s="25"/>
    </row>
    <row r="84" spans="1:14" x14ac:dyDescent="0.25">
      <c r="A84" s="25"/>
    </row>
    <row r="85" spans="1:14" x14ac:dyDescent="0.25">
      <c r="A85" s="24"/>
    </row>
    <row r="86" spans="1:14" x14ac:dyDescent="0.25">
      <c r="A86" s="25"/>
    </row>
    <row r="87" spans="1:14" x14ac:dyDescent="0.25">
      <c r="A87" s="24"/>
    </row>
    <row r="88" spans="1:14" x14ac:dyDescent="0.25">
      <c r="A88" s="24"/>
    </row>
    <row r="89" spans="1:14" x14ac:dyDescent="0.25">
      <c r="A89" s="24"/>
    </row>
    <row r="90" spans="1:14" x14ac:dyDescent="0.25">
      <c r="A90" s="24"/>
    </row>
    <row r="91" spans="1:14" x14ac:dyDescent="0.25">
      <c r="A91" s="25"/>
    </row>
    <row r="92" spans="1:14" x14ac:dyDescent="0.25">
      <c r="A92" s="25"/>
    </row>
    <row r="93" spans="1:14" x14ac:dyDescent="0.25">
      <c r="A93" s="24"/>
    </row>
    <row r="94" spans="1:14" x14ac:dyDescent="0.25">
      <c r="A94" s="25"/>
    </row>
    <row r="95" spans="1:14" x14ac:dyDescent="0.25">
      <c r="A95" s="25"/>
    </row>
    <row r="96" spans="1:14" x14ac:dyDescent="0.25">
      <c r="A96" s="24"/>
    </row>
    <row r="97" spans="1:1" x14ac:dyDescent="0.25">
      <c r="A97" s="25"/>
    </row>
    <row r="98" spans="1:1" x14ac:dyDescent="0.25">
      <c r="A98" s="25"/>
    </row>
    <row r="99" spans="1:1" x14ac:dyDescent="0.25">
      <c r="A99" s="24"/>
    </row>
    <row r="100" spans="1:1" x14ac:dyDescent="0.25">
      <c r="A100" s="25"/>
    </row>
    <row r="101" spans="1:1" x14ac:dyDescent="0.25">
      <c r="A101" s="25"/>
    </row>
    <row r="102" spans="1:1" x14ac:dyDescent="0.25">
      <c r="A102" s="24"/>
    </row>
    <row r="103" spans="1:1" x14ac:dyDescent="0.25">
      <c r="A103" s="25"/>
    </row>
    <row r="104" spans="1:1" x14ac:dyDescent="0.25">
      <c r="A104" s="25"/>
    </row>
    <row r="105" spans="1:1" x14ac:dyDescent="0.25">
      <c r="A105" s="26"/>
    </row>
    <row r="106" spans="1:1" x14ac:dyDescent="0.25">
      <c r="A106" s="26"/>
    </row>
    <row r="107" spans="1:1" x14ac:dyDescent="0.25">
      <c r="A107" s="24"/>
    </row>
    <row r="108" spans="1:1" x14ac:dyDescent="0.25">
      <c r="A108" s="26"/>
    </row>
    <row r="109" spans="1:1" x14ac:dyDescent="0.25">
      <c r="A109" s="26"/>
    </row>
    <row r="110" spans="1:1" x14ac:dyDescent="0.25">
      <c r="A110" s="26"/>
    </row>
    <row r="111" spans="1:1" x14ac:dyDescent="0.25">
      <c r="A111" s="26"/>
    </row>
    <row r="112" spans="1:1" x14ac:dyDescent="0.25">
      <c r="A112" s="26"/>
    </row>
    <row r="113" spans="1:1" x14ac:dyDescent="0.25">
      <c r="A113" s="26"/>
    </row>
    <row r="114" spans="1:1" x14ac:dyDescent="0.25">
      <c r="A114" s="24"/>
    </row>
    <row r="115" spans="1:1" x14ac:dyDescent="0.25">
      <c r="A115" s="26"/>
    </row>
    <row r="116" spans="1:1" x14ac:dyDescent="0.25">
      <c r="A116" s="26"/>
    </row>
    <row r="117" spans="1:1" x14ac:dyDescent="0.25">
      <c r="A117" s="26"/>
    </row>
    <row r="118" spans="1:1" x14ac:dyDescent="0.25">
      <c r="A118" s="27"/>
    </row>
  </sheetData>
  <mergeCells count="1">
    <mergeCell ref="M82:N82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1" manualBreakCount="1"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zoomScale="60" zoomScaleNormal="60" workbookViewId="0">
      <pane xSplit="4" ySplit="4" topLeftCell="E3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5" width="8.85546875" style="1" bestFit="1" customWidth="1"/>
    <col min="6" max="14" width="8.5703125" style="1" customWidth="1"/>
    <col min="15" max="16384" width="9.140625" style="1"/>
  </cols>
  <sheetData>
    <row r="1" spans="1:14" ht="20.25" x14ac:dyDescent="0.3">
      <c r="A1" s="2" t="s">
        <v>21</v>
      </c>
      <c r="E1" s="4">
        <v>2012</v>
      </c>
      <c r="F1" s="4">
        <v>2013</v>
      </c>
      <c r="G1" s="4">
        <v>2014</v>
      </c>
      <c r="H1" s="4">
        <v>2015</v>
      </c>
      <c r="I1" s="4">
        <v>2016</v>
      </c>
      <c r="J1" s="4">
        <v>2017</v>
      </c>
      <c r="K1" s="4">
        <v>2018</v>
      </c>
      <c r="L1" s="4">
        <v>2019</v>
      </c>
      <c r="M1" s="4">
        <v>2020</v>
      </c>
      <c r="N1" s="4">
        <v>2021</v>
      </c>
    </row>
    <row r="2" spans="1:14" ht="6.75" customHeight="1" x14ac:dyDescent="0.25"/>
    <row r="3" spans="1:14" s="7" customFormat="1" ht="28.5" x14ac:dyDescent="0.25">
      <c r="A3" s="5" t="s">
        <v>22</v>
      </c>
      <c r="B3" s="5" t="s">
        <v>23</v>
      </c>
      <c r="C3" s="5" t="s">
        <v>24</v>
      </c>
      <c r="D3" s="6" t="s">
        <v>25</v>
      </c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8"/>
      <c r="B4" s="9" t="s">
        <v>26</v>
      </c>
      <c r="C4" s="10" t="s">
        <v>27</v>
      </c>
      <c r="D4" s="11"/>
      <c r="E4" s="11"/>
      <c r="F4" s="11" t="s">
        <v>28</v>
      </c>
      <c r="G4" s="11" t="s">
        <v>29</v>
      </c>
      <c r="H4" s="11" t="s">
        <v>30</v>
      </c>
      <c r="I4" s="11" t="s">
        <v>31</v>
      </c>
      <c r="J4" s="11" t="s">
        <v>32</v>
      </c>
      <c r="K4" s="11" t="s">
        <v>33</v>
      </c>
      <c r="L4" s="11" t="s">
        <v>34</v>
      </c>
      <c r="M4" s="11" t="s">
        <v>35</v>
      </c>
      <c r="N4" s="11" t="s">
        <v>36</v>
      </c>
    </row>
    <row r="5" spans="1:14" x14ac:dyDescent="0.25">
      <c r="A5" s="12">
        <v>1</v>
      </c>
      <c r="B5" s="1" t="s">
        <v>41</v>
      </c>
      <c r="C5" s="1" t="s">
        <v>42</v>
      </c>
      <c r="D5" s="3" t="s">
        <v>134</v>
      </c>
      <c r="E5" s="29">
        <f>'20180608'!E5-'20180404'!E5</f>
        <v>0</v>
      </c>
      <c r="F5" s="29">
        <f>'20180608'!F5-'20180404'!F5</f>
        <v>0</v>
      </c>
      <c r="G5" s="29">
        <f>'20180608'!G5-'20180404'!G5</f>
        <v>0</v>
      </c>
      <c r="H5" s="29">
        <f>'20180608'!H5-'20180404'!H5</f>
        <v>0</v>
      </c>
      <c r="I5" s="29">
        <f>'20180608'!I5-'20180404'!I5</f>
        <v>-0.9069999999992433</v>
      </c>
      <c r="J5" s="29">
        <f>'20180608'!J5-'20180404'!J5</f>
        <v>-0.98500000000058208</v>
      </c>
      <c r="K5" s="30">
        <f>'20180608'!K5-'20180404'!K5</f>
        <v>-61.153065155354852</v>
      </c>
      <c r="L5" s="30">
        <f>'20180608'!L5-'20180404'!L5</f>
        <v>-99.81879724609098</v>
      </c>
      <c r="M5" s="30">
        <f>'20180608'!M5-'20180404'!M5</f>
        <v>-109.35945058198558</v>
      </c>
      <c r="N5" s="30">
        <f>'20180608'!N5-'20180404'!N5</f>
        <v>-117.6318015994184</v>
      </c>
    </row>
    <row r="6" spans="1:14" x14ac:dyDescent="0.25">
      <c r="A6" s="12">
        <v>2</v>
      </c>
      <c r="B6" s="1" t="s">
        <v>43</v>
      </c>
      <c r="C6" s="1" t="s">
        <v>44</v>
      </c>
      <c r="D6" s="3" t="s">
        <v>134</v>
      </c>
      <c r="E6" s="29">
        <f>'20180608'!E6-'20180404'!E6</f>
        <v>0</v>
      </c>
      <c r="F6" s="29">
        <f>'20180608'!F6-'20180404'!F6</f>
        <v>0</v>
      </c>
      <c r="G6" s="29">
        <f>'20180608'!G6-'20180404'!G6</f>
        <v>0</v>
      </c>
      <c r="H6" s="29">
        <f>'20180608'!H6-'20180404'!H6</f>
        <v>0</v>
      </c>
      <c r="I6" s="29">
        <f>'20180608'!I6-'20180404'!I6</f>
        <v>-1.088000000003376</v>
      </c>
      <c r="J6" s="29">
        <f>'20180608'!J6-'20180404'!J6</f>
        <v>5.536999999996624</v>
      </c>
      <c r="K6" s="30">
        <f>'20180608'!K6-'20180404'!K6</f>
        <v>-92.636734229199647</v>
      </c>
      <c r="L6" s="30">
        <f>'20180608'!L6-'20180404'!L6</f>
        <v>-156.36132711471873</v>
      </c>
      <c r="M6" s="30">
        <f>'20180608'!M6-'20180404'!M6</f>
        <v>-185.07049232158897</v>
      </c>
      <c r="N6" s="30">
        <f>'20180608'!N6-'20180404'!N6</f>
        <v>-191.88435946171376</v>
      </c>
    </row>
    <row r="7" spans="1:14" ht="16.5" x14ac:dyDescent="0.3">
      <c r="A7" s="12">
        <v>3</v>
      </c>
      <c r="B7" s="1" t="s">
        <v>45</v>
      </c>
      <c r="C7" s="1" t="s">
        <v>46</v>
      </c>
      <c r="D7" s="45" t="s">
        <v>135</v>
      </c>
      <c r="E7" s="31">
        <f>'20180608'!E7-'20180404'!E7</f>
        <v>0</v>
      </c>
      <c r="F7" s="31">
        <f>'20180608'!F7-'20180404'!F7</f>
        <v>-5.3290705182007514E-15</v>
      </c>
      <c r="G7" s="31">
        <f>'20180608'!G7-'20180404'!G7</f>
        <v>7.1054273576010019E-15</v>
      </c>
      <c r="H7" s="31">
        <f>'20180608'!H7-'20180404'!H7</f>
        <v>0</v>
      </c>
      <c r="I7" s="31">
        <f>'20180608'!I7-'20180404'!I7</f>
        <v>-4.2525891680256223E-3</v>
      </c>
      <c r="J7" s="31">
        <f>'20180608'!J7-'20180404'!J7</f>
        <v>-1.6852361168417929E-4</v>
      </c>
      <c r="K7" s="33">
        <f>'20180608'!K7-'20180404'!K7</f>
        <v>-0.26382493343791236</v>
      </c>
      <c r="L7" s="33">
        <f>'20180608'!L7-'20180404'!L7</f>
        <v>-0.15478535538322902</v>
      </c>
      <c r="M7" s="33">
        <f>'20180608'!M7-'20180404'!M7</f>
        <v>-2.6838589395321577E-2</v>
      </c>
      <c r="N7" s="33">
        <f>'20180608'!N7-'20180404'!N7</f>
        <v>-2.0328261288176996E-2</v>
      </c>
    </row>
    <row r="8" spans="1:14" ht="16.5" x14ac:dyDescent="0.3">
      <c r="A8" s="12">
        <v>4</v>
      </c>
      <c r="B8" s="1" t="s">
        <v>48</v>
      </c>
      <c r="C8" s="1" t="s">
        <v>49</v>
      </c>
      <c r="D8" s="45" t="s">
        <v>135</v>
      </c>
      <c r="E8" s="31">
        <f>'20180608'!E8-'20180404'!E8</f>
        <v>-4.925438194192111E-6</v>
      </c>
      <c r="F8" s="31">
        <f>'20180608'!F8-'20180404'!F8</f>
        <v>9.3265258636066051E-6</v>
      </c>
      <c r="G8" s="31">
        <f>'20180608'!G8-'20180404'!G8</f>
        <v>-4.5487027442447925E-6</v>
      </c>
      <c r="H8" s="31">
        <f>'20180608'!H8-'20180404'!H8</f>
        <v>4.9737991503207013E-14</v>
      </c>
      <c r="I8" s="31">
        <f>'20180608'!I8-'20180404'!I8</f>
        <v>-4.4736246112746514E-3</v>
      </c>
      <c r="J8" s="31">
        <f>'20180608'!J8-'20180404'!J8</f>
        <v>2.6916082718142498E-2</v>
      </c>
      <c r="K8" s="33">
        <f>'20180608'!K8-'20180404'!K8</f>
        <v>-0.36704245748491804</v>
      </c>
      <c r="L8" s="33">
        <f>'20180608'!L8-'20180404'!L8</f>
        <v>-0.20099141686127187</v>
      </c>
      <c r="M8" s="33">
        <f>'20180608'!M8-'20180404'!M8</f>
        <v>-6.4296997767907982E-2</v>
      </c>
      <c r="N8" s="33">
        <f>'20180608'!N8-'20180404'!N8</f>
        <v>1.0047653123069544E-2</v>
      </c>
    </row>
    <row r="9" spans="1:14" s="18" customFormat="1" x14ac:dyDescent="0.25">
      <c r="A9" s="15"/>
      <c r="B9" s="16" t="s">
        <v>50</v>
      </c>
      <c r="C9" s="16" t="s">
        <v>51</v>
      </c>
      <c r="D9" s="17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x14ac:dyDescent="0.25">
      <c r="A10" s="12">
        <f>A8+1</f>
        <v>5</v>
      </c>
      <c r="B10" s="1" t="s">
        <v>2</v>
      </c>
      <c r="C10" s="1" t="s">
        <v>3</v>
      </c>
      <c r="D10" s="3" t="s">
        <v>134</v>
      </c>
      <c r="E10" s="29">
        <f>'20180608'!E10-'20180404'!E10</f>
        <v>0</v>
      </c>
      <c r="F10" s="29">
        <f>'20180608'!F10-'20180404'!F10</f>
        <v>0</v>
      </c>
      <c r="G10" s="29">
        <f>'20180608'!G10-'20180404'!G10</f>
        <v>0</v>
      </c>
      <c r="H10" s="29">
        <f>'20180608'!H10-'20180404'!H10</f>
        <v>0</v>
      </c>
      <c r="I10" s="29">
        <f>'20180608'!I10-'20180404'!I10</f>
        <v>-6.9999999999708962E-2</v>
      </c>
      <c r="J10" s="29">
        <f>'20180608'!J10-'20180404'!J10</f>
        <v>-3.9000000000669388E-2</v>
      </c>
      <c r="K10" s="30">
        <f>'20180608'!K10-'20180404'!K10</f>
        <v>-254.37702847994478</v>
      </c>
      <c r="L10" s="30">
        <f>'20180608'!L10-'20180404'!L10</f>
        <v>-142.62897345447527</v>
      </c>
      <c r="M10" s="30">
        <f>'20180608'!M10-'20180404'!M10</f>
        <v>46.222616992992698</v>
      </c>
      <c r="N10" s="30">
        <f>'20180608'!N10-'20180404'!N10</f>
        <v>289.86525030624398</v>
      </c>
    </row>
    <row r="11" spans="1:14" x14ac:dyDescent="0.25">
      <c r="A11" s="12">
        <f>A10+1</f>
        <v>6</v>
      </c>
      <c r="B11" s="1" t="s">
        <v>52</v>
      </c>
      <c r="C11" s="1" t="s">
        <v>4</v>
      </c>
      <c r="D11" s="3" t="s">
        <v>134</v>
      </c>
      <c r="E11" s="29">
        <f>'20180608'!E11-'20180404'!E11</f>
        <v>0</v>
      </c>
      <c r="F11" s="29">
        <f>'20180608'!F11-'20180404'!F11</f>
        <v>0</v>
      </c>
      <c r="G11" s="29">
        <f>'20180608'!G11-'20180404'!G11</f>
        <v>0</v>
      </c>
      <c r="H11" s="29">
        <f>'20180608'!H11-'20180404'!H11</f>
        <v>0</v>
      </c>
      <c r="I11" s="29">
        <f>'20180608'!I11-'20180404'!I11</f>
        <v>-1.3000000000374712E-2</v>
      </c>
      <c r="J11" s="29">
        <f>'20180608'!J11-'20180404'!J11</f>
        <v>-3.6999999999807187E-2</v>
      </c>
      <c r="K11" s="30">
        <f>'20180608'!K11-'20180404'!K11</f>
        <v>32.291833832015982</v>
      </c>
      <c r="L11" s="30">
        <f>'20180608'!L11-'20180404'!L11</f>
        <v>53.0596913854165</v>
      </c>
      <c r="M11" s="30">
        <f>'20180608'!M11-'20180404'!M11</f>
        <v>68.242658586165817</v>
      </c>
      <c r="N11" s="30">
        <f>'20180608'!N11-'20180404'!N11</f>
        <v>87.350014368263146</v>
      </c>
    </row>
    <row r="12" spans="1:14" x14ac:dyDescent="0.25">
      <c r="A12" s="12">
        <f t="shared" ref="A12:A16" si="0">A11+1</f>
        <v>7</v>
      </c>
      <c r="B12" s="1" t="s">
        <v>53</v>
      </c>
      <c r="C12" s="1" t="s">
        <v>5</v>
      </c>
      <c r="D12" s="3" t="s">
        <v>134</v>
      </c>
      <c r="E12" s="29">
        <f>'20180608'!E12-'20180404'!E12</f>
        <v>0</v>
      </c>
      <c r="F12" s="29">
        <f>'20180608'!F12-'20180404'!F12</f>
        <v>0</v>
      </c>
      <c r="G12" s="29">
        <f>'20180608'!G12-'20180404'!G12</f>
        <v>0</v>
      </c>
      <c r="H12" s="29">
        <f>'20180608'!H12-'20180404'!H12</f>
        <v>0</v>
      </c>
      <c r="I12" s="29">
        <f>'20180608'!I12-'20180404'!I12</f>
        <v>-0.82699999999658758</v>
      </c>
      <c r="J12" s="29">
        <f>'20180608'!J12-'20180404'!J12</f>
        <v>-10.288000000000466</v>
      </c>
      <c r="K12" s="30">
        <f>'20180608'!K12-'20180404'!K12</f>
        <v>130.2988581409636</v>
      </c>
      <c r="L12" s="30">
        <f>'20180608'!L12-'20180404'!L12</f>
        <v>311.62222900275265</v>
      </c>
      <c r="M12" s="30">
        <f>'20180608'!M12-'20180404'!M12</f>
        <v>369.23025128723384</v>
      </c>
      <c r="N12" s="30">
        <f>'20180608'!N12-'20180404'!N12</f>
        <v>396.74185050071901</v>
      </c>
    </row>
    <row r="13" spans="1:14" x14ac:dyDescent="0.25">
      <c r="A13" s="12">
        <f t="shared" si="0"/>
        <v>8</v>
      </c>
      <c r="B13" s="1" t="s">
        <v>54</v>
      </c>
      <c r="C13" s="1" t="s">
        <v>6</v>
      </c>
      <c r="D13" s="3" t="s">
        <v>134</v>
      </c>
      <c r="E13" s="29">
        <f>'20180608'!E13-'20180404'!E13</f>
        <v>0</v>
      </c>
      <c r="F13" s="29">
        <f>'20180608'!F13-'20180404'!F13</f>
        <v>0</v>
      </c>
      <c r="G13" s="29">
        <f>'20180608'!G13-'20180404'!G13</f>
        <v>0</v>
      </c>
      <c r="H13" s="29">
        <f>'20180608'!H13-'20180404'!H13</f>
        <v>0</v>
      </c>
      <c r="I13" s="29">
        <f>'20180608'!I13-'20180404'!I13</f>
        <v>-3.0000000001564331E-3</v>
      </c>
      <c r="J13" s="29">
        <f>'20180608'!J13-'20180404'!J13</f>
        <v>-0.41599999999925785</v>
      </c>
      <c r="K13" s="30">
        <f>'20180608'!K13-'20180404'!K13</f>
        <v>258.92404548826835</v>
      </c>
      <c r="L13" s="30">
        <f>'20180608'!L13-'20180404'!L13</f>
        <v>512.34058195163561</v>
      </c>
      <c r="M13" s="30">
        <f>'20180608'!M13-'20180404'!M13</f>
        <v>530.59031544989193</v>
      </c>
      <c r="N13" s="30">
        <f>'20180608'!N13-'20180404'!N13</f>
        <v>508.65721986024437</v>
      </c>
    </row>
    <row r="14" spans="1:14" x14ac:dyDescent="0.25">
      <c r="A14" s="12">
        <f t="shared" si="0"/>
        <v>9</v>
      </c>
      <c r="B14" s="1" t="s">
        <v>55</v>
      </c>
      <c r="C14" s="1" t="s">
        <v>7</v>
      </c>
      <c r="D14" s="3" t="s">
        <v>134</v>
      </c>
      <c r="E14" s="29">
        <f>'20180608'!E14-'20180404'!E14</f>
        <v>0</v>
      </c>
      <c r="F14" s="29">
        <f>'20180608'!F14-'20180404'!F14</f>
        <v>0</v>
      </c>
      <c r="G14" s="29">
        <f>'20180608'!G14-'20180404'!G14</f>
        <v>0</v>
      </c>
      <c r="H14" s="29">
        <f>'20180608'!H14-'20180404'!H14</f>
        <v>0</v>
      </c>
      <c r="I14" s="29">
        <f>'20180608'!I14-'20180404'!I14</f>
        <v>-0.82399999999688589</v>
      </c>
      <c r="J14" s="29">
        <f>'20180608'!J14-'20180404'!J14</f>
        <v>-9.8720000000012078</v>
      </c>
      <c r="K14" s="30">
        <f>'20180608'!K14-'20180404'!K14</f>
        <v>-128.62518734730475</v>
      </c>
      <c r="L14" s="30">
        <f>'20180608'!L14-'20180404'!L14</f>
        <v>-200.71835294888297</v>
      </c>
      <c r="M14" s="30">
        <f>'20180608'!M14-'20180404'!M14</f>
        <v>-161.36006416265809</v>
      </c>
      <c r="N14" s="30">
        <f>'20180608'!N14-'20180404'!N14</f>
        <v>-111.91536935952536</v>
      </c>
    </row>
    <row r="15" spans="1:14" x14ac:dyDescent="0.25">
      <c r="A15" s="12">
        <f t="shared" si="0"/>
        <v>10</v>
      </c>
      <c r="B15" s="1" t="s">
        <v>8</v>
      </c>
      <c r="C15" s="1" t="s">
        <v>9</v>
      </c>
      <c r="D15" s="3" t="s">
        <v>134</v>
      </c>
      <c r="E15" s="29">
        <f>'20180608'!E15-'20180404'!E15</f>
        <v>0</v>
      </c>
      <c r="F15" s="29">
        <f>'20180608'!F15-'20180404'!F15</f>
        <v>0</v>
      </c>
      <c r="G15" s="29">
        <f>'20180608'!G15-'20180404'!G15</f>
        <v>0</v>
      </c>
      <c r="H15" s="29">
        <f>'20180608'!H15-'20180404'!H15</f>
        <v>0</v>
      </c>
      <c r="I15" s="29">
        <f>'20180608'!I15-'20180404'!I15</f>
        <v>-3.9000000000669388E-2</v>
      </c>
      <c r="J15" s="29">
        <f>'20180608'!J15-'20180404'!J15</f>
        <v>59.179000000000087</v>
      </c>
      <c r="K15" s="30">
        <f>'20180608'!K15-'20180404'!K15</f>
        <v>-80.97630830638991</v>
      </c>
      <c r="L15" s="30">
        <f>'20180608'!L15-'20180404'!L15</f>
        <v>-61.206650919542881</v>
      </c>
      <c r="M15" s="30">
        <f>'20180608'!M15-'20180404'!M15</f>
        <v>-16.316825161324232</v>
      </c>
      <c r="N15" s="30">
        <f>'20180608'!N15-'20180404'!N15</f>
        <v>19.758851284550474</v>
      </c>
    </row>
    <row r="16" spans="1:14" x14ac:dyDescent="0.25">
      <c r="A16" s="12">
        <f t="shared" si="0"/>
        <v>11</v>
      </c>
      <c r="B16" s="1" t="s">
        <v>10</v>
      </c>
      <c r="C16" s="1" t="s">
        <v>11</v>
      </c>
      <c r="D16" s="3" t="s">
        <v>134</v>
      </c>
      <c r="E16" s="29">
        <f>'20180608'!E16-'20180404'!E16</f>
        <v>0</v>
      </c>
      <c r="F16" s="29">
        <f>'20180608'!F16-'20180404'!F16</f>
        <v>0</v>
      </c>
      <c r="G16" s="29">
        <f>'20180608'!G16-'20180404'!G16</f>
        <v>0</v>
      </c>
      <c r="H16" s="29">
        <f>'20180608'!H16-'20180404'!H16</f>
        <v>0</v>
      </c>
      <c r="I16" s="29">
        <f>'20180608'!I16-'20180404'!I16</f>
        <v>-4.1999999999461579E-2</v>
      </c>
      <c r="J16" s="29">
        <f>'20180608'!J16-'20180404'!J16</f>
        <v>49.799999999999272</v>
      </c>
      <c r="K16" s="30">
        <f>'20180608'!K16-'20180404'!K16</f>
        <v>-111.60957965799389</v>
      </c>
      <c r="L16" s="30">
        <f>'20180608'!L16-'20180404'!L16</f>
        <v>260.66509326024607</v>
      </c>
      <c r="M16" s="30">
        <f>'20180608'!M16-'20180404'!M16</f>
        <v>576.73815228705644</v>
      </c>
      <c r="N16" s="30">
        <f>'20180608'!N16-'20180404'!N16</f>
        <v>911.34776805919319</v>
      </c>
    </row>
    <row r="17" spans="1:14" s="18" customFormat="1" x14ac:dyDescent="0.25">
      <c r="A17" s="15"/>
      <c r="B17" s="16" t="s">
        <v>56</v>
      </c>
      <c r="C17" s="16" t="s">
        <v>57</v>
      </c>
      <c r="D17" s="17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16.5" x14ac:dyDescent="0.3">
      <c r="A18" s="12">
        <f>A16+1</f>
        <v>12</v>
      </c>
      <c r="B18" s="1" t="s">
        <v>2</v>
      </c>
      <c r="C18" s="1" t="s">
        <v>3</v>
      </c>
      <c r="D18" s="45" t="s">
        <v>135</v>
      </c>
      <c r="E18" s="31">
        <f>'20180608'!E18-'20180404'!E18</f>
        <v>0</v>
      </c>
      <c r="F18" s="31">
        <f>'20180608'!F18-'20180404'!F18</f>
        <v>0</v>
      </c>
      <c r="G18" s="31">
        <f>'20180608'!G18-'20180404'!G18</f>
        <v>0</v>
      </c>
      <c r="H18" s="31">
        <f>'20180608'!H18-'20180404'!H18</f>
        <v>0</v>
      </c>
      <c r="I18" s="31">
        <f>'20180608'!I18-'20180404'!I18</f>
        <v>-5.2765603579807419E-4</v>
      </c>
      <c r="J18" s="31">
        <f>'20180608'!J18-'20180404'!J18</f>
        <v>2.5203867224377063E-4</v>
      </c>
      <c r="K18" s="32">
        <f>'20180608'!K18-'20180404'!K18</f>
        <v>-1.7667841148810259</v>
      </c>
      <c r="L18" s="32">
        <f>'20180608'!L18-'20180404'!L18</f>
        <v>0.80335238590203417</v>
      </c>
      <c r="M18" s="32">
        <f>'20180608'!M18-'20180404'!M18</f>
        <v>1.2308635599000306</v>
      </c>
      <c r="N18" s="32">
        <f>'20180608'!N18-'20180404'!N18</f>
        <v>1.4867856196840723</v>
      </c>
    </row>
    <row r="19" spans="1:14" ht="16.5" x14ac:dyDescent="0.3">
      <c r="A19" s="12">
        <f>A18+1</f>
        <v>13</v>
      </c>
      <c r="B19" s="1" t="s">
        <v>52</v>
      </c>
      <c r="C19" s="1" t="s">
        <v>4</v>
      </c>
      <c r="D19" s="45" t="s">
        <v>135</v>
      </c>
      <c r="E19" s="31">
        <f>'20180608'!E19-'20180404'!E19</f>
        <v>0</v>
      </c>
      <c r="F19" s="31">
        <f>'20180608'!F19-'20180404'!F19</f>
        <v>0</v>
      </c>
      <c r="G19" s="31">
        <f>'20180608'!G19-'20180404'!G19</f>
        <v>0</v>
      </c>
      <c r="H19" s="31">
        <f>'20180608'!H19-'20180404'!H19</f>
        <v>0</v>
      </c>
      <c r="I19" s="31">
        <f>'20180608'!I19-'20180404'!I19</f>
        <v>-3.6207301843393935E-4</v>
      </c>
      <c r="J19" s="31">
        <f>'20180608'!J19-'20180404'!J19</f>
        <v>-6.3608235816303704E-4</v>
      </c>
      <c r="K19" s="32">
        <f>'20180608'!K19-'20180404'!K19</f>
        <v>0.84170739172835241</v>
      </c>
      <c r="L19" s="32">
        <f>'20180608'!L19-'20180404'!L19</f>
        <v>0.49762914673194825</v>
      </c>
      <c r="M19" s="32">
        <f>'20180608'!M19-'20180404'!M19</f>
        <v>0.33277008955359122</v>
      </c>
      <c r="N19" s="32">
        <f>'20180608'!N19-'20180404'!N19</f>
        <v>0.40817751651032186</v>
      </c>
    </row>
    <row r="20" spans="1:14" ht="16.5" x14ac:dyDescent="0.3">
      <c r="A20" s="12">
        <f t="shared" ref="A20:A24" si="1">A19+1</f>
        <v>14</v>
      </c>
      <c r="B20" s="1" t="s">
        <v>53</v>
      </c>
      <c r="C20" s="1" t="s">
        <v>5</v>
      </c>
      <c r="D20" s="45" t="s">
        <v>135</v>
      </c>
      <c r="E20" s="31">
        <f>'20180608'!E20-'20180404'!E20</f>
        <v>0</v>
      </c>
      <c r="F20" s="31">
        <f>'20180608'!F20-'20180404'!F20</f>
        <v>0</v>
      </c>
      <c r="G20" s="31">
        <f>'20180608'!G20-'20180404'!G20</f>
        <v>0</v>
      </c>
      <c r="H20" s="31">
        <f>'20180608'!H20-'20180404'!H20</f>
        <v>0</v>
      </c>
      <c r="I20" s="31">
        <f>'20180608'!I20-'20180404'!I20</f>
        <v>-1.7979171553617057E-2</v>
      </c>
      <c r="J20" s="31">
        <f>'20180608'!J20-'20180404'!J20</f>
        <v>-0.20240856331556856</v>
      </c>
      <c r="K20" s="32">
        <f>'20180608'!K20-'20180404'!K20</f>
        <v>2.6185332379470356</v>
      </c>
      <c r="L20" s="32">
        <f>'20180608'!L20-'20180404'!L20</f>
        <v>2.877600720178485</v>
      </c>
      <c r="M20" s="32">
        <f>'20180608'!M20-'20180404'!M20</f>
        <v>0.58914720642859653</v>
      </c>
      <c r="N20" s="32">
        <f>'20180608'!N20-'20180404'!N20</f>
        <v>7.0389956349511174E-2</v>
      </c>
    </row>
    <row r="21" spans="1:14" ht="16.5" x14ac:dyDescent="0.3">
      <c r="A21" s="12">
        <f t="shared" si="1"/>
        <v>15</v>
      </c>
      <c r="B21" s="1" t="s">
        <v>54</v>
      </c>
      <c r="C21" s="1" t="s">
        <v>6</v>
      </c>
      <c r="D21" s="45" t="s">
        <v>135</v>
      </c>
      <c r="E21" s="31">
        <f>'20180608'!E21-'20180404'!E21</f>
        <v>0</v>
      </c>
      <c r="F21" s="31">
        <f>'20180608'!F21-'20180404'!F21</f>
        <v>0</v>
      </c>
      <c r="G21" s="31">
        <f>'20180608'!G21-'20180404'!G21</f>
        <v>0</v>
      </c>
      <c r="H21" s="31">
        <f>'20180608'!H21-'20180404'!H21</f>
        <v>0</v>
      </c>
      <c r="I21" s="31">
        <f>'20180608'!I21-'20180404'!I21</f>
        <v>-6.4974190095767881E-5</v>
      </c>
      <c r="J21" s="31">
        <f>'20180608'!J21-'20180404'!J21</f>
        <v>-1.0507133883177033E-2</v>
      </c>
      <c r="K21" s="32">
        <f>'20180608'!K21-'20180404'!K21</f>
        <v>5.6969248024639079</v>
      </c>
      <c r="L21" s="32">
        <f>'20180608'!L21-'20180404'!L21</f>
        <v>4.3236458653719048</v>
      </c>
      <c r="M21" s="32">
        <f>'20180608'!M21-'20180404'!M21</f>
        <v>-0.29680710388122478</v>
      </c>
      <c r="N21" s="32">
        <f>'20180608'!N21-'20180404'!N21</f>
        <v>-0.91934558771160635</v>
      </c>
    </row>
    <row r="22" spans="1:14" x14ac:dyDescent="0.25">
      <c r="A22" s="12">
        <f t="shared" si="1"/>
        <v>16</v>
      </c>
      <c r="B22" s="1" t="s">
        <v>55</v>
      </c>
      <c r="C22" s="1" t="s">
        <v>58</v>
      </c>
      <c r="D22" s="20" t="s">
        <v>59</v>
      </c>
      <c r="E22" s="31" t="s">
        <v>59</v>
      </c>
      <c r="F22" s="31" t="s">
        <v>59</v>
      </c>
      <c r="G22" s="31" t="s">
        <v>59</v>
      </c>
      <c r="H22" s="31" t="s">
        <v>59</v>
      </c>
      <c r="I22" s="31" t="s">
        <v>59</v>
      </c>
      <c r="J22" s="31" t="s">
        <v>59</v>
      </c>
      <c r="K22" s="32" t="s">
        <v>59</v>
      </c>
      <c r="L22" s="32" t="s">
        <v>59</v>
      </c>
      <c r="M22" s="32" t="s">
        <v>59</v>
      </c>
      <c r="N22" s="32" t="s">
        <v>59</v>
      </c>
    </row>
    <row r="23" spans="1:14" ht="16.5" x14ac:dyDescent="0.3">
      <c r="A23" s="12">
        <f t="shared" si="1"/>
        <v>17</v>
      </c>
      <c r="B23" s="1" t="s">
        <v>8</v>
      </c>
      <c r="C23" s="1" t="s">
        <v>9</v>
      </c>
      <c r="D23" s="45" t="s">
        <v>135</v>
      </c>
      <c r="E23" s="31">
        <f>'20180608'!E23-'20180404'!E23</f>
        <v>0</v>
      </c>
      <c r="F23" s="31">
        <f>'20180608'!F23-'20180404'!F23</f>
        <v>0</v>
      </c>
      <c r="G23" s="31">
        <f>'20180608'!G23-'20180404'!G23</f>
        <v>0</v>
      </c>
      <c r="H23" s="31">
        <f>'20180608'!H23-'20180404'!H23</f>
        <v>0</v>
      </c>
      <c r="I23" s="31">
        <f>'20180608'!I23-'20180404'!I23</f>
        <v>-2.986148177619441E-4</v>
      </c>
      <c r="J23" s="31">
        <f>'20180608'!J23-'20180404'!J23</f>
        <v>0.43566649364421561</v>
      </c>
      <c r="K23" s="32">
        <f>'20180608'!K23-'20180404'!K23</f>
        <v>-1.0001107391764963</v>
      </c>
      <c r="L23" s="32">
        <f>'20180608'!L23-'20180404'!L23</f>
        <v>0.15630854730730448</v>
      </c>
      <c r="M23" s="32">
        <f>'20180608'!M23-'20180404'!M23</f>
        <v>0.30909030000001447</v>
      </c>
      <c r="N23" s="32">
        <f>'20180608'!N23-'20180404'!N23</f>
        <v>0.23094532512555332</v>
      </c>
    </row>
    <row r="24" spans="1:14" ht="16.5" x14ac:dyDescent="0.3">
      <c r="A24" s="12">
        <f t="shared" si="1"/>
        <v>18</v>
      </c>
      <c r="B24" s="1" t="s">
        <v>10</v>
      </c>
      <c r="C24" s="1" t="s">
        <v>11</v>
      </c>
      <c r="D24" s="45" t="s">
        <v>135</v>
      </c>
      <c r="E24" s="31">
        <f>'20180608'!E24-'20180404'!E24</f>
        <v>0</v>
      </c>
      <c r="F24" s="31">
        <f>'20180608'!F24-'20180404'!F24</f>
        <v>0</v>
      </c>
      <c r="G24" s="31">
        <f>'20180608'!G24-'20180404'!G24</f>
        <v>0</v>
      </c>
      <c r="H24" s="31">
        <f>'20180608'!H24-'20180404'!H24</f>
        <v>0</v>
      </c>
      <c r="I24" s="31">
        <f>'20180608'!I24-'20180404'!I24</f>
        <v>-3.1845827372922741E-4</v>
      </c>
      <c r="J24" s="31">
        <f>'20180608'!J24-'20180404'!J24</f>
        <v>0.36153185532801047</v>
      </c>
      <c r="K24" s="32">
        <f>'20180608'!K24-'20180404'!K24</f>
        <v>-1.0940256609925259</v>
      </c>
      <c r="L24" s="32">
        <f>'20180608'!L24-'20180404'!L24</f>
        <v>2.3480667021190893</v>
      </c>
      <c r="M24" s="32">
        <f>'20180608'!M24-'20180404'!M24</f>
        <v>1.7665829589813331</v>
      </c>
      <c r="N24" s="32">
        <f>'20180608'!N24-'20180404'!N24</f>
        <v>1.6857933688629867</v>
      </c>
    </row>
    <row r="25" spans="1:14" s="18" customFormat="1" x14ac:dyDescent="0.25">
      <c r="A25" s="15"/>
      <c r="B25" s="16" t="s">
        <v>60</v>
      </c>
      <c r="C25" s="16" t="s">
        <v>61</v>
      </c>
      <c r="D25" s="17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x14ac:dyDescent="0.25">
      <c r="A26" s="12">
        <f>A24+1</f>
        <v>19</v>
      </c>
      <c r="B26" s="1" t="s">
        <v>2</v>
      </c>
      <c r="C26" s="1" t="s">
        <v>3</v>
      </c>
      <c r="D26" s="3" t="s">
        <v>134</v>
      </c>
      <c r="E26" s="31">
        <f>'20180608'!E26-'20180404'!E26</f>
        <v>0</v>
      </c>
      <c r="F26" s="31">
        <f>'20180608'!F26-'20180404'!F26</f>
        <v>0</v>
      </c>
      <c r="G26" s="31">
        <f>'20180608'!G26-'20180404'!G26</f>
        <v>0</v>
      </c>
      <c r="H26" s="31">
        <f>'20180608'!H26-'20180404'!H26</f>
        <v>0</v>
      </c>
      <c r="I26" s="31">
        <f>'20180608'!I26-'20180404'!I26</f>
        <v>7.0999999999912689E-2</v>
      </c>
      <c r="J26" s="31">
        <f>'20180608'!J26-'20180404'!J26</f>
        <v>-3.9000000000669388E-2</v>
      </c>
      <c r="K26" s="32">
        <f>'20180608'!K26-'20180404'!K26</f>
        <v>-353.01190286526617</v>
      </c>
      <c r="L26" s="32">
        <f>'20180608'!L26-'20180404'!L26</f>
        <v>-228.31957199455428</v>
      </c>
      <c r="M26" s="32">
        <f>'20180608'!M26-'20180404'!M26</f>
        <v>-1.6840157660772093</v>
      </c>
      <c r="N26" s="32">
        <f>'20180608'!N26-'20180404'!N26</f>
        <v>303.71065870694656</v>
      </c>
    </row>
    <row r="27" spans="1:14" x14ac:dyDescent="0.25">
      <c r="A27" s="12">
        <f>A26+1</f>
        <v>20</v>
      </c>
      <c r="B27" s="1" t="s">
        <v>52</v>
      </c>
      <c r="C27" s="1" t="s">
        <v>4</v>
      </c>
      <c r="D27" s="3" t="s">
        <v>134</v>
      </c>
      <c r="E27" s="31">
        <f>'20180608'!E27-'20180404'!E27</f>
        <v>0</v>
      </c>
      <c r="F27" s="31">
        <f>'20180608'!F27-'20180404'!F27</f>
        <v>0</v>
      </c>
      <c r="G27" s="31">
        <f>'20180608'!G27-'20180404'!G27</f>
        <v>0</v>
      </c>
      <c r="H27" s="31">
        <f>'20180608'!H27-'20180404'!H27</f>
        <v>0</v>
      </c>
      <c r="I27" s="31">
        <f>'20180608'!I27-'20180404'!I27</f>
        <v>2.2999999999228748E-2</v>
      </c>
      <c r="J27" s="31">
        <f>'20180608'!J27-'20180404'!J27</f>
        <v>12.053000000000793</v>
      </c>
      <c r="K27" s="32">
        <f>'20180608'!K27-'20180404'!K27</f>
        <v>105.66104761681345</v>
      </c>
      <c r="L27" s="32">
        <f>'20180608'!L27-'20180404'!L27</f>
        <v>129.27230916088138</v>
      </c>
      <c r="M27" s="32">
        <f>'20180608'!M27-'20180404'!M27</f>
        <v>154.85302732736909</v>
      </c>
      <c r="N27" s="32">
        <f>'20180608'!N27-'20180404'!N27</f>
        <v>186.66867110094154</v>
      </c>
    </row>
    <row r="28" spans="1:14" x14ac:dyDescent="0.25">
      <c r="A28" s="12">
        <f t="shared" ref="A28:A32" si="2">A27+1</f>
        <v>21</v>
      </c>
      <c r="B28" s="1" t="s">
        <v>53</v>
      </c>
      <c r="C28" s="1" t="s">
        <v>5</v>
      </c>
      <c r="D28" s="3" t="s">
        <v>134</v>
      </c>
      <c r="E28" s="31">
        <f>'20180608'!E28-'20180404'!E28</f>
        <v>0</v>
      </c>
      <c r="F28" s="31">
        <f>'20180608'!F28-'20180404'!F28</f>
        <v>0</v>
      </c>
      <c r="G28" s="31">
        <f>'20180608'!G28-'20180404'!G28</f>
        <v>0</v>
      </c>
      <c r="H28" s="31">
        <f>'20180608'!H28-'20180404'!H28</f>
        <v>0</v>
      </c>
      <c r="I28" s="31">
        <f>'20180608'!I28-'20180404'!I28</f>
        <v>-1.1000000000003638</v>
      </c>
      <c r="J28" s="31">
        <f>'20180608'!J28-'20180404'!J28</f>
        <v>-21.596999999999753</v>
      </c>
      <c r="K28" s="32">
        <f>'20180608'!K28-'20180404'!K28</f>
        <v>-384.19057208105187</v>
      </c>
      <c r="L28" s="32">
        <f>'20180608'!L28-'20180404'!L28</f>
        <v>-402.19567944122082</v>
      </c>
      <c r="M28" s="32">
        <f>'20180608'!M28-'20180404'!M28</f>
        <v>-288.16994349406741</v>
      </c>
      <c r="N28" s="32">
        <f>'20180608'!N28-'20180404'!N28</f>
        <v>-164.74817825041828</v>
      </c>
    </row>
    <row r="29" spans="1:14" x14ac:dyDescent="0.25">
      <c r="A29" s="12">
        <f t="shared" si="2"/>
        <v>22</v>
      </c>
      <c r="B29" s="1" t="s">
        <v>54</v>
      </c>
      <c r="C29" s="1" t="s">
        <v>6</v>
      </c>
      <c r="D29" s="3" t="s">
        <v>134</v>
      </c>
      <c r="E29" s="31">
        <f>'20180608'!E29-'20180404'!E29</f>
        <v>0</v>
      </c>
      <c r="F29" s="31">
        <f>'20180608'!F29-'20180404'!F29</f>
        <v>0</v>
      </c>
      <c r="G29" s="31">
        <f>'20180608'!G29-'20180404'!G29</f>
        <v>0</v>
      </c>
      <c r="H29" s="31">
        <f>'20180608'!H29-'20180404'!H29</f>
        <v>0</v>
      </c>
      <c r="I29" s="31">
        <f>'20180608'!I29-'20180404'!I29</f>
        <v>4.7999999999774445E-2</v>
      </c>
      <c r="J29" s="31">
        <f>'20180608'!J29-'20180404'!J29</f>
        <v>-0.60199999999986176</v>
      </c>
      <c r="K29" s="32">
        <f>'20180608'!K29-'20180404'!K29</f>
        <v>282.42159639753572</v>
      </c>
      <c r="L29" s="32">
        <f>'20180608'!L29-'20180404'!L29</f>
        <v>582.67295584678595</v>
      </c>
      <c r="M29" s="32">
        <f>'20180608'!M29-'20180404'!M29</f>
        <v>613.77619872771265</v>
      </c>
      <c r="N29" s="32">
        <f>'20180608'!N29-'20180404'!N29</f>
        <v>593.13240862418661</v>
      </c>
    </row>
    <row r="30" spans="1:14" x14ac:dyDescent="0.25">
      <c r="A30" s="12">
        <f t="shared" si="2"/>
        <v>23</v>
      </c>
      <c r="B30" s="1" t="s">
        <v>55</v>
      </c>
      <c r="C30" s="1" t="s">
        <v>58</v>
      </c>
      <c r="D30" s="3" t="s">
        <v>134</v>
      </c>
      <c r="E30" s="31">
        <f>'20180608'!E30-'20180404'!E30</f>
        <v>0</v>
      </c>
      <c r="F30" s="31">
        <f>'20180608'!F30-'20180404'!F30</f>
        <v>0</v>
      </c>
      <c r="G30" s="31">
        <f>'20180608'!G30-'20180404'!G30</f>
        <v>0</v>
      </c>
      <c r="H30" s="31">
        <f>'20180608'!H30-'20180404'!H30</f>
        <v>0</v>
      </c>
      <c r="I30" s="31">
        <f>'20180608'!I30-'20180404'!I30</f>
        <v>-1.1480000000000246</v>
      </c>
      <c r="J30" s="31">
        <f>'20180608'!J30-'20180404'!J30</f>
        <v>-20.995000000000005</v>
      </c>
      <c r="K30" s="32">
        <f>'20180608'!K30-'20180404'!K30</f>
        <v>-666.61216847858782</v>
      </c>
      <c r="L30" s="32">
        <f>'20180608'!L30-'20180404'!L30</f>
        <v>-984.86863528800723</v>
      </c>
      <c r="M30" s="32">
        <f>'20180608'!M30-'20180404'!M30</f>
        <v>-901.94614222177984</v>
      </c>
      <c r="N30" s="32">
        <f>'20180608'!N30-'20180404'!N30</f>
        <v>-757.88058687460432</v>
      </c>
    </row>
    <row r="31" spans="1:14" x14ac:dyDescent="0.25">
      <c r="A31" s="12">
        <f t="shared" si="2"/>
        <v>24</v>
      </c>
      <c r="B31" s="1" t="s">
        <v>8</v>
      </c>
      <c r="C31" s="1" t="s">
        <v>9</v>
      </c>
      <c r="D31" s="3" t="s">
        <v>134</v>
      </c>
      <c r="E31" s="31">
        <f>'20180608'!E31-'20180404'!E31</f>
        <v>0</v>
      </c>
      <c r="F31" s="31">
        <f>'20180608'!F31-'20180404'!F31</f>
        <v>0</v>
      </c>
      <c r="G31" s="31">
        <f>'20180608'!G31-'20180404'!G31</f>
        <v>0</v>
      </c>
      <c r="H31" s="31">
        <f>'20180608'!H31-'20180404'!H31</f>
        <v>0</v>
      </c>
      <c r="I31" s="31">
        <f>'20180608'!I31-'20180404'!I31</f>
        <v>-3.6000000000058208E-2</v>
      </c>
      <c r="J31" s="31">
        <f>'20180608'!J31-'20180404'!J31</f>
        <v>66.945999999999913</v>
      </c>
      <c r="K31" s="32">
        <f>'20180608'!K31-'20180404'!K31</f>
        <v>-227.65490346413571</v>
      </c>
      <c r="L31" s="32">
        <f>'20180608'!L31-'20180404'!L31</f>
        <v>-359.44999775700126</v>
      </c>
      <c r="M31" s="32">
        <f>'20180608'!M31-'20180404'!M31</f>
        <v>-480.69953614931364</v>
      </c>
      <c r="N31" s="32">
        <f>'20180608'!N31-'20180404'!N31</f>
        <v>-635.23571941267437</v>
      </c>
    </row>
    <row r="32" spans="1:14" x14ac:dyDescent="0.25">
      <c r="A32" s="12">
        <f t="shared" si="2"/>
        <v>25</v>
      </c>
      <c r="B32" s="1" t="s">
        <v>10</v>
      </c>
      <c r="C32" s="1" t="s">
        <v>11</v>
      </c>
      <c r="D32" s="3" t="s">
        <v>134</v>
      </c>
      <c r="E32" s="31">
        <f>'20180608'!E32-'20180404'!E32</f>
        <v>0</v>
      </c>
      <c r="F32" s="31">
        <f>'20180608'!F32-'20180404'!F32</f>
        <v>0</v>
      </c>
      <c r="G32" s="31">
        <f>'20180608'!G32-'20180404'!G32</f>
        <v>0</v>
      </c>
      <c r="H32" s="31">
        <f>'20180608'!H32-'20180404'!H32</f>
        <v>0</v>
      </c>
      <c r="I32" s="31">
        <f>'20180608'!I32-'20180404'!I32</f>
        <v>4.6000000000276486E-2</v>
      </c>
      <c r="J32" s="31">
        <f>'20180608'!J32-'20180404'!J32</f>
        <v>51.826000000000931</v>
      </c>
      <c r="K32" s="32">
        <f>'20180608'!K32-'20180404'!K32</f>
        <v>-766.55959656444247</v>
      </c>
      <c r="L32" s="32">
        <f>'20180608'!L32-'20180404'!L32</f>
        <v>-704.33161291717261</v>
      </c>
      <c r="M32" s="32">
        <f>'20180608'!M32-'20180404'!M32</f>
        <v>-430.62997576050475</v>
      </c>
      <c r="N32" s="32">
        <f>'20180608'!N32-'20180404'!N32</f>
        <v>-117.72020839348988</v>
      </c>
    </row>
    <row r="33" spans="1:14" x14ac:dyDescent="0.25">
      <c r="A33" s="8"/>
      <c r="B33" s="9" t="s">
        <v>62</v>
      </c>
      <c r="C33" s="9" t="s">
        <v>63</v>
      </c>
      <c r="D33" s="11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ht="16.5" x14ac:dyDescent="0.3">
      <c r="A34" s="12">
        <f>A32+1</f>
        <v>26</v>
      </c>
      <c r="B34" s="1" t="s">
        <v>64</v>
      </c>
      <c r="C34" s="1" t="s">
        <v>65</v>
      </c>
      <c r="D34" s="45" t="s">
        <v>135</v>
      </c>
      <c r="E34" s="31">
        <f>'20180608'!E34-'20180404'!E34</f>
        <v>0</v>
      </c>
      <c r="F34" s="31">
        <f>'20180608'!F34-'20180404'!F34</f>
        <v>0</v>
      </c>
      <c r="G34" s="31">
        <f>'20180608'!G34-'20180404'!G34</f>
        <v>0</v>
      </c>
      <c r="H34" s="31">
        <f>'20180608'!H34-'20180404'!H34</f>
        <v>0</v>
      </c>
      <c r="I34" s="31">
        <f>'20180608'!I34-'20180404'!I34</f>
        <v>-2.0485706704675977E-4</v>
      </c>
      <c r="J34" s="31">
        <f>'20180608'!J34-'20180404'!J34</f>
        <v>2.5910968080040675E-2</v>
      </c>
      <c r="K34" s="32">
        <f>'20180608'!K34-'20180404'!K34</f>
        <v>-9.1608267296862778E-2</v>
      </c>
      <c r="L34" s="32">
        <f>'20180608'!L34-'20180404'!L34</f>
        <v>-4.0208714027258452E-2</v>
      </c>
      <c r="M34" s="32">
        <f>'20180608'!M34-'20180404'!M34</f>
        <v>-3.5665628603084087E-2</v>
      </c>
      <c r="N34" s="32">
        <f>'20180608'!N34-'20180404'!N34</f>
        <v>3.0015967136392874E-2</v>
      </c>
    </row>
    <row r="35" spans="1:14" ht="16.5" x14ac:dyDescent="0.3">
      <c r="A35" s="12">
        <f>A34+1</f>
        <v>27</v>
      </c>
      <c r="B35" s="19" t="s">
        <v>66</v>
      </c>
      <c r="C35" s="19" t="s">
        <v>67</v>
      </c>
      <c r="D35" s="45" t="s">
        <v>135</v>
      </c>
      <c r="E35" s="31">
        <f>'20180608'!E35-'20180404'!E35</f>
        <v>0</v>
      </c>
      <c r="F35" s="31">
        <f>'20180608'!F35-'20180404'!F35</f>
        <v>0</v>
      </c>
      <c r="G35" s="31">
        <f>'20180608'!G35-'20180404'!G35</f>
        <v>0</v>
      </c>
      <c r="H35" s="31">
        <f>'20180608'!H35-'20180404'!H35</f>
        <v>0</v>
      </c>
      <c r="I35" s="31">
        <f>'20180608'!I35-'20180404'!I35</f>
        <v>9.8442569520784673E-4</v>
      </c>
      <c r="J35" s="31">
        <f>'20180608'!J35-'20180404'!J35</f>
        <v>-9.6681702875400788E-4</v>
      </c>
      <c r="K35" s="32">
        <f>'20180608'!K35-'20180404'!K35</f>
        <v>-0.30000000000000027</v>
      </c>
      <c r="L35" s="32">
        <f>'20180608'!L35-'20180404'!L35</f>
        <v>0</v>
      </c>
      <c r="M35" s="32">
        <f>'20180608'!M35-'20180404'!M35</f>
        <v>0</v>
      </c>
      <c r="N35" s="32">
        <f>'20180608'!N35-'20180404'!N35</f>
        <v>0</v>
      </c>
    </row>
    <row r="36" spans="1:14" ht="16.5" x14ac:dyDescent="0.3">
      <c r="A36" s="12">
        <f t="shared" ref="A36:A41" si="3">A35+1</f>
        <v>28</v>
      </c>
      <c r="B36" s="19" t="s">
        <v>68</v>
      </c>
      <c r="C36" s="19" t="s">
        <v>69</v>
      </c>
      <c r="D36" s="45" t="s">
        <v>135</v>
      </c>
      <c r="E36" s="31">
        <f>'20180608'!E36-'20180404'!E36</f>
        <v>0</v>
      </c>
      <c r="F36" s="31">
        <f>'20180608'!F36-'20180404'!F36</f>
        <v>0</v>
      </c>
      <c r="G36" s="31">
        <f>'20180608'!G36-'20180404'!G36</f>
        <v>0</v>
      </c>
      <c r="H36" s="31">
        <f>'20180608'!H36-'20180404'!H36</f>
        <v>0</v>
      </c>
      <c r="I36" s="31">
        <f>'20180608'!I36-'20180404'!I36</f>
        <v>8.6803057311612974E-4</v>
      </c>
      <c r="J36" s="31">
        <f>'20180608'!J36-'20180404'!J36</f>
        <v>0.25719065766622862</v>
      </c>
      <c r="K36" s="32">
        <f>'20180608'!K36-'20180404'!K36</f>
        <v>1</v>
      </c>
      <c r="L36" s="32">
        <f>'20180608'!L36-'20180404'!L36</f>
        <v>-0.17550324508565529</v>
      </c>
      <c r="M36" s="32">
        <f>'20180608'!M36-'20180404'!M36</f>
        <v>-1.0968952817853594E-2</v>
      </c>
      <c r="N36" s="32">
        <f>'20180608'!N36-'20180404'!N36</f>
        <v>-1.0968952817853594E-2</v>
      </c>
    </row>
    <row r="37" spans="1:14" ht="16.5" x14ac:dyDescent="0.3">
      <c r="A37" s="12">
        <f t="shared" si="3"/>
        <v>29</v>
      </c>
      <c r="B37" s="19" t="s">
        <v>70</v>
      </c>
      <c r="C37" s="19" t="s">
        <v>71</v>
      </c>
      <c r="D37" s="45" t="s">
        <v>135</v>
      </c>
      <c r="E37" s="31">
        <f>'20180608'!E37-'20180404'!E37</f>
        <v>0</v>
      </c>
      <c r="F37" s="31">
        <f>'20180608'!F37-'20180404'!F37</f>
        <v>0</v>
      </c>
      <c r="G37" s="31">
        <f>'20180608'!G37-'20180404'!G37</f>
        <v>0</v>
      </c>
      <c r="H37" s="31">
        <f>'20180608'!H37-'20180404'!H37</f>
        <v>0</v>
      </c>
      <c r="I37" s="31">
        <f>'20180608'!I37-'20180404'!I37</f>
        <v>-4.1215744464722093E-3</v>
      </c>
      <c r="J37" s="31">
        <f>'20180608'!J37-'20180404'!J37</f>
        <v>-0.18037039297179547</v>
      </c>
      <c r="K37" s="32">
        <f>'20180608'!K37-'20180404'!K37</f>
        <v>-7.9792294853613441</v>
      </c>
      <c r="L37" s="32">
        <f>'20180608'!L37-'20180404'!L37</f>
        <v>-2.4804005073696089</v>
      </c>
      <c r="M37" s="32">
        <f>'20180608'!M37-'20180404'!M37</f>
        <v>1.5585416370427652</v>
      </c>
      <c r="N37" s="32">
        <f>'20180608'!N37-'20180404'!N37</f>
        <v>1.8040534770271819</v>
      </c>
    </row>
    <row r="38" spans="1:14" ht="16.5" x14ac:dyDescent="0.3">
      <c r="A38" s="12">
        <f t="shared" si="3"/>
        <v>30</v>
      </c>
      <c r="B38" s="19" t="s">
        <v>72</v>
      </c>
      <c r="C38" s="19" t="s">
        <v>73</v>
      </c>
      <c r="D38" s="45" t="s">
        <v>135</v>
      </c>
      <c r="E38" s="31">
        <f>'20180608'!E38-'20180404'!E38</f>
        <v>0</v>
      </c>
      <c r="F38" s="31">
        <f>'20180608'!F38-'20180404'!F38</f>
        <v>0</v>
      </c>
      <c r="G38" s="31">
        <f>'20180608'!G38-'20180404'!G38</f>
        <v>0</v>
      </c>
      <c r="H38" s="31">
        <f>'20180608'!H38-'20180404'!H38</f>
        <v>0</v>
      </c>
      <c r="I38" s="31">
        <f>'20180608'!I38-'20180404'!I38</f>
        <v>1.1241101086199023E-3</v>
      </c>
      <c r="J38" s="31">
        <f>'20180608'!J38-'20180404'!J38</f>
        <v>-3.3021081403319386E-3</v>
      </c>
      <c r="K38" s="32">
        <f>'20180608'!K38-'20180404'!K38</f>
        <v>-0.49060033390131252</v>
      </c>
      <c r="L38" s="32">
        <f>'20180608'!L38-'20180404'!L38</f>
        <v>-0.21804459284502764</v>
      </c>
      <c r="M38" s="32">
        <f>'20180608'!M38-'20180404'!M38</f>
        <v>-1.3627787052814533E-2</v>
      </c>
      <c r="N38" s="32">
        <f>'20180608'!N38-'20180404'!N38</f>
        <v>-1.3627787052814533E-2</v>
      </c>
    </row>
    <row r="39" spans="1:14" x14ac:dyDescent="0.25">
      <c r="A39" s="12">
        <f t="shared" si="3"/>
        <v>31</v>
      </c>
      <c r="B39" s="19" t="s">
        <v>74</v>
      </c>
      <c r="C39" s="19" t="s">
        <v>75</v>
      </c>
      <c r="D39" s="20" t="s">
        <v>59</v>
      </c>
      <c r="E39" s="31" t="s">
        <v>59</v>
      </c>
      <c r="F39" s="31" t="s">
        <v>59</v>
      </c>
      <c r="G39" s="31" t="s">
        <v>59</v>
      </c>
      <c r="H39" s="31" t="s">
        <v>59</v>
      </c>
      <c r="I39" s="31" t="s">
        <v>59</v>
      </c>
      <c r="J39" s="31" t="s">
        <v>59</v>
      </c>
      <c r="K39" s="32" t="s">
        <v>59</v>
      </c>
      <c r="L39" s="32" t="s">
        <v>59</v>
      </c>
      <c r="M39" s="32" t="s">
        <v>59</v>
      </c>
      <c r="N39" s="32" t="s">
        <v>59</v>
      </c>
    </row>
    <row r="40" spans="1:14" ht="16.5" x14ac:dyDescent="0.3">
      <c r="A40" s="12">
        <f t="shared" si="3"/>
        <v>32</v>
      </c>
      <c r="B40" s="19" t="s">
        <v>76</v>
      </c>
      <c r="C40" s="19" t="s">
        <v>77</v>
      </c>
      <c r="D40" s="45" t="s">
        <v>135</v>
      </c>
      <c r="E40" s="31">
        <f>'20180608'!E40-'20180404'!E40</f>
        <v>0</v>
      </c>
      <c r="F40" s="31">
        <f>'20180608'!F40-'20180404'!F40</f>
        <v>0</v>
      </c>
      <c r="G40" s="31">
        <f>'20180608'!G40-'20180404'!G40</f>
        <v>0</v>
      </c>
      <c r="H40" s="31">
        <f>'20180608'!H40-'20180404'!H40</f>
        <v>0</v>
      </c>
      <c r="I40" s="31">
        <f>'20180608'!I40-'20180404'!I40</f>
        <v>4.5384363744460643E-5</v>
      </c>
      <c r="J40" s="31">
        <f>'20180608'!J40-'20180404'!J40</f>
        <v>-3.2610968338673274E-3</v>
      </c>
      <c r="K40" s="32">
        <f>'20180608'!K40-'20180404'!K40</f>
        <v>-0.78259153522398872</v>
      </c>
      <c r="L40" s="32">
        <f>'20180608'!L40-'20180404'!L40</f>
        <v>-0.78259153522398872</v>
      </c>
      <c r="M40" s="32">
        <f>'20180608'!M40-'20180404'!M40</f>
        <v>-0.78259153522398872</v>
      </c>
      <c r="N40" s="32">
        <f>'20180608'!N40-'20180404'!N40</f>
        <v>-0.78259153522398872</v>
      </c>
    </row>
    <row r="41" spans="1:14" ht="16.5" x14ac:dyDescent="0.3">
      <c r="A41" s="12">
        <f t="shared" si="3"/>
        <v>33</v>
      </c>
      <c r="B41" s="19" t="s">
        <v>78</v>
      </c>
      <c r="C41" s="19" t="s">
        <v>79</v>
      </c>
      <c r="D41" s="45" t="s">
        <v>135</v>
      </c>
      <c r="E41" s="31">
        <f>'20180608'!E41-'20180404'!E41</f>
        <v>0</v>
      </c>
      <c r="F41" s="31">
        <f>'20180608'!F41-'20180404'!F41</f>
        <v>0</v>
      </c>
      <c r="G41" s="31">
        <f>'20180608'!G41-'20180404'!G41</f>
        <v>0</v>
      </c>
      <c r="H41" s="31">
        <f>'20180608'!H41-'20180404'!H41</f>
        <v>0</v>
      </c>
      <c r="I41" s="31">
        <f>'20180608'!I41-'20180404'!I41</f>
        <v>5.8699365457925978E-4</v>
      </c>
      <c r="J41" s="31">
        <f>'20180608'!J41-'20180404'!J41</f>
        <v>-1.8735855831664594E-2</v>
      </c>
      <c r="K41" s="32">
        <f>'20180608'!K41-'20180404'!K41</f>
        <v>-3.6</v>
      </c>
      <c r="L41" s="32">
        <f>'20180608'!L41-'20180404'!L41</f>
        <v>-1.6</v>
      </c>
      <c r="M41" s="32">
        <f>'20180608'!M41-'20180404'!M41</f>
        <v>-0.10000000000000009</v>
      </c>
      <c r="N41" s="32">
        <f>'20180608'!N41-'20180404'!N41</f>
        <v>-0.10000000000000009</v>
      </c>
    </row>
    <row r="42" spans="1:14" x14ac:dyDescent="0.25">
      <c r="A42" s="8"/>
      <c r="B42" s="9" t="s">
        <v>80</v>
      </c>
      <c r="C42" s="9" t="s">
        <v>81</v>
      </c>
      <c r="D42" s="11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 ht="16.5" x14ac:dyDescent="0.3">
      <c r="A43" s="12">
        <f>A41+1</f>
        <v>34</v>
      </c>
      <c r="B43" s="1" t="s">
        <v>2</v>
      </c>
      <c r="C43" s="1" t="s">
        <v>3</v>
      </c>
      <c r="D43" s="45" t="s">
        <v>135</v>
      </c>
      <c r="E43" s="31">
        <f>'20180608'!E43-'20180404'!E43</f>
        <v>0</v>
      </c>
      <c r="F43" s="31">
        <f>'20180608'!F43-'20180404'!F43</f>
        <v>0</v>
      </c>
      <c r="G43" s="31">
        <f>'20180608'!G43-'20180404'!G43</f>
        <v>0</v>
      </c>
      <c r="H43" s="31">
        <f>'20180608'!H43-'20180404'!H43</f>
        <v>0</v>
      </c>
      <c r="I43" s="31">
        <f>'20180608'!I43-'20180404'!I43</f>
        <v>-3.2820423567914148E-4</v>
      </c>
      <c r="J43" s="31">
        <f>'20180608'!J43-'20180404'!J43</f>
        <v>2.74348662932411E-4</v>
      </c>
      <c r="K43" s="32">
        <f>'20180608'!K43-'20180404'!K43</f>
        <v>-1.1157910362364669</v>
      </c>
      <c r="L43" s="32">
        <f>'20180608'!L43-'20180404'!L43</f>
        <v>0.47835934709251271</v>
      </c>
      <c r="M43" s="32">
        <f>'20180608'!M43-'20180404'!M43</f>
        <v>0.78114027674359021</v>
      </c>
      <c r="N43" s="32">
        <f>'20180608'!N43-'20180404'!N43</f>
        <v>0.97658127191401722</v>
      </c>
    </row>
    <row r="44" spans="1:14" ht="16.5" x14ac:dyDescent="0.3">
      <c r="A44" s="12">
        <f>A43+1</f>
        <v>35</v>
      </c>
      <c r="B44" s="1" t="s">
        <v>52</v>
      </c>
      <c r="C44" s="1" t="s">
        <v>4</v>
      </c>
      <c r="D44" s="45" t="s">
        <v>135</v>
      </c>
      <c r="E44" s="31">
        <f>'20180608'!E44-'20180404'!E44</f>
        <v>0</v>
      </c>
      <c r="F44" s="31">
        <f>'20180608'!F44-'20180404'!F44</f>
        <v>0</v>
      </c>
      <c r="G44" s="31">
        <f>'20180608'!G44-'20180404'!G44</f>
        <v>0</v>
      </c>
      <c r="H44" s="31">
        <f>'20180608'!H44-'20180404'!H44</f>
        <v>0</v>
      </c>
      <c r="I44" s="31">
        <f>'20180608'!I44-'20180404'!I44</f>
        <v>-6.0952215196696802E-5</v>
      </c>
      <c r="J44" s="31">
        <f>'20180608'!J44-'20180404'!J44</f>
        <v>-8.1023442478178609E-5</v>
      </c>
      <c r="K44" s="32">
        <f>'20180608'!K44-'20180404'!K44</f>
        <v>0.14187170437766394</v>
      </c>
      <c r="L44" s="32">
        <f>'20180608'!L44-'20180404'!L44</f>
        <v>8.9017515791605051E-2</v>
      </c>
      <c r="M44" s="32">
        <f>'20180608'!M44-'20180404'!M44</f>
        <v>6.4070427355859383E-2</v>
      </c>
      <c r="N44" s="32">
        <f>'20180608'!N44-'20180404'!N44</f>
        <v>7.7876803783040349E-2</v>
      </c>
    </row>
    <row r="45" spans="1:14" ht="16.5" x14ac:dyDescent="0.3">
      <c r="A45" s="12">
        <f t="shared" ref="A45:A49" si="4">A44+1</f>
        <v>36</v>
      </c>
      <c r="B45" s="1" t="s">
        <v>53</v>
      </c>
      <c r="C45" s="1" t="s">
        <v>5</v>
      </c>
      <c r="D45" s="45" t="s">
        <v>135</v>
      </c>
      <c r="E45" s="31">
        <f>'20180608'!E45-'20180404'!E45</f>
        <v>0</v>
      </c>
      <c r="F45" s="31">
        <f>'20180608'!F45-'20180404'!F45</f>
        <v>0</v>
      </c>
      <c r="G45" s="31">
        <f>'20180608'!G45-'20180404'!G45</f>
        <v>0</v>
      </c>
      <c r="H45" s="31">
        <f>'20180608'!H45-'20180404'!H45</f>
        <v>0</v>
      </c>
      <c r="I45" s="31">
        <f>'20180608'!I45-'20180404'!I45</f>
        <v>-3.877498612970395E-3</v>
      </c>
      <c r="J45" s="31">
        <f>'20180608'!J45-'20180404'!J45</f>
        <v>-4.3245432796564121E-2</v>
      </c>
      <c r="K45" s="32">
        <f>'20180608'!K45-'20180404'!K45</f>
        <v>0.61694682973690051</v>
      </c>
      <c r="L45" s="32">
        <f>'20180608'!L45-'20180404'!L45</f>
        <v>0.77037197007884139</v>
      </c>
      <c r="M45" s="32">
        <f>'20180608'!M45-'20180404'!M45</f>
        <v>0.24234628202335418</v>
      </c>
      <c r="N45" s="32">
        <f>'20180608'!N45-'20180404'!N45</f>
        <v>0.11644886724259185</v>
      </c>
    </row>
    <row r="46" spans="1:14" ht="16.5" x14ac:dyDescent="0.3">
      <c r="A46" s="12">
        <f t="shared" si="4"/>
        <v>37</v>
      </c>
      <c r="B46" s="1" t="s">
        <v>54</v>
      </c>
      <c r="C46" s="1" t="s">
        <v>6</v>
      </c>
      <c r="D46" s="45" t="s">
        <v>135</v>
      </c>
      <c r="E46" s="31">
        <f>'20180608'!E46-'20180404'!E46</f>
        <v>0</v>
      </c>
      <c r="F46" s="31">
        <f>'20180608'!F46-'20180404'!F46</f>
        <v>0</v>
      </c>
      <c r="G46" s="31">
        <f>'20180608'!G46-'20180404'!G46</f>
        <v>0</v>
      </c>
      <c r="H46" s="31">
        <f>'20180608'!H46-'20180404'!H46</f>
        <v>0</v>
      </c>
      <c r="I46" s="31">
        <f>'20180608'!I46-'20180404'!I46</f>
        <v>-1.4065895817427787E-5</v>
      </c>
      <c r="J46" s="31">
        <f>'20180608'!J46-'20180404'!J46</f>
        <v>-1.7748111793256527E-3</v>
      </c>
      <c r="K46" s="32">
        <f>'20180608'!K46-'20180404'!K46</f>
        <v>1.1380023144124474</v>
      </c>
      <c r="L46" s="32">
        <f>'20180608'!L46-'20180404'!L46</f>
        <v>1.0764911689800525</v>
      </c>
      <c r="M46" s="32">
        <f>'20180608'!M46-'20180404'!M46</f>
        <v>8.1261974661833047E-2</v>
      </c>
      <c r="N46" s="32">
        <f>'20180608'!N46-'20180404'!N46</f>
        <v>-8.0111324035959441E-2</v>
      </c>
    </row>
    <row r="47" spans="1:14" ht="16.5" x14ac:dyDescent="0.3">
      <c r="A47" s="12">
        <f t="shared" si="4"/>
        <v>38</v>
      </c>
      <c r="B47" s="1" t="s">
        <v>55</v>
      </c>
      <c r="C47" s="1" t="s">
        <v>58</v>
      </c>
      <c r="D47" s="45" t="s">
        <v>135</v>
      </c>
      <c r="E47" s="31">
        <f>'20180608'!E47-'20180404'!E47</f>
        <v>0</v>
      </c>
      <c r="F47" s="31">
        <f>'20180608'!F47-'20180404'!F47</f>
        <v>0</v>
      </c>
      <c r="G47" s="31">
        <f>'20180608'!G47-'20180404'!G47</f>
        <v>0</v>
      </c>
      <c r="H47" s="31">
        <f>'20180608'!H47-'20180404'!H47</f>
        <v>0</v>
      </c>
      <c r="I47" s="31">
        <f>'20180608'!I47-'20180404'!I47</f>
        <v>-3.8634327171527261E-3</v>
      </c>
      <c r="J47" s="31">
        <f>'20180608'!J47-'20180404'!J47</f>
        <v>-4.1470621617238468E-2</v>
      </c>
      <c r="K47" s="32">
        <f>'20180608'!K47-'20180404'!K47</f>
        <v>-0.52105548467554685</v>
      </c>
      <c r="L47" s="32">
        <f>'20180608'!L47-'20180404'!L47</f>
        <v>-0.30611919890121109</v>
      </c>
      <c r="M47" s="32">
        <f>'20180608'!M47-'20180404'!M47</f>
        <v>0.16108430736152113</v>
      </c>
      <c r="N47" s="32">
        <f>'20180608'!N47-'20180404'!N47</f>
        <v>0.19656019127855129</v>
      </c>
    </row>
    <row r="48" spans="1:14" ht="16.5" x14ac:dyDescent="0.3">
      <c r="A48" s="12">
        <f t="shared" si="4"/>
        <v>39</v>
      </c>
      <c r="B48" s="1" t="s">
        <v>8</v>
      </c>
      <c r="C48" s="1" t="s">
        <v>9</v>
      </c>
      <c r="D48" s="45" t="s">
        <v>135</v>
      </c>
      <c r="E48" s="31">
        <f>'20180608'!E48-'20180404'!E48</f>
        <v>0</v>
      </c>
      <c r="F48" s="31">
        <f>'20180608'!F48-'20180404'!F48</f>
        <v>0</v>
      </c>
      <c r="G48" s="31">
        <f>'20180608'!G48-'20180404'!G48</f>
        <v>0</v>
      </c>
      <c r="H48" s="31">
        <f>'20180608'!H48-'20180404'!H48</f>
        <v>0</v>
      </c>
      <c r="I48" s="31">
        <f>'20180608'!I48-'20180404'!I48</f>
        <v>-1.8285664559991588E-4</v>
      </c>
      <c r="J48" s="31">
        <f>'20180608'!J48-'20180404'!J48</f>
        <v>0.27176472812393238</v>
      </c>
      <c r="K48" s="32">
        <f>'20180608'!K48-'20180404'!K48</f>
        <v>-0.61485241905147126</v>
      </c>
      <c r="L48" s="32">
        <f>'20180608'!L48-'20180404'!L48</f>
        <v>8.9872928279622677E-2</v>
      </c>
      <c r="M48" s="32">
        <f>'20180608'!M48-'20180404'!M48</f>
        <v>0.19349487212650995</v>
      </c>
      <c r="N48" s="32">
        <f>'20180608'!N48-'20180404'!N48</f>
        <v>0.15381449740660713</v>
      </c>
    </row>
    <row r="49" spans="1:14" ht="16.5" x14ac:dyDescent="0.3">
      <c r="A49" s="12">
        <f t="shared" si="4"/>
        <v>40</v>
      </c>
      <c r="B49" s="1" t="s">
        <v>10</v>
      </c>
      <c r="C49" s="1" t="s">
        <v>11</v>
      </c>
      <c r="D49" s="45" t="s">
        <v>135</v>
      </c>
      <c r="E49" s="31">
        <f>'20180608'!E49-'20180404'!E49</f>
        <v>0</v>
      </c>
      <c r="F49" s="31">
        <f>'20180608'!F49-'20180404'!F49</f>
        <v>0</v>
      </c>
      <c r="G49" s="31">
        <f>'20180608'!G49-'20180404'!G49</f>
        <v>0</v>
      </c>
      <c r="H49" s="31">
        <f>'20180608'!H49-'20180404'!H49</f>
        <v>0</v>
      </c>
      <c r="I49" s="31">
        <f>'20180608'!I49-'20180404'!I49</f>
        <v>1.9692254140091237E-4</v>
      </c>
      <c r="J49" s="31">
        <f>'20180608'!J49-'20180404'!J49</f>
        <v>-0.22888114415951311</v>
      </c>
      <c r="K49" s="32">
        <f>'20180608'!K49-'20180404'!K49</f>
        <v>0.70799998773543038</v>
      </c>
      <c r="L49" s="32">
        <f>'20180608'!L49-'20180404'!L49</f>
        <v>-1.5824071166258129</v>
      </c>
      <c r="M49" s="32">
        <f>'20180608'!M49-'20180404'!M49</f>
        <v>-1.3078904476446334</v>
      </c>
      <c r="N49" s="32">
        <f>'20180608'!N49-'20180404'!N49</f>
        <v>-1.3450497016344118</v>
      </c>
    </row>
    <row r="50" spans="1:14" x14ac:dyDescent="0.25">
      <c r="A50" s="8"/>
      <c r="B50" s="9" t="s">
        <v>82</v>
      </c>
      <c r="C50" s="9" t="s">
        <v>83</v>
      </c>
      <c r="D50" s="11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ht="16.5" x14ac:dyDescent="0.3">
      <c r="A51" s="12">
        <f>A49+1</f>
        <v>41</v>
      </c>
      <c r="B51" s="1" t="s">
        <v>84</v>
      </c>
      <c r="C51" s="1" t="s">
        <v>85</v>
      </c>
      <c r="D51" s="45" t="s">
        <v>135</v>
      </c>
      <c r="E51" s="31">
        <f>'20180608'!E51-'20180404'!E51</f>
        <v>0</v>
      </c>
      <c r="F51" s="31">
        <f>'20180608'!F51-'20180404'!F51</f>
        <v>0</v>
      </c>
      <c r="G51" s="31">
        <f>'20180608'!G51-'20180404'!G51</f>
        <v>0</v>
      </c>
      <c r="H51" s="31">
        <f>'20180608'!H51-'20180404'!H51</f>
        <v>0</v>
      </c>
      <c r="I51" s="31">
        <f>'20180608'!I51-'20180404'!I51</f>
        <v>0</v>
      </c>
      <c r="J51" s="31">
        <f>'20180608'!J51-'20180404'!J51</f>
        <v>4.6673996701476206E-2</v>
      </c>
      <c r="K51" s="32">
        <f>'20180608'!K51-'20180404'!K51</f>
        <v>-0.30000000000000027</v>
      </c>
      <c r="L51" s="32">
        <f>'20180608'!L51-'20180404'!L51</f>
        <v>0</v>
      </c>
      <c r="M51" s="32">
        <f>'20180608'!M51-'20180404'!M51</f>
        <v>0</v>
      </c>
      <c r="N51" s="32">
        <f>'20180608'!N51-'20180404'!N51</f>
        <v>0</v>
      </c>
    </row>
    <row r="52" spans="1:14" x14ac:dyDescent="0.25">
      <c r="A52" s="8"/>
      <c r="B52" s="9" t="s">
        <v>86</v>
      </c>
      <c r="C52" s="9" t="s">
        <v>87</v>
      </c>
      <c r="D52" s="11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 s="19" customFormat="1" x14ac:dyDescent="0.25">
      <c r="A53" s="12">
        <f>A51+1</f>
        <v>42</v>
      </c>
      <c r="B53" s="19" t="s">
        <v>88</v>
      </c>
      <c r="C53" s="19" t="s">
        <v>12</v>
      </c>
      <c r="D53" s="3" t="s">
        <v>134</v>
      </c>
      <c r="E53" s="31">
        <f>'20180608'!E53-'20180404'!E53</f>
        <v>0</v>
      </c>
      <c r="F53" s="31">
        <f>'20180608'!F53-'20180404'!F53</f>
        <v>0</v>
      </c>
      <c r="G53" s="31">
        <f>'20180608'!G53-'20180404'!G53</f>
        <v>0</v>
      </c>
      <c r="H53" s="31">
        <f>'20180608'!H53-'20180404'!H53</f>
        <v>0</v>
      </c>
      <c r="I53" s="31">
        <f>'20180608'!I53-'20180404'!I53</f>
        <v>1.0000000002037268E-3</v>
      </c>
      <c r="J53" s="31">
        <f>'20180608'!J53-'20180404'!J53</f>
        <v>20.988999999999578</v>
      </c>
      <c r="K53" s="32">
        <f>'20180608'!K53-'20180404'!K53</f>
        <v>-113.52058081773066</v>
      </c>
      <c r="L53" s="32">
        <f>'20180608'!L53-'20180404'!L53</f>
        <v>-153.37342166921007</v>
      </c>
      <c r="M53" s="32">
        <f>'20180608'!M53-'20180404'!M53</f>
        <v>-156.81738185225004</v>
      </c>
      <c r="N53" s="32">
        <f>'20180608'!N53-'20180404'!N53</f>
        <v>-104.63843133084811</v>
      </c>
    </row>
    <row r="54" spans="1:14" s="19" customFormat="1" x14ac:dyDescent="0.25">
      <c r="A54" s="12">
        <f>A53+1</f>
        <v>43</v>
      </c>
      <c r="B54" s="19" t="s">
        <v>89</v>
      </c>
      <c r="C54" s="19" t="s">
        <v>90</v>
      </c>
      <c r="D54" s="3" t="s">
        <v>134</v>
      </c>
      <c r="E54" s="31">
        <f>'20180608'!E54-'20180404'!E54</f>
        <v>0</v>
      </c>
      <c r="F54" s="31">
        <f>'20180608'!F54-'20180404'!F54</f>
        <v>0</v>
      </c>
      <c r="G54" s="31">
        <f>'20180608'!G54-'20180404'!G54</f>
        <v>0</v>
      </c>
      <c r="H54" s="31">
        <f>'20180608'!H54-'20180404'!H54</f>
        <v>0</v>
      </c>
      <c r="I54" s="31">
        <f>'20180608'!I54-'20180404'!I54</f>
        <v>0</v>
      </c>
      <c r="J54" s="31">
        <f>'20180608'!J54-'20180404'!J54</f>
        <v>0</v>
      </c>
      <c r="K54" s="32">
        <f>'20180608'!K54-'20180404'!K54</f>
        <v>8.1628839053882984</v>
      </c>
      <c r="L54" s="32">
        <f>'20180608'!L54-'20180404'!L54</f>
        <v>8.6526569397101412</v>
      </c>
      <c r="M54" s="32">
        <f>'20180608'!M54-'20180404'!M54</f>
        <v>9.1285530713921617</v>
      </c>
      <c r="N54" s="32">
        <f>'20180608'!N54-'20180404'!N54</f>
        <v>9.5753957442411775</v>
      </c>
    </row>
    <row r="55" spans="1:14" s="19" customFormat="1" x14ac:dyDescent="0.25">
      <c r="A55" s="12">
        <f t="shared" ref="A55:A58" si="5">A54+1</f>
        <v>44</v>
      </c>
      <c r="B55" s="19" t="s">
        <v>91</v>
      </c>
      <c r="C55" s="19" t="s">
        <v>92</v>
      </c>
      <c r="D55" s="3" t="s">
        <v>134</v>
      </c>
      <c r="E55" s="31">
        <f>'20180608'!E55-'20180404'!E55</f>
        <v>0</v>
      </c>
      <c r="F55" s="31">
        <f>'20180608'!F55-'20180404'!F55</f>
        <v>0</v>
      </c>
      <c r="G55" s="31">
        <f>'20180608'!G55-'20180404'!G55</f>
        <v>0</v>
      </c>
      <c r="H55" s="31">
        <f>'20180608'!H55-'20180404'!H55</f>
        <v>0</v>
      </c>
      <c r="I55" s="31">
        <f>'20180608'!I55-'20180404'!I55</f>
        <v>0</v>
      </c>
      <c r="J55" s="31">
        <f>'20180608'!J55-'20180404'!J55</f>
        <v>0</v>
      </c>
      <c r="K55" s="32">
        <f>'20180608'!K55-'20180404'!K55</f>
        <v>10.110715387536402</v>
      </c>
      <c r="L55" s="32">
        <f>'20180608'!L55-'20180404'!L55</f>
        <v>10.71735831078513</v>
      </c>
      <c r="M55" s="32">
        <f>'20180608'!M55-'20180404'!M55</f>
        <v>11.306813017878085</v>
      </c>
      <c r="N55" s="32">
        <f>'20180608'!N55-'20180404'!N55</f>
        <v>11.860281515109818</v>
      </c>
    </row>
    <row r="56" spans="1:14" s="19" customFormat="1" x14ac:dyDescent="0.25">
      <c r="A56" s="12">
        <f t="shared" si="5"/>
        <v>45</v>
      </c>
      <c r="B56" s="19" t="s">
        <v>93</v>
      </c>
      <c r="C56" s="19" t="s">
        <v>94</v>
      </c>
      <c r="D56" s="3" t="s">
        <v>134</v>
      </c>
      <c r="E56" s="31">
        <f>'20180608'!E56-'20180404'!E56</f>
        <v>0</v>
      </c>
      <c r="F56" s="31">
        <f>'20180608'!F56-'20180404'!F56</f>
        <v>0</v>
      </c>
      <c r="G56" s="31">
        <f>'20180608'!G56-'20180404'!G56</f>
        <v>0</v>
      </c>
      <c r="H56" s="31">
        <f>'20180608'!H56-'20180404'!H56</f>
        <v>0</v>
      </c>
      <c r="I56" s="31">
        <f>'20180608'!I56-'20180404'!I56</f>
        <v>0</v>
      </c>
      <c r="J56" s="31">
        <f>'20180608'!J56-'20180404'!J56</f>
        <v>0</v>
      </c>
      <c r="K56" s="32">
        <f>'20180608'!K56-'20180404'!K56</f>
        <v>-1.947831482147194</v>
      </c>
      <c r="L56" s="32">
        <f>'20180608'!L56-'20180404'!L56</f>
        <v>-2.0647013710768078</v>
      </c>
      <c r="M56" s="32">
        <f>'20180608'!M56-'20180404'!M56</f>
        <v>-2.1782599464859231</v>
      </c>
      <c r="N56" s="32">
        <f>'20180608'!N56-'20180404'!N56</f>
        <v>-2.2848857708690957</v>
      </c>
    </row>
    <row r="57" spans="1:14" s="19" customFormat="1" x14ac:dyDescent="0.25">
      <c r="A57" s="12">
        <f t="shared" si="5"/>
        <v>46</v>
      </c>
      <c r="B57" s="19" t="s">
        <v>13</v>
      </c>
      <c r="C57" s="19" t="s">
        <v>14</v>
      </c>
      <c r="D57" s="3" t="s">
        <v>134</v>
      </c>
      <c r="E57" s="31">
        <f>'20180608'!E57-'20180404'!E57</f>
        <v>0</v>
      </c>
      <c r="F57" s="31">
        <f>'20180608'!F57-'20180404'!F57</f>
        <v>0</v>
      </c>
      <c r="G57" s="31">
        <f>'20180608'!G57-'20180404'!G57</f>
        <v>0</v>
      </c>
      <c r="H57" s="31">
        <f>'20180608'!H57-'20180404'!H57</f>
        <v>0</v>
      </c>
      <c r="I57" s="31">
        <f>'20180608'!I57-'20180404'!I57</f>
        <v>-1.0719999999996617</v>
      </c>
      <c r="J57" s="31">
        <f>'20180608'!J57-'20180404'!J57</f>
        <v>13.275000000000091</v>
      </c>
      <c r="K57" s="32">
        <f>'20180608'!K57-'20180404'!K57</f>
        <v>41.008450411290596</v>
      </c>
      <c r="L57" s="32">
        <f>'20180608'!L57-'20180404'!L57</f>
        <v>17.011559836283595</v>
      </c>
      <c r="M57" s="32">
        <f>'20180608'!M57-'20180404'!M57</f>
        <v>-7.5663541377734873</v>
      </c>
      <c r="N57" s="32">
        <f>'20180608'!N57-'20180404'!N57</f>
        <v>-65.302940365327231</v>
      </c>
    </row>
    <row r="58" spans="1:14" s="19" customFormat="1" x14ac:dyDescent="0.25">
      <c r="A58" s="12">
        <f t="shared" si="5"/>
        <v>47</v>
      </c>
      <c r="B58" s="19" t="s">
        <v>15</v>
      </c>
      <c r="C58" s="19" t="s">
        <v>16</v>
      </c>
      <c r="D58" s="3" t="s">
        <v>134</v>
      </c>
      <c r="E58" s="31">
        <f>'20180608'!E58-'20180404'!E58</f>
        <v>0</v>
      </c>
      <c r="F58" s="31">
        <f>'20180608'!F58-'20180404'!F58</f>
        <v>0</v>
      </c>
      <c r="G58" s="31">
        <f>'20180608'!G58-'20180404'!G58</f>
        <v>0</v>
      </c>
      <c r="H58" s="31">
        <f>'20180608'!H58-'20180404'!H58</f>
        <v>0</v>
      </c>
      <c r="I58" s="31">
        <f>'20180608'!I58-'20180404'!I58</f>
        <v>0</v>
      </c>
      <c r="J58" s="31">
        <f>'20180608'!J58-'20180404'!J58</f>
        <v>28.725999999999999</v>
      </c>
      <c r="K58" s="32">
        <f>'20180608'!K58-'20180404'!K58</f>
        <v>28.285342743364822</v>
      </c>
      <c r="L58" s="32">
        <f>'20180608'!L58-'20180404'!L58</f>
        <v>28.64983760960547</v>
      </c>
      <c r="M58" s="32">
        <f>'20180608'!M58-'20180404'!M58</f>
        <v>29.812891998862256</v>
      </c>
      <c r="N58" s="32">
        <f>'20180608'!N58-'20180404'!N58</f>
        <v>31.515834750472663</v>
      </c>
    </row>
    <row r="59" spans="1:14" x14ac:dyDescent="0.25">
      <c r="A59" s="8"/>
      <c r="B59" s="9" t="s">
        <v>95</v>
      </c>
      <c r="C59" s="9" t="s">
        <v>96</v>
      </c>
      <c r="D59" s="11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x14ac:dyDescent="0.25">
      <c r="A60" s="12">
        <f>A58+1</f>
        <v>48</v>
      </c>
      <c r="B60" s="1" t="s">
        <v>97</v>
      </c>
      <c r="C60" s="1" t="s">
        <v>98</v>
      </c>
      <c r="D60" s="3" t="s">
        <v>99</v>
      </c>
      <c r="E60" s="31">
        <f>'20180608'!E60-'20180404'!E60</f>
        <v>0</v>
      </c>
      <c r="F60" s="31">
        <f>'20180608'!F60-'20180404'!F60</f>
        <v>0</v>
      </c>
      <c r="G60" s="31">
        <f>'20180608'!G60-'20180404'!G60</f>
        <v>0</v>
      </c>
      <c r="H60" s="31">
        <f>'20180608'!H60-'20180404'!H60</f>
        <v>0</v>
      </c>
      <c r="I60" s="31">
        <f>'20180608'!I60-'20180404'!I60</f>
        <v>0</v>
      </c>
      <c r="J60" s="31">
        <f>'20180608'!J60-'20180404'!J60</f>
        <v>0</v>
      </c>
      <c r="K60" s="32">
        <f>'20180608'!K60-'20180404'!K60</f>
        <v>0</v>
      </c>
      <c r="L60" s="32">
        <f>'20180608'!L60-'20180404'!L60</f>
        <v>0</v>
      </c>
      <c r="M60" s="32">
        <f>'20180608'!M60-'20180404'!M60</f>
        <v>0</v>
      </c>
      <c r="N60" s="32">
        <f>'20180608'!N60-'20180404'!N60</f>
        <v>0</v>
      </c>
    </row>
    <row r="61" spans="1:14" ht="16.5" x14ac:dyDescent="0.3">
      <c r="A61" s="12">
        <f>A60+1</f>
        <v>49</v>
      </c>
      <c r="B61" s="1" t="s">
        <v>100</v>
      </c>
      <c r="C61" s="1" t="s">
        <v>101</v>
      </c>
      <c r="D61" s="45" t="s">
        <v>135</v>
      </c>
      <c r="E61" s="31">
        <f>'20180608'!E61-'20180404'!E61</f>
        <v>1.421672077335199</v>
      </c>
      <c r="F61" s="31">
        <f>'20180608'!F61-'20180404'!F61</f>
        <v>1.0161379060090168</v>
      </c>
      <c r="G61" s="31">
        <f>'20180608'!G61-'20180404'!G61</f>
        <v>1.0936434721381505</v>
      </c>
      <c r="H61" s="31">
        <f>'20180608'!H61-'20180404'!H61</f>
        <v>0.7603558987703114</v>
      </c>
      <c r="I61" s="31">
        <f>'20180608'!I61-'20180404'!I61</f>
        <v>0.85431973076829437</v>
      </c>
      <c r="J61" s="31">
        <f>'20180608'!J61-'20180404'!J61</f>
        <v>0.94733353750235116</v>
      </c>
      <c r="K61" s="32">
        <f>'20180608'!K61-'20180404'!K61</f>
        <v>0.78906621194829618</v>
      </c>
      <c r="L61" s="32">
        <f>'20180608'!L61-'20180404'!L61</f>
        <v>0.79289037399704188</v>
      </c>
      <c r="M61" s="32">
        <f>'20180608'!M61-'20180404'!M61</f>
        <v>0.76850744202653265</v>
      </c>
      <c r="N61" s="32">
        <f>'20180608'!N61-'20180404'!N61</f>
        <v>0.71220108417027006</v>
      </c>
    </row>
    <row r="62" spans="1:14" x14ac:dyDescent="0.25">
      <c r="A62" s="12">
        <f t="shared" ref="A62:A68" si="6">A61+1</f>
        <v>50</v>
      </c>
      <c r="B62" s="1" t="s">
        <v>102</v>
      </c>
      <c r="C62" s="1" t="s">
        <v>103</v>
      </c>
      <c r="D62" s="3" t="s">
        <v>99</v>
      </c>
      <c r="E62" s="31">
        <f>'20180608'!E62-'20180404'!E62</f>
        <v>0</v>
      </c>
      <c r="F62" s="31">
        <f>'20180608'!F62-'20180404'!F62</f>
        <v>0</v>
      </c>
      <c r="G62" s="31">
        <f>'20180608'!G62-'20180404'!G62</f>
        <v>0</v>
      </c>
      <c r="H62" s="31">
        <f>'20180608'!H62-'20180404'!H62</f>
        <v>0</v>
      </c>
      <c r="I62" s="31">
        <f>'20180608'!I62-'20180404'!I62</f>
        <v>0</v>
      </c>
      <c r="J62" s="31">
        <f>'20180608'!J62-'20180404'!J62</f>
        <v>5.4570341044154702E-2</v>
      </c>
      <c r="K62" s="32">
        <f>'20180608'!K62-'20180404'!K62</f>
        <v>0.57007686057158935</v>
      </c>
      <c r="L62" s="32">
        <f>'20180608'!L62-'20180404'!L62</f>
        <v>0</v>
      </c>
      <c r="M62" s="32">
        <f>'20180608'!M62-'20180404'!M62</f>
        <v>0</v>
      </c>
      <c r="N62" s="32">
        <f>'20180608'!N62-'20180404'!N62</f>
        <v>0</v>
      </c>
    </row>
    <row r="63" spans="1:14" x14ac:dyDescent="0.25">
      <c r="A63" s="12">
        <f t="shared" si="6"/>
        <v>51</v>
      </c>
      <c r="B63" s="1" t="s">
        <v>104</v>
      </c>
      <c r="C63" s="1" t="s">
        <v>105</v>
      </c>
      <c r="D63" s="3" t="s">
        <v>99</v>
      </c>
      <c r="E63" s="31">
        <f>'20180608'!E63-'20180404'!E63</f>
        <v>0</v>
      </c>
      <c r="F63" s="31">
        <f>'20180608'!F63-'20180404'!F63</f>
        <v>0</v>
      </c>
      <c r="G63" s="31">
        <f>'20180608'!G63-'20180404'!G63</f>
        <v>0</v>
      </c>
      <c r="H63" s="31">
        <f>'20180608'!H63-'20180404'!H63</f>
        <v>0</v>
      </c>
      <c r="I63" s="31">
        <f>'20180608'!I63-'20180404'!I63</f>
        <v>0</v>
      </c>
      <c r="J63" s="31">
        <f>'20180608'!J63-'20180404'!J63</f>
        <v>-0.51919861297437819</v>
      </c>
      <c r="K63" s="32">
        <f>'20180608'!K63-'20180404'!K63</f>
        <v>0.3962034180971159</v>
      </c>
      <c r="L63" s="32">
        <f>'20180608'!L63-'20180404'!L63</f>
        <v>0.12487446274428748</v>
      </c>
      <c r="M63" s="32">
        <f>'20180608'!M63-'20180404'!M63</f>
        <v>0.12373372322554133</v>
      </c>
      <c r="N63" s="32">
        <f>'20180608'!N63-'20180404'!N63</f>
        <v>0.1228435889645425</v>
      </c>
    </row>
    <row r="64" spans="1:14" x14ac:dyDescent="0.25">
      <c r="A64" s="12">
        <f t="shared" si="6"/>
        <v>52</v>
      </c>
      <c r="B64" s="1" t="s">
        <v>106</v>
      </c>
      <c r="C64" s="1" t="s">
        <v>107</v>
      </c>
      <c r="D64" s="3" t="s">
        <v>99</v>
      </c>
      <c r="E64" s="31">
        <f>'20180608'!E64-'20180404'!E64</f>
        <v>0</v>
      </c>
      <c r="F64" s="31">
        <f>'20180608'!F64-'20180404'!F64</f>
        <v>0</v>
      </c>
      <c r="G64" s="31">
        <f>'20180608'!G64-'20180404'!G64</f>
        <v>0</v>
      </c>
      <c r="H64" s="31">
        <f>'20180608'!H64-'20180404'!H64</f>
        <v>0</v>
      </c>
      <c r="I64" s="31">
        <f>'20180608'!I64-'20180404'!I64</f>
        <v>0</v>
      </c>
      <c r="J64" s="31">
        <f>'20180608'!J64-'20180404'!J64</f>
        <v>-0.21640000000002146</v>
      </c>
      <c r="K64" s="32">
        <f>'20180608'!K64-'20180404'!K64</f>
        <v>0.58959999999990487</v>
      </c>
      <c r="L64" s="32">
        <f>'20180608'!L64-'20180404'!L64</f>
        <v>0.58959999999990487</v>
      </c>
      <c r="M64" s="32">
        <f>'20180608'!M64-'20180404'!M64</f>
        <v>0.58959999999990487</v>
      </c>
      <c r="N64" s="32">
        <f>'20180608'!N64-'20180404'!N64</f>
        <v>0.5890103999998928</v>
      </c>
    </row>
    <row r="65" spans="1:14" ht="16.5" x14ac:dyDescent="0.3">
      <c r="A65" s="12">
        <f t="shared" si="6"/>
        <v>53</v>
      </c>
      <c r="B65" s="1" t="s">
        <v>108</v>
      </c>
      <c r="C65" s="1" t="s">
        <v>109</v>
      </c>
      <c r="D65" s="45" t="s">
        <v>135</v>
      </c>
      <c r="E65" s="31">
        <f>'20180608'!E65-'20180404'!E65</f>
        <v>0</v>
      </c>
      <c r="F65" s="31">
        <f>'20180608'!F65-'20180404'!F65</f>
        <v>0</v>
      </c>
      <c r="G65" s="31">
        <f>'20180608'!G65-'20180404'!G65</f>
        <v>0</v>
      </c>
      <c r="H65" s="31">
        <f>'20180608'!H65-'20180404'!H65</f>
        <v>0</v>
      </c>
      <c r="I65" s="31">
        <f>'20180608'!I65-'20180404'!I65</f>
        <v>-4.8849813083506888E-15</v>
      </c>
      <c r="J65" s="31">
        <f>'20180608'!J65-'20180404'!J65</f>
        <v>-2.4224784506874819E-2</v>
      </c>
      <c r="K65" s="32">
        <f>'20180608'!K65-'20180404'!K65</f>
        <v>9.0102572422122773E-2</v>
      </c>
      <c r="L65" s="32">
        <f>'20180608'!L65-'20180404'!L65</f>
        <v>0</v>
      </c>
      <c r="M65" s="32">
        <f>'20180608'!M65-'20180404'!M65</f>
        <v>0</v>
      </c>
      <c r="N65" s="32">
        <f>'20180608'!N65-'20180404'!N65</f>
        <v>-5.6898930012039273E-15</v>
      </c>
    </row>
    <row r="66" spans="1:14" ht="16.5" x14ac:dyDescent="0.3">
      <c r="A66" s="12">
        <f t="shared" si="6"/>
        <v>54</v>
      </c>
      <c r="B66" s="1" t="s">
        <v>110</v>
      </c>
      <c r="C66" s="1" t="s">
        <v>111</v>
      </c>
      <c r="D66" s="45" t="s">
        <v>135</v>
      </c>
      <c r="E66" s="31">
        <f>'20180608'!E66-'20180404'!E66</f>
        <v>0</v>
      </c>
      <c r="F66" s="31">
        <f>'20180608'!F66-'20180404'!F66</f>
        <v>0</v>
      </c>
      <c r="G66" s="31">
        <f>'20180608'!G66-'20180404'!G66</f>
        <v>0</v>
      </c>
      <c r="H66" s="31">
        <f>'20180608'!H66-'20180404'!H66</f>
        <v>0</v>
      </c>
      <c r="I66" s="31">
        <f>'20180608'!I66-'20180404'!I66</f>
        <v>0</v>
      </c>
      <c r="J66" s="31">
        <f>'20180608'!J66-'20180404'!J66</f>
        <v>-3.9117797036738011E-2</v>
      </c>
      <c r="K66" s="32">
        <f>'20180608'!K66-'20180404'!K66</f>
        <v>0</v>
      </c>
      <c r="L66" s="32">
        <f>'20180608'!L66-'20180404'!L66</f>
        <v>9.0000000000003411E-3</v>
      </c>
      <c r="M66" s="32">
        <f>'20180608'!M66-'20180404'!M66</f>
        <v>9.0000000000145519E-3</v>
      </c>
      <c r="N66" s="32">
        <f>'20180608'!N66-'20180404'!N66</f>
        <v>9.0000000000003411E-3</v>
      </c>
    </row>
    <row r="67" spans="1:14" ht="16.5" x14ac:dyDescent="0.3">
      <c r="A67" s="12">
        <f t="shared" si="6"/>
        <v>55</v>
      </c>
      <c r="B67" s="1" t="s">
        <v>112</v>
      </c>
      <c r="C67" s="1" t="s">
        <v>0</v>
      </c>
      <c r="D67" s="45" t="s">
        <v>135</v>
      </c>
      <c r="E67" s="31">
        <f>'20180608'!E67-'20180404'!E67</f>
        <v>0</v>
      </c>
      <c r="F67" s="31">
        <f>'20180608'!F67-'20180404'!F67</f>
        <v>0</v>
      </c>
      <c r="G67" s="31">
        <f>'20180608'!G67-'20180404'!G67</f>
        <v>0</v>
      </c>
      <c r="H67" s="31">
        <f>'20180608'!H67-'20180404'!H67</f>
        <v>0</v>
      </c>
      <c r="I67" s="31">
        <f>'20180608'!I67-'20180404'!I67</f>
        <v>0</v>
      </c>
      <c r="J67" s="31">
        <f>'20180608'!J67-'20180404'!J67</f>
        <v>1.161889217586598E-2</v>
      </c>
      <c r="K67" s="32">
        <f>'20180608'!K67-'20180404'!K67</f>
        <v>-2.3109765651556202E-2</v>
      </c>
      <c r="L67" s="32">
        <f>'20180608'!L67-'20180404'!L67</f>
        <v>-4.8838203792541002E-2</v>
      </c>
      <c r="M67" s="32">
        <f>'20180608'!M67-'20180404'!M67</f>
        <v>-4.9182055561518112E-2</v>
      </c>
      <c r="N67" s="32">
        <f>'20180608'!N67-'20180404'!N67</f>
        <v>-4.9329070698993505E-2</v>
      </c>
    </row>
    <row r="68" spans="1:14" ht="16.5" x14ac:dyDescent="0.3">
      <c r="A68" s="12">
        <f t="shared" si="6"/>
        <v>56</v>
      </c>
      <c r="B68" s="1" t="s">
        <v>113</v>
      </c>
      <c r="C68" s="1" t="s">
        <v>1</v>
      </c>
      <c r="D68" s="45" t="s">
        <v>135</v>
      </c>
      <c r="E68" s="31">
        <f>'20180608'!E68-'20180404'!E68</f>
        <v>0</v>
      </c>
      <c r="F68" s="31">
        <f>'20180608'!F68-'20180404'!F68</f>
        <v>-3.838131280193835E-4</v>
      </c>
      <c r="G68" s="31">
        <f>'20180608'!G68-'20180404'!G68</f>
        <v>-2.4085526407571223E-3</v>
      </c>
      <c r="H68" s="31">
        <f>'20180608'!H68-'20180404'!H68</f>
        <v>-5.420197024472273E-3</v>
      </c>
      <c r="I68" s="31">
        <f>'20180608'!I68-'20180404'!I68</f>
        <v>-9.560352128250571E-3</v>
      </c>
      <c r="J68" s="31">
        <f>'20180608'!J68-'20180404'!J68</f>
        <v>-1.4862219860683368E-2</v>
      </c>
      <c r="K68" s="32">
        <f>'20180608'!K68-'20180404'!K68</f>
        <v>-2.1167795087800201E-2</v>
      </c>
      <c r="L68" s="32">
        <f>'20180608'!L68-'20180404'!L68</f>
        <v>7.1978171721582385E-2</v>
      </c>
      <c r="M68" s="32">
        <f>'20180608'!M68-'20180404'!M68</f>
        <v>9.9916010525287646E-2</v>
      </c>
      <c r="N68" s="32">
        <f>'20180608'!N68-'20180404'!N68</f>
        <v>5.8136986565747506E-2</v>
      </c>
    </row>
    <row r="69" spans="1:14" x14ac:dyDescent="0.25">
      <c r="A69" s="8"/>
      <c r="B69" s="9" t="s">
        <v>115</v>
      </c>
      <c r="C69" s="9" t="s">
        <v>116</v>
      </c>
      <c r="D69" s="11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1:14" ht="16.5" x14ac:dyDescent="0.3">
      <c r="A70" s="12">
        <f>A68+1</f>
        <v>57</v>
      </c>
      <c r="B70" s="1" t="s">
        <v>117</v>
      </c>
      <c r="C70" s="1" t="s">
        <v>118</v>
      </c>
      <c r="D70" s="45" t="s">
        <v>135</v>
      </c>
      <c r="E70" s="31">
        <f>'20180608'!E70-'20180404'!E70</f>
        <v>0</v>
      </c>
      <c r="F70" s="31">
        <f>'20180608'!F70-'20180404'!F70</f>
        <v>0</v>
      </c>
      <c r="G70" s="31">
        <f>'20180608'!G70-'20180404'!G70</f>
        <v>0</v>
      </c>
      <c r="H70" s="31">
        <f>'20180608'!H70-'20180404'!H70</f>
        <v>0</v>
      </c>
      <c r="I70" s="31">
        <f>'20180608'!I70-'20180404'!I70</f>
        <v>0</v>
      </c>
      <c r="J70" s="31">
        <f>'20180608'!J70-'20180404'!J70</f>
        <v>0</v>
      </c>
      <c r="K70" s="32">
        <f>'20180608'!K70-'20180404'!K70</f>
        <v>0</v>
      </c>
      <c r="L70" s="32">
        <f>'20180608'!L70-'20180404'!L70</f>
        <v>0</v>
      </c>
      <c r="M70" s="32">
        <f>'20180608'!M70-'20180404'!M70</f>
        <v>0</v>
      </c>
      <c r="N70" s="32">
        <f>'20180608'!N70-'20180404'!N70</f>
        <v>0</v>
      </c>
    </row>
    <row r="71" spans="1:14" ht="16.5" x14ac:dyDescent="0.3">
      <c r="A71" s="12">
        <f>A70+1</f>
        <v>58</v>
      </c>
      <c r="B71" s="1" t="s">
        <v>120</v>
      </c>
      <c r="C71" s="1" t="s">
        <v>121</v>
      </c>
      <c r="D71" s="45" t="s">
        <v>135</v>
      </c>
      <c r="E71" s="31">
        <f>'20180608'!E71-'20180404'!E71</f>
        <v>-4.4408920985006262E-15</v>
      </c>
      <c r="F71" s="31">
        <f>'20180608'!F71-'20180404'!F71</f>
        <v>0</v>
      </c>
      <c r="G71" s="31">
        <f>'20180608'!G71-'20180404'!G71</f>
        <v>0</v>
      </c>
      <c r="H71" s="31">
        <f>'20180608'!H71-'20180404'!H71</f>
        <v>0</v>
      </c>
      <c r="I71" s="31">
        <f>'20180608'!I71-'20180404'!I71</f>
        <v>0</v>
      </c>
      <c r="J71" s="31">
        <f>'20180608'!J71-'20180404'!J71</f>
        <v>0</v>
      </c>
      <c r="K71" s="32">
        <f>'20180608'!K71-'20180404'!K71</f>
        <v>0</v>
      </c>
      <c r="L71" s="32">
        <f>'20180608'!L71-'20180404'!L71</f>
        <v>0</v>
      </c>
      <c r="M71" s="32">
        <f>'20180608'!M71-'20180404'!M71</f>
        <v>0</v>
      </c>
      <c r="N71" s="32">
        <f>'20180608'!N71-'20180404'!N71</f>
        <v>0</v>
      </c>
    </row>
    <row r="72" spans="1:14" ht="16.5" x14ac:dyDescent="0.3">
      <c r="A72" s="12">
        <f>A71+1</f>
        <v>59</v>
      </c>
      <c r="B72" s="1" t="s">
        <v>122</v>
      </c>
      <c r="C72" s="1" t="s">
        <v>123</v>
      </c>
      <c r="D72" s="45" t="s">
        <v>135</v>
      </c>
      <c r="E72" s="31">
        <f>'20180608'!E72-'20180404'!E72</f>
        <v>0</v>
      </c>
      <c r="F72" s="31">
        <f>'20180608'!F72-'20180404'!F72</f>
        <v>-0.14676827004966864</v>
      </c>
      <c r="G72" s="31">
        <f>'20180608'!G72-'20180404'!G72</f>
        <v>-5.487732969717829E-2</v>
      </c>
      <c r="H72" s="31">
        <f>'20180608'!H72-'20180404'!H72</f>
        <v>0.1332870460778679</v>
      </c>
      <c r="I72" s="31">
        <f>'20180608'!I72-'20180404'!I72</f>
        <v>0.13367477955850138</v>
      </c>
      <c r="J72" s="31">
        <f>'20180608'!J72-'20180404'!J72</f>
        <v>5.3194525886524069E-2</v>
      </c>
      <c r="K72" s="32">
        <f>'20180608'!K72-'20180404'!K72</f>
        <v>-0.35674490861630215</v>
      </c>
      <c r="L72" s="32">
        <f>'20180608'!L72-'20180404'!L72</f>
        <v>-0.15478535538322458</v>
      </c>
      <c r="M72" s="32">
        <f>'20180608'!M72-'20180404'!M72</f>
        <v>-2.6838589395317136E-2</v>
      </c>
      <c r="N72" s="32">
        <f>'20180608'!N72-'20180404'!N72</f>
        <v>-2.0348609898057646E-2</v>
      </c>
    </row>
    <row r="73" spans="1:14" x14ac:dyDescent="0.25">
      <c r="A73" s="8"/>
      <c r="B73" s="9" t="s">
        <v>124</v>
      </c>
      <c r="C73" s="9" t="s">
        <v>17</v>
      </c>
      <c r="D73" s="11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1:14" x14ac:dyDescent="0.25">
      <c r="A74" s="12">
        <f>A72+1</f>
        <v>60</v>
      </c>
      <c r="B74" s="1" t="s">
        <v>125</v>
      </c>
      <c r="C74" s="1" t="s">
        <v>126</v>
      </c>
      <c r="D74" s="3" t="s">
        <v>134</v>
      </c>
      <c r="E74" s="31">
        <f>'20180608'!E74-'20180404'!E74</f>
        <v>0.22295361989017692</v>
      </c>
      <c r="F74" s="31">
        <f>'20180608'!F74-'20180404'!F74</f>
        <v>-9.5357420587279194</v>
      </c>
      <c r="G74" s="31">
        <f>'20180608'!G74-'20180404'!G74</f>
        <v>-14.029246293932374</v>
      </c>
      <c r="H74" s="31">
        <f>'20180608'!H74-'20180404'!H74</f>
        <v>-13.892402190114808</v>
      </c>
      <c r="I74" s="31">
        <f>'20180608'!I74-'20180404'!I74</f>
        <v>-14.449669205747341</v>
      </c>
      <c r="J74" s="31">
        <f>'20180608'!J74-'20180404'!J74</f>
        <v>-14.933733109690365</v>
      </c>
      <c r="K74" s="32">
        <f>'20180608'!K74-'20180404'!K74</f>
        <v>-15.441480035420682</v>
      </c>
      <c r="L74" s="32">
        <f>'20180608'!L74-'20180404'!L74</f>
        <v>-15.974209552492539</v>
      </c>
      <c r="M74" s="32">
        <f>'20180608'!M74-'20180404'!M74</f>
        <v>-16.509345570902951</v>
      </c>
      <c r="N74" s="32">
        <f>'20180608'!N74-'20180404'!N74</f>
        <v>-17.045899301960162</v>
      </c>
    </row>
    <row r="75" spans="1:14" ht="16.5" x14ac:dyDescent="0.3">
      <c r="A75" s="12">
        <v>61</v>
      </c>
      <c r="B75" s="1" t="s">
        <v>18</v>
      </c>
      <c r="D75" s="45" t="s">
        <v>135</v>
      </c>
      <c r="E75" s="31"/>
      <c r="F75" s="31">
        <f>'20180608'!F75-'20180404'!F75</f>
        <v>-4.9077108675962933E-2</v>
      </c>
      <c r="G75" s="31">
        <f>'20180608'!G75-'20180404'!G75</f>
        <v>-2.1008668242703976E-2</v>
      </c>
      <c r="H75" s="31">
        <f>'20180608'!H75-'20180404'!H75</f>
        <v>2.6082992542839634E-3</v>
      </c>
      <c r="I75" s="31">
        <f>'20180608'!I75-'20180404'!I75</f>
        <v>-9.557654540479632E-4</v>
      </c>
      <c r="J75" s="31">
        <f>'20180608'!J75-'20180404'!J75</f>
        <v>0</v>
      </c>
      <c r="K75" s="33">
        <f>'20180608'!K75-'20180404'!K75</f>
        <v>0</v>
      </c>
      <c r="L75" s="33">
        <f>'20180608'!L75-'20180404'!L75</f>
        <v>1.1990408665951691E-14</v>
      </c>
      <c r="M75" s="33">
        <f>'20180608'!M75-'20180404'!M75</f>
        <v>0</v>
      </c>
      <c r="N75" s="33">
        <f>'20180608'!N75-'20180404'!N75</f>
        <v>-1.2434497875801753E-14</v>
      </c>
    </row>
    <row r="76" spans="1:14" ht="16.5" x14ac:dyDescent="0.3">
      <c r="A76" s="12">
        <v>62</v>
      </c>
      <c r="B76" s="1" t="s">
        <v>127</v>
      </c>
      <c r="C76" s="1" t="s">
        <v>128</v>
      </c>
      <c r="D76" s="45" t="s">
        <v>135</v>
      </c>
      <c r="E76" s="31"/>
      <c r="F76" s="31">
        <f>'20180608'!F76-'20180404'!F76</f>
        <v>8.0966306839158619E-4</v>
      </c>
      <c r="G76" s="31">
        <f>'20180608'!G76-'20180404'!G76</f>
        <v>1.1664744440309932E-3</v>
      </c>
      <c r="H76" s="31">
        <f>'20180608'!H76-'20180404'!H76</f>
        <v>1.6400496357846352E-3</v>
      </c>
      <c r="I76" s="31">
        <f>'20180608'!I76-'20180404'!I76</f>
        <v>2.067228304186132E-3</v>
      </c>
      <c r="J76" s="31">
        <f>'20180608'!J76-'20180404'!J76</f>
        <v>-1.6130031631530525E-2</v>
      </c>
      <c r="K76" s="32">
        <f>'20180608'!K76-'20180404'!K76</f>
        <v>3.5390606651125006E-2</v>
      </c>
      <c r="L76" s="32">
        <f>'20180608'!L76-'20180404'!L76</f>
        <v>-7.038775745287041E-3</v>
      </c>
      <c r="M76" s="32">
        <f>'20180608'!M76-'20180404'!M76</f>
        <v>2.5000568102448995E-3</v>
      </c>
      <c r="N76" s="32">
        <f>'20180608'!N76-'20180404'!N76</f>
        <v>2.3447643589719278E-3</v>
      </c>
    </row>
    <row r="77" spans="1:14" ht="16.5" x14ac:dyDescent="0.3">
      <c r="A77" s="12">
        <v>63</v>
      </c>
      <c r="B77" s="1" t="s">
        <v>129</v>
      </c>
      <c r="C77" s="1" t="s">
        <v>130</v>
      </c>
      <c r="D77" s="45" t="s">
        <v>135</v>
      </c>
      <c r="E77" s="31"/>
      <c r="F77" s="31">
        <f>'20180608'!F77-'20180404'!F77</f>
        <v>5.7146713404188088E-2</v>
      </c>
      <c r="G77" s="31">
        <f>'20180608'!G77-'20180404'!G77</f>
        <v>7.6899681088755667E-2</v>
      </c>
      <c r="H77" s="31">
        <f>'20180608'!H77-'20180404'!H77</f>
        <v>9.89173369912133E-2</v>
      </c>
      <c r="I77" s="31">
        <f>'20180608'!I77-'20180404'!I77</f>
        <v>0</v>
      </c>
      <c r="J77" s="31">
        <f>'20180608'!J77-'20180404'!J77</f>
        <v>0.14597341932285213</v>
      </c>
      <c r="K77" s="32">
        <f>'20180608'!K77-'20180404'!K77</f>
        <v>0</v>
      </c>
      <c r="L77" s="32">
        <f>'20180608'!L77-'20180404'!L77</f>
        <v>0</v>
      </c>
      <c r="M77" s="32">
        <f>'20180608'!M77-'20180404'!M77</f>
        <v>0</v>
      </c>
      <c r="N77" s="32">
        <f>'20180608'!N77-'20180404'!N77</f>
        <v>0</v>
      </c>
    </row>
    <row r="78" spans="1:14" ht="16.5" x14ac:dyDescent="0.3">
      <c r="A78" s="12">
        <f t="shared" ref="A78:A80" si="7">A77+1</f>
        <v>64</v>
      </c>
      <c r="B78" s="1" t="s">
        <v>131</v>
      </c>
      <c r="C78" s="1" t="s">
        <v>132</v>
      </c>
      <c r="D78" s="45" t="s">
        <v>135</v>
      </c>
      <c r="E78" s="31"/>
      <c r="F78" s="31">
        <f>'20180608'!F78-'20180404'!F78</f>
        <v>-5.7062394780392989E-2</v>
      </c>
      <c r="G78" s="31">
        <f>'20180608'!G78-'20180404'!G78</f>
        <v>-7.9290365935483109E-2</v>
      </c>
      <c r="H78" s="31">
        <f>'20180608'!H78-'20180404'!H78</f>
        <v>-0.10265833377368505</v>
      </c>
      <c r="I78" s="31">
        <f>'20180608'!I78-'20180404'!I78</f>
        <v>-3.0229937582171296E-3</v>
      </c>
      <c r="J78" s="31">
        <f>'20180608'!J78-'20180404'!J78</f>
        <v>-0.12984338769132142</v>
      </c>
      <c r="K78" s="32">
        <f>'20180608'!K78-'20180404'!K78</f>
        <v>-3.5390606651124923E-2</v>
      </c>
      <c r="L78" s="32">
        <f>'20180608'!L78-'20180404'!L78</f>
        <v>7.0387757452872179E-3</v>
      </c>
      <c r="M78" s="32">
        <f>'20180608'!M78-'20180404'!M78</f>
        <v>-2.5000568102448995E-3</v>
      </c>
      <c r="N78" s="32">
        <f>'20180608'!N78-'20180404'!N78</f>
        <v>-2.344764358972018E-3</v>
      </c>
    </row>
    <row r="79" spans="1:14" ht="16.5" x14ac:dyDescent="0.3">
      <c r="A79" s="12">
        <f t="shared" si="7"/>
        <v>65</v>
      </c>
      <c r="B79" s="1" t="s">
        <v>19</v>
      </c>
      <c r="C79" s="1" t="s">
        <v>133</v>
      </c>
      <c r="D79" s="45" t="s">
        <v>135</v>
      </c>
      <c r="E79" s="31"/>
      <c r="F79" s="31">
        <f>'20180608'!F79-'20180404'!F79</f>
        <v>4.7013991382937895E-2</v>
      </c>
      <c r="G79" s="31">
        <f>'20180608'!G79-'20180404'!G79</f>
        <v>6.7216699594181362E-2</v>
      </c>
      <c r="H79" s="31">
        <f>'20180608'!H79-'20180404'!H79</f>
        <v>6.4742587736130175E-2</v>
      </c>
      <c r="I79" s="31">
        <f>'20180608'!I79-'20180404'!I79</f>
        <v>6.132675685738298E-2</v>
      </c>
      <c r="J79" s="31">
        <f>'20180608'!J79-'20180404'!J79</f>
        <v>6.18763694123452E-2</v>
      </c>
      <c r="K79" s="33">
        <f>'20180608'!K79-'20180404'!K79</f>
        <v>-0.19432874312289572</v>
      </c>
      <c r="L79" s="33">
        <f>'20180608'!L79-'20180404'!L79</f>
        <v>-0.34517410654726777</v>
      </c>
      <c r="M79" s="33">
        <f>'20180608'!M79-'20180404'!M79</f>
        <v>-0.37013556190552088</v>
      </c>
      <c r="N79" s="33">
        <f>'20180608'!N79-'20180404'!N79</f>
        <v>-0.3886040538432784</v>
      </c>
    </row>
    <row r="80" spans="1:14" x14ac:dyDescent="0.25">
      <c r="A80" s="12">
        <f t="shared" si="7"/>
        <v>66</v>
      </c>
      <c r="B80" s="1" t="s">
        <v>19</v>
      </c>
      <c r="C80" s="1" t="s">
        <v>20</v>
      </c>
      <c r="D80" s="3" t="s">
        <v>134</v>
      </c>
      <c r="E80" s="23"/>
      <c r="F80" s="14"/>
      <c r="G80" s="14"/>
      <c r="H80" s="14"/>
      <c r="I80" s="14"/>
      <c r="J80" s="14"/>
      <c r="K80" s="14"/>
      <c r="L80" s="14"/>
      <c r="M80" s="14"/>
      <c r="N80" s="14"/>
    </row>
    <row r="81" spans="1:14" x14ac:dyDescent="0.25">
      <c r="A81" s="24"/>
      <c r="M81" s="60"/>
      <c r="N81" s="60"/>
    </row>
    <row r="82" spans="1:14" x14ac:dyDescent="0.25">
      <c r="A82" s="25"/>
      <c r="K82" s="22"/>
      <c r="L82" s="22"/>
      <c r="M82" s="22"/>
    </row>
    <row r="83" spans="1:14" x14ac:dyDescent="0.25">
      <c r="A83" s="25"/>
      <c r="K83" s="22"/>
      <c r="L83" s="22"/>
      <c r="M83" s="22"/>
    </row>
    <row r="84" spans="1:14" x14ac:dyDescent="0.25">
      <c r="A84" s="24"/>
    </row>
    <row r="85" spans="1:14" x14ac:dyDescent="0.25">
      <c r="A85" s="25"/>
    </row>
    <row r="86" spans="1:14" x14ac:dyDescent="0.25">
      <c r="A86" s="24"/>
    </row>
    <row r="87" spans="1:14" x14ac:dyDescent="0.25">
      <c r="A87" s="24"/>
    </row>
    <row r="88" spans="1:14" x14ac:dyDescent="0.25">
      <c r="A88" s="24"/>
    </row>
    <row r="89" spans="1:14" x14ac:dyDescent="0.25">
      <c r="A89" s="24"/>
    </row>
    <row r="90" spans="1:14" x14ac:dyDescent="0.25">
      <c r="A90" s="25"/>
    </row>
    <row r="91" spans="1:14" x14ac:dyDescent="0.25">
      <c r="A91" s="25"/>
    </row>
    <row r="92" spans="1:14" x14ac:dyDescent="0.25">
      <c r="A92" s="24"/>
    </row>
    <row r="93" spans="1:14" x14ac:dyDescent="0.25">
      <c r="A93" s="25"/>
    </row>
    <row r="94" spans="1:14" x14ac:dyDescent="0.25">
      <c r="A94" s="25"/>
    </row>
    <row r="95" spans="1:14" x14ac:dyDescent="0.25">
      <c r="A95" s="24"/>
    </row>
    <row r="96" spans="1:14" x14ac:dyDescent="0.25">
      <c r="A96" s="25"/>
    </row>
    <row r="97" spans="1:1" x14ac:dyDescent="0.25">
      <c r="A97" s="25"/>
    </row>
    <row r="98" spans="1:1" x14ac:dyDescent="0.25">
      <c r="A98" s="24"/>
    </row>
    <row r="99" spans="1:1" x14ac:dyDescent="0.25">
      <c r="A99" s="25"/>
    </row>
    <row r="100" spans="1:1" x14ac:dyDescent="0.25">
      <c r="A100" s="25"/>
    </row>
    <row r="101" spans="1:1" x14ac:dyDescent="0.25">
      <c r="A101" s="24"/>
    </row>
    <row r="102" spans="1:1" x14ac:dyDescent="0.25">
      <c r="A102" s="25"/>
    </row>
    <row r="103" spans="1:1" x14ac:dyDescent="0.25">
      <c r="A103" s="25"/>
    </row>
    <row r="104" spans="1:1" x14ac:dyDescent="0.25">
      <c r="A104" s="26"/>
    </row>
    <row r="105" spans="1:1" x14ac:dyDescent="0.25">
      <c r="A105" s="26"/>
    </row>
    <row r="106" spans="1:1" x14ac:dyDescent="0.25">
      <c r="A106" s="24"/>
    </row>
    <row r="107" spans="1:1" x14ac:dyDescent="0.25">
      <c r="A107" s="26"/>
    </row>
    <row r="108" spans="1:1" x14ac:dyDescent="0.25">
      <c r="A108" s="26"/>
    </row>
    <row r="109" spans="1:1" x14ac:dyDescent="0.25">
      <c r="A109" s="26"/>
    </row>
    <row r="110" spans="1:1" x14ac:dyDescent="0.25">
      <c r="A110" s="26"/>
    </row>
    <row r="111" spans="1:1" x14ac:dyDescent="0.25">
      <c r="A111" s="26"/>
    </row>
    <row r="112" spans="1:1" x14ac:dyDescent="0.25">
      <c r="A112" s="26"/>
    </row>
    <row r="113" spans="1:1" x14ac:dyDescent="0.25">
      <c r="A113" s="24"/>
    </row>
    <row r="114" spans="1:1" x14ac:dyDescent="0.25">
      <c r="A114" s="26"/>
    </row>
    <row r="115" spans="1:1" x14ac:dyDescent="0.25">
      <c r="A115" s="26"/>
    </row>
    <row r="116" spans="1:1" x14ac:dyDescent="0.25">
      <c r="A116" s="26"/>
    </row>
    <row r="117" spans="1:1" x14ac:dyDescent="0.25">
      <c r="A117" s="27"/>
    </row>
  </sheetData>
  <mergeCells count="1">
    <mergeCell ref="M81:N81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1" manualBreakCount="1">
    <brk id="4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zoomScale="70" zoomScaleNormal="7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3" sqref="A3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14" width="8.5703125" style="1" customWidth="1"/>
    <col min="15" max="16384" width="9.140625" style="1"/>
  </cols>
  <sheetData>
    <row r="1" spans="1:18" ht="20.25" x14ac:dyDescent="0.3">
      <c r="A1" s="2" t="s">
        <v>21</v>
      </c>
      <c r="E1" s="4" t="s">
        <v>138</v>
      </c>
      <c r="F1" s="4" t="s">
        <v>137</v>
      </c>
      <c r="G1" s="4" t="s">
        <v>28</v>
      </c>
      <c r="H1" s="4" t="s">
        <v>29</v>
      </c>
      <c r="I1" s="4" t="s">
        <v>30</v>
      </c>
      <c r="J1" s="4" t="s">
        <v>31</v>
      </c>
      <c r="K1" s="4" t="s">
        <v>32</v>
      </c>
      <c r="L1" s="4" t="s">
        <v>33</v>
      </c>
      <c r="M1" s="4" t="s">
        <v>34</v>
      </c>
      <c r="N1" s="4" t="s">
        <v>35</v>
      </c>
      <c r="O1" s="4" t="s">
        <v>36</v>
      </c>
      <c r="P1" s="4" t="s">
        <v>37</v>
      </c>
      <c r="Q1" s="4" t="s">
        <v>38</v>
      </c>
      <c r="R1" s="4" t="s">
        <v>39</v>
      </c>
    </row>
    <row r="2" spans="1:18" ht="6.75" customHeight="1" x14ac:dyDescent="0.25"/>
    <row r="3" spans="1:18" s="7" customFormat="1" ht="28.5" x14ac:dyDescent="0.25">
      <c r="A3" s="5" t="s">
        <v>22</v>
      </c>
      <c r="B3" s="5" t="s">
        <v>23</v>
      </c>
      <c r="C3" s="5" t="s">
        <v>24</v>
      </c>
      <c r="D3" s="6" t="s">
        <v>25</v>
      </c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8" x14ac:dyDescent="0.25">
      <c r="A4" s="8"/>
      <c r="B4" s="9" t="s">
        <v>26</v>
      </c>
      <c r="C4" s="10" t="s">
        <v>27</v>
      </c>
      <c r="D4" s="11"/>
      <c r="E4" s="11">
        <v>2012</v>
      </c>
      <c r="F4" s="11">
        <v>2013</v>
      </c>
      <c r="G4" s="11">
        <v>2014</v>
      </c>
      <c r="H4" s="11">
        <v>2015</v>
      </c>
      <c r="I4" s="11">
        <v>2016</v>
      </c>
      <c r="J4" s="11">
        <v>2017</v>
      </c>
      <c r="K4" s="11">
        <v>2018</v>
      </c>
      <c r="L4" s="11">
        <v>2019</v>
      </c>
      <c r="M4" s="11">
        <v>2020</v>
      </c>
      <c r="N4" s="11">
        <v>2021</v>
      </c>
      <c r="O4" s="11">
        <v>2022</v>
      </c>
      <c r="P4" s="11">
        <v>2023</v>
      </c>
      <c r="Q4" s="11">
        <v>2024</v>
      </c>
      <c r="R4" s="11">
        <v>2025</v>
      </c>
    </row>
    <row r="5" spans="1:18" x14ac:dyDescent="0.25">
      <c r="A5" s="12">
        <v>1</v>
      </c>
      <c r="B5" s="1" t="s">
        <v>41</v>
      </c>
      <c r="C5" s="1" t="s">
        <v>42</v>
      </c>
      <c r="D5" s="3" t="s">
        <v>134</v>
      </c>
      <c r="E5" s="13">
        <v>19852.409</v>
      </c>
      <c r="F5" s="13">
        <v>20334.793000000001</v>
      </c>
      <c r="G5" s="13">
        <v>20712.663</v>
      </c>
      <c r="H5" s="13">
        <v>21328.183000000001</v>
      </c>
      <c r="I5" s="13">
        <v>21800.206999999999</v>
      </c>
      <c r="J5" s="13">
        <v>22791.985000000001</v>
      </c>
      <c r="K5" s="13">
        <v>23711.174776025942</v>
      </c>
      <c r="L5" s="13">
        <v>24509.506081738156</v>
      </c>
      <c r="M5" s="13">
        <v>25243.532546554954</v>
      </c>
      <c r="N5" s="13">
        <v>25973.652911618072</v>
      </c>
      <c r="O5" s="13">
        <v>26701.960417741037</v>
      </c>
      <c r="P5" s="13">
        <v>27476.317269855525</v>
      </c>
      <c r="Q5" s="13">
        <v>28231.915994776555</v>
      </c>
      <c r="R5" s="13">
        <v>29022.4096426303</v>
      </c>
    </row>
    <row r="6" spans="1:18" x14ac:dyDescent="0.25">
      <c r="A6" s="12">
        <v>2</v>
      </c>
      <c r="B6" s="1" t="s">
        <v>43</v>
      </c>
      <c r="C6" s="1" t="s">
        <v>44</v>
      </c>
      <c r="D6" s="3" t="s">
        <v>134</v>
      </c>
      <c r="E6" s="13">
        <v>21885.613999999994</v>
      </c>
      <c r="F6" s="13">
        <v>22786.587</v>
      </c>
      <c r="G6" s="13">
        <v>23618.164000000008</v>
      </c>
      <c r="H6" s="13">
        <v>24320.324000000001</v>
      </c>
      <c r="I6" s="13">
        <v>24926.688000000002</v>
      </c>
      <c r="J6" s="13">
        <v>26851.062999999998</v>
      </c>
      <c r="K6" s="13">
        <v>28797.560945572659</v>
      </c>
      <c r="L6" s="13">
        <v>30672.129094800661</v>
      </c>
      <c r="M6" s="13">
        <v>32454.934936197136</v>
      </c>
      <c r="N6" s="13">
        <v>34218.448528476169</v>
      </c>
      <c r="O6" s="13"/>
      <c r="P6" s="13"/>
      <c r="Q6" s="13"/>
      <c r="R6" s="13"/>
    </row>
    <row r="7" spans="1:18" x14ac:dyDescent="0.25">
      <c r="A7" s="12">
        <v>3</v>
      </c>
      <c r="B7" s="1" t="s">
        <v>45</v>
      </c>
      <c r="C7" s="1" t="s">
        <v>46</v>
      </c>
      <c r="D7" s="3" t="s">
        <v>47</v>
      </c>
      <c r="E7" s="14">
        <v>4.0346283749703504</v>
      </c>
      <c r="F7" s="14">
        <v>2.4298512084855783</v>
      </c>
      <c r="G7" s="14">
        <v>1.8582436516565437</v>
      </c>
      <c r="H7" s="14">
        <v>2.9717086595769882</v>
      </c>
      <c r="I7" s="14">
        <v>2.2131468020505807</v>
      </c>
      <c r="J7" s="14">
        <v>4.54939716856817</v>
      </c>
      <c r="K7" s="14">
        <v>4.0329518294520694</v>
      </c>
      <c r="L7" s="14">
        <v>3.3668989970053964</v>
      </c>
      <c r="M7" s="14">
        <v>2.9948643696402932</v>
      </c>
      <c r="N7" s="14">
        <v>2.8923066283080834</v>
      </c>
      <c r="O7" s="14">
        <f>O5/N5*100-100</f>
        <v>2.8040241724997799</v>
      </c>
      <c r="P7" s="14">
        <f t="shared" ref="P7:R7" si="0">P5/O5*100-100</f>
        <v>2.8999999999999915</v>
      </c>
      <c r="Q7" s="14">
        <f t="shared" si="0"/>
        <v>2.7500000000000142</v>
      </c>
      <c r="R7" s="14">
        <f t="shared" si="0"/>
        <v>2.7999999999999972</v>
      </c>
    </row>
    <row r="8" spans="1:18" x14ac:dyDescent="0.25">
      <c r="A8" s="12">
        <v>4</v>
      </c>
      <c r="B8" s="1" t="s">
        <v>48</v>
      </c>
      <c r="C8" s="1" t="s">
        <v>49</v>
      </c>
      <c r="D8" s="3" t="s">
        <v>47</v>
      </c>
      <c r="E8" s="14">
        <v>7.7962397431442731</v>
      </c>
      <c r="F8" s="14">
        <v>4.1167362268200725</v>
      </c>
      <c r="G8" s="14">
        <v>3.6494144559692465</v>
      </c>
      <c r="H8" s="14">
        <v>2.9729660612060727</v>
      </c>
      <c r="I8" s="14">
        <v>2.4932398104564824</v>
      </c>
      <c r="J8" s="14">
        <v>7.7201391536653174</v>
      </c>
      <c r="K8" s="14">
        <v>7.249239799454732</v>
      </c>
      <c r="L8" s="14">
        <v>6.509468467732149</v>
      </c>
      <c r="M8" s="14">
        <v>5.8124619777330189</v>
      </c>
      <c r="N8" s="14">
        <v>5.4337301730720045</v>
      </c>
      <c r="O8" s="14"/>
      <c r="P8" s="14"/>
      <c r="Q8" s="14"/>
      <c r="R8" s="14"/>
    </row>
    <row r="9" spans="1:18" s="18" customFormat="1" x14ac:dyDescent="0.25">
      <c r="A9" s="15"/>
      <c r="B9" s="16" t="s">
        <v>50</v>
      </c>
      <c r="C9" s="16" t="s">
        <v>51</v>
      </c>
      <c r="D9" s="17"/>
      <c r="E9" s="15">
        <v>2012</v>
      </c>
      <c r="F9" s="15">
        <v>2013</v>
      </c>
      <c r="G9" s="15">
        <v>2014</v>
      </c>
      <c r="H9" s="15">
        <v>2015</v>
      </c>
      <c r="I9" s="15">
        <v>2016</v>
      </c>
      <c r="J9" s="15">
        <v>2017</v>
      </c>
      <c r="K9" s="15">
        <v>2018</v>
      </c>
      <c r="L9" s="15">
        <v>2019</v>
      </c>
      <c r="M9" s="15">
        <v>2020</v>
      </c>
      <c r="N9" s="15">
        <v>2021</v>
      </c>
    </row>
    <row r="10" spans="1:18" x14ac:dyDescent="0.25">
      <c r="A10" s="12">
        <f>A8+1</f>
        <v>5</v>
      </c>
      <c r="B10" s="1" t="s">
        <v>2</v>
      </c>
      <c r="C10" s="1" t="s">
        <v>3</v>
      </c>
      <c r="D10" s="3" t="s">
        <v>134</v>
      </c>
      <c r="E10" s="13">
        <v>12153.052</v>
      </c>
      <c r="F10" s="13">
        <v>12766.031000000001</v>
      </c>
      <c r="G10" s="13">
        <v>12942.432000000001</v>
      </c>
      <c r="H10" s="13">
        <v>13266.218000000001</v>
      </c>
      <c r="I10" s="13">
        <v>13703.07</v>
      </c>
      <c r="J10" s="13">
        <v>14395.439</v>
      </c>
      <c r="K10" s="13">
        <v>15276.885151006423</v>
      </c>
      <c r="L10" s="13">
        <v>15813.523533649151</v>
      </c>
      <c r="M10" s="13">
        <v>16260.97310263277</v>
      </c>
      <c r="N10" s="13">
        <v>16679.468007391166</v>
      </c>
    </row>
    <row r="11" spans="1:18" x14ac:dyDescent="0.25">
      <c r="A11" s="12">
        <f>A10+1</f>
        <v>6</v>
      </c>
      <c r="B11" s="1" t="s">
        <v>52</v>
      </c>
      <c r="C11" s="1" t="s">
        <v>4</v>
      </c>
      <c r="D11" s="3" t="s">
        <v>134</v>
      </c>
      <c r="E11" s="13">
        <v>3404.4140000000002</v>
      </c>
      <c r="F11" s="13">
        <v>3460.2170000000001</v>
      </c>
      <c r="G11" s="13">
        <v>3524.556</v>
      </c>
      <c r="H11" s="13">
        <v>3590.4360000000001</v>
      </c>
      <c r="I11" s="13">
        <v>3688.7130000000002</v>
      </c>
      <c r="J11" s="13">
        <v>3841.0369999999998</v>
      </c>
      <c r="K11" s="13">
        <v>3960.1178952422129</v>
      </c>
      <c r="L11" s="13">
        <v>4070.5464324922464</v>
      </c>
      <c r="M11" s="13">
        <v>4182.6167158176095</v>
      </c>
      <c r="N11" s="13">
        <v>4290.2611829155567</v>
      </c>
    </row>
    <row r="12" spans="1:18" x14ac:dyDescent="0.25">
      <c r="A12" s="12">
        <f t="shared" ref="A12:A16" si="1">A11+1</f>
        <v>7</v>
      </c>
      <c r="B12" s="1" t="s">
        <v>53</v>
      </c>
      <c r="C12" s="1" t="s">
        <v>5</v>
      </c>
      <c r="D12" s="3" t="s">
        <v>134</v>
      </c>
      <c r="E12" s="13">
        <v>5173.5819999999985</v>
      </c>
      <c r="F12" s="13">
        <v>4906.1419999999989</v>
      </c>
      <c r="G12" s="13">
        <v>4479.786000000001</v>
      </c>
      <c r="H12" s="13">
        <v>4599.7670000000007</v>
      </c>
      <c r="I12" s="13">
        <v>4602.926999999997</v>
      </c>
      <c r="J12" s="13">
        <v>5415.2880000000005</v>
      </c>
      <c r="K12" s="13">
        <v>5912.6351296259627</v>
      </c>
      <c r="L12" s="13">
        <v>6249.8742328385551</v>
      </c>
      <c r="M12" s="13">
        <v>6629.9571920019425</v>
      </c>
      <c r="N12" s="13">
        <v>7035.4947902673675</v>
      </c>
    </row>
    <row r="13" spans="1:18" x14ac:dyDescent="0.25">
      <c r="A13" s="12">
        <f t="shared" si="1"/>
        <v>8</v>
      </c>
      <c r="B13" s="1" t="s">
        <v>54</v>
      </c>
      <c r="C13" s="1" t="s">
        <v>6</v>
      </c>
      <c r="D13" s="3" t="s">
        <v>134</v>
      </c>
      <c r="E13" s="13">
        <v>4934.6409999999996</v>
      </c>
      <c r="F13" s="13">
        <v>4637.0050000000001</v>
      </c>
      <c r="G13" s="13">
        <v>4639.71</v>
      </c>
      <c r="H13" s="13">
        <v>4617.2179999999998</v>
      </c>
      <c r="I13" s="13">
        <v>3926.1030000000001</v>
      </c>
      <c r="J13" s="13">
        <v>4553.5159999999996</v>
      </c>
      <c r="K13" s="13">
        <v>5064.0099422786579</v>
      </c>
      <c r="L13" s="13">
        <v>5519.1558798896722</v>
      </c>
      <c r="M13" s="13">
        <v>5908.5971278392844</v>
      </c>
      <c r="N13" s="13">
        <v>6323.5794209078422</v>
      </c>
    </row>
    <row r="14" spans="1:18" x14ac:dyDescent="0.25">
      <c r="A14" s="12">
        <f t="shared" si="1"/>
        <v>9</v>
      </c>
      <c r="B14" s="1" t="s">
        <v>55</v>
      </c>
      <c r="C14" s="1" t="s">
        <v>7</v>
      </c>
      <c r="D14" s="3" t="s">
        <v>134</v>
      </c>
      <c r="E14" s="13">
        <v>238.94099999999889</v>
      </c>
      <c r="F14" s="13">
        <v>269.13699999999881</v>
      </c>
      <c r="G14" s="13">
        <v>-159.92399999999907</v>
      </c>
      <c r="H14" s="13">
        <v>-17.450999999999112</v>
      </c>
      <c r="I14" s="13">
        <v>676.82399999999689</v>
      </c>
      <c r="J14" s="13">
        <v>861.77200000000084</v>
      </c>
      <c r="K14" s="13">
        <v>848.62518734730475</v>
      </c>
      <c r="L14" s="13">
        <v>730.71835294888297</v>
      </c>
      <c r="M14" s="13">
        <v>721.36006416265809</v>
      </c>
      <c r="N14" s="13">
        <v>711.91536935952536</v>
      </c>
    </row>
    <row r="15" spans="1:18" x14ac:dyDescent="0.25">
      <c r="A15" s="12">
        <f t="shared" si="1"/>
        <v>10</v>
      </c>
      <c r="B15" s="1" t="s">
        <v>8</v>
      </c>
      <c r="C15" s="1" t="s">
        <v>9</v>
      </c>
      <c r="D15" s="3" t="s">
        <v>134</v>
      </c>
      <c r="E15" s="13">
        <v>11839.004000000001</v>
      </c>
      <c r="F15" s="13">
        <v>11966.596</v>
      </c>
      <c r="G15" s="13">
        <v>12682.316999999999</v>
      </c>
      <c r="H15" s="13">
        <v>13060.303</v>
      </c>
      <c r="I15" s="13">
        <v>13592.939</v>
      </c>
      <c r="J15" s="13">
        <v>14189.221</v>
      </c>
      <c r="K15" s="13">
        <v>14751.349568716569</v>
      </c>
      <c r="L15" s="13">
        <v>15327.25589389915</v>
      </c>
      <c r="M15" s="13">
        <v>15902.228884263368</v>
      </c>
      <c r="N15" s="13">
        <v>16498.770897937229</v>
      </c>
    </row>
    <row r="16" spans="1:18" x14ac:dyDescent="0.25">
      <c r="A16" s="12">
        <f t="shared" si="1"/>
        <v>11</v>
      </c>
      <c r="B16" s="1" t="s">
        <v>10</v>
      </c>
      <c r="C16" s="1" t="s">
        <v>11</v>
      </c>
      <c r="D16" s="3" t="s">
        <v>134</v>
      </c>
      <c r="E16" s="13">
        <v>12717.643</v>
      </c>
      <c r="F16" s="13">
        <v>12764.192999999999</v>
      </c>
      <c r="G16" s="13">
        <v>12916.428</v>
      </c>
      <c r="H16" s="13">
        <v>13188.540999999999</v>
      </c>
      <c r="I16" s="13">
        <v>13787.441999999999</v>
      </c>
      <c r="J16" s="13">
        <v>15049</v>
      </c>
      <c r="K16" s="13">
        <v>16189.812968565224</v>
      </c>
      <c r="L16" s="13">
        <v>16951.694011140946</v>
      </c>
      <c r="M16" s="13">
        <v>17732.243348160737</v>
      </c>
      <c r="N16" s="13">
        <v>18530.341966893247</v>
      </c>
    </row>
    <row r="17" spans="1:14" s="18" customFormat="1" x14ac:dyDescent="0.25">
      <c r="A17" s="15"/>
      <c r="B17" s="16" t="s">
        <v>56</v>
      </c>
      <c r="C17" s="16" t="s">
        <v>57</v>
      </c>
      <c r="D17" s="17"/>
      <c r="E17" s="15">
        <v>2012</v>
      </c>
      <c r="F17" s="15">
        <v>2013</v>
      </c>
      <c r="G17" s="15">
        <v>2014</v>
      </c>
      <c r="H17" s="15">
        <v>2015</v>
      </c>
      <c r="I17" s="15">
        <v>2016</v>
      </c>
      <c r="J17" s="15">
        <v>2017</v>
      </c>
      <c r="K17" s="15">
        <v>2018</v>
      </c>
      <c r="L17" s="15">
        <v>2019</v>
      </c>
      <c r="M17" s="15">
        <v>2020</v>
      </c>
      <c r="N17" s="15">
        <v>2021</v>
      </c>
    </row>
    <row r="18" spans="1:14" x14ac:dyDescent="0.25">
      <c r="A18" s="12">
        <f>A16+1</f>
        <v>12</v>
      </c>
      <c r="B18" s="1" t="s">
        <v>2</v>
      </c>
      <c r="C18" s="1" t="s">
        <v>3</v>
      </c>
      <c r="D18" s="3" t="s">
        <v>47</v>
      </c>
      <c r="E18" s="14">
        <v>3.1551785749147188</v>
      </c>
      <c r="F18" s="14">
        <v>5.0438276739044774</v>
      </c>
      <c r="G18" s="14">
        <v>1.3817998718630653</v>
      </c>
      <c r="H18" s="14">
        <v>2.5017400130052936</v>
      </c>
      <c r="I18" s="14">
        <v>3.2929656364760307</v>
      </c>
      <c r="J18" s="14">
        <v>5.0526560836367418</v>
      </c>
      <c r="K18" s="14">
        <v>6.1230932311715058</v>
      </c>
      <c r="L18" s="14">
        <v>3.5127473783971963</v>
      </c>
      <c r="M18" s="14">
        <v>2.8295374400999496</v>
      </c>
      <c r="N18" s="14">
        <v>2.5736153803159523</v>
      </c>
    </row>
    <row r="19" spans="1:14" x14ac:dyDescent="0.25">
      <c r="A19" s="12">
        <f>A18+1</f>
        <v>13</v>
      </c>
      <c r="B19" s="1" t="s">
        <v>52</v>
      </c>
      <c r="C19" s="1" t="s">
        <v>4</v>
      </c>
      <c r="D19" s="3" t="s">
        <v>47</v>
      </c>
      <c r="E19" s="14">
        <v>0.28783586374179215</v>
      </c>
      <c r="F19" s="14">
        <v>1.639136720739609</v>
      </c>
      <c r="G19" s="14">
        <v>1.8593920554693444</v>
      </c>
      <c r="H19" s="14">
        <v>1.8691716062959385</v>
      </c>
      <c r="I19" s="14">
        <v>2.7371884640194022</v>
      </c>
      <c r="J19" s="14">
        <v>4.129461955972169</v>
      </c>
      <c r="K19" s="14">
        <v>3.1002277573012993</v>
      </c>
      <c r="L19" s="14">
        <v>2.7885164071177027</v>
      </c>
      <c r="M19" s="14">
        <v>2.7531999741063462</v>
      </c>
      <c r="N19" s="14">
        <v>2.5736153803159301</v>
      </c>
    </row>
    <row r="20" spans="1:14" x14ac:dyDescent="0.25">
      <c r="A20" s="12">
        <f t="shared" ref="A20:A24" si="2">A19+1</f>
        <v>14</v>
      </c>
      <c r="B20" s="1" t="s">
        <v>53</v>
      </c>
      <c r="C20" s="1" t="s">
        <v>5</v>
      </c>
      <c r="D20" s="3" t="s">
        <v>47</v>
      </c>
      <c r="E20" s="14">
        <v>-0.32356037404615012</v>
      </c>
      <c r="F20" s="14">
        <v>-5.1693391541875577</v>
      </c>
      <c r="G20" s="14">
        <v>-8.6902498949275824</v>
      </c>
      <c r="H20" s="14">
        <v>2.6782752568984325</v>
      </c>
      <c r="I20" s="14">
        <v>6.8699131934213398E-2</v>
      </c>
      <c r="J20" s="14">
        <v>17.648791736214896</v>
      </c>
      <c r="K20" s="14">
        <v>9.1841307355391137</v>
      </c>
      <c r="L20" s="14">
        <v>5.7037022549017991</v>
      </c>
      <c r="M20" s="14">
        <v>6.0814497220812456</v>
      </c>
      <c r="N20" s="14">
        <v>6.1167453502512217</v>
      </c>
    </row>
    <row r="21" spans="1:14" x14ac:dyDescent="0.25">
      <c r="A21" s="12">
        <f t="shared" si="2"/>
        <v>15</v>
      </c>
      <c r="B21" s="1" t="s">
        <v>54</v>
      </c>
      <c r="C21" s="1" t="s">
        <v>6</v>
      </c>
      <c r="D21" s="3" t="s">
        <v>47</v>
      </c>
      <c r="E21" s="14">
        <v>14.380228466500355</v>
      </c>
      <c r="F21" s="14">
        <v>-6.0315633903256449</v>
      </c>
      <c r="G21" s="14">
        <v>5.8335067570558508E-2</v>
      </c>
      <c r="H21" s="14">
        <v>-0.48477167754019668</v>
      </c>
      <c r="I21" s="14">
        <v>-14.96821246040364</v>
      </c>
      <c r="J21" s="14">
        <v>15.980553745024007</v>
      </c>
      <c r="K21" s="14">
        <v>11.210983826095223</v>
      </c>
      <c r="L21" s="14">
        <v>8.9878563193778405</v>
      </c>
      <c r="M21" s="14">
        <v>7.0561741038812187</v>
      </c>
      <c r="N21" s="14">
        <v>7.0233641605602637</v>
      </c>
    </row>
    <row r="22" spans="1:14" x14ac:dyDescent="0.25">
      <c r="A22" s="12">
        <f t="shared" si="2"/>
        <v>16</v>
      </c>
      <c r="B22" s="1" t="s">
        <v>55</v>
      </c>
      <c r="C22" s="1" t="s">
        <v>58</v>
      </c>
      <c r="D22" s="3" t="s">
        <v>59</v>
      </c>
      <c r="E22" s="3" t="s">
        <v>59</v>
      </c>
      <c r="F22" s="3" t="s">
        <v>59</v>
      </c>
      <c r="G22" s="3" t="s">
        <v>59</v>
      </c>
      <c r="H22" s="3" t="s">
        <v>59</v>
      </c>
      <c r="I22" s="3" t="s">
        <v>59</v>
      </c>
      <c r="J22" s="3" t="s">
        <v>59</v>
      </c>
      <c r="K22" s="3" t="s">
        <v>59</v>
      </c>
      <c r="L22" s="3" t="s">
        <v>59</v>
      </c>
      <c r="M22" s="3" t="s">
        <v>59</v>
      </c>
      <c r="N22" s="3" t="s">
        <v>59</v>
      </c>
    </row>
    <row r="23" spans="1:14" x14ac:dyDescent="0.25">
      <c r="A23" s="12">
        <f t="shared" si="2"/>
        <v>17</v>
      </c>
      <c r="B23" s="1" t="s">
        <v>8</v>
      </c>
      <c r="C23" s="1" t="s">
        <v>9</v>
      </c>
      <c r="D23" s="3" t="s">
        <v>47</v>
      </c>
      <c r="E23" s="14">
        <v>9.7791093735786649</v>
      </c>
      <c r="F23" s="14">
        <v>1.0777257951766872</v>
      </c>
      <c r="G23" s="14">
        <v>5.9809907512545779</v>
      </c>
      <c r="H23" s="14">
        <v>2.9804175372686315</v>
      </c>
      <c r="I23" s="14">
        <v>4.0782821041747797</v>
      </c>
      <c r="J23" s="14">
        <v>4.3867040086032816</v>
      </c>
      <c r="K23" s="14">
        <v>3.9616591264352685</v>
      </c>
      <c r="L23" s="14">
        <v>3.9040924526926979</v>
      </c>
      <c r="M23" s="14">
        <v>3.7513106999999879</v>
      </c>
      <c r="N23" s="14">
        <v>3.7513106999999879</v>
      </c>
    </row>
    <row r="24" spans="1:14" x14ac:dyDescent="0.25">
      <c r="A24" s="12">
        <f t="shared" si="2"/>
        <v>18</v>
      </c>
      <c r="B24" s="1" t="s">
        <v>10</v>
      </c>
      <c r="C24" s="1" t="s">
        <v>11</v>
      </c>
      <c r="D24" s="3" t="s">
        <v>47</v>
      </c>
      <c r="E24" s="14">
        <v>5.3811348552625926</v>
      </c>
      <c r="F24" s="14">
        <v>0.36602694382912304</v>
      </c>
      <c r="G24" s="14">
        <v>1.19267234520819</v>
      </c>
      <c r="H24" s="14">
        <v>2.1067202170754973</v>
      </c>
      <c r="I24" s="14">
        <v>4.5410709190652598</v>
      </c>
      <c r="J24" s="14">
        <v>9.1500511842588459</v>
      </c>
      <c r="K24" s="14">
        <v>7.5806563131452176</v>
      </c>
      <c r="L24" s="14">
        <v>4.7059286234808262</v>
      </c>
      <c r="M24" s="14">
        <v>4.604550651438144</v>
      </c>
      <c r="N24" s="14">
        <v>4.5008327658400571</v>
      </c>
    </row>
    <row r="25" spans="1:14" s="18" customFormat="1" x14ac:dyDescent="0.25">
      <c r="A25" s="15"/>
      <c r="B25" s="16" t="s">
        <v>60</v>
      </c>
      <c r="C25" s="16" t="s">
        <v>61</v>
      </c>
      <c r="D25" s="17"/>
      <c r="E25" s="15">
        <v>2012</v>
      </c>
      <c r="F25" s="15">
        <v>2013</v>
      </c>
      <c r="G25" s="15">
        <v>2014</v>
      </c>
      <c r="H25" s="15">
        <v>2015</v>
      </c>
      <c r="I25" s="15">
        <v>2016</v>
      </c>
      <c r="J25" s="15">
        <v>2017</v>
      </c>
      <c r="K25" s="15">
        <v>2018</v>
      </c>
      <c r="L25" s="15">
        <v>2019</v>
      </c>
      <c r="M25" s="15">
        <v>2020</v>
      </c>
      <c r="N25" s="15">
        <v>2021</v>
      </c>
    </row>
    <row r="26" spans="1:14" x14ac:dyDescent="0.25">
      <c r="A26" s="12">
        <f>A24+1</f>
        <v>19</v>
      </c>
      <c r="B26" s="1" t="s">
        <v>2</v>
      </c>
      <c r="C26" s="1" t="s">
        <v>3</v>
      </c>
      <c r="D26" s="3" t="s">
        <v>134</v>
      </c>
      <c r="E26" s="13">
        <v>13331.181</v>
      </c>
      <c r="F26" s="13">
        <v>14039.43</v>
      </c>
      <c r="G26" s="13">
        <v>14468.681</v>
      </c>
      <c r="H26" s="13">
        <v>14678.594999999999</v>
      </c>
      <c r="I26" s="13">
        <v>15319.529</v>
      </c>
      <c r="J26" s="13">
        <v>16576.638999999999</v>
      </c>
      <c r="K26" s="13">
        <v>18084.208038260549</v>
      </c>
      <c r="L26" s="13">
        <v>19168.727635997126</v>
      </c>
      <c r="M26" s="13">
        <v>20125.047354434668</v>
      </c>
      <c r="N26" s="13">
        <v>21076.491430481597</v>
      </c>
    </row>
    <row r="27" spans="1:14" x14ac:dyDescent="0.25">
      <c r="A27" s="12">
        <f>A26+1</f>
        <v>20</v>
      </c>
      <c r="B27" s="1" t="s">
        <v>52</v>
      </c>
      <c r="C27" s="1" t="s">
        <v>4</v>
      </c>
      <c r="D27" s="3" t="s">
        <v>134</v>
      </c>
      <c r="E27" s="13">
        <v>3799.1370000000002</v>
      </c>
      <c r="F27" s="13">
        <v>4021.8020000000001</v>
      </c>
      <c r="G27" s="13">
        <v>4135.5950000000003</v>
      </c>
      <c r="H27" s="13">
        <v>4358.3909999999996</v>
      </c>
      <c r="I27" s="13">
        <v>4502.3770000000004</v>
      </c>
      <c r="J27" s="13">
        <v>4859.0469999999996</v>
      </c>
      <c r="K27" s="13">
        <v>5159.9791795493456</v>
      </c>
      <c r="L27" s="13">
        <v>5461.4970700999147</v>
      </c>
      <c r="M27" s="13">
        <v>5761.9228818317624</v>
      </c>
      <c r="N27" s="13">
        <v>6050.6363025248311</v>
      </c>
    </row>
    <row r="28" spans="1:14" x14ac:dyDescent="0.25">
      <c r="A28" s="12">
        <f t="shared" ref="A28:A32" si="3">A27+1</f>
        <v>21</v>
      </c>
      <c r="B28" s="1" t="s">
        <v>53</v>
      </c>
      <c r="C28" s="1" t="s">
        <v>5</v>
      </c>
      <c r="D28" s="3" t="s">
        <v>134</v>
      </c>
      <c r="E28" s="13">
        <v>5728.5130000000008</v>
      </c>
      <c r="F28" s="13">
        <v>5534.2219999999998</v>
      </c>
      <c r="G28" s="13">
        <v>5355.2750000000005</v>
      </c>
      <c r="H28" s="13">
        <v>5407.4520000000002</v>
      </c>
      <c r="I28" s="13">
        <v>4881.3</v>
      </c>
      <c r="J28" s="13">
        <v>5787.3969999999999</v>
      </c>
      <c r="K28" s="13">
        <v>6456.6589382767343</v>
      </c>
      <c r="L28" s="13">
        <v>7039.8737184176725</v>
      </c>
      <c r="M28" s="13">
        <v>7679.4362031967385</v>
      </c>
      <c r="N28" s="13">
        <v>8304.9646148758839</v>
      </c>
    </row>
    <row r="29" spans="1:14" x14ac:dyDescent="0.25">
      <c r="A29" s="12">
        <f t="shared" si="3"/>
        <v>22</v>
      </c>
      <c r="B29" s="1" t="s">
        <v>54</v>
      </c>
      <c r="C29" s="1" t="s">
        <v>6</v>
      </c>
      <c r="D29" s="3" t="s">
        <v>134</v>
      </c>
      <c r="E29" s="13">
        <v>5551.2340000000004</v>
      </c>
      <c r="F29" s="13">
        <v>5291.0259999999998</v>
      </c>
      <c r="G29" s="13">
        <v>5337.31</v>
      </c>
      <c r="H29" s="13">
        <v>5384.46</v>
      </c>
      <c r="I29" s="13">
        <v>4537.7520000000004</v>
      </c>
      <c r="J29" s="13">
        <v>5351.7020000000002</v>
      </c>
      <c r="K29" s="13">
        <v>6126.4907314048723</v>
      </c>
      <c r="L29" s="13">
        <v>6832.4255519519656</v>
      </c>
      <c r="M29" s="13">
        <v>7473.4724665388267</v>
      </c>
      <c r="N29" s="13">
        <v>8159.9344905376811</v>
      </c>
    </row>
    <row r="30" spans="1:14" x14ac:dyDescent="0.25">
      <c r="A30" s="12">
        <f t="shared" si="3"/>
        <v>23</v>
      </c>
      <c r="B30" s="1" t="s">
        <v>55</v>
      </c>
      <c r="C30" s="1" t="s">
        <v>58</v>
      </c>
      <c r="D30" s="3" t="s">
        <v>134</v>
      </c>
      <c r="E30" s="13">
        <v>177.279</v>
      </c>
      <c r="F30" s="13">
        <v>243.196</v>
      </c>
      <c r="G30" s="13">
        <v>17.965</v>
      </c>
      <c r="H30" s="13">
        <v>22.992000000000001</v>
      </c>
      <c r="I30" s="13">
        <v>343.548</v>
      </c>
      <c r="J30" s="13">
        <v>435.69499999999999</v>
      </c>
      <c r="K30" s="13">
        <v>330.16820687186191</v>
      </c>
      <c r="L30" s="13">
        <v>207.44816646570689</v>
      </c>
      <c r="M30" s="13">
        <v>205.9637366579118</v>
      </c>
      <c r="N30" s="13">
        <v>145.03012433820186</v>
      </c>
    </row>
    <row r="31" spans="1:14" x14ac:dyDescent="0.25">
      <c r="A31" s="12">
        <f t="shared" si="3"/>
        <v>24</v>
      </c>
      <c r="B31" s="1" t="s">
        <v>8</v>
      </c>
      <c r="C31" s="1" t="s">
        <v>9</v>
      </c>
      <c r="D31" s="3" t="s">
        <v>134</v>
      </c>
      <c r="E31" s="13">
        <v>13417.956</v>
      </c>
      <c r="F31" s="13">
        <v>13741.264999999999</v>
      </c>
      <c r="G31" s="13">
        <v>14345.879000000001</v>
      </c>
      <c r="H31" s="13">
        <v>14690.398999999999</v>
      </c>
      <c r="I31" s="13">
        <v>14965.835999999999</v>
      </c>
      <c r="J31" s="13">
        <v>16172.353999999999</v>
      </c>
      <c r="K31" s="13">
        <v>17536.008582343035</v>
      </c>
      <c r="L31" s="13">
        <v>19004.117684415956</v>
      </c>
      <c r="M31" s="13">
        <v>20564.853095487779</v>
      </c>
      <c r="N31" s="13">
        <v>22253.765729192306</v>
      </c>
    </row>
    <row r="32" spans="1:14" x14ac:dyDescent="0.25">
      <c r="A32" s="12">
        <f t="shared" si="3"/>
        <v>25</v>
      </c>
      <c r="B32" s="1" t="s">
        <v>10</v>
      </c>
      <c r="C32" s="1" t="s">
        <v>11</v>
      </c>
      <c r="D32" s="3" t="s">
        <v>134</v>
      </c>
      <c r="E32" s="13">
        <v>14391.173000000001</v>
      </c>
      <c r="F32" s="13">
        <v>14550.132</v>
      </c>
      <c r="G32" s="13">
        <v>14687.266</v>
      </c>
      <c r="H32" s="13">
        <v>14814.513000000001</v>
      </c>
      <c r="I32" s="13">
        <v>14742.353999999999</v>
      </c>
      <c r="J32" s="13">
        <v>16544.374</v>
      </c>
      <c r="K32" s="13">
        <v>18439.293792857006</v>
      </c>
      <c r="L32" s="13">
        <v>20002.087014130007</v>
      </c>
      <c r="M32" s="13">
        <v>21676.32459875381</v>
      </c>
      <c r="N32" s="13">
        <v>23467.409548598447</v>
      </c>
    </row>
    <row r="33" spans="1:14" x14ac:dyDescent="0.25">
      <c r="A33" s="8"/>
      <c r="B33" s="9" t="s">
        <v>62</v>
      </c>
      <c r="C33" s="9" t="s">
        <v>63</v>
      </c>
      <c r="D33" s="11"/>
      <c r="E33" s="15">
        <v>2012</v>
      </c>
      <c r="F33" s="15">
        <v>2013</v>
      </c>
      <c r="G33" s="15">
        <v>2014</v>
      </c>
      <c r="H33" s="15">
        <v>2015</v>
      </c>
      <c r="I33" s="15">
        <v>2016</v>
      </c>
      <c r="J33" s="15">
        <v>2017</v>
      </c>
      <c r="K33" s="15">
        <v>2018</v>
      </c>
      <c r="L33" s="15">
        <v>2019</v>
      </c>
      <c r="M33" s="15">
        <v>2020</v>
      </c>
      <c r="N33" s="15">
        <v>2021</v>
      </c>
    </row>
    <row r="34" spans="1:14" x14ac:dyDescent="0.25">
      <c r="A34" s="12">
        <f>A32+1</f>
        <v>26</v>
      </c>
      <c r="B34" s="1" t="s">
        <v>64</v>
      </c>
      <c r="C34" s="1" t="s">
        <v>65</v>
      </c>
      <c r="D34" s="3" t="s">
        <v>47</v>
      </c>
      <c r="E34" s="14">
        <v>3.615730095767745</v>
      </c>
      <c r="F34" s="14">
        <v>1.6468685626624762</v>
      </c>
      <c r="G34" s="14">
        <v>1.7584937066441881</v>
      </c>
      <c r="H34" s="14">
        <v>1.2211136878761408E-3</v>
      </c>
      <c r="I34" s="14">
        <v>0.27402835855190233</v>
      </c>
      <c r="J34" s="14">
        <v>3.0327692659813721</v>
      </c>
      <c r="K34" s="14">
        <v>3.0916050284484129</v>
      </c>
      <c r="L34" s="14">
        <v>3.0402087140273011</v>
      </c>
      <c r="M34" s="14">
        <v>2.7356680600894663</v>
      </c>
      <c r="N34" s="14">
        <v>2.4699840328632661</v>
      </c>
    </row>
    <row r="35" spans="1:14" x14ac:dyDescent="0.25">
      <c r="A35" s="12">
        <f>A34+1</f>
        <v>27</v>
      </c>
      <c r="B35" s="19" t="s">
        <v>66</v>
      </c>
      <c r="C35" s="19" t="s">
        <v>67</v>
      </c>
      <c r="D35" s="20" t="s">
        <v>47</v>
      </c>
      <c r="E35" s="14">
        <v>3.3479370757350466</v>
      </c>
      <c r="F35" s="14">
        <v>0.25598594291578536</v>
      </c>
      <c r="G35" s="14">
        <v>1.6528287750360136</v>
      </c>
      <c r="H35" s="14">
        <v>-1.025273903482983</v>
      </c>
      <c r="I35" s="14">
        <v>1.0392650513217632</v>
      </c>
      <c r="J35" s="14">
        <v>3.0016138280244888</v>
      </c>
      <c r="K35" s="14">
        <v>2.8000000000000003</v>
      </c>
      <c r="L35" s="14">
        <v>2.4</v>
      </c>
      <c r="M35" s="14">
        <v>2.1</v>
      </c>
      <c r="N35" s="14">
        <v>2.1</v>
      </c>
    </row>
    <row r="36" spans="1:14" x14ac:dyDescent="0.25">
      <c r="A36" s="12">
        <f t="shared" ref="A36:A41" si="4">A35+1</f>
        <v>28</v>
      </c>
      <c r="B36" s="19" t="s">
        <v>68</v>
      </c>
      <c r="C36" s="19" t="s">
        <v>69</v>
      </c>
      <c r="D36" s="20" t="s">
        <v>47</v>
      </c>
      <c r="E36" s="14">
        <v>2.4438745014633696</v>
      </c>
      <c r="F36" s="14">
        <v>4.1537145317375206</v>
      </c>
      <c r="G36" s="14">
        <v>0.95230421276566801</v>
      </c>
      <c r="H36" s="14">
        <v>3.4535535607119812</v>
      </c>
      <c r="I36" s="14">
        <v>0.55136986453310044</v>
      </c>
      <c r="J36" s="14">
        <v>3.641960203955307</v>
      </c>
      <c r="K36" s="14">
        <v>3</v>
      </c>
      <c r="L36" s="14">
        <v>2.9720023690359012</v>
      </c>
      <c r="M36" s="14">
        <v>2.6739761047458273</v>
      </c>
      <c r="N36" s="14">
        <v>2.3759498404557529</v>
      </c>
    </row>
    <row r="37" spans="1:14" x14ac:dyDescent="0.25">
      <c r="A37" s="12">
        <f t="shared" si="4"/>
        <v>29</v>
      </c>
      <c r="B37" s="19" t="s">
        <v>70</v>
      </c>
      <c r="C37" s="19" t="s">
        <v>71</v>
      </c>
      <c r="D37" s="20" t="s">
        <v>47</v>
      </c>
      <c r="E37" s="14">
        <v>12.450885410730123</v>
      </c>
      <c r="F37" s="14">
        <v>1.8745952826640746</v>
      </c>
      <c r="G37" s="14">
        <v>5.976127700302186</v>
      </c>
      <c r="H37" s="14">
        <v>-1.6595184097291451</v>
      </c>
      <c r="I37" s="14">
        <v>-9.7921000231647781</v>
      </c>
      <c r="J37" s="14">
        <v>0.77673962170902655</v>
      </c>
      <c r="K37" s="14">
        <v>2.1798005210541334</v>
      </c>
      <c r="L37" s="14">
        <v>3.1494279966467644</v>
      </c>
      <c r="M37" s="14">
        <v>2.8312279230008102</v>
      </c>
      <c r="N37" s="14">
        <v>1.9118130756587561</v>
      </c>
    </row>
    <row r="38" spans="1:14" x14ac:dyDescent="0.25">
      <c r="A38" s="12">
        <f t="shared" si="4"/>
        <v>30</v>
      </c>
      <c r="B38" s="19" t="s">
        <v>72</v>
      </c>
      <c r="C38" s="19" t="s">
        <v>73</v>
      </c>
      <c r="D38" s="20" t="s">
        <v>47</v>
      </c>
      <c r="E38" s="14">
        <v>7.7958214475638812</v>
      </c>
      <c r="F38" s="14">
        <v>1.4304517683945193</v>
      </c>
      <c r="G38" s="14">
        <v>0.81595312179752</v>
      </c>
      <c r="H38" s="14">
        <v>1.3748403260851063</v>
      </c>
      <c r="I38" s="14">
        <v>-0.89004181120482428</v>
      </c>
      <c r="J38" s="14">
        <v>1.687129450415739</v>
      </c>
      <c r="K38" s="14">
        <v>2.9371584607183356</v>
      </c>
      <c r="L38" s="14">
        <v>2.3257689290140795</v>
      </c>
      <c r="M38" s="14">
        <v>2.1729215460880158</v>
      </c>
      <c r="N38" s="14">
        <v>2.0200741631619521</v>
      </c>
    </row>
    <row r="39" spans="1:14" x14ac:dyDescent="0.25">
      <c r="A39" s="12">
        <f t="shared" si="4"/>
        <v>31</v>
      </c>
      <c r="B39" s="19" t="s">
        <v>74</v>
      </c>
      <c r="C39" s="19" t="s">
        <v>75</v>
      </c>
      <c r="D39" s="20" t="s">
        <v>59</v>
      </c>
      <c r="E39" s="20" t="s">
        <v>59</v>
      </c>
      <c r="F39" s="20" t="s">
        <v>59</v>
      </c>
      <c r="G39" s="20" t="s">
        <v>59</v>
      </c>
      <c r="H39" s="20" t="s">
        <v>59</v>
      </c>
      <c r="I39" s="20" t="s">
        <v>59</v>
      </c>
      <c r="J39" s="20" t="s">
        <v>59</v>
      </c>
      <c r="K39" s="20" t="s">
        <v>59</v>
      </c>
      <c r="L39" s="20" t="s">
        <v>59</v>
      </c>
      <c r="M39" s="20" t="s">
        <v>59</v>
      </c>
      <c r="N39" s="20" t="s">
        <v>59</v>
      </c>
    </row>
    <row r="40" spans="1:14" x14ac:dyDescent="0.25">
      <c r="A40" s="12">
        <f t="shared" si="4"/>
        <v>32</v>
      </c>
      <c r="B40" s="19" t="s">
        <v>76</v>
      </c>
      <c r="C40" s="19" t="s">
        <v>77</v>
      </c>
      <c r="D40" s="20" t="s">
        <v>47</v>
      </c>
      <c r="E40" s="14">
        <v>4.1257903257970128</v>
      </c>
      <c r="F40" s="14">
        <v>1.3175990676802343</v>
      </c>
      <c r="G40" s="14">
        <v>-1.4917796299592112</v>
      </c>
      <c r="H40" s="14">
        <v>-0.56213758838138972</v>
      </c>
      <c r="I40" s="14">
        <v>-2.1169992330113558</v>
      </c>
      <c r="J40" s="14">
        <v>3.5206695616098784</v>
      </c>
      <c r="K40" s="14">
        <v>4.3</v>
      </c>
      <c r="L40" s="14">
        <v>4.3</v>
      </c>
      <c r="M40" s="14">
        <v>4.3</v>
      </c>
      <c r="N40" s="14">
        <v>4.3</v>
      </c>
    </row>
    <row r="41" spans="1:14" x14ac:dyDescent="0.25">
      <c r="A41" s="12">
        <f t="shared" si="4"/>
        <v>33</v>
      </c>
      <c r="B41" s="19" t="s">
        <v>78</v>
      </c>
      <c r="C41" s="19" t="s">
        <v>79</v>
      </c>
      <c r="D41" s="20" t="s">
        <v>47</v>
      </c>
      <c r="E41" s="14">
        <v>7.1164605325228649</v>
      </c>
      <c r="F41" s="14">
        <v>0.73583871200671069</v>
      </c>
      <c r="G41" s="14">
        <v>-0.24723052732036876</v>
      </c>
      <c r="H41" s="14">
        <v>-1.2147524259056581</v>
      </c>
      <c r="I41" s="14">
        <v>-4.8097403709016646</v>
      </c>
      <c r="J41" s="14">
        <v>2.8157291894421235</v>
      </c>
      <c r="K41" s="14">
        <v>3.6</v>
      </c>
      <c r="L41" s="14">
        <v>3.6</v>
      </c>
      <c r="M41" s="14">
        <v>3.6</v>
      </c>
      <c r="N41" s="14">
        <v>3.6</v>
      </c>
    </row>
    <row r="42" spans="1:14" x14ac:dyDescent="0.25">
      <c r="A42" s="8"/>
      <c r="B42" s="9" t="s">
        <v>80</v>
      </c>
      <c r="C42" s="9" t="s">
        <v>81</v>
      </c>
      <c r="D42" s="11"/>
      <c r="E42" s="15">
        <v>2012</v>
      </c>
      <c r="F42" s="15">
        <v>2013</v>
      </c>
      <c r="G42" s="15">
        <v>2014</v>
      </c>
      <c r="H42" s="15">
        <v>2015</v>
      </c>
      <c r="I42" s="15">
        <v>2016</v>
      </c>
      <c r="J42" s="15">
        <v>2017</v>
      </c>
      <c r="K42" s="15">
        <v>2018</v>
      </c>
      <c r="L42" s="15">
        <v>2019</v>
      </c>
      <c r="M42" s="15">
        <v>2020</v>
      </c>
      <c r="N42" s="15">
        <v>2021</v>
      </c>
    </row>
    <row r="43" spans="1:14" x14ac:dyDescent="0.25">
      <c r="A43" s="12">
        <f>A41+1</f>
        <v>34</v>
      </c>
      <c r="B43" s="1" t="s">
        <v>2</v>
      </c>
      <c r="C43" s="1" t="s">
        <v>3</v>
      </c>
      <c r="D43" s="3" t="s">
        <v>47</v>
      </c>
      <c r="E43" s="14">
        <v>1.9479731718604376</v>
      </c>
      <c r="F43" s="14">
        <v>3.0876806940658992</v>
      </c>
      <c r="G43" s="14">
        <v>0.86748362769170706</v>
      </c>
      <c r="H43" s="14">
        <v>1.5632272875776558</v>
      </c>
      <c r="I43" s="14">
        <v>2.0482382395162175</v>
      </c>
      <c r="J43" s="14">
        <v>3.1759744299675789</v>
      </c>
      <c r="K43" s="14">
        <v>3.8673514000927218</v>
      </c>
      <c r="L43" s="14">
        <v>2.2632298387227809</v>
      </c>
      <c r="M43" s="14">
        <v>1.8256164260976704</v>
      </c>
      <c r="N43" s="14">
        <v>1.6578301946710312</v>
      </c>
    </row>
    <row r="44" spans="1:14" x14ac:dyDescent="0.25">
      <c r="A44" s="12">
        <f>A43+1</f>
        <v>35</v>
      </c>
      <c r="B44" s="1" t="s">
        <v>52</v>
      </c>
      <c r="C44" s="1" t="s">
        <v>4</v>
      </c>
      <c r="D44" s="3" t="s">
        <v>47</v>
      </c>
      <c r="E44" s="14">
        <v>5.1203980023374424E-2</v>
      </c>
      <c r="F44" s="14">
        <v>0.2810893126370726</v>
      </c>
      <c r="G44" s="14">
        <v>0.31639859820554667</v>
      </c>
      <c r="H44" s="14">
        <v>0.31806629596590152</v>
      </c>
      <c r="I44" s="14">
        <v>0.4607846810016562</v>
      </c>
      <c r="J44" s="14">
        <v>0.69872731024985191</v>
      </c>
      <c r="K44" s="14">
        <v>0.52246829419295027</v>
      </c>
      <c r="L44" s="14">
        <v>0.46572360202787672</v>
      </c>
      <c r="M44" s="14">
        <v>0.45725231243589209</v>
      </c>
      <c r="N44" s="14">
        <v>0.42642394403170619</v>
      </c>
    </row>
    <row r="45" spans="1:14" x14ac:dyDescent="0.25">
      <c r="A45" s="12">
        <f t="shared" ref="A45:A49" si="5">A44+1</f>
        <v>36</v>
      </c>
      <c r="B45" s="1" t="s">
        <v>53</v>
      </c>
      <c r="C45" s="1" t="s">
        <v>5</v>
      </c>
      <c r="D45" s="3" t="s">
        <v>47</v>
      </c>
      <c r="E45" s="14">
        <v>-8.8007331952985324E-2</v>
      </c>
      <c r="F45" s="14">
        <v>-1.3471412965549896</v>
      </c>
      <c r="G45" s="14">
        <v>-2.0966822725955336</v>
      </c>
      <c r="H45" s="14">
        <v>0.57926399903286185</v>
      </c>
      <c r="I45" s="14">
        <v>1.4816076925053797E-2</v>
      </c>
      <c r="J45" s="14">
        <v>3.7263912218815354</v>
      </c>
      <c r="K45" s="14">
        <v>2.1821141494519294</v>
      </c>
      <c r="L45" s="14">
        <v>1.4222791843851195</v>
      </c>
      <c r="M45" s="14">
        <v>1.5507573179803267</v>
      </c>
      <c r="N45" s="14">
        <v>1.6065009820535991</v>
      </c>
    </row>
    <row r="46" spans="1:14" x14ac:dyDescent="0.25">
      <c r="A46" s="12">
        <f t="shared" si="5"/>
        <v>37</v>
      </c>
      <c r="B46" s="1" t="s">
        <v>54</v>
      </c>
      <c r="C46" s="1" t="s">
        <v>6</v>
      </c>
      <c r="D46" s="3" t="s">
        <v>47</v>
      </c>
      <c r="E46" s="14">
        <v>3.2511356870883903</v>
      </c>
      <c r="F46" s="14">
        <v>-1.499243744172303</v>
      </c>
      <c r="G46" s="14">
        <v>1.3302323756135256E-2</v>
      </c>
      <c r="H46" s="14">
        <v>-0.10859057572655036</v>
      </c>
      <c r="I46" s="14">
        <v>-3.2403838620476928</v>
      </c>
      <c r="J46" s="14">
        <v>2.8780139564729823</v>
      </c>
      <c r="K46" s="14">
        <v>2.2397958856091655</v>
      </c>
      <c r="L46" s="14">
        <v>1.9195419118212844</v>
      </c>
      <c r="M46" s="14">
        <v>1.5889396002140668</v>
      </c>
      <c r="N46" s="14">
        <v>1.6439152971290107</v>
      </c>
    </row>
    <row r="47" spans="1:14" x14ac:dyDescent="0.25">
      <c r="A47" s="12">
        <f t="shared" si="5"/>
        <v>38</v>
      </c>
      <c r="B47" s="1" t="s">
        <v>55</v>
      </c>
      <c r="C47" s="1" t="s">
        <v>58</v>
      </c>
      <c r="D47" s="3" t="s">
        <v>47</v>
      </c>
      <c r="E47" s="14">
        <v>-3.3391430190413756</v>
      </c>
      <c r="F47" s="14">
        <v>0.1521024476173134</v>
      </c>
      <c r="G47" s="14">
        <v>-2.1099845963516688</v>
      </c>
      <c r="H47" s="14">
        <v>0.68785457475941225</v>
      </c>
      <c r="I47" s="14">
        <v>3.2551999389727464</v>
      </c>
      <c r="J47" s="14">
        <v>0.84837726540855307</v>
      </c>
      <c r="K47" s="14">
        <v>-5.7681736157236152E-2</v>
      </c>
      <c r="L47" s="14">
        <v>-0.49726272743616495</v>
      </c>
      <c r="M47" s="14">
        <v>-3.8182282233740095E-2</v>
      </c>
      <c r="N47" s="14">
        <v>-3.7414315075411597E-2</v>
      </c>
    </row>
    <row r="48" spans="1:14" x14ac:dyDescent="0.25">
      <c r="A48" s="12">
        <f t="shared" si="5"/>
        <v>39</v>
      </c>
      <c r="B48" s="1" t="s">
        <v>8</v>
      </c>
      <c r="C48" s="1" t="s">
        <v>9</v>
      </c>
      <c r="D48" s="3" t="s">
        <v>47</v>
      </c>
      <c r="E48" s="14">
        <v>5.5266183400173752</v>
      </c>
      <c r="F48" s="14">
        <v>0.64270285787483072</v>
      </c>
      <c r="G48" s="14">
        <v>3.5196866769187198</v>
      </c>
      <c r="H48" s="14">
        <v>1.8249029591221637</v>
      </c>
      <c r="I48" s="14">
        <v>2.497334161095679</v>
      </c>
      <c r="J48" s="14">
        <v>2.735212560137616</v>
      </c>
      <c r="K48" s="14">
        <v>2.4663431847492423</v>
      </c>
      <c r="L48" s="14">
        <v>2.4288392735600421</v>
      </c>
      <c r="M48" s="14">
        <v>2.3459183079687826</v>
      </c>
      <c r="N48" s="14">
        <v>2.363147917486184</v>
      </c>
    </row>
    <row r="49" spans="1:18" x14ac:dyDescent="0.25">
      <c r="A49" s="12">
        <f t="shared" si="5"/>
        <v>40</v>
      </c>
      <c r="B49" s="1" t="s">
        <v>10</v>
      </c>
      <c r="C49" s="1" t="s">
        <v>11</v>
      </c>
      <c r="D49" s="3" t="s">
        <v>47</v>
      </c>
      <c r="E49" s="14">
        <v>-3.403159784977865</v>
      </c>
      <c r="F49" s="14">
        <v>-0.23448035953721713</v>
      </c>
      <c r="G49" s="14">
        <v>-0.74864297856388395</v>
      </c>
      <c r="H49" s="14">
        <v>-1.313751882121577</v>
      </c>
      <c r="I49" s="14">
        <v>-2.8080263564880279</v>
      </c>
      <c r="J49" s="14">
        <v>-5.7869083536683892</v>
      </c>
      <c r="K49" s="14">
        <v>-5.0053251990347656</v>
      </c>
      <c r="L49" s="14">
        <v>-3.2131729016904282</v>
      </c>
      <c r="M49" s="14">
        <v>-3.1846799948423787</v>
      </c>
      <c r="N49" s="14">
        <v>-3.1615964099344365</v>
      </c>
    </row>
    <row r="50" spans="1:18" x14ac:dyDescent="0.25">
      <c r="A50" s="8"/>
      <c r="B50" s="9" t="s">
        <v>82</v>
      </c>
      <c r="C50" s="9" t="s">
        <v>83</v>
      </c>
      <c r="D50" s="11"/>
      <c r="E50" s="15">
        <v>2012</v>
      </c>
      <c r="F50" s="15">
        <v>2013</v>
      </c>
      <c r="G50" s="15">
        <v>2014</v>
      </c>
      <c r="H50" s="15">
        <v>2015</v>
      </c>
      <c r="I50" s="15">
        <v>2016</v>
      </c>
      <c r="J50" s="15">
        <v>2017</v>
      </c>
      <c r="K50" s="15">
        <v>2018</v>
      </c>
      <c r="L50" s="15">
        <v>2019</v>
      </c>
      <c r="M50" s="15">
        <v>2020</v>
      </c>
      <c r="N50" s="15">
        <v>2021</v>
      </c>
    </row>
    <row r="51" spans="1:18" x14ac:dyDescent="0.25">
      <c r="A51" s="12">
        <f>A49+1</f>
        <v>41</v>
      </c>
      <c r="B51" s="1" t="s">
        <v>84</v>
      </c>
      <c r="C51" s="1" t="s">
        <v>85</v>
      </c>
      <c r="D51" s="3" t="s">
        <v>47</v>
      </c>
      <c r="E51" s="14">
        <v>2.2675736961451198</v>
      </c>
      <c r="F51" s="14">
        <v>-5.5432372505537231E-2</v>
      </c>
      <c r="G51" s="14">
        <v>0.61009428729894566</v>
      </c>
      <c r="H51" s="14">
        <v>0.16538037486217849</v>
      </c>
      <c r="I51" s="14">
        <v>0.11007154650524154</v>
      </c>
      <c r="J51" s="14">
        <v>2.9000000000000004</v>
      </c>
      <c r="K51" s="14">
        <v>2.8000000000000003</v>
      </c>
      <c r="L51" s="14">
        <v>2.4</v>
      </c>
      <c r="M51" s="14">
        <v>2.1</v>
      </c>
      <c r="N51" s="14">
        <v>2.1</v>
      </c>
    </row>
    <row r="52" spans="1:18" x14ac:dyDescent="0.25">
      <c r="A52" s="8"/>
      <c r="B52" s="9" t="s">
        <v>86</v>
      </c>
      <c r="C52" s="9" t="s">
        <v>87</v>
      </c>
      <c r="D52" s="11"/>
      <c r="E52" s="15">
        <v>2012</v>
      </c>
      <c r="F52" s="15">
        <v>2013</v>
      </c>
      <c r="G52" s="15">
        <v>2014</v>
      </c>
      <c r="H52" s="15">
        <v>2015</v>
      </c>
      <c r="I52" s="15">
        <v>2016</v>
      </c>
      <c r="J52" s="15">
        <v>2017</v>
      </c>
      <c r="K52" s="15">
        <v>2018</v>
      </c>
      <c r="L52" s="15">
        <v>2019</v>
      </c>
      <c r="M52" s="15">
        <v>2020</v>
      </c>
      <c r="N52" s="15">
        <v>2021</v>
      </c>
    </row>
    <row r="53" spans="1:18" s="19" customFormat="1" x14ac:dyDescent="0.25">
      <c r="A53" s="12">
        <f>A51+1</f>
        <v>42</v>
      </c>
      <c r="B53" s="19" t="s">
        <v>88</v>
      </c>
      <c r="C53" s="19" t="s">
        <v>12</v>
      </c>
      <c r="D53" s="3" t="s">
        <v>134</v>
      </c>
      <c r="E53" s="13">
        <v>10999.338</v>
      </c>
      <c r="F53" s="13">
        <v>11063.838</v>
      </c>
      <c r="G53" s="13">
        <v>10956.126</v>
      </c>
      <c r="H53" s="13">
        <v>10607.579</v>
      </c>
      <c r="I53" s="13">
        <v>10403.287</v>
      </c>
      <c r="J53" s="13">
        <v>11187.493</v>
      </c>
      <c r="K53" s="13">
        <v>11931.584926361438</v>
      </c>
      <c r="L53" s="13">
        <v>12753.305493774233</v>
      </c>
      <c r="M53" s="13">
        <v>13536.83288975548</v>
      </c>
      <c r="N53" s="13">
        <v>14296.180742149121</v>
      </c>
    </row>
    <row r="54" spans="1:18" s="19" customFormat="1" x14ac:dyDescent="0.25">
      <c r="A54" s="12">
        <f>A53+1</f>
        <v>43</v>
      </c>
      <c r="B54" s="19" t="s">
        <v>89</v>
      </c>
      <c r="C54" s="19" t="s">
        <v>90</v>
      </c>
      <c r="D54" s="3" t="s">
        <v>134</v>
      </c>
      <c r="E54" s="13">
        <v>8746.7659999999996</v>
      </c>
      <c r="F54" s="13">
        <v>9416.1039999999994</v>
      </c>
      <c r="G54" s="13">
        <v>10093.050999999999</v>
      </c>
      <c r="H54" s="13">
        <v>10908.264000000001</v>
      </c>
      <c r="I54" s="13">
        <v>11573.939</v>
      </c>
      <c r="J54" s="13">
        <v>12523.824000000001</v>
      </c>
      <c r="K54" s="13">
        <v>13540.594424455812</v>
      </c>
      <c r="L54" s="13">
        <v>14353.030089923162</v>
      </c>
      <c r="M54" s="13">
        <v>15142.446744868936</v>
      </c>
      <c r="N54" s="13">
        <v>15883.669513030271</v>
      </c>
    </row>
    <row r="55" spans="1:18" s="19" customFormat="1" x14ac:dyDescent="0.25">
      <c r="A55" s="12">
        <f t="shared" ref="A55:A58" si="6">A54+1</f>
        <v>44</v>
      </c>
      <c r="B55" s="19" t="s">
        <v>91</v>
      </c>
      <c r="C55" s="19" t="s">
        <v>92</v>
      </c>
      <c r="D55" s="3" t="s">
        <v>134</v>
      </c>
      <c r="E55" s="13">
        <v>7254.7730000000001</v>
      </c>
      <c r="F55" s="13">
        <v>7797.3180000000002</v>
      </c>
      <c r="G55" s="13">
        <v>8401.018</v>
      </c>
      <c r="H55" s="13">
        <v>9090.7070000000003</v>
      </c>
      <c r="I55" s="13">
        <v>9599.3080000000009</v>
      </c>
      <c r="J55" s="13">
        <v>10390.129000000001</v>
      </c>
      <c r="K55" s="13">
        <v>11233.671283252464</v>
      </c>
      <c r="L55" s="13">
        <v>11907.691560247615</v>
      </c>
      <c r="M55" s="13">
        <v>12562.614596061232</v>
      </c>
      <c r="N55" s="13">
        <v>13177.554580538426</v>
      </c>
    </row>
    <row r="56" spans="1:18" s="19" customFormat="1" x14ac:dyDescent="0.25">
      <c r="A56" s="12">
        <f t="shared" si="6"/>
        <v>45</v>
      </c>
      <c r="B56" s="19" t="s">
        <v>93</v>
      </c>
      <c r="C56" s="19" t="s">
        <v>94</v>
      </c>
      <c r="D56" s="3" t="s">
        <v>134</v>
      </c>
      <c r="E56" s="13">
        <v>1491.9929999999999</v>
      </c>
      <c r="F56" s="13">
        <v>1618.7860000000001</v>
      </c>
      <c r="G56" s="13">
        <v>1692.0329999999999</v>
      </c>
      <c r="H56" s="13">
        <v>1817.557</v>
      </c>
      <c r="I56" s="13">
        <v>1974.6310000000001</v>
      </c>
      <c r="J56" s="13">
        <v>2133.6950000000002</v>
      </c>
      <c r="K56" s="13">
        <v>2306.9231412033473</v>
      </c>
      <c r="L56" s="13">
        <v>2445.3385296755487</v>
      </c>
      <c r="M56" s="13">
        <v>2579.8321488077036</v>
      </c>
      <c r="N56" s="13">
        <v>2706.1149324918438</v>
      </c>
    </row>
    <row r="57" spans="1:18" s="19" customFormat="1" x14ac:dyDescent="0.25">
      <c r="A57" s="12">
        <f t="shared" si="6"/>
        <v>46</v>
      </c>
      <c r="B57" s="19" t="s">
        <v>13</v>
      </c>
      <c r="C57" s="19" t="s">
        <v>14</v>
      </c>
      <c r="D57" s="3" t="s">
        <v>134</v>
      </c>
      <c r="E57" s="13">
        <v>2790.3470000000002</v>
      </c>
      <c r="F57" s="13">
        <v>2982.7910000000002</v>
      </c>
      <c r="G57" s="13">
        <v>3184.51</v>
      </c>
      <c r="H57" s="13">
        <v>3355.0369999999998</v>
      </c>
      <c r="I57" s="13">
        <v>3611.0529999999999</v>
      </c>
      <c r="J57" s="13">
        <v>3798.4319999999998</v>
      </c>
      <c r="K57" s="13">
        <v>4031.8173224208572</v>
      </c>
      <c r="L57" s="13">
        <v>4318.2144497058862</v>
      </c>
      <c r="M57" s="13">
        <v>4571.8104211441187</v>
      </c>
      <c r="N57" s="13">
        <v>4878.0143138247877</v>
      </c>
    </row>
    <row r="58" spans="1:18" s="19" customFormat="1" x14ac:dyDescent="0.25">
      <c r="A58" s="12">
        <f t="shared" si="6"/>
        <v>47</v>
      </c>
      <c r="B58" s="19" t="s">
        <v>15</v>
      </c>
      <c r="C58" s="19" t="s">
        <v>16</v>
      </c>
      <c r="D58" s="3" t="s">
        <v>134</v>
      </c>
      <c r="E58" s="13">
        <v>650.83799999999997</v>
      </c>
      <c r="F58" s="13">
        <v>676.14499999999998</v>
      </c>
      <c r="G58" s="13">
        <v>615.52300000000002</v>
      </c>
      <c r="H58" s="13">
        <v>550.55600000000004</v>
      </c>
      <c r="I58" s="13">
        <v>661.59100000000001</v>
      </c>
      <c r="J58" s="13">
        <v>658.68799999999999</v>
      </c>
      <c r="K58" s="13">
        <v>706.43787265023195</v>
      </c>
      <c r="L58" s="13">
        <v>752.42322321451695</v>
      </c>
      <c r="M58" s="13">
        <v>796.15753697549405</v>
      </c>
      <c r="N58" s="13">
        <v>839.41858928731801</v>
      </c>
    </row>
    <row r="59" spans="1:18" x14ac:dyDescent="0.25">
      <c r="A59" s="8"/>
      <c r="B59" s="9" t="s">
        <v>95</v>
      </c>
      <c r="C59" s="9" t="s">
        <v>96</v>
      </c>
      <c r="D59" s="11"/>
      <c r="E59" s="15">
        <v>2012</v>
      </c>
      <c r="F59" s="15">
        <v>2013</v>
      </c>
      <c r="G59" s="15">
        <v>2014</v>
      </c>
      <c r="H59" s="15">
        <v>2015</v>
      </c>
      <c r="I59" s="15">
        <v>2016</v>
      </c>
      <c r="J59" s="15">
        <v>2017</v>
      </c>
      <c r="K59" s="15">
        <v>2018</v>
      </c>
      <c r="L59" s="15">
        <v>2019</v>
      </c>
      <c r="M59" s="15">
        <v>2020</v>
      </c>
      <c r="N59" s="15">
        <v>2021</v>
      </c>
    </row>
    <row r="60" spans="1:18" x14ac:dyDescent="0.25">
      <c r="A60" s="12">
        <f>A58+1</f>
        <v>48</v>
      </c>
      <c r="B60" s="1" t="s">
        <v>97</v>
      </c>
      <c r="C60" s="1" t="s">
        <v>98</v>
      </c>
      <c r="D60" s="3" t="s">
        <v>99</v>
      </c>
      <c r="E60" s="13">
        <v>2044.8130000000001</v>
      </c>
      <c r="F60" s="13">
        <v>2023.825</v>
      </c>
      <c r="G60" s="13">
        <v>2001.4680000000001</v>
      </c>
      <c r="H60" s="13">
        <v>1986.096</v>
      </c>
      <c r="I60" s="13">
        <v>1968.9570000000001</v>
      </c>
      <c r="J60" s="13">
        <v>1950.116</v>
      </c>
      <c r="K60" s="13">
        <v>1934.5728621719215</v>
      </c>
      <c r="L60" s="13">
        <v>1919.0788803515982</v>
      </c>
      <c r="M60" s="13">
        <v>1904.1816439739603</v>
      </c>
      <c r="N60" s="13">
        <v>1890.4830557790574</v>
      </c>
    </row>
    <row r="61" spans="1:18" x14ac:dyDescent="0.25">
      <c r="A61" s="12">
        <f>A60+1</f>
        <v>49</v>
      </c>
      <c r="B61" s="1" t="s">
        <v>100</v>
      </c>
      <c r="C61" s="1" t="s">
        <v>101</v>
      </c>
      <c r="D61" s="3" t="s">
        <v>47</v>
      </c>
      <c r="E61" s="14">
        <v>-1.4360324013486858</v>
      </c>
      <c r="F61" s="14">
        <v>-1.026401925261633</v>
      </c>
      <c r="G61" s="14">
        <v>-1.1046903758971216</v>
      </c>
      <c r="H61" s="14">
        <v>-0.76803626138415293</v>
      </c>
      <c r="I61" s="14">
        <v>-0.86294922299827714</v>
      </c>
      <c r="J61" s="14">
        <v>-0.95690256313368804</v>
      </c>
      <c r="K61" s="14">
        <v>-0.7970365777255517</v>
      </c>
      <c r="L61" s="14">
        <v>-0.80089936767377967</v>
      </c>
      <c r="M61" s="14">
        <v>-0.77627014346114409</v>
      </c>
      <c r="N61" s="14">
        <v>-0.7193950345154243</v>
      </c>
    </row>
    <row r="62" spans="1:18" x14ac:dyDescent="0.25">
      <c r="A62" s="12">
        <f t="shared" ref="A62:A68" si="7">A61+1</f>
        <v>50</v>
      </c>
      <c r="B62" s="1" t="s">
        <v>102</v>
      </c>
      <c r="C62" s="1" t="s">
        <v>103</v>
      </c>
      <c r="D62" s="3" t="s">
        <v>99</v>
      </c>
      <c r="E62" s="13">
        <v>1560</v>
      </c>
      <c r="F62" s="13">
        <v>1536.1</v>
      </c>
      <c r="G62" s="13">
        <v>1495.8</v>
      </c>
      <c r="H62" s="13">
        <v>1472.6</v>
      </c>
      <c r="I62" s="13">
        <v>1450.3</v>
      </c>
      <c r="J62" s="13">
        <v>1423.3454296589559</v>
      </c>
      <c r="K62" s="13">
        <v>1401.9952482140716</v>
      </c>
      <c r="L62" s="13">
        <v>1387.4940304942054</v>
      </c>
      <c r="M62" s="13">
        <v>1374.8191469491992</v>
      </c>
      <c r="N62" s="13">
        <v>1364.9287662724794</v>
      </c>
    </row>
    <row r="63" spans="1:18" x14ac:dyDescent="0.25">
      <c r="A63" s="12">
        <f t="shared" si="7"/>
        <v>51</v>
      </c>
      <c r="B63" s="1" t="s">
        <v>104</v>
      </c>
      <c r="C63" s="1" t="s">
        <v>105</v>
      </c>
      <c r="D63" s="3" t="s">
        <v>99</v>
      </c>
      <c r="E63" s="13">
        <v>1030.7</v>
      </c>
      <c r="F63" s="13">
        <v>1014.2</v>
      </c>
      <c r="G63" s="13">
        <v>992.3</v>
      </c>
      <c r="H63" s="13">
        <v>994.2</v>
      </c>
      <c r="I63" s="13">
        <v>988.6</v>
      </c>
      <c r="J63" s="13">
        <v>980.81919861297433</v>
      </c>
      <c r="K63" s="13">
        <v>974.38669750877978</v>
      </c>
      <c r="L63" s="13">
        <v>971.24582134594391</v>
      </c>
      <c r="M63" s="13">
        <v>965.12304115833774</v>
      </c>
      <c r="N63" s="13">
        <v>962.27478022209789</v>
      </c>
    </row>
    <row r="64" spans="1:18" x14ac:dyDescent="0.25">
      <c r="A64" s="12">
        <f t="shared" si="7"/>
        <v>52</v>
      </c>
      <c r="B64" s="1" t="s">
        <v>106</v>
      </c>
      <c r="C64" s="1" t="s">
        <v>107</v>
      </c>
      <c r="D64" s="3" t="s">
        <v>99</v>
      </c>
      <c r="E64" s="13">
        <v>875.6</v>
      </c>
      <c r="F64" s="13">
        <v>893.9</v>
      </c>
      <c r="G64" s="13">
        <v>884.6</v>
      </c>
      <c r="H64" s="13">
        <v>896.1</v>
      </c>
      <c r="I64" s="13">
        <v>893.3</v>
      </c>
      <c r="J64" s="13">
        <v>895.01639999999998</v>
      </c>
      <c r="K64" s="13">
        <v>896</v>
      </c>
      <c r="L64" s="13">
        <v>896</v>
      </c>
      <c r="M64" s="13">
        <v>896</v>
      </c>
      <c r="N64" s="13">
        <v>895.10400000000004</v>
      </c>
      <c r="P64"/>
      <c r="Q64"/>
      <c r="R64"/>
    </row>
    <row r="65" spans="1:18" x14ac:dyDescent="0.25">
      <c r="A65" s="12">
        <f t="shared" si="7"/>
        <v>53</v>
      </c>
      <c r="B65" s="1" t="s">
        <v>108</v>
      </c>
      <c r="C65" s="1" t="s">
        <v>109</v>
      </c>
      <c r="D65" s="3" t="s">
        <v>47</v>
      </c>
      <c r="E65" s="14">
        <v>1.624883936861643</v>
      </c>
      <c r="F65" s="14">
        <v>2.0899954317039615</v>
      </c>
      <c r="G65" s="14">
        <v>-1.0403848305179486</v>
      </c>
      <c r="H65" s="14">
        <v>1.3000226090888578</v>
      </c>
      <c r="I65" s="14">
        <v>-0.31246512665997273</v>
      </c>
      <c r="J65" s="14">
        <v>0.1921414978170759</v>
      </c>
      <c r="K65" s="14">
        <v>0.10989742757787724</v>
      </c>
      <c r="L65" s="14">
        <v>0</v>
      </c>
      <c r="M65" s="14">
        <v>0</v>
      </c>
      <c r="N65" s="14">
        <v>-9.9999999999994316E-2</v>
      </c>
      <c r="P65"/>
      <c r="Q65"/>
      <c r="R65"/>
    </row>
    <row r="66" spans="1:18" x14ac:dyDescent="0.25">
      <c r="A66" s="12">
        <f t="shared" si="7"/>
        <v>54</v>
      </c>
      <c r="B66" s="1" t="s">
        <v>110</v>
      </c>
      <c r="C66" s="1" t="s">
        <v>111</v>
      </c>
      <c r="D66" s="3" t="s">
        <v>47</v>
      </c>
      <c r="E66" s="14">
        <v>66.070512820512832</v>
      </c>
      <c r="F66" s="14">
        <v>66.024347373217893</v>
      </c>
      <c r="G66" s="14">
        <v>66.339082765075545</v>
      </c>
      <c r="H66" s="14">
        <v>67.513241885101195</v>
      </c>
      <c r="I66" s="14">
        <v>68.165207198510657</v>
      </c>
      <c r="J66" s="14">
        <v>68.909428321133959</v>
      </c>
      <c r="K66" s="14">
        <v>69.5</v>
      </c>
      <c r="L66" s="14">
        <v>70</v>
      </c>
      <c r="M66" s="14">
        <v>70.199999999999989</v>
      </c>
      <c r="N66" s="14">
        <v>70.5</v>
      </c>
      <c r="P66"/>
      <c r="Q66"/>
      <c r="R66"/>
    </row>
    <row r="67" spans="1:18" x14ac:dyDescent="0.25">
      <c r="A67" s="12">
        <f t="shared" si="7"/>
        <v>55</v>
      </c>
      <c r="B67" s="1" t="s">
        <v>112</v>
      </c>
      <c r="C67" s="1" t="s">
        <v>0</v>
      </c>
      <c r="D67" s="3" t="s">
        <v>47</v>
      </c>
      <c r="E67" s="14">
        <v>15.048025613660618</v>
      </c>
      <c r="F67" s="14">
        <v>11.871425754289094</v>
      </c>
      <c r="G67" s="14">
        <v>10.843494910813261</v>
      </c>
      <c r="H67" s="14">
        <v>9.8772882719774699</v>
      </c>
      <c r="I67" s="14">
        <v>9.6398948007283014</v>
      </c>
      <c r="J67" s="14">
        <v>8.6999999999999993</v>
      </c>
      <c r="K67" s="14">
        <v>8.0447216396931012</v>
      </c>
      <c r="L67" s="14">
        <v>7.7473508448838322</v>
      </c>
      <c r="M67" s="14">
        <v>7.1620962520360596</v>
      </c>
      <c r="N67" s="14">
        <v>6.9804157401479952</v>
      </c>
      <c r="P67"/>
      <c r="Q67"/>
      <c r="R67"/>
    </row>
    <row r="68" spans="1:18" x14ac:dyDescent="0.25">
      <c r="A68" s="12">
        <f t="shared" si="7"/>
        <v>56</v>
      </c>
      <c r="B68" s="1" t="s">
        <v>113</v>
      </c>
      <c r="C68" s="1" t="s">
        <v>1</v>
      </c>
      <c r="D68" s="3" t="s">
        <v>114</v>
      </c>
      <c r="E68" s="14"/>
      <c r="F68" s="14">
        <v>14.09877835741362</v>
      </c>
      <c r="G68" s="14">
        <v>12.928598461928548</v>
      </c>
      <c r="H68" s="14">
        <v>11.279548929533764</v>
      </c>
      <c r="I68" s="14">
        <v>11.434494530316176</v>
      </c>
      <c r="J68" s="14">
        <v>11.057780505938299</v>
      </c>
      <c r="K68" s="14">
        <v>10.290406806128624</v>
      </c>
      <c r="L68" s="14">
        <v>9.6610156665114477</v>
      </c>
      <c r="M68" s="14">
        <v>9.3834026855769128</v>
      </c>
      <c r="N68" s="14">
        <v>8.7570375812787926</v>
      </c>
      <c r="O68"/>
      <c r="P68"/>
      <c r="Q68"/>
      <c r="R68"/>
    </row>
    <row r="69" spans="1:18" x14ac:dyDescent="0.25">
      <c r="A69" s="8"/>
      <c r="B69" s="9" t="s">
        <v>115</v>
      </c>
      <c r="C69" s="9" t="s">
        <v>116</v>
      </c>
      <c r="D69" s="11"/>
      <c r="E69" s="15">
        <v>2012</v>
      </c>
      <c r="F69" s="15">
        <v>2013</v>
      </c>
      <c r="G69" s="15">
        <v>2014</v>
      </c>
      <c r="H69" s="15">
        <v>2015</v>
      </c>
      <c r="I69" s="15">
        <v>2016</v>
      </c>
      <c r="J69" s="15">
        <v>2017</v>
      </c>
      <c r="K69" s="15">
        <v>2018</v>
      </c>
      <c r="L69" s="15">
        <v>2019</v>
      </c>
      <c r="M69" s="15">
        <v>2020</v>
      </c>
      <c r="N69" s="15">
        <v>2021</v>
      </c>
      <c r="P69"/>
      <c r="Q69"/>
      <c r="R69"/>
    </row>
    <row r="70" spans="1:18" x14ac:dyDescent="0.25">
      <c r="A70" s="12">
        <f>A68+1</f>
        <v>57</v>
      </c>
      <c r="B70" s="1" t="s">
        <v>117</v>
      </c>
      <c r="C70" s="1" t="s">
        <v>118</v>
      </c>
      <c r="D70" s="3" t="s">
        <v>119</v>
      </c>
      <c r="E70" s="13">
        <v>685</v>
      </c>
      <c r="F70" s="13">
        <v>716</v>
      </c>
      <c r="G70" s="13">
        <v>765</v>
      </c>
      <c r="H70" s="13">
        <v>818</v>
      </c>
      <c r="I70" s="13">
        <v>859</v>
      </c>
      <c r="J70" s="13">
        <v>926</v>
      </c>
      <c r="K70" s="13">
        <v>1000.08</v>
      </c>
      <c r="L70" s="13">
        <v>1060.0848000000001</v>
      </c>
      <c r="M70" s="13">
        <v>1118.3894640000001</v>
      </c>
      <c r="N70" s="13">
        <v>1174.3089372000002</v>
      </c>
    </row>
    <row r="71" spans="1:18" x14ac:dyDescent="0.25">
      <c r="A71" s="12">
        <f>A70+1</f>
        <v>58</v>
      </c>
      <c r="B71" s="1" t="s">
        <v>120</v>
      </c>
      <c r="C71" s="1" t="s">
        <v>121</v>
      </c>
      <c r="D71" s="3" t="s">
        <v>47</v>
      </c>
      <c r="E71" s="14">
        <v>3.7878787878787845</v>
      </c>
      <c r="F71" s="14">
        <v>4.5255474452554845</v>
      </c>
      <c r="G71" s="14">
        <v>6.8435754189944076</v>
      </c>
      <c r="H71" s="14">
        <v>6.9281045751633963</v>
      </c>
      <c r="I71" s="14">
        <v>5.012224938875292</v>
      </c>
      <c r="J71" s="14">
        <v>7.7997671711292185</v>
      </c>
      <c r="K71" s="14">
        <v>8</v>
      </c>
      <c r="L71" s="14">
        <v>6</v>
      </c>
      <c r="M71" s="14">
        <v>5.5</v>
      </c>
      <c r="N71" s="14">
        <v>5</v>
      </c>
    </row>
    <row r="72" spans="1:18" x14ac:dyDescent="0.25">
      <c r="A72" s="12">
        <f>A71+1</f>
        <v>59</v>
      </c>
      <c r="B72" s="1" t="s">
        <v>122</v>
      </c>
      <c r="C72" s="1" t="s">
        <v>123</v>
      </c>
      <c r="D72" s="3" t="s">
        <v>47</v>
      </c>
      <c r="E72" s="14">
        <v>2.3712149473211985</v>
      </c>
      <c r="F72" s="14">
        <v>0.47966648925763522</v>
      </c>
      <c r="G72" s="14">
        <v>2.9839797491135966</v>
      </c>
      <c r="H72" s="14">
        <v>1.5169456068200526</v>
      </c>
      <c r="I72" s="14">
        <v>2.3955876229535988</v>
      </c>
      <c r="J72" s="14">
        <v>4.3207727836124032</v>
      </c>
      <c r="K72" s="14">
        <v>3.9187477988499975</v>
      </c>
      <c r="L72" s="14">
        <v>3.3668989970053964</v>
      </c>
      <c r="M72" s="14">
        <v>2.9948643696402932</v>
      </c>
      <c r="N72" s="14">
        <v>2.9953019302383144</v>
      </c>
    </row>
    <row r="73" spans="1:18" x14ac:dyDescent="0.25">
      <c r="A73" s="8"/>
      <c r="B73" s="9" t="s">
        <v>124</v>
      </c>
      <c r="C73" s="9" t="s">
        <v>17</v>
      </c>
      <c r="D73" s="11"/>
      <c r="E73" s="15">
        <v>2012</v>
      </c>
      <c r="F73" s="15">
        <v>2013</v>
      </c>
      <c r="G73" s="15">
        <v>2014</v>
      </c>
      <c r="H73" s="15">
        <v>2015</v>
      </c>
      <c r="I73" s="15">
        <v>2016</v>
      </c>
      <c r="J73" s="15">
        <v>2017</v>
      </c>
      <c r="K73" s="15">
        <v>2018</v>
      </c>
      <c r="L73" s="15">
        <v>2019</v>
      </c>
      <c r="M73" s="15">
        <v>2020</v>
      </c>
      <c r="N73" s="15">
        <v>2021</v>
      </c>
      <c r="O73" s="11">
        <v>2022</v>
      </c>
      <c r="P73" s="11">
        <v>2023</v>
      </c>
      <c r="Q73" s="11">
        <v>2024</v>
      </c>
      <c r="R73" s="11">
        <v>2025</v>
      </c>
    </row>
    <row r="74" spans="1:18" x14ac:dyDescent="0.25">
      <c r="A74" s="12">
        <f>A72+1</f>
        <v>60</v>
      </c>
      <c r="B74" s="1" t="s">
        <v>125</v>
      </c>
      <c r="C74" s="1" t="s">
        <v>126</v>
      </c>
      <c r="D74" s="3" t="s">
        <v>134</v>
      </c>
      <c r="E74" s="13">
        <v>19893.77704638011</v>
      </c>
      <c r="F74" s="13">
        <v>20313.535742058728</v>
      </c>
      <c r="G74" s="13">
        <v>20799.029246293932</v>
      </c>
      <c r="H74" s="13">
        <v>21399.892402190115</v>
      </c>
      <c r="I74" s="13">
        <v>21943.449669205747</v>
      </c>
      <c r="J74" s="13">
        <v>22678.55521118069</v>
      </c>
      <c r="K74" s="13">
        <v>23449.626088360834</v>
      </c>
      <c r="L74" s="13">
        <v>24258.635843446671</v>
      </c>
      <c r="M74" s="13">
        <v>25071.300141776272</v>
      </c>
      <c r="N74" s="13">
        <v>25886.117396384001</v>
      </c>
      <c r="O74" s="13">
        <v>26645.722701792394</v>
      </c>
      <c r="P74" s="13">
        <v>27445.094382846168</v>
      </c>
      <c r="Q74" s="13">
        <v>28224.535063318999</v>
      </c>
      <c r="R74" s="13">
        <v>29014.822045091933</v>
      </c>
    </row>
    <row r="75" spans="1:18" x14ac:dyDescent="0.25">
      <c r="A75" s="12">
        <v>61</v>
      </c>
      <c r="B75" s="1" t="s">
        <v>18</v>
      </c>
      <c r="D75" s="3" t="s">
        <v>114</v>
      </c>
      <c r="E75" s="13"/>
      <c r="F75" s="14">
        <f t="shared" ref="F75:R75" si="8">(F74-E74)/E74*100</f>
        <v>2.1099999999999888</v>
      </c>
      <c r="G75" s="14">
        <f t="shared" si="8"/>
        <v>2.3900000000000041</v>
      </c>
      <c r="H75" s="14">
        <f t="shared" si="8"/>
        <v>2.8888999999999854</v>
      </c>
      <c r="I75" s="14">
        <f t="shared" si="8"/>
        <v>2.5400000000000169</v>
      </c>
      <c r="J75" s="14">
        <f t="shared" si="8"/>
        <v>3.3499998999999994</v>
      </c>
      <c r="K75" s="14">
        <f t="shared" si="8"/>
        <v>3.4000000000000008</v>
      </c>
      <c r="L75" s="14">
        <f t="shared" si="8"/>
        <v>3.4499899999999881</v>
      </c>
      <c r="M75" s="14">
        <f t="shared" si="8"/>
        <v>3.3499999900000028</v>
      </c>
      <c r="N75" s="14">
        <f t="shared" si="8"/>
        <v>3.2500000000000022</v>
      </c>
      <c r="O75" s="14">
        <f t="shared" si="8"/>
        <v>2.934411884860344</v>
      </c>
      <c r="P75" s="14">
        <f t="shared" si="8"/>
        <v>3.0000000000000062</v>
      </c>
      <c r="Q75" s="14">
        <f t="shared" si="8"/>
        <v>2.8400000000000007</v>
      </c>
      <c r="R75" s="14">
        <f t="shared" si="8"/>
        <v>2.8000000000000047</v>
      </c>
    </row>
    <row r="76" spans="1:18" x14ac:dyDescent="0.25">
      <c r="A76" s="12">
        <v>62</v>
      </c>
      <c r="B76" s="1" t="s">
        <v>127</v>
      </c>
      <c r="C76" s="1" t="s">
        <v>128</v>
      </c>
      <c r="D76" s="3" t="s">
        <v>47</v>
      </c>
      <c r="E76" s="13"/>
      <c r="F76" s="21">
        <v>-9.1147804091625761E-2</v>
      </c>
      <c r="G76" s="21">
        <v>-0.10721491010653636</v>
      </c>
      <c r="H76" s="21">
        <v>5.7733245453142953E-3</v>
      </c>
      <c r="I76" s="21">
        <v>-4.9109227300400703E-2</v>
      </c>
      <c r="J76" s="21">
        <v>2.4127152042625964E-2</v>
      </c>
      <c r="K76" s="21">
        <v>1.4404834128340127E-2</v>
      </c>
      <c r="L76" s="21">
        <v>-5.611569786501746E-3</v>
      </c>
      <c r="M76" s="21">
        <v>1.9762146042224059E-2</v>
      </c>
      <c r="N76" s="21">
        <v>4.2948729124528025E-2</v>
      </c>
      <c r="O76" s="21"/>
      <c r="P76" s="21"/>
      <c r="Q76" s="21"/>
      <c r="R76" s="21"/>
    </row>
    <row r="77" spans="1:18" x14ac:dyDescent="0.25">
      <c r="A77" s="12">
        <v>63</v>
      </c>
      <c r="B77" s="1" t="s">
        <v>129</v>
      </c>
      <c r="C77" s="1" t="s">
        <v>130</v>
      </c>
      <c r="D77" s="3" t="s">
        <v>47</v>
      </c>
      <c r="E77" s="13"/>
      <c r="F77" s="21">
        <v>2.4033491469582886</v>
      </c>
      <c r="G77" s="21">
        <v>2.2654277532081175</v>
      </c>
      <c r="H77" s="21">
        <v>2.1723088439780311</v>
      </c>
      <c r="I77" s="21">
        <v>1.5</v>
      </c>
      <c r="J77" s="21">
        <v>2.1032883329915131</v>
      </c>
      <c r="K77" s="21">
        <v>2.2000000000000002</v>
      </c>
      <c r="L77" s="21">
        <v>2.2000000000000002</v>
      </c>
      <c r="M77" s="21">
        <v>2.1</v>
      </c>
      <c r="N77" s="21">
        <v>2</v>
      </c>
      <c r="O77" s="21"/>
      <c r="P77" s="21"/>
      <c r="Q77" s="21"/>
      <c r="R77" s="21"/>
    </row>
    <row r="78" spans="1:18" x14ac:dyDescent="0.25">
      <c r="A78" s="12">
        <f t="shared" ref="A78:A80" si="9">A77+1</f>
        <v>64</v>
      </c>
      <c r="B78" s="1" t="s">
        <v>131</v>
      </c>
      <c r="C78" s="1" t="s">
        <v>132</v>
      </c>
      <c r="D78" s="3" t="s">
        <v>47</v>
      </c>
      <c r="E78" s="14"/>
      <c r="F78" s="21">
        <v>-0.25217243323482386</v>
      </c>
      <c r="G78" s="21">
        <v>0.21200269905841562</v>
      </c>
      <c r="H78" s="21">
        <v>0.71552707787761083</v>
      </c>
      <c r="I78" s="21">
        <v>1.0891092273004008</v>
      </c>
      <c r="J78" s="21">
        <v>1.2225844149658607</v>
      </c>
      <c r="K78" s="21">
        <v>1.1855951658716597</v>
      </c>
      <c r="L78" s="21">
        <v>1.2556015697865015</v>
      </c>
      <c r="M78" s="21">
        <v>1.2302378439577759</v>
      </c>
      <c r="N78" s="21">
        <v>1.2070512708754619</v>
      </c>
      <c r="O78" s="21"/>
      <c r="P78" s="21"/>
      <c r="Q78" s="21"/>
      <c r="R78" s="21"/>
    </row>
    <row r="79" spans="1:18" x14ac:dyDescent="0.25">
      <c r="A79" s="12">
        <f t="shared" si="9"/>
        <v>65</v>
      </c>
      <c r="B79" s="1" t="s">
        <v>19</v>
      </c>
      <c r="C79" s="1" t="s">
        <v>20</v>
      </c>
      <c r="D79" s="3" t="s">
        <v>47</v>
      </c>
      <c r="E79" s="14"/>
      <c r="F79" s="14">
        <f>(F5-F74)/F74*100</f>
        <v>0.10464578009066576</v>
      </c>
      <c r="G79" s="14">
        <f t="shared" ref="G79:N79" si="10">(G5-G74)/G74*100</f>
        <v>-0.41524171763603362</v>
      </c>
      <c r="H79" s="14">
        <f t="shared" si="10"/>
        <v>-0.33509234926234954</v>
      </c>
      <c r="I79" s="14">
        <f t="shared" si="10"/>
        <v>-0.6527809955367585</v>
      </c>
      <c r="J79" s="14">
        <f t="shared" si="10"/>
        <v>0.50016320600259756</v>
      </c>
      <c r="K79" s="14">
        <f t="shared" si="10"/>
        <v>1.1153640006009629</v>
      </c>
      <c r="L79" s="14">
        <f t="shared" si="10"/>
        <v>1.0341481685552256</v>
      </c>
      <c r="M79" s="14">
        <f t="shared" si="10"/>
        <v>0.68697037570736819</v>
      </c>
      <c r="N79" s="14">
        <f t="shared" si="10"/>
        <v>0.33815621668430856</v>
      </c>
      <c r="O79" s="14">
        <v>0.21105719885336782</v>
      </c>
      <c r="P79" s="14">
        <v>0.11376491031079183</v>
      </c>
      <c r="Q79" s="14">
        <v>2.6150763656502818E-2</v>
      </c>
      <c r="R79" s="14">
        <v>2.6150763656502818E-2</v>
      </c>
    </row>
    <row r="80" spans="1:18" x14ac:dyDescent="0.25">
      <c r="A80" s="12">
        <f t="shared" si="9"/>
        <v>66</v>
      </c>
      <c r="B80" s="1" t="s">
        <v>19</v>
      </c>
      <c r="C80" s="1" t="s">
        <v>20</v>
      </c>
      <c r="D80" s="3" t="s">
        <v>134</v>
      </c>
      <c r="E80" s="23"/>
      <c r="F80" s="14"/>
      <c r="G80" s="14"/>
      <c r="H80" s="14"/>
      <c r="I80" s="14"/>
      <c r="J80" s="14"/>
      <c r="K80" s="14"/>
      <c r="L80" s="14"/>
      <c r="M80" s="14"/>
      <c r="N80" s="14"/>
    </row>
    <row r="81" spans="1:13" x14ac:dyDescent="0.25">
      <c r="A81" s="24"/>
    </row>
    <row r="82" spans="1:13" x14ac:dyDescent="0.25">
      <c r="A82" s="25"/>
      <c r="K82" s="22"/>
      <c r="L82" s="22"/>
      <c r="M82" s="22"/>
    </row>
    <row r="83" spans="1:13" x14ac:dyDescent="0.25">
      <c r="A83" s="25"/>
      <c r="K83" s="22"/>
      <c r="L83" s="22"/>
      <c r="M83" s="22"/>
    </row>
    <row r="84" spans="1:13" x14ac:dyDescent="0.25">
      <c r="A84" s="24"/>
    </row>
    <row r="85" spans="1:13" x14ac:dyDescent="0.25">
      <c r="A85" s="25"/>
    </row>
    <row r="86" spans="1:13" x14ac:dyDescent="0.25">
      <c r="A86" s="24"/>
    </row>
    <row r="87" spans="1:13" x14ac:dyDescent="0.25">
      <c r="A87" s="24"/>
    </row>
    <row r="88" spans="1:13" x14ac:dyDescent="0.25">
      <c r="A88" s="24"/>
    </row>
    <row r="89" spans="1:13" x14ac:dyDescent="0.25">
      <c r="A89" s="24"/>
    </row>
    <row r="90" spans="1:13" x14ac:dyDescent="0.25">
      <c r="A90" s="25"/>
    </row>
    <row r="91" spans="1:13" x14ac:dyDescent="0.25">
      <c r="A91" s="25"/>
    </row>
    <row r="92" spans="1:13" x14ac:dyDescent="0.25">
      <c r="A92" s="24"/>
    </row>
    <row r="93" spans="1:13" x14ac:dyDescent="0.25">
      <c r="A93" s="25"/>
    </row>
    <row r="94" spans="1:13" x14ac:dyDescent="0.25">
      <c r="A94" s="25"/>
    </row>
    <row r="95" spans="1:13" x14ac:dyDescent="0.25">
      <c r="A95" s="24"/>
    </row>
    <row r="96" spans="1:13" x14ac:dyDescent="0.25">
      <c r="A96" s="25"/>
    </row>
    <row r="97" spans="1:1" x14ac:dyDescent="0.25">
      <c r="A97" s="25"/>
    </row>
    <row r="98" spans="1:1" x14ac:dyDescent="0.25">
      <c r="A98" s="24"/>
    </row>
    <row r="99" spans="1:1" x14ac:dyDescent="0.25">
      <c r="A99" s="25"/>
    </row>
    <row r="100" spans="1:1" x14ac:dyDescent="0.25">
      <c r="A100" s="25"/>
    </row>
    <row r="101" spans="1:1" x14ac:dyDescent="0.25">
      <c r="A101" s="24"/>
    </row>
    <row r="102" spans="1:1" x14ac:dyDescent="0.25">
      <c r="A102" s="25"/>
    </row>
    <row r="103" spans="1:1" x14ac:dyDescent="0.25">
      <c r="A103" s="25"/>
    </row>
    <row r="104" spans="1:1" x14ac:dyDescent="0.25">
      <c r="A104" s="26"/>
    </row>
    <row r="105" spans="1:1" x14ac:dyDescent="0.25">
      <c r="A105" s="26"/>
    </row>
    <row r="106" spans="1:1" x14ac:dyDescent="0.25">
      <c r="A106" s="24"/>
    </row>
    <row r="107" spans="1:1" x14ac:dyDescent="0.25">
      <c r="A107" s="26"/>
    </row>
    <row r="108" spans="1:1" x14ac:dyDescent="0.25">
      <c r="A108" s="26"/>
    </row>
    <row r="109" spans="1:1" x14ac:dyDescent="0.25">
      <c r="A109" s="26"/>
    </row>
    <row r="110" spans="1:1" x14ac:dyDescent="0.25">
      <c r="A110" s="26"/>
    </row>
    <row r="111" spans="1:1" x14ac:dyDescent="0.25">
      <c r="A111" s="26"/>
    </row>
    <row r="112" spans="1:1" x14ac:dyDescent="0.25">
      <c r="A112" s="26"/>
    </row>
    <row r="113" spans="1:1" x14ac:dyDescent="0.25">
      <c r="A113" s="24"/>
    </row>
    <row r="114" spans="1:1" x14ac:dyDescent="0.25">
      <c r="A114" s="26"/>
    </row>
    <row r="115" spans="1:1" x14ac:dyDescent="0.25">
      <c r="A115" s="26"/>
    </row>
    <row r="116" spans="1:1" x14ac:dyDescent="0.25">
      <c r="A116" s="26"/>
    </row>
    <row r="117" spans="1:1" x14ac:dyDescent="0.25">
      <c r="A117" s="27"/>
    </row>
  </sheetData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rowBreaks count="1" manualBreakCount="1">
    <brk id="4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F58CCBB6005E9C4F91FE64D77491D1CF" ma:contentTypeVersion="7" ma:contentTypeDescription="Izveidot jaunu dokumentu." ma:contentTypeScope="" ma:versionID="5e512ce049bad84bd051459d684809da">
  <xsd:schema xmlns:xsd="http://www.w3.org/2001/XMLSchema" xmlns:xs="http://www.w3.org/2001/XMLSchema" xmlns:p="http://schemas.microsoft.com/office/2006/metadata/properties" xmlns:ns2="9c5f4703-e5b5-4a71-bd00-8c265978af61" xmlns:ns3="18cde31a-aed2-49ce-b570-e812b29b6342" targetNamespace="http://schemas.microsoft.com/office/2006/metadata/properties" ma:root="true" ma:fieldsID="fdd91807b70de961407cdf1faa21e3a0" ns2:_="" ns3:_="">
    <xsd:import namespace="9c5f4703-e5b5-4a71-bd00-8c265978af61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f4703-e5b5-4a71-bd00-8c265978a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A955C2-FAD0-4FC4-A7F3-352CACD98EB8}">
  <ds:schemaRefs>
    <ds:schemaRef ds:uri="http://schemas.microsoft.com/office/2006/documentManagement/types"/>
    <ds:schemaRef ds:uri="http://schemas.openxmlformats.org/package/2006/metadata/core-properties"/>
    <ds:schemaRef ds:uri="9c5f4703-e5b5-4a71-bd00-8c265978af61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18cde31a-aed2-49ce-b570-e812b29b6342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CA50E74-049A-483F-976E-CB597B1E5D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0A156D-8930-44B0-8EFE-0388B0BD06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5f4703-e5b5-4a71-bd00-8c265978af61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20181011</vt:lpstr>
      <vt:lpstr>izmaiņas_changes_pret_0404</vt:lpstr>
      <vt:lpstr>izmaiņas_changes_pret_0925</vt:lpstr>
      <vt:lpstr>20180925</vt:lpstr>
      <vt:lpstr>izmaiņas_changes</vt:lpstr>
      <vt:lpstr>20180608</vt:lpstr>
      <vt:lpstr>izmaiņas_changes_</vt:lpstr>
      <vt:lpstr>20180404</vt:lpstr>
      <vt:lpstr>'20180404'!Print_Titles</vt:lpstr>
      <vt:lpstr>'20180608'!Print_Titles</vt:lpstr>
      <vt:lpstr>izmaiņas_changes!Print_Titles</vt:lpstr>
      <vt:lpstr>izmaiņas_changes_!Print_Titles</vt:lpstr>
      <vt:lpstr>izmaiņas_changes_pret_0404!Print_Titles</vt:lpstr>
      <vt:lpstr>izmaiņas_changes_pret_0925!Print_Titles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Stikuts</dc:creator>
  <cp:lastModifiedBy>Dace Kalsone</cp:lastModifiedBy>
  <cp:lastPrinted>2018-10-04T08:08:14Z</cp:lastPrinted>
  <dcterms:created xsi:type="dcterms:W3CDTF">2018-02-12T09:30:35Z</dcterms:created>
  <dcterms:modified xsi:type="dcterms:W3CDTF">2018-10-11T07:55:40Z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0x010100F58CCBB6005E9C4F91FE64D77491D1CF</vt:lpwstr>
  </property>
</Properties>
</file>