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asmens4\fdp_dokumenti\9_Lietvediba\2023\FDP_2023_1_08\"/>
    </mc:Choice>
  </mc:AlternateContent>
  <xr:revisionPtr revIDLastSave="0" documentId="13_ncr:1_{EE156CC5-0976-47BA-A0EA-5C645E769AEE}" xr6:coauthVersionLast="47" xr6:coauthVersionMax="47" xr10:uidLastSave="{00000000-0000-0000-0000-000000000000}"/>
  <bookViews>
    <workbookView xWindow="-120" yWindow="-120" windowWidth="29040" windowHeight="15840" xr2:uid="{B3B9295A-8E61-424B-826B-2C84817B8AB8}"/>
  </bookViews>
  <sheets>
    <sheet name="10.02.2023_SP_2023_2026" sheetId="8" r:id="rId1"/>
    <sheet name="1.12.2022_VTBI_2023_2025" sheetId="7" r:id="rId2"/>
    <sheet name="izmaiņas 10.02.2023 vs 1.12.202" sheetId="9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9" l="1"/>
  <c r="F74" i="9"/>
  <c r="G74" i="9"/>
  <c r="H74" i="9"/>
  <c r="I74" i="9"/>
  <c r="J74" i="9"/>
  <c r="K74" i="9"/>
  <c r="L74" i="9"/>
  <c r="M74" i="9"/>
  <c r="N74" i="9"/>
  <c r="O74" i="9"/>
  <c r="P74" i="9"/>
  <c r="F75" i="9"/>
  <c r="G75" i="9"/>
  <c r="H75" i="9"/>
  <c r="I75" i="9"/>
  <c r="J75" i="9"/>
  <c r="K75" i="9"/>
  <c r="L75" i="9"/>
  <c r="M75" i="9"/>
  <c r="N75" i="9"/>
  <c r="O75" i="9"/>
  <c r="P75" i="9"/>
  <c r="F76" i="9"/>
  <c r="G76" i="9"/>
  <c r="H76" i="9"/>
  <c r="I76" i="9"/>
  <c r="J76" i="9"/>
  <c r="K76" i="9"/>
  <c r="L76" i="9"/>
  <c r="M76" i="9"/>
  <c r="N76" i="9"/>
  <c r="O76" i="9"/>
  <c r="P76" i="9"/>
  <c r="F77" i="9"/>
  <c r="G77" i="9"/>
  <c r="H77" i="9"/>
  <c r="I77" i="9"/>
  <c r="J77" i="9"/>
  <c r="K77" i="9"/>
  <c r="L77" i="9"/>
  <c r="M77" i="9"/>
  <c r="N77" i="9"/>
  <c r="O77" i="9"/>
  <c r="P77" i="9"/>
  <c r="F78" i="9"/>
  <c r="G78" i="9"/>
  <c r="H78" i="9"/>
  <c r="I78" i="9"/>
  <c r="J78" i="9"/>
  <c r="K78" i="9"/>
  <c r="L78" i="9"/>
  <c r="M78" i="9"/>
  <c r="N78" i="9"/>
  <c r="O78" i="9"/>
  <c r="P78" i="9"/>
  <c r="F79" i="9"/>
  <c r="G79" i="9"/>
  <c r="H79" i="9"/>
  <c r="I79" i="9"/>
  <c r="J79" i="9"/>
  <c r="K79" i="9"/>
  <c r="L79" i="9"/>
  <c r="M79" i="9"/>
  <c r="N79" i="9"/>
  <c r="O79" i="9"/>
  <c r="P79" i="9"/>
  <c r="F80" i="9"/>
  <c r="G80" i="9"/>
  <c r="H80" i="9"/>
  <c r="I80" i="9"/>
  <c r="J80" i="9"/>
  <c r="K80" i="9"/>
  <c r="L80" i="9"/>
  <c r="M80" i="9"/>
  <c r="N80" i="9"/>
  <c r="O80" i="9"/>
  <c r="P80" i="9"/>
  <c r="F70" i="9"/>
  <c r="G70" i="9"/>
  <c r="H70" i="9"/>
  <c r="I70" i="9"/>
  <c r="J70" i="9"/>
  <c r="K70" i="9"/>
  <c r="L70" i="9"/>
  <c r="M70" i="9"/>
  <c r="N70" i="9"/>
  <c r="O70" i="9"/>
  <c r="P70" i="9"/>
  <c r="F71" i="9"/>
  <c r="G71" i="9"/>
  <c r="H71" i="9"/>
  <c r="I71" i="9"/>
  <c r="J71" i="9"/>
  <c r="K71" i="9"/>
  <c r="L71" i="9"/>
  <c r="M71" i="9"/>
  <c r="N71" i="9"/>
  <c r="O71" i="9"/>
  <c r="P71" i="9"/>
  <c r="F72" i="9"/>
  <c r="G72" i="9"/>
  <c r="H72" i="9"/>
  <c r="I72" i="9"/>
  <c r="J72" i="9"/>
  <c r="K72" i="9"/>
  <c r="L72" i="9"/>
  <c r="M72" i="9"/>
  <c r="N72" i="9"/>
  <c r="O72" i="9"/>
  <c r="F60" i="9"/>
  <c r="G60" i="9"/>
  <c r="H60" i="9"/>
  <c r="I60" i="9"/>
  <c r="J60" i="9"/>
  <c r="K60" i="9"/>
  <c r="L60" i="9"/>
  <c r="M60" i="9"/>
  <c r="N60" i="9"/>
  <c r="O60" i="9"/>
  <c r="P60" i="9"/>
  <c r="F61" i="9"/>
  <c r="G61" i="9"/>
  <c r="H61" i="9"/>
  <c r="I61" i="9"/>
  <c r="J61" i="9"/>
  <c r="K61" i="9"/>
  <c r="L61" i="9"/>
  <c r="M61" i="9"/>
  <c r="N61" i="9"/>
  <c r="O61" i="9"/>
  <c r="F62" i="9"/>
  <c r="G62" i="9"/>
  <c r="H62" i="9"/>
  <c r="I62" i="9"/>
  <c r="J62" i="9"/>
  <c r="K62" i="9"/>
  <c r="L62" i="9"/>
  <c r="M62" i="9"/>
  <c r="N62" i="9"/>
  <c r="O62" i="9"/>
  <c r="P62" i="9"/>
  <c r="F63" i="9"/>
  <c r="G63" i="9"/>
  <c r="H63" i="9"/>
  <c r="I63" i="9"/>
  <c r="J63" i="9"/>
  <c r="K63" i="9"/>
  <c r="L63" i="9"/>
  <c r="M63" i="9"/>
  <c r="N63" i="9"/>
  <c r="O63" i="9"/>
  <c r="P63" i="9"/>
  <c r="F64" i="9"/>
  <c r="G64" i="9"/>
  <c r="H64" i="9"/>
  <c r="I64" i="9"/>
  <c r="J64" i="9"/>
  <c r="K64" i="9"/>
  <c r="L64" i="9"/>
  <c r="M64" i="9"/>
  <c r="N64" i="9"/>
  <c r="O64" i="9"/>
  <c r="P64" i="9"/>
  <c r="F65" i="9"/>
  <c r="G65" i="9"/>
  <c r="H65" i="9"/>
  <c r="I65" i="9"/>
  <c r="J65" i="9"/>
  <c r="K65" i="9"/>
  <c r="L65" i="9"/>
  <c r="M65" i="9"/>
  <c r="N65" i="9"/>
  <c r="O65" i="9"/>
  <c r="F66" i="9"/>
  <c r="G66" i="9"/>
  <c r="H66" i="9"/>
  <c r="I66" i="9"/>
  <c r="J66" i="9"/>
  <c r="K66" i="9"/>
  <c r="L66" i="9"/>
  <c r="M66" i="9"/>
  <c r="N66" i="9"/>
  <c r="O66" i="9"/>
  <c r="F67" i="9"/>
  <c r="G67" i="9"/>
  <c r="H67" i="9"/>
  <c r="I67" i="9"/>
  <c r="J67" i="9"/>
  <c r="K67" i="9"/>
  <c r="L67" i="9"/>
  <c r="M67" i="9"/>
  <c r="N67" i="9"/>
  <c r="O67" i="9"/>
  <c r="P67" i="9"/>
  <c r="F68" i="9"/>
  <c r="G68" i="9"/>
  <c r="H68" i="9"/>
  <c r="I68" i="9"/>
  <c r="J68" i="9"/>
  <c r="K68" i="9"/>
  <c r="L68" i="9"/>
  <c r="M68" i="9"/>
  <c r="N68" i="9"/>
  <c r="O68" i="9"/>
  <c r="P68" i="9"/>
  <c r="F53" i="9"/>
  <c r="G53" i="9"/>
  <c r="H53" i="9"/>
  <c r="I53" i="9"/>
  <c r="J53" i="9"/>
  <c r="K53" i="9"/>
  <c r="L53" i="9"/>
  <c r="M53" i="9"/>
  <c r="N53" i="9"/>
  <c r="O53" i="9"/>
  <c r="P53" i="9"/>
  <c r="F54" i="9"/>
  <c r="G54" i="9"/>
  <c r="H54" i="9"/>
  <c r="I54" i="9"/>
  <c r="J54" i="9"/>
  <c r="K54" i="9"/>
  <c r="L54" i="9"/>
  <c r="M54" i="9"/>
  <c r="N54" i="9"/>
  <c r="O54" i="9"/>
  <c r="P54" i="9"/>
  <c r="F55" i="9"/>
  <c r="G55" i="9"/>
  <c r="H55" i="9"/>
  <c r="I55" i="9"/>
  <c r="J55" i="9"/>
  <c r="K55" i="9"/>
  <c r="L55" i="9"/>
  <c r="M55" i="9"/>
  <c r="N55" i="9"/>
  <c r="O55" i="9"/>
  <c r="P55" i="9"/>
  <c r="F56" i="9"/>
  <c r="G56" i="9"/>
  <c r="H56" i="9"/>
  <c r="I56" i="9"/>
  <c r="J56" i="9"/>
  <c r="K56" i="9"/>
  <c r="L56" i="9"/>
  <c r="M56" i="9"/>
  <c r="N56" i="9"/>
  <c r="O56" i="9"/>
  <c r="P56" i="9"/>
  <c r="F57" i="9"/>
  <c r="G57" i="9"/>
  <c r="H57" i="9"/>
  <c r="I57" i="9"/>
  <c r="J57" i="9"/>
  <c r="K57" i="9"/>
  <c r="L57" i="9"/>
  <c r="M57" i="9"/>
  <c r="N57" i="9"/>
  <c r="O57" i="9"/>
  <c r="P57" i="9"/>
  <c r="F58" i="9"/>
  <c r="G58" i="9"/>
  <c r="H58" i="9"/>
  <c r="I58" i="9"/>
  <c r="J58" i="9"/>
  <c r="K58" i="9"/>
  <c r="L58" i="9"/>
  <c r="M58" i="9"/>
  <c r="N58" i="9"/>
  <c r="O58" i="9"/>
  <c r="P58" i="9"/>
  <c r="F51" i="9"/>
  <c r="G51" i="9"/>
  <c r="H51" i="9"/>
  <c r="I51" i="9"/>
  <c r="J51" i="9"/>
  <c r="K51" i="9"/>
  <c r="L51" i="9"/>
  <c r="M51" i="9"/>
  <c r="N51" i="9"/>
  <c r="O51" i="9"/>
  <c r="P51" i="9"/>
  <c r="F43" i="9"/>
  <c r="G43" i="9"/>
  <c r="H43" i="9"/>
  <c r="I43" i="9"/>
  <c r="J43" i="9"/>
  <c r="K43" i="9"/>
  <c r="L43" i="9"/>
  <c r="M43" i="9"/>
  <c r="N43" i="9"/>
  <c r="O43" i="9"/>
  <c r="P43" i="9"/>
  <c r="F44" i="9"/>
  <c r="G44" i="9"/>
  <c r="H44" i="9"/>
  <c r="I44" i="9"/>
  <c r="J44" i="9"/>
  <c r="K44" i="9"/>
  <c r="L44" i="9"/>
  <c r="M44" i="9"/>
  <c r="N44" i="9"/>
  <c r="O44" i="9"/>
  <c r="P44" i="9"/>
  <c r="F45" i="9"/>
  <c r="G45" i="9"/>
  <c r="H45" i="9"/>
  <c r="I45" i="9"/>
  <c r="J45" i="9"/>
  <c r="K45" i="9"/>
  <c r="L45" i="9"/>
  <c r="M45" i="9"/>
  <c r="N45" i="9"/>
  <c r="O45" i="9"/>
  <c r="P45" i="9"/>
  <c r="F46" i="9"/>
  <c r="G46" i="9"/>
  <c r="H46" i="9"/>
  <c r="I46" i="9"/>
  <c r="J46" i="9"/>
  <c r="K46" i="9"/>
  <c r="L46" i="9"/>
  <c r="M46" i="9"/>
  <c r="N46" i="9"/>
  <c r="O46" i="9"/>
  <c r="P46" i="9"/>
  <c r="F47" i="9"/>
  <c r="G47" i="9"/>
  <c r="H47" i="9"/>
  <c r="I47" i="9"/>
  <c r="J47" i="9"/>
  <c r="K47" i="9"/>
  <c r="L47" i="9"/>
  <c r="M47" i="9"/>
  <c r="N47" i="9"/>
  <c r="O47" i="9"/>
  <c r="P47" i="9"/>
  <c r="F48" i="9"/>
  <c r="G48" i="9"/>
  <c r="H48" i="9"/>
  <c r="I48" i="9"/>
  <c r="J48" i="9"/>
  <c r="K48" i="9"/>
  <c r="L48" i="9"/>
  <c r="M48" i="9"/>
  <c r="N48" i="9"/>
  <c r="O48" i="9"/>
  <c r="P48" i="9"/>
  <c r="F49" i="9"/>
  <c r="G49" i="9"/>
  <c r="H49" i="9"/>
  <c r="I49" i="9"/>
  <c r="J49" i="9"/>
  <c r="K49" i="9"/>
  <c r="L49" i="9"/>
  <c r="M49" i="9"/>
  <c r="N49" i="9"/>
  <c r="O49" i="9"/>
  <c r="P49" i="9"/>
  <c r="F40" i="9"/>
  <c r="G40" i="9"/>
  <c r="H40" i="9"/>
  <c r="I40" i="9"/>
  <c r="J40" i="9"/>
  <c r="K40" i="9"/>
  <c r="L40" i="9"/>
  <c r="M40" i="9"/>
  <c r="N40" i="9"/>
  <c r="O40" i="9"/>
  <c r="P40" i="9"/>
  <c r="F41" i="9"/>
  <c r="G41" i="9"/>
  <c r="H41" i="9"/>
  <c r="I41" i="9"/>
  <c r="J41" i="9"/>
  <c r="K41" i="9"/>
  <c r="L41" i="9"/>
  <c r="M41" i="9"/>
  <c r="N41" i="9"/>
  <c r="O41" i="9"/>
  <c r="P41" i="9"/>
  <c r="F34" i="9"/>
  <c r="G34" i="9"/>
  <c r="H34" i="9"/>
  <c r="I34" i="9"/>
  <c r="J34" i="9"/>
  <c r="K34" i="9"/>
  <c r="L34" i="9"/>
  <c r="M34" i="9"/>
  <c r="N34" i="9"/>
  <c r="O34" i="9"/>
  <c r="P34" i="9"/>
  <c r="F35" i="9"/>
  <c r="G35" i="9"/>
  <c r="H35" i="9"/>
  <c r="I35" i="9"/>
  <c r="J35" i="9"/>
  <c r="K35" i="9"/>
  <c r="L35" i="9"/>
  <c r="M35" i="9"/>
  <c r="N35" i="9"/>
  <c r="O35" i="9"/>
  <c r="P35" i="9"/>
  <c r="F36" i="9"/>
  <c r="G36" i="9"/>
  <c r="H36" i="9"/>
  <c r="I36" i="9"/>
  <c r="J36" i="9"/>
  <c r="K36" i="9"/>
  <c r="L36" i="9"/>
  <c r="M36" i="9"/>
  <c r="N36" i="9"/>
  <c r="O36" i="9"/>
  <c r="P36" i="9"/>
  <c r="F37" i="9"/>
  <c r="G37" i="9"/>
  <c r="H37" i="9"/>
  <c r="I37" i="9"/>
  <c r="J37" i="9"/>
  <c r="K37" i="9"/>
  <c r="L37" i="9"/>
  <c r="M37" i="9"/>
  <c r="N37" i="9"/>
  <c r="O37" i="9"/>
  <c r="P37" i="9"/>
  <c r="F38" i="9"/>
  <c r="G38" i="9"/>
  <c r="H38" i="9"/>
  <c r="I38" i="9"/>
  <c r="J38" i="9"/>
  <c r="K38" i="9"/>
  <c r="L38" i="9"/>
  <c r="M38" i="9"/>
  <c r="N38" i="9"/>
  <c r="O38" i="9"/>
  <c r="P38" i="9"/>
  <c r="F26" i="9"/>
  <c r="G26" i="9"/>
  <c r="H26" i="9"/>
  <c r="I26" i="9"/>
  <c r="J26" i="9"/>
  <c r="K26" i="9"/>
  <c r="L26" i="9"/>
  <c r="M26" i="9"/>
  <c r="N26" i="9"/>
  <c r="O26" i="9"/>
  <c r="P26" i="9"/>
  <c r="F27" i="9"/>
  <c r="G27" i="9"/>
  <c r="H27" i="9"/>
  <c r="I27" i="9"/>
  <c r="J27" i="9"/>
  <c r="K27" i="9"/>
  <c r="L27" i="9"/>
  <c r="M27" i="9"/>
  <c r="N27" i="9"/>
  <c r="O27" i="9"/>
  <c r="P27" i="9"/>
  <c r="F28" i="9"/>
  <c r="G28" i="9"/>
  <c r="H28" i="9"/>
  <c r="I28" i="9"/>
  <c r="J28" i="9"/>
  <c r="K28" i="9"/>
  <c r="L28" i="9"/>
  <c r="M28" i="9"/>
  <c r="N28" i="9"/>
  <c r="O28" i="9"/>
  <c r="P28" i="9"/>
  <c r="F29" i="9"/>
  <c r="G29" i="9"/>
  <c r="H29" i="9"/>
  <c r="I29" i="9"/>
  <c r="J29" i="9"/>
  <c r="K29" i="9"/>
  <c r="L29" i="9"/>
  <c r="M29" i="9"/>
  <c r="N29" i="9"/>
  <c r="O29" i="9"/>
  <c r="P29" i="9"/>
  <c r="F30" i="9"/>
  <c r="G30" i="9"/>
  <c r="H30" i="9"/>
  <c r="I30" i="9"/>
  <c r="J30" i="9"/>
  <c r="K30" i="9"/>
  <c r="L30" i="9"/>
  <c r="M30" i="9"/>
  <c r="N30" i="9"/>
  <c r="O30" i="9"/>
  <c r="P30" i="9"/>
  <c r="F31" i="9"/>
  <c r="G31" i="9"/>
  <c r="H31" i="9"/>
  <c r="I31" i="9"/>
  <c r="J31" i="9"/>
  <c r="K31" i="9"/>
  <c r="L31" i="9"/>
  <c r="M31" i="9"/>
  <c r="N31" i="9"/>
  <c r="O31" i="9"/>
  <c r="P31" i="9"/>
  <c r="F32" i="9"/>
  <c r="G32" i="9"/>
  <c r="H32" i="9"/>
  <c r="I32" i="9"/>
  <c r="J32" i="9"/>
  <c r="K32" i="9"/>
  <c r="L32" i="9"/>
  <c r="M32" i="9"/>
  <c r="N32" i="9"/>
  <c r="O32" i="9"/>
  <c r="P32" i="9"/>
  <c r="F23" i="9"/>
  <c r="G23" i="9"/>
  <c r="H23" i="9"/>
  <c r="I23" i="9"/>
  <c r="J23" i="9"/>
  <c r="K23" i="9"/>
  <c r="L23" i="9"/>
  <c r="M23" i="9"/>
  <c r="N23" i="9"/>
  <c r="O23" i="9"/>
  <c r="P23" i="9"/>
  <c r="F24" i="9"/>
  <c r="G24" i="9"/>
  <c r="H24" i="9"/>
  <c r="I24" i="9"/>
  <c r="J24" i="9"/>
  <c r="K24" i="9"/>
  <c r="L24" i="9"/>
  <c r="M24" i="9"/>
  <c r="N24" i="9"/>
  <c r="O24" i="9"/>
  <c r="P24" i="9"/>
  <c r="F18" i="9"/>
  <c r="G18" i="9"/>
  <c r="H18" i="9"/>
  <c r="I18" i="9"/>
  <c r="J18" i="9"/>
  <c r="K18" i="9"/>
  <c r="L18" i="9"/>
  <c r="M18" i="9"/>
  <c r="N18" i="9"/>
  <c r="O18" i="9"/>
  <c r="P18" i="9"/>
  <c r="F19" i="9"/>
  <c r="G19" i="9"/>
  <c r="H19" i="9"/>
  <c r="I19" i="9"/>
  <c r="J19" i="9"/>
  <c r="K19" i="9"/>
  <c r="L19" i="9"/>
  <c r="M19" i="9"/>
  <c r="N19" i="9"/>
  <c r="O19" i="9"/>
  <c r="P19" i="9"/>
  <c r="F20" i="9"/>
  <c r="G20" i="9"/>
  <c r="H20" i="9"/>
  <c r="I20" i="9"/>
  <c r="J20" i="9"/>
  <c r="K20" i="9"/>
  <c r="L20" i="9"/>
  <c r="M20" i="9"/>
  <c r="N20" i="9"/>
  <c r="O20" i="9"/>
  <c r="P20" i="9"/>
  <c r="F21" i="9"/>
  <c r="G21" i="9"/>
  <c r="H21" i="9"/>
  <c r="I21" i="9"/>
  <c r="J21" i="9"/>
  <c r="K21" i="9"/>
  <c r="L21" i="9"/>
  <c r="M21" i="9"/>
  <c r="N21" i="9"/>
  <c r="O21" i="9"/>
  <c r="P21" i="9"/>
  <c r="F10" i="9"/>
  <c r="G10" i="9"/>
  <c r="H10" i="9"/>
  <c r="I10" i="9"/>
  <c r="J10" i="9"/>
  <c r="K10" i="9"/>
  <c r="L10" i="9"/>
  <c r="M10" i="9"/>
  <c r="N10" i="9"/>
  <c r="O10" i="9"/>
  <c r="P10" i="9"/>
  <c r="F11" i="9"/>
  <c r="G11" i="9"/>
  <c r="H11" i="9"/>
  <c r="I11" i="9"/>
  <c r="J11" i="9"/>
  <c r="K11" i="9"/>
  <c r="L11" i="9"/>
  <c r="M11" i="9"/>
  <c r="N11" i="9"/>
  <c r="O11" i="9"/>
  <c r="P11" i="9"/>
  <c r="F12" i="9"/>
  <c r="G12" i="9"/>
  <c r="H12" i="9"/>
  <c r="I12" i="9"/>
  <c r="J12" i="9"/>
  <c r="K12" i="9"/>
  <c r="L12" i="9"/>
  <c r="M12" i="9"/>
  <c r="N12" i="9"/>
  <c r="O12" i="9"/>
  <c r="P12" i="9"/>
  <c r="F13" i="9"/>
  <c r="G13" i="9"/>
  <c r="H13" i="9"/>
  <c r="I13" i="9"/>
  <c r="J13" i="9"/>
  <c r="K13" i="9"/>
  <c r="L13" i="9"/>
  <c r="M13" i="9"/>
  <c r="N13" i="9"/>
  <c r="O13" i="9"/>
  <c r="P13" i="9"/>
  <c r="F14" i="9"/>
  <c r="G14" i="9"/>
  <c r="H14" i="9"/>
  <c r="I14" i="9"/>
  <c r="J14" i="9"/>
  <c r="K14" i="9"/>
  <c r="L14" i="9"/>
  <c r="M14" i="9"/>
  <c r="N14" i="9"/>
  <c r="O14" i="9"/>
  <c r="P14" i="9"/>
  <c r="F15" i="9"/>
  <c r="G15" i="9"/>
  <c r="H15" i="9"/>
  <c r="I15" i="9"/>
  <c r="J15" i="9"/>
  <c r="K15" i="9"/>
  <c r="L15" i="9"/>
  <c r="M15" i="9"/>
  <c r="N15" i="9"/>
  <c r="O15" i="9"/>
  <c r="P15" i="9"/>
  <c r="F16" i="9"/>
  <c r="G16" i="9"/>
  <c r="H16" i="9"/>
  <c r="I16" i="9"/>
  <c r="J16" i="9"/>
  <c r="K16" i="9"/>
  <c r="L16" i="9"/>
  <c r="M16" i="9"/>
  <c r="N16" i="9"/>
  <c r="O16" i="9"/>
  <c r="P16" i="9"/>
  <c r="F5" i="9"/>
  <c r="G5" i="9"/>
  <c r="H5" i="9"/>
  <c r="I5" i="9"/>
  <c r="J5" i="9"/>
  <c r="K5" i="9"/>
  <c r="L5" i="9"/>
  <c r="M5" i="9"/>
  <c r="N5" i="9"/>
  <c r="O5" i="9"/>
  <c r="F6" i="9"/>
  <c r="G6" i="9"/>
  <c r="H6" i="9"/>
  <c r="I6" i="9"/>
  <c r="J6" i="9"/>
  <c r="K6" i="9"/>
  <c r="L6" i="9"/>
  <c r="M6" i="9"/>
  <c r="N6" i="9"/>
  <c r="O6" i="9"/>
  <c r="P6" i="9"/>
  <c r="F7" i="9"/>
  <c r="G7" i="9"/>
  <c r="H7" i="9"/>
  <c r="I7" i="9"/>
  <c r="J7" i="9"/>
  <c r="K7" i="9"/>
  <c r="L7" i="9"/>
  <c r="M7" i="9"/>
  <c r="N7" i="9"/>
  <c r="O7" i="9"/>
  <c r="P7" i="9"/>
  <c r="F8" i="9"/>
  <c r="G8" i="9"/>
  <c r="H8" i="9"/>
  <c r="I8" i="9"/>
  <c r="J8" i="9"/>
  <c r="K8" i="9"/>
  <c r="L8" i="9"/>
  <c r="M8" i="9"/>
  <c r="N8" i="9"/>
  <c r="O8" i="9"/>
  <c r="P8" i="9"/>
  <c r="E6" i="9"/>
  <c r="E7" i="9"/>
  <c r="E8" i="9"/>
  <c r="E10" i="9"/>
  <c r="E11" i="9"/>
  <c r="E12" i="9"/>
  <c r="E13" i="9"/>
  <c r="E14" i="9"/>
  <c r="E15" i="9"/>
  <c r="E16" i="9"/>
  <c r="E18" i="9"/>
  <c r="E19" i="9"/>
  <c r="E20" i="9"/>
  <c r="E21" i="9"/>
  <c r="E23" i="9"/>
  <c r="E24" i="9"/>
  <c r="E26" i="9"/>
  <c r="E27" i="9"/>
  <c r="E28" i="9"/>
  <c r="E29" i="9"/>
  <c r="E30" i="9"/>
  <c r="E31" i="9"/>
  <c r="E32" i="9"/>
  <c r="E34" i="9"/>
  <c r="E35" i="9"/>
  <c r="E36" i="9"/>
  <c r="E37" i="9"/>
  <c r="E38" i="9"/>
  <c r="E40" i="9"/>
  <c r="E41" i="9"/>
  <c r="E43" i="9"/>
  <c r="E44" i="9"/>
  <c r="E45" i="9"/>
  <c r="E46" i="9"/>
  <c r="E47" i="9"/>
  <c r="E48" i="9"/>
  <c r="E49" i="9"/>
  <c r="E51" i="9"/>
  <c r="E53" i="9"/>
  <c r="E54" i="9"/>
  <c r="E55" i="9"/>
  <c r="E56" i="9"/>
  <c r="E57" i="9"/>
  <c r="E58" i="9"/>
  <c r="E60" i="9"/>
  <c r="E61" i="9"/>
  <c r="E62" i="9"/>
  <c r="E63" i="9"/>
  <c r="E64" i="9"/>
  <c r="E65" i="9"/>
  <c r="E66" i="9"/>
  <c r="E67" i="9"/>
  <c r="E68" i="9"/>
  <c r="E70" i="9"/>
  <c r="E71" i="9"/>
  <c r="E72" i="9"/>
  <c r="E74" i="9"/>
  <c r="E75" i="9"/>
  <c r="E76" i="9"/>
  <c r="E77" i="9"/>
  <c r="E78" i="9"/>
  <c r="E79" i="9"/>
  <c r="E80" i="9"/>
  <c r="E5" i="9"/>
  <c r="A79" i="9"/>
  <c r="A80" i="9" s="1"/>
  <c r="A78" i="9"/>
  <c r="A10" i="9"/>
  <c r="A11" i="9" s="1"/>
  <c r="A12" i="9" s="1"/>
  <c r="A13" i="9" s="1"/>
  <c r="A14" i="9" s="1"/>
  <c r="A15" i="9" s="1"/>
  <c r="A16" i="9" s="1"/>
  <c r="A18" i="9" s="1"/>
  <c r="A19" i="9" s="1"/>
  <c r="A20" i="9" s="1"/>
  <c r="A21" i="9" s="1"/>
  <c r="A22" i="9" s="1"/>
  <c r="A23" i="9" s="1"/>
  <c r="A24" i="9" s="1"/>
  <c r="A26" i="9" s="1"/>
  <c r="A27" i="9" s="1"/>
  <c r="A28" i="9" s="1"/>
  <c r="A29" i="9" s="1"/>
  <c r="A30" i="9" s="1"/>
  <c r="A31" i="9" s="1"/>
  <c r="A32" i="9" s="1"/>
  <c r="A34" i="9" s="1"/>
  <c r="A35" i="9" s="1"/>
  <c r="A36" i="9" s="1"/>
  <c r="A37" i="9" s="1"/>
  <c r="A38" i="9" s="1"/>
  <c r="A39" i="9" s="1"/>
  <c r="A40" i="9" s="1"/>
  <c r="A41" i="9" s="1"/>
  <c r="A43" i="9" s="1"/>
  <c r="A44" i="9" s="1"/>
  <c r="A45" i="9" s="1"/>
  <c r="A46" i="9" s="1"/>
  <c r="A47" i="9" s="1"/>
  <c r="A48" i="9" s="1"/>
  <c r="A49" i="9" s="1"/>
  <c r="A51" i="9" s="1"/>
  <c r="A53" i="9" s="1"/>
  <c r="A54" i="9" s="1"/>
  <c r="A55" i="9" s="1"/>
  <c r="A56" i="9" s="1"/>
  <c r="A57" i="9" s="1"/>
  <c r="A58" i="9" s="1"/>
  <c r="A60" i="9" s="1"/>
  <c r="A61" i="9" s="1"/>
  <c r="A62" i="9" s="1"/>
  <c r="A63" i="9" s="1"/>
  <c r="A64" i="9" s="1"/>
  <c r="A65" i="9" s="1"/>
  <c r="A66" i="9" s="1"/>
  <c r="A67" i="9" s="1"/>
  <c r="A68" i="9" s="1"/>
  <c r="A70" i="9" s="1"/>
  <c r="A71" i="9" s="1"/>
  <c r="A72" i="9" s="1"/>
  <c r="A74" i="9" s="1"/>
  <c r="P80" i="8"/>
  <c r="P79" i="8"/>
  <c r="P75" i="8"/>
  <c r="P72" i="8"/>
  <c r="P72" i="9" s="1"/>
  <c r="P66" i="8"/>
  <c r="P66" i="9" s="1"/>
  <c r="P61" i="8"/>
  <c r="P61" i="9" s="1"/>
  <c r="P65" i="8"/>
  <c r="P65" i="9" s="1"/>
  <c r="O80" i="8" l="1"/>
  <c r="N80" i="8"/>
  <c r="M80" i="8"/>
  <c r="L80" i="8"/>
  <c r="K80" i="8"/>
  <c r="J80" i="8"/>
  <c r="I80" i="8"/>
  <c r="H80" i="8"/>
  <c r="G80" i="8"/>
  <c r="F80" i="8"/>
  <c r="E80" i="8"/>
  <c r="O79" i="8"/>
  <c r="N79" i="8"/>
  <c r="M79" i="8"/>
  <c r="L79" i="8"/>
  <c r="K79" i="8"/>
  <c r="J79" i="8"/>
  <c r="I79" i="8"/>
  <c r="H79" i="8"/>
  <c r="G79" i="8"/>
  <c r="F79" i="8"/>
  <c r="E79" i="8"/>
  <c r="A79" i="8"/>
  <c r="A80" i="8" s="1"/>
  <c r="A78" i="8"/>
  <c r="O75" i="8"/>
  <c r="N75" i="8"/>
  <c r="M75" i="8"/>
  <c r="L75" i="8"/>
  <c r="K75" i="8"/>
  <c r="J75" i="8"/>
  <c r="I75" i="8"/>
  <c r="H75" i="8"/>
  <c r="G75" i="8"/>
  <c r="F75" i="8"/>
  <c r="O72" i="8"/>
  <c r="N72" i="8"/>
  <c r="M72" i="8"/>
  <c r="L72" i="8"/>
  <c r="K72" i="8"/>
  <c r="J72" i="8"/>
  <c r="I72" i="8"/>
  <c r="H72" i="8"/>
  <c r="G72" i="8"/>
  <c r="F72" i="8"/>
  <c r="O66" i="8"/>
  <c r="N66" i="8"/>
  <c r="M66" i="8"/>
  <c r="L66" i="8"/>
  <c r="K66" i="8"/>
  <c r="J66" i="8"/>
  <c r="I66" i="8"/>
  <c r="H66" i="8"/>
  <c r="G66" i="8"/>
  <c r="F66" i="8"/>
  <c r="E66" i="8"/>
  <c r="O65" i="8"/>
  <c r="N65" i="8"/>
  <c r="M65" i="8"/>
  <c r="L65" i="8"/>
  <c r="K65" i="8"/>
  <c r="J65" i="8"/>
  <c r="I65" i="8"/>
  <c r="H65" i="8"/>
  <c r="G65" i="8"/>
  <c r="F65" i="8"/>
  <c r="E65" i="8"/>
  <c r="O61" i="8"/>
  <c r="N61" i="8"/>
  <c r="M61" i="8"/>
  <c r="L61" i="8"/>
  <c r="K61" i="8"/>
  <c r="J61" i="8"/>
  <c r="I61" i="8"/>
  <c r="H61" i="8"/>
  <c r="G61" i="8"/>
  <c r="F61" i="8"/>
  <c r="A11" i="8"/>
  <c r="A12" i="8" s="1"/>
  <c r="A13" i="8" s="1"/>
  <c r="A14" i="8" s="1"/>
  <c r="A15" i="8" s="1"/>
  <c r="A16" i="8" s="1"/>
  <c r="A18" i="8" s="1"/>
  <c r="A19" i="8" s="1"/>
  <c r="A20" i="8" s="1"/>
  <c r="A21" i="8" s="1"/>
  <c r="A22" i="8" s="1"/>
  <c r="A23" i="8" s="1"/>
  <c r="A24" i="8" s="1"/>
  <c r="A26" i="8" s="1"/>
  <c r="A27" i="8" s="1"/>
  <c r="A28" i="8" s="1"/>
  <c r="A29" i="8" s="1"/>
  <c r="A30" i="8" s="1"/>
  <c r="A31" i="8" s="1"/>
  <c r="A32" i="8" s="1"/>
  <c r="A34" i="8" s="1"/>
  <c r="A35" i="8" s="1"/>
  <c r="A36" i="8" s="1"/>
  <c r="A37" i="8" s="1"/>
  <c r="A38" i="8" s="1"/>
  <c r="A39" i="8" s="1"/>
  <c r="A40" i="8" s="1"/>
  <c r="A41" i="8" s="1"/>
  <c r="A43" i="8" s="1"/>
  <c r="A44" i="8" s="1"/>
  <c r="A45" i="8" s="1"/>
  <c r="A46" i="8" s="1"/>
  <c r="A47" i="8" s="1"/>
  <c r="A48" i="8" s="1"/>
  <c r="A49" i="8" s="1"/>
  <c r="A51" i="8" s="1"/>
  <c r="A53" i="8" s="1"/>
  <c r="A54" i="8" s="1"/>
  <c r="A55" i="8" s="1"/>
  <c r="A56" i="8" s="1"/>
  <c r="A57" i="8" s="1"/>
  <c r="A58" i="8" s="1"/>
  <c r="A60" i="8" s="1"/>
  <c r="A61" i="8" s="1"/>
  <c r="A62" i="8" s="1"/>
  <c r="A63" i="8" s="1"/>
  <c r="A64" i="8" s="1"/>
  <c r="A65" i="8" s="1"/>
  <c r="A66" i="8" s="1"/>
  <c r="A67" i="8" s="1"/>
  <c r="A68" i="8" s="1"/>
  <c r="A70" i="8" s="1"/>
  <c r="A71" i="8" s="1"/>
  <c r="A72" i="8" s="1"/>
  <c r="A74" i="8" s="1"/>
  <c r="A10" i="8"/>
  <c r="O72" i="7"/>
  <c r="J72" i="7"/>
  <c r="K72" i="7"/>
  <c r="L72" i="7"/>
  <c r="M72" i="7"/>
  <c r="N72" i="7"/>
  <c r="G72" i="7"/>
  <c r="H72" i="7"/>
  <c r="I72" i="7"/>
  <c r="F72" i="7"/>
  <c r="K61" i="7" l="1"/>
  <c r="L61" i="7"/>
  <c r="F61" i="7"/>
  <c r="G61" i="7"/>
  <c r="H61" i="7"/>
  <c r="I61" i="7"/>
  <c r="J61" i="7"/>
  <c r="N61" i="7"/>
  <c r="O61" i="7"/>
  <c r="G66" i="7"/>
  <c r="F79" i="7"/>
  <c r="G79" i="7"/>
  <c r="H79" i="7"/>
  <c r="I79" i="7"/>
  <c r="J79" i="7"/>
  <c r="K79" i="7"/>
  <c r="L79" i="7"/>
  <c r="M79" i="7"/>
  <c r="N79" i="7"/>
  <c r="O79" i="7"/>
  <c r="E79" i="7"/>
  <c r="G75" i="7"/>
  <c r="H75" i="7"/>
  <c r="I75" i="7"/>
  <c r="J75" i="7"/>
  <c r="K75" i="7"/>
  <c r="L75" i="7"/>
  <c r="M75" i="7"/>
  <c r="N75" i="7"/>
  <c r="O75" i="7"/>
  <c r="F75" i="7"/>
  <c r="O80" i="7"/>
  <c r="N80" i="7"/>
  <c r="M80" i="7"/>
  <c r="L80" i="7"/>
  <c r="K80" i="7"/>
  <c r="J80" i="7"/>
  <c r="I80" i="7"/>
  <c r="H80" i="7"/>
  <c r="G80" i="7"/>
  <c r="F80" i="7"/>
  <c r="E80" i="7"/>
  <c r="A78" i="7"/>
  <c r="A79" i="7" s="1"/>
  <c r="A80" i="7" s="1"/>
  <c r="O66" i="7"/>
  <c r="K66" i="7"/>
  <c r="I66" i="7"/>
  <c r="O65" i="7"/>
  <c r="N65" i="7"/>
  <c r="M65" i="7"/>
  <c r="L65" i="7"/>
  <c r="K65" i="7"/>
  <c r="J65" i="7"/>
  <c r="I65" i="7"/>
  <c r="H65" i="7"/>
  <c r="G65" i="7"/>
  <c r="F65" i="7"/>
  <c r="E65" i="7"/>
  <c r="N66" i="7"/>
  <c r="L66" i="7"/>
  <c r="J66" i="7"/>
  <c r="H66" i="7"/>
  <c r="F66" i="7"/>
  <c r="A10" i="7"/>
  <c r="A11" i="7" s="1"/>
  <c r="A12" i="7" s="1"/>
  <c r="A13" i="7" s="1"/>
  <c r="A14" i="7" s="1"/>
  <c r="A15" i="7" s="1"/>
  <c r="A16" i="7" s="1"/>
  <c r="A18" i="7" s="1"/>
  <c r="A19" i="7" s="1"/>
  <c r="A20" i="7" s="1"/>
  <c r="A21" i="7" s="1"/>
  <c r="A22" i="7" s="1"/>
  <c r="A23" i="7" s="1"/>
  <c r="A24" i="7" s="1"/>
  <c r="A26" i="7" s="1"/>
  <c r="A27" i="7" s="1"/>
  <c r="A28" i="7" s="1"/>
  <c r="A29" i="7" s="1"/>
  <c r="A30" i="7" s="1"/>
  <c r="A31" i="7" s="1"/>
  <c r="A32" i="7" s="1"/>
  <c r="A34" i="7" s="1"/>
  <c r="A35" i="7" s="1"/>
  <c r="A36" i="7" s="1"/>
  <c r="A37" i="7" s="1"/>
  <c r="A38" i="7" s="1"/>
  <c r="A39" i="7" s="1"/>
  <c r="A40" i="7" s="1"/>
  <c r="A41" i="7" s="1"/>
  <c r="A43" i="7" s="1"/>
  <c r="A44" i="7" s="1"/>
  <c r="A45" i="7" s="1"/>
  <c r="A46" i="7" s="1"/>
  <c r="A47" i="7" s="1"/>
  <c r="A48" i="7" s="1"/>
  <c r="A49" i="7" s="1"/>
  <c r="A51" i="7" s="1"/>
  <c r="A53" i="7" s="1"/>
  <c r="A54" i="7" s="1"/>
  <c r="A55" i="7" s="1"/>
  <c r="A56" i="7" s="1"/>
  <c r="A57" i="7" s="1"/>
  <c r="A58" i="7" s="1"/>
  <c r="A60" i="7" s="1"/>
  <c r="A61" i="7" s="1"/>
  <c r="A62" i="7" s="1"/>
  <c r="A63" i="7" s="1"/>
  <c r="A64" i="7" s="1"/>
  <c r="A65" i="7" s="1"/>
  <c r="A66" i="7" s="1"/>
  <c r="A67" i="7" s="1"/>
  <c r="A68" i="7" s="1"/>
  <c r="A70" i="7" s="1"/>
  <c r="A71" i="7" s="1"/>
  <c r="A72" i="7" s="1"/>
  <c r="A74" i="7" s="1"/>
  <c r="M66" i="7" l="1"/>
  <c r="E66" i="7"/>
  <c r="M61" i="7"/>
</calcChain>
</file>

<file path=xl/sharedStrings.xml><?xml version="1.0" encoding="utf-8"?>
<sst xmlns="http://schemas.openxmlformats.org/spreadsheetml/2006/main" count="778" uniqueCount="134">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</sst>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3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7">
    <xf numFmtId="0" fontId="0" fillId="0" borderId="0" applyNumberFormat="0" applyBorder="0" applyAlignment="0"/>
    <xf numFmtId="0" fontId="4" fillId="3" borderId="0" applyNumberFormat="0" applyBorder="0" applyAlignment="0" applyProtection="0"/>
    <xf numFmtId="164" fontId="12" fillId="2" borderId="0"/>
    <xf numFmtId="1" fontId="11" fillId="5" borderId="0"/>
    <xf numFmtId="0" fontId="21" fillId="6" borderId="0" applyNumberFormat="0" applyBorder="0" applyAlignment="0" applyProtection="0"/>
    <xf numFmtId="0" fontId="22" fillId="2" borderId="0" applyNumberFormat="0" applyBorder="0" applyAlignment="0" applyProtection="0"/>
    <xf numFmtId="0" fontId="25" fillId="3" borderId="0" applyNumberFormat="0" applyBorder="0" applyAlignment="0" applyProtection="0"/>
    <xf numFmtId="0" fontId="22" fillId="2" borderId="0" applyNumberFormat="0" applyBorder="0" applyAlignment="0" applyProtection="0"/>
    <xf numFmtId="0" fontId="23" fillId="5" borderId="3" applyNumberFormat="0" applyAlignment="0" applyProtection="0"/>
    <xf numFmtId="0" fontId="26" fillId="0" borderId="0"/>
    <xf numFmtId="0" fontId="24" fillId="2" borderId="0" applyNumberFormat="0" applyBorder="0" applyAlignment="0" applyProtection="0"/>
    <xf numFmtId="0" fontId="27" fillId="0" borderId="0"/>
    <xf numFmtId="0" fontId="28" fillId="0" borderId="5" applyNumberFormat="0" applyFill="0" applyAlignment="0" applyProtection="0"/>
    <xf numFmtId="0" fontId="26" fillId="0" borderId="0"/>
    <xf numFmtId="9" fontId="20" fillId="0" borderId="0" applyFont="0" applyFill="0" applyBorder="0" applyAlignment="0" applyProtection="0"/>
    <xf numFmtId="0" fontId="26" fillId="0" borderId="0"/>
    <xf numFmtId="0" fontId="26" fillId="0" borderId="0"/>
    <xf numFmtId="0" fontId="29" fillId="5" borderId="4" applyNumberFormat="0" applyAlignment="0" applyProtection="0"/>
    <xf numFmtId="0" fontId="26" fillId="0" borderId="0"/>
    <xf numFmtId="43" fontId="20" fillId="0" borderId="0" applyFont="0" applyFill="0" applyBorder="0" applyAlignment="0" applyProtection="0"/>
    <xf numFmtId="0" fontId="20" fillId="0" borderId="0" applyNumberFormat="0" applyBorder="0" applyAlignment="0"/>
    <xf numFmtId="0" fontId="26" fillId="0" borderId="0"/>
    <xf numFmtId="0" fontId="26" fillId="0" borderId="0"/>
    <xf numFmtId="0" fontId="26" fillId="0" borderId="0"/>
    <xf numFmtId="43" fontId="20" fillId="0" borderId="0" applyFont="0" applyFill="0" applyBorder="0" applyAlignment="0" applyProtection="0"/>
    <xf numFmtId="0" fontId="1" fillId="7" borderId="0" applyNumberFormat="0" applyBorder="0" applyAlignment="0" applyProtection="0"/>
    <xf numFmtId="0" fontId="26" fillId="0" borderId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 inden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8" fillId="0" borderId="0" xfId="0" applyFont="1"/>
    <xf numFmtId="0" fontId="8" fillId="0" borderId="0" xfId="0" applyFont="1" applyAlignment="1">
      <alignment horizontal="center"/>
    </xf>
    <xf numFmtId="3" fontId="9" fillId="0" borderId="1" xfId="0" applyNumberFormat="1" applyFont="1" applyBorder="1" applyAlignment="1">
      <alignment horizontal="right" indent="1"/>
    </xf>
    <xf numFmtId="165" fontId="9" fillId="0" borderId="1" xfId="0" applyNumberFormat="1" applyFont="1" applyBorder="1" applyAlignment="1">
      <alignment horizontal="right" indent="1"/>
    </xf>
    <xf numFmtId="0" fontId="7" fillId="4" borderId="0" xfId="0" applyFont="1" applyFill="1" applyAlignment="1">
      <alignment horizontal="right" vertical="center" wrapText="1" inden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3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0" fontId="8" fillId="0" borderId="0" xfId="0" applyFont="1" applyAlignment="1">
      <alignment horizontal="right" indent="1"/>
    </xf>
    <xf numFmtId="0" fontId="10" fillId="0" borderId="0" xfId="1" applyFont="1" applyFill="1" applyAlignment="1">
      <alignment horizontal="center" vertical="center"/>
    </xf>
    <xf numFmtId="0" fontId="13" fillId="0" borderId="0" xfId="0" applyFont="1"/>
    <xf numFmtId="0" fontId="8" fillId="0" borderId="0" xfId="0" applyFont="1" applyAlignment="1"/>
    <xf numFmtId="0" fontId="14" fillId="0" borderId="0" xfId="0" applyFo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right" vertical="center" wrapText="1" indent="1"/>
    </xf>
    <xf numFmtId="0" fontId="16" fillId="4" borderId="0" xfId="0" applyFont="1" applyFill="1" applyAlignment="1">
      <alignment horizontal="right" indent="1"/>
    </xf>
    <xf numFmtId="0" fontId="13" fillId="0" borderId="0" xfId="0" applyFont="1" applyAlignment="1">
      <alignment horizontal="right" indent="1"/>
    </xf>
    <xf numFmtId="164" fontId="19" fillId="0" borderId="0" xfId="2" applyFont="1" applyFill="1"/>
    <xf numFmtId="0" fontId="18" fillId="0" borderId="0" xfId="0" applyFont="1"/>
    <xf numFmtId="0" fontId="3" fillId="0" borderId="0" xfId="0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1"/>
    </xf>
    <xf numFmtId="165" fontId="2" fillId="0" borderId="2" xfId="0" applyNumberFormat="1" applyFont="1" applyBorder="1" applyAlignment="1">
      <alignment horizontal="right" indent="1"/>
    </xf>
    <xf numFmtId="165" fontId="9" fillId="0" borderId="2" xfId="0" applyNumberFormat="1" applyFont="1" applyBorder="1" applyAlignment="1">
      <alignment horizontal="right" indent="1"/>
    </xf>
    <xf numFmtId="3" fontId="2" fillId="0" borderId="2" xfId="0" applyNumberFormat="1" applyFont="1" applyBorder="1" applyAlignment="1">
      <alignment horizontal="right" indent="1"/>
    </xf>
    <xf numFmtId="0" fontId="0" fillId="0" borderId="1" xfId="0" applyBorder="1"/>
    <xf numFmtId="0" fontId="0" fillId="0" borderId="0" xfId="0" applyBorder="1"/>
    <xf numFmtId="0" fontId="18" fillId="0" borderId="0" xfId="0" applyFont="1" applyBorder="1"/>
    <xf numFmtId="165" fontId="2" fillId="0" borderId="0" xfId="0" applyNumberFormat="1" applyFont="1" applyBorder="1" applyAlignment="1">
      <alignment horizontal="right" indent="1"/>
    </xf>
    <xf numFmtId="0" fontId="7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0" fillId="0" borderId="1" xfId="0" applyNumberFormat="1" applyBorder="1"/>
    <xf numFmtId="165" fontId="13" fillId="0" borderId="1" xfId="0" applyNumberFormat="1" applyFont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</cellXfs>
  <cellStyles count="27">
    <cellStyle name="20% - Accent6 2" xfId="25" xr:uid="{0FDF04AF-7B7E-4C84-8E10-ABB2A683775C}"/>
    <cellStyle name="Aprēķins" xfId="3" xr:uid="{F919A356-6D3F-4768-9974-3D8E32D676B6}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Labs" xfId="4" builtinId="26" customBuiltin="1"/>
    <cellStyle name="Linked Cell 2" xfId="12" xr:uid="{36DE8819-171F-417E-9EFC-362721F29EF2}"/>
    <cellStyle name="Neitrāls" xfId="1" builtinId="28"/>
    <cellStyle name="Neutral 2" xfId="6" xr:uid="{640FBD64-E3C1-411F-8686-25AC3CD7BCF3}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Output 2" xfId="17" xr:uid="{776A3875-34F9-482D-A873-D297B582A4C0}"/>
    <cellStyle name="Parasts" xfId="0" builtinId="0"/>
    <cellStyle name="Percent 3" xfId="14" xr:uid="{BC4CD920-A217-4C55-9E14-82E59CF639E9}"/>
    <cellStyle name="Pieņēmumi" xfId="2" xr:uid="{D3B41C00-1D9E-4593-9924-2FA1B6A4BB66}"/>
    <cellStyle name="Slikts" xfId="5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_Lietvediba/2022/FDP_2022_1_08/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E137-7FA2-4EEA-B1F5-FB487A337262}">
  <dimension ref="A1:S80"/>
  <sheetViews>
    <sheetView tabSelected="1"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16" width="11.5703125" customWidth="1"/>
  </cols>
  <sheetData>
    <row r="1" spans="1:16" ht="20.25" x14ac:dyDescent="0.3">
      <c r="A1" s="2" t="s">
        <v>23</v>
      </c>
      <c r="B1" s="1"/>
      <c r="C1" s="1"/>
      <c r="D1" s="3"/>
      <c r="E1" s="25" t="s">
        <v>133</v>
      </c>
      <c r="F1" s="25" t="s">
        <v>24</v>
      </c>
      <c r="G1" s="25" t="s">
        <v>25</v>
      </c>
      <c r="H1" s="25" t="s">
        <v>26</v>
      </c>
      <c r="I1" s="25" t="s">
        <v>27</v>
      </c>
      <c r="J1" s="25" t="s">
        <v>28</v>
      </c>
      <c r="K1" s="25" t="s">
        <v>29</v>
      </c>
      <c r="L1" s="25" t="s">
        <v>30</v>
      </c>
      <c r="M1" s="25" t="s">
        <v>31</v>
      </c>
      <c r="N1" s="25" t="s">
        <v>32</v>
      </c>
      <c r="O1" s="25" t="s">
        <v>33</v>
      </c>
      <c r="P1" s="25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51">
        <v>2026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27024.748</v>
      </c>
      <c r="I5" s="17">
        <v>27719.204000000002</v>
      </c>
      <c r="J5" s="17">
        <v>27108.554</v>
      </c>
      <c r="K5" s="17">
        <v>28211.35</v>
      </c>
      <c r="L5" s="17">
        <v>28719.155143300031</v>
      </c>
      <c r="M5" s="17">
        <v>28719.15485262599</v>
      </c>
      <c r="N5" s="17">
        <v>29293.537949678615</v>
      </c>
      <c r="O5" s="43">
        <v>30147.980575616446</v>
      </c>
      <c r="P5" s="17">
        <v>30984.495656797499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30678.645</v>
      </c>
      <c r="J6" s="17">
        <v>30294.044999999998</v>
      </c>
      <c r="K6" s="17">
        <v>33695.902000000002</v>
      </c>
      <c r="L6" s="17">
        <v>39392.883177637712</v>
      </c>
      <c r="M6" s="17">
        <v>43985.756624586749</v>
      </c>
      <c r="N6" s="17">
        <v>46384.460315331089</v>
      </c>
      <c r="O6" s="43">
        <v>49030.484140999368</v>
      </c>
      <c r="P6" s="17">
        <v>51738.963534646609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3.9918545047074758</v>
      </c>
      <c r="I7" s="18">
        <v>2.5697038877106309</v>
      </c>
      <c r="J7" s="18">
        <v>-2.2029853382514233</v>
      </c>
      <c r="K7" s="18">
        <v>4.0680738633274132</v>
      </c>
      <c r="L7" s="18">
        <v>1.8000029892225342</v>
      </c>
      <c r="M7" s="18">
        <v>-1.0121260203277416E-6</v>
      </c>
      <c r="N7" s="18">
        <v>2.0000000000003553</v>
      </c>
      <c r="O7" s="45">
        <v>2.9168297370076033</v>
      </c>
      <c r="P7" s="18">
        <v>2.7746968958100666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5.2312280532776185</v>
      </c>
      <c r="J8" s="18">
        <v>-1.2536407654249473</v>
      </c>
      <c r="K8" s="18">
        <v>11.229457802680372</v>
      </c>
      <c r="L8" s="18">
        <v>16.907044594436769</v>
      </c>
      <c r="M8" s="18">
        <v>11.659145196958548</v>
      </c>
      <c r="N8" s="18">
        <v>5.4533646225913373</v>
      </c>
      <c r="O8" s="45">
        <v>5.7045480483766795</v>
      </c>
      <c r="P8" s="18">
        <v>5.5240723013428408</v>
      </c>
    </row>
    <row r="9" spans="1:16" x14ac:dyDescent="0.25">
      <c r="A9" s="34"/>
      <c r="B9" s="20" t="s">
        <v>131</v>
      </c>
      <c r="C9" s="29" t="s">
        <v>50</v>
      </c>
      <c r="D9" s="30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51">
        <v>2026</v>
      </c>
    </row>
    <row r="10" spans="1:16" x14ac:dyDescent="0.25">
      <c r="A10" s="36">
        <f>A8+1</f>
        <v>5</v>
      </c>
      <c r="B10" s="26" t="s">
        <v>5</v>
      </c>
      <c r="C10" s="26" t="s">
        <v>6</v>
      </c>
      <c r="D10" s="31" t="s">
        <v>42</v>
      </c>
      <c r="E10" s="17">
        <v>14662.471</v>
      </c>
      <c r="F10" s="17">
        <v>15157.386</v>
      </c>
      <c r="G10" s="17">
        <v>15606.221</v>
      </c>
      <c r="H10" s="17">
        <v>16081.284</v>
      </c>
      <c r="I10" s="17">
        <v>16114.537</v>
      </c>
      <c r="J10" s="17">
        <v>15379.874</v>
      </c>
      <c r="K10" s="17">
        <v>16641.012999999999</v>
      </c>
      <c r="L10" s="17">
        <v>17885.723841960567</v>
      </c>
      <c r="M10" s="17">
        <v>17716.627687091146</v>
      </c>
      <c r="N10" s="17">
        <v>18091.7550648168</v>
      </c>
      <c r="O10" s="43">
        <v>18815.425267409471</v>
      </c>
      <c r="P10" s="17">
        <v>19473.9651517688</v>
      </c>
    </row>
    <row r="11" spans="1:16" x14ac:dyDescent="0.25">
      <c r="A11" s="36">
        <f t="shared" ref="A11:A16" si="0">A10+1</f>
        <v>6</v>
      </c>
      <c r="B11" s="26" t="s">
        <v>51</v>
      </c>
      <c r="C11" s="26" t="s">
        <v>7</v>
      </c>
      <c r="D11" s="31" t="s">
        <v>42</v>
      </c>
      <c r="E11" s="17">
        <v>4513.0249999999996</v>
      </c>
      <c r="F11" s="17">
        <v>4617.0640000000003</v>
      </c>
      <c r="G11" s="17">
        <v>4770.2489999999998</v>
      </c>
      <c r="H11" s="17">
        <v>4851.625</v>
      </c>
      <c r="I11" s="17">
        <v>5041.8239999999996</v>
      </c>
      <c r="J11" s="17">
        <v>5162.7700000000004</v>
      </c>
      <c r="K11" s="17">
        <v>5391.6859999999997</v>
      </c>
      <c r="L11" s="17">
        <v>5493.0301335375225</v>
      </c>
      <c r="M11" s="17">
        <v>5557.6617228424311</v>
      </c>
      <c r="N11" s="17">
        <v>5603.6323511674091</v>
      </c>
      <c r="O11" s="43">
        <v>5609.2303854842576</v>
      </c>
      <c r="P11" s="17">
        <v>5637.276537411678</v>
      </c>
    </row>
    <row r="12" spans="1:16" x14ac:dyDescent="0.25">
      <c r="A12" s="36">
        <f t="shared" si="0"/>
        <v>7</v>
      </c>
      <c r="B12" s="26" t="s">
        <v>52</v>
      </c>
      <c r="C12" s="26" t="s">
        <v>8</v>
      </c>
      <c r="D12" s="31" t="s">
        <v>42</v>
      </c>
      <c r="E12" s="17">
        <v>5814.7919999999995</v>
      </c>
      <c r="F12" s="17">
        <v>5754.7239999999974</v>
      </c>
      <c r="G12" s="17">
        <v>6356.7130000000016</v>
      </c>
      <c r="H12" s="17">
        <v>7201.9759999999951</v>
      </c>
      <c r="I12" s="17">
        <v>7869.4140000000061</v>
      </c>
      <c r="J12" s="17">
        <v>7871.0309999999981</v>
      </c>
      <c r="K12" s="17">
        <v>9306.9079999999994</v>
      </c>
      <c r="L12" s="17">
        <v>9346.7413701923542</v>
      </c>
      <c r="M12" s="17">
        <v>9572.1547676957489</v>
      </c>
      <c r="N12" s="17">
        <v>9802.0039421712245</v>
      </c>
      <c r="O12" s="43">
        <v>10150.134876182414</v>
      </c>
      <c r="P12" s="17">
        <v>10521.404418749702</v>
      </c>
    </row>
    <row r="13" spans="1:16" x14ac:dyDescent="0.25">
      <c r="A13" s="36">
        <f t="shared" si="0"/>
        <v>8</v>
      </c>
      <c r="B13" s="26" t="s">
        <v>53</v>
      </c>
      <c r="C13" s="26" t="s">
        <v>9</v>
      </c>
      <c r="D13" s="31" t="s">
        <v>42</v>
      </c>
      <c r="E13" s="17">
        <v>5372.2070000000003</v>
      </c>
      <c r="F13" s="17">
        <v>4929.4489999999996</v>
      </c>
      <c r="G13" s="17">
        <v>5491.9539999999997</v>
      </c>
      <c r="H13" s="17">
        <v>6136.98</v>
      </c>
      <c r="I13" s="17">
        <v>6562.5990000000002</v>
      </c>
      <c r="J13" s="17">
        <v>6394.6670000000004</v>
      </c>
      <c r="K13" s="17">
        <v>6581.143</v>
      </c>
      <c r="L13" s="17">
        <v>6676.2904800729975</v>
      </c>
      <c r="M13" s="17">
        <v>6745.3142004307592</v>
      </c>
      <c r="N13" s="17">
        <v>7071.8008108054937</v>
      </c>
      <c r="O13" s="43">
        <v>7425.3908513457691</v>
      </c>
      <c r="P13" s="17">
        <v>7796.6603939130582</v>
      </c>
    </row>
    <row r="14" spans="1:16" x14ac:dyDescent="0.25">
      <c r="A14" s="36">
        <f t="shared" si="0"/>
        <v>9</v>
      </c>
      <c r="B14" s="26" t="s">
        <v>54</v>
      </c>
      <c r="C14" s="26" t="s">
        <v>10</v>
      </c>
      <c r="D14" s="31" t="s">
        <v>42</v>
      </c>
      <c r="E14" s="17">
        <v>442.58499999999913</v>
      </c>
      <c r="F14" s="17">
        <v>825.27499999999782</v>
      </c>
      <c r="G14" s="17">
        <v>864.75900000000183</v>
      </c>
      <c r="H14" s="17">
        <v>1064.9959999999955</v>
      </c>
      <c r="I14" s="17">
        <v>1306.815000000006</v>
      </c>
      <c r="J14" s="17">
        <v>1476.3639999999978</v>
      </c>
      <c r="K14" s="17">
        <v>2725.7649999999994</v>
      </c>
      <c r="L14" s="17">
        <v>2670.4508901193562</v>
      </c>
      <c r="M14" s="17">
        <v>2826.8405672649897</v>
      </c>
      <c r="N14" s="17">
        <v>2730.2031313657299</v>
      </c>
      <c r="O14" s="43">
        <v>2724.7440248366447</v>
      </c>
      <c r="P14" s="17">
        <v>2724.7440248366447</v>
      </c>
    </row>
    <row r="15" spans="1:16" x14ac:dyDescent="0.25">
      <c r="A15" s="36">
        <f t="shared" si="0"/>
        <v>10</v>
      </c>
      <c r="B15" s="26" t="s">
        <v>11</v>
      </c>
      <c r="C15" s="26" t="s">
        <v>12</v>
      </c>
      <c r="D15" s="31" t="s">
        <v>42</v>
      </c>
      <c r="E15" s="17">
        <v>14810.942999999999</v>
      </c>
      <c r="F15" s="17">
        <v>15396.799000000001</v>
      </c>
      <c r="G15" s="17">
        <v>16374.803</v>
      </c>
      <c r="H15" s="17">
        <v>17096.127</v>
      </c>
      <c r="I15" s="17">
        <v>17463.008999999998</v>
      </c>
      <c r="J15" s="17">
        <v>17402.781999999999</v>
      </c>
      <c r="K15" s="17">
        <v>18432.605</v>
      </c>
      <c r="L15" s="17">
        <v>20183.484320195417</v>
      </c>
      <c r="M15" s="17">
        <v>20183.484320195417</v>
      </c>
      <c r="N15" s="17">
        <v>21055.040408884684</v>
      </c>
      <c r="O15" s="43">
        <v>22019.251873317797</v>
      </c>
      <c r="P15" s="17">
        <v>23120.214466983689</v>
      </c>
    </row>
    <row r="16" spans="1:16" x14ac:dyDescent="0.25">
      <c r="A16" s="36">
        <f t="shared" si="0"/>
        <v>11</v>
      </c>
      <c r="B16" s="26" t="s">
        <v>13</v>
      </c>
      <c r="C16" s="26" t="s">
        <v>14</v>
      </c>
      <c r="D16" s="31" t="s">
        <v>42</v>
      </c>
      <c r="E16" s="17">
        <v>15229.105</v>
      </c>
      <c r="F16" s="17">
        <v>15771.828</v>
      </c>
      <c r="G16" s="17">
        <v>17120.616000000002</v>
      </c>
      <c r="H16" s="17">
        <v>18206.263999999999</v>
      </c>
      <c r="I16" s="17">
        <v>18769.580000000002</v>
      </c>
      <c r="J16" s="17">
        <v>18707.902999999998</v>
      </c>
      <c r="K16" s="17">
        <v>21560.862000000001</v>
      </c>
      <c r="L16" s="17">
        <v>24189.82452258583</v>
      </c>
      <c r="M16" s="17">
        <v>24310.773645198755</v>
      </c>
      <c r="N16" s="17">
        <v>25258.893817361506</v>
      </c>
      <c r="O16" s="43">
        <v>26446.061826777495</v>
      </c>
      <c r="P16" s="17">
        <v>27768.364918116371</v>
      </c>
    </row>
    <row r="17" spans="1:16" x14ac:dyDescent="0.25">
      <c r="A17" s="19"/>
      <c r="B17" s="20" t="s">
        <v>55</v>
      </c>
      <c r="C17" s="32" t="s">
        <v>56</v>
      </c>
      <c r="D17" s="33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51">
        <v>2026</v>
      </c>
    </row>
    <row r="18" spans="1:16" x14ac:dyDescent="0.25">
      <c r="A18" s="14">
        <f>A16+1</f>
        <v>12</v>
      </c>
      <c r="B18" s="26" t="s">
        <v>5</v>
      </c>
      <c r="C18" s="26" t="s">
        <v>6</v>
      </c>
      <c r="D18" s="31" t="s">
        <v>47</v>
      </c>
      <c r="E18" s="23">
        <v>2.0695250599017925</v>
      </c>
      <c r="F18" s="23">
        <v>3.3753860450943023</v>
      </c>
      <c r="G18" s="23">
        <v>2.9611636201650953</v>
      </c>
      <c r="H18" s="23">
        <v>3.0440617238471646</v>
      </c>
      <c r="I18" s="23">
        <v>0.20678075208422797</v>
      </c>
      <c r="J18" s="23">
        <v>-4.5590078076707954</v>
      </c>
      <c r="K18" s="23">
        <v>8.199930636622895</v>
      </c>
      <c r="L18" s="23">
        <v>7.4797780757731971</v>
      </c>
      <c r="M18" s="23">
        <v>-0.94542528087522726</v>
      </c>
      <c r="N18" s="23">
        <v>2.1173746175124677</v>
      </c>
      <c r="O18" s="44">
        <v>4</v>
      </c>
      <c r="P18" s="23">
        <v>3.5</v>
      </c>
    </row>
    <row r="19" spans="1:16" x14ac:dyDescent="0.25">
      <c r="A19" s="14">
        <f t="shared" ref="A19:A24" si="1">A18+1</f>
        <v>13</v>
      </c>
      <c r="B19" s="26" t="s">
        <v>51</v>
      </c>
      <c r="C19" s="26" t="s">
        <v>7</v>
      </c>
      <c r="D19" s="31" t="s">
        <v>47</v>
      </c>
      <c r="E19" s="23">
        <v>2.7297321598277193</v>
      </c>
      <c r="F19" s="23">
        <v>2.3053051999490464</v>
      </c>
      <c r="G19" s="23">
        <v>3.3178010961078144</v>
      </c>
      <c r="H19" s="23">
        <v>1.7059067566493837</v>
      </c>
      <c r="I19" s="23">
        <v>3.9203153582562607</v>
      </c>
      <c r="J19" s="23">
        <v>2.3988540655128077</v>
      </c>
      <c r="K19" s="23">
        <v>4.433976334409607</v>
      </c>
      <c r="L19" s="23">
        <v>1.8796371587203424</v>
      </c>
      <c r="M19" s="23">
        <v>1.1766108638345543</v>
      </c>
      <c r="N19" s="23">
        <v>0.82715772599175352</v>
      </c>
      <c r="O19" s="44">
        <v>9.990009990006854E-2</v>
      </c>
      <c r="P19" s="23">
        <v>0.5</v>
      </c>
    </row>
    <row r="20" spans="1:16" x14ac:dyDescent="0.25">
      <c r="A20" s="14">
        <f t="shared" si="1"/>
        <v>14</v>
      </c>
      <c r="B20" s="26" t="s">
        <v>52</v>
      </c>
      <c r="C20" s="26" t="s">
        <v>8</v>
      </c>
      <c r="D20" s="31" t="s">
        <v>47</v>
      </c>
      <c r="E20" s="23">
        <v>5.854191966844823</v>
      </c>
      <c r="F20" s="23">
        <v>-1.0330206136350455</v>
      </c>
      <c r="G20" s="23">
        <v>10.460779700294992</v>
      </c>
      <c r="H20" s="23">
        <v>13.297171037924699</v>
      </c>
      <c r="I20" s="23">
        <v>9.2674288278662829</v>
      </c>
      <c r="J20" s="23">
        <v>2.0547908649760416E-2</v>
      </c>
      <c r="K20" s="23">
        <v>18.242552976859088</v>
      </c>
      <c r="L20" s="23">
        <v>0.4279978935254718</v>
      </c>
      <c r="M20" s="23">
        <v>2.4116789860288463</v>
      </c>
      <c r="N20" s="23">
        <v>2.4012271014586446</v>
      </c>
      <c r="O20" s="44">
        <v>3.5516302183212076</v>
      </c>
      <c r="P20" s="23">
        <v>3.6577793999416031</v>
      </c>
    </row>
    <row r="21" spans="1:16" x14ac:dyDescent="0.25">
      <c r="A21" s="14">
        <f t="shared" si="1"/>
        <v>15</v>
      </c>
      <c r="B21" s="26" t="s">
        <v>53</v>
      </c>
      <c r="C21" s="26" t="s">
        <v>9</v>
      </c>
      <c r="D21" s="31" t="s">
        <v>47</v>
      </c>
      <c r="E21" s="23">
        <v>-1.9995731344699266</v>
      </c>
      <c r="F21" s="23">
        <v>-8.2416407260554365</v>
      </c>
      <c r="G21" s="23">
        <v>11.411113087892772</v>
      </c>
      <c r="H21" s="23">
        <v>11.744927215340837</v>
      </c>
      <c r="I21" s="23">
        <v>6.9353167192984415</v>
      </c>
      <c r="J21" s="23">
        <v>-2.5589252063092687</v>
      </c>
      <c r="K21" s="23">
        <v>2.9161174459905368</v>
      </c>
      <c r="L21" s="23">
        <v>1.445759195218784</v>
      </c>
      <c r="M21" s="23">
        <v>1.033863349172421</v>
      </c>
      <c r="N21" s="23">
        <v>4.840198701995007</v>
      </c>
      <c r="O21" s="44">
        <v>5</v>
      </c>
      <c r="P21" s="23">
        <v>5</v>
      </c>
    </row>
    <row r="22" spans="1:16" x14ac:dyDescent="0.25">
      <c r="A22" s="14">
        <f t="shared" si="1"/>
        <v>16</v>
      </c>
      <c r="B22" s="26" t="s">
        <v>54</v>
      </c>
      <c r="C22" s="26" t="s">
        <v>57</v>
      </c>
      <c r="D22" s="31" t="s">
        <v>58</v>
      </c>
      <c r="E22" s="31" t="s">
        <v>58</v>
      </c>
      <c r="F22" s="31" t="s">
        <v>58</v>
      </c>
      <c r="G22" s="31" t="s">
        <v>58</v>
      </c>
      <c r="H22" s="31" t="s">
        <v>58</v>
      </c>
      <c r="I22" s="31" t="s">
        <v>58</v>
      </c>
      <c r="J22" s="31" t="s">
        <v>58</v>
      </c>
      <c r="K22" s="31" t="s">
        <v>58</v>
      </c>
      <c r="L22" s="31" t="s">
        <v>58</v>
      </c>
      <c r="M22" s="31" t="s">
        <v>58</v>
      </c>
      <c r="N22" s="31" t="s">
        <v>58</v>
      </c>
      <c r="O22" s="31" t="s">
        <v>58</v>
      </c>
      <c r="P22" s="47"/>
    </row>
    <row r="23" spans="1:16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2.1459948209322306</v>
      </c>
      <c r="J23" s="18">
        <v>-0.34488329015921693</v>
      </c>
      <c r="K23" s="18">
        <v>5.9175768563899851</v>
      </c>
      <c r="L23" s="18">
        <v>9.4988164732842506</v>
      </c>
      <c r="M23" s="18">
        <v>0</v>
      </c>
      <c r="N23" s="18">
        <v>4.3181646680161947</v>
      </c>
      <c r="O23" s="45">
        <v>4.5794804745482196</v>
      </c>
      <c r="P23" s="18">
        <v>5</v>
      </c>
    </row>
    <row r="24" spans="1:16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1.6521344965477311</v>
      </c>
      <c r="F24" s="18">
        <v>3.5637222279313079</v>
      </c>
      <c r="G24" s="18">
        <v>8.5518812403990268</v>
      </c>
      <c r="H24" s="18">
        <v>6.3411737054320838</v>
      </c>
      <c r="I24" s="18">
        <v>3.0940779503142721</v>
      </c>
      <c r="J24" s="18">
        <v>-0.32860085308250575</v>
      </c>
      <c r="K24" s="18">
        <v>15.250020272181246</v>
      </c>
      <c r="L24" s="18">
        <v>12.193216220139206</v>
      </c>
      <c r="M24" s="18">
        <v>0.5</v>
      </c>
      <c r="N24" s="18">
        <v>3.9</v>
      </c>
      <c r="O24" s="45">
        <v>4.7</v>
      </c>
      <c r="P24" s="18">
        <v>5</v>
      </c>
    </row>
    <row r="25" spans="1:16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51">
        <v>2026</v>
      </c>
    </row>
    <row r="26" spans="1:16" x14ac:dyDescent="0.25">
      <c r="A26" s="36">
        <f>A24+1</f>
        <v>19</v>
      </c>
      <c r="B26" s="26" t="s">
        <v>5</v>
      </c>
      <c r="C26" s="26" t="s">
        <v>6</v>
      </c>
      <c r="D26" s="31" t="s">
        <v>42</v>
      </c>
      <c r="E26" s="22">
        <v>14662.471</v>
      </c>
      <c r="F26" s="22">
        <v>15337.464</v>
      </c>
      <c r="G26" s="22">
        <v>16305.793</v>
      </c>
      <c r="H26" s="22">
        <v>17308.438999999998</v>
      </c>
      <c r="I26" s="22">
        <v>17865.046999999999</v>
      </c>
      <c r="J26" s="22">
        <v>17183.842000000001</v>
      </c>
      <c r="K26" s="22">
        <v>19220.048999999999</v>
      </c>
      <c r="L26" s="22">
        <v>24235.363549407612</v>
      </c>
      <c r="M26" s="22">
        <v>26406.859925049448</v>
      </c>
      <c r="N26" s="22">
        <v>27559.243900020978</v>
      </c>
      <c r="O26" s="46">
        <v>29378.15399742236</v>
      </c>
      <c r="P26" s="22">
        <v>31075.329953853445</v>
      </c>
    </row>
    <row r="27" spans="1:16" x14ac:dyDescent="0.25">
      <c r="A27" s="36">
        <f t="shared" ref="A27:A32" si="2">A26+1</f>
        <v>20</v>
      </c>
      <c r="B27" s="26" t="s">
        <v>51</v>
      </c>
      <c r="C27" s="26" t="s">
        <v>7</v>
      </c>
      <c r="D27" s="31" t="s">
        <v>42</v>
      </c>
      <c r="E27" s="22">
        <v>4513.0249999999996</v>
      </c>
      <c r="F27" s="22">
        <v>4601.4459999999999</v>
      </c>
      <c r="G27" s="22">
        <v>4935.5259999999998</v>
      </c>
      <c r="H27" s="22">
        <v>5302.2640000000001</v>
      </c>
      <c r="I27" s="22">
        <v>5962.1019999999999</v>
      </c>
      <c r="J27" s="22">
        <v>6165.9579999999996</v>
      </c>
      <c r="K27" s="22">
        <v>6943.55</v>
      </c>
      <c r="L27" s="22">
        <v>7610.8930535809004</v>
      </c>
      <c r="M27" s="22">
        <v>8362.2904681731816</v>
      </c>
      <c r="N27" s="22">
        <v>8667.5492889642428</v>
      </c>
      <c r="O27" s="46">
        <v>8855.1549670389886</v>
      </c>
      <c r="P27" s="22">
        <v>9032.2580663797689</v>
      </c>
    </row>
    <row r="28" spans="1:16" x14ac:dyDescent="0.25">
      <c r="A28" s="36">
        <f t="shared" si="2"/>
        <v>21</v>
      </c>
      <c r="B28" s="26" t="s">
        <v>52</v>
      </c>
      <c r="C28" s="26" t="s">
        <v>8</v>
      </c>
      <c r="D28" s="31" t="s">
        <v>42</v>
      </c>
      <c r="E28" s="22">
        <v>5814.7919999999995</v>
      </c>
      <c r="F28" s="22">
        <v>5343.7789999999986</v>
      </c>
      <c r="G28" s="22">
        <v>5913.1220000000021</v>
      </c>
      <c r="H28" s="22">
        <v>6736.5720000000028</v>
      </c>
      <c r="I28" s="22">
        <v>7053.908000000004</v>
      </c>
      <c r="J28" s="22">
        <v>6651.1129999999994</v>
      </c>
      <c r="K28" s="22">
        <v>8686.4129999999968</v>
      </c>
      <c r="L28" s="22">
        <v>10105.661669589532</v>
      </c>
      <c r="M28" s="22">
        <v>11550.249655934789</v>
      </c>
      <c r="N28" s="22">
        <v>12219.386745763433</v>
      </c>
      <c r="O28" s="46">
        <v>12706.425056113663</v>
      </c>
      <c r="P28" s="22">
        <v>13634.824225796046</v>
      </c>
    </row>
    <row r="29" spans="1:16" x14ac:dyDescent="0.25">
      <c r="A29" s="36">
        <f t="shared" si="2"/>
        <v>22</v>
      </c>
      <c r="B29" s="26" t="s">
        <v>53</v>
      </c>
      <c r="C29" s="26" t="s">
        <v>9</v>
      </c>
      <c r="D29" s="31" t="s">
        <v>42</v>
      </c>
      <c r="E29" s="22">
        <v>5372.2070000000003</v>
      </c>
      <c r="F29" s="22">
        <v>4898.6980000000003</v>
      </c>
      <c r="G29" s="22">
        <v>5558.5929999999998</v>
      </c>
      <c r="H29" s="22">
        <v>6448.2539999999999</v>
      </c>
      <c r="I29" s="22">
        <v>7101.5119999999997</v>
      </c>
      <c r="J29" s="22">
        <v>7002.527</v>
      </c>
      <c r="K29" s="22">
        <v>7499.5680000000002</v>
      </c>
      <c r="L29" s="22">
        <v>8840.4886723834788</v>
      </c>
      <c r="M29" s="22">
        <v>9825.0759691204894</v>
      </c>
      <c r="N29" s="22">
        <v>10710.811801268183</v>
      </c>
      <c r="O29" s="46">
        <v>11648.735307753259</v>
      </c>
      <c r="P29" s="22">
        <v>12622.569579481433</v>
      </c>
    </row>
    <row r="30" spans="1:16" x14ac:dyDescent="0.25">
      <c r="A30" s="36">
        <f t="shared" si="2"/>
        <v>23</v>
      </c>
      <c r="B30" s="26" t="s">
        <v>54</v>
      </c>
      <c r="C30" s="26" t="s">
        <v>57</v>
      </c>
      <c r="D30" s="31" t="s">
        <v>42</v>
      </c>
      <c r="E30" s="22">
        <v>442.58499999999913</v>
      </c>
      <c r="F30" s="22">
        <v>445.08099999999831</v>
      </c>
      <c r="G30" s="22">
        <v>354.52900000000227</v>
      </c>
      <c r="H30" s="22">
        <v>288.31800000000294</v>
      </c>
      <c r="I30" s="22">
        <v>-47.603999999995722</v>
      </c>
      <c r="J30" s="22">
        <v>-351.41400000000067</v>
      </c>
      <c r="K30" s="22">
        <v>1186.8449999999975</v>
      </c>
      <c r="L30" s="22">
        <v>1265.172997206053</v>
      </c>
      <c r="M30" s="22">
        <v>1725.1736868142998</v>
      </c>
      <c r="N30" s="22">
        <v>1508.5749444952507</v>
      </c>
      <c r="O30" s="46">
        <v>1057.6897483604043</v>
      </c>
      <c r="P30" s="22">
        <v>1012.2546463146136</v>
      </c>
    </row>
    <row r="31" spans="1:16" x14ac:dyDescent="0.25">
      <c r="A31" s="36">
        <f t="shared" si="2"/>
        <v>24</v>
      </c>
      <c r="B31" s="26" t="s">
        <v>11</v>
      </c>
      <c r="C31" s="26" t="s">
        <v>12</v>
      </c>
      <c r="D31" s="31" t="s">
        <v>42</v>
      </c>
      <c r="E31" s="22">
        <v>14810.942999999999</v>
      </c>
      <c r="F31" s="22">
        <v>15123.106</v>
      </c>
      <c r="G31" s="22">
        <v>16619.561000000002</v>
      </c>
      <c r="H31" s="22">
        <v>17917.467000000001</v>
      </c>
      <c r="I31" s="22">
        <v>18350.149000000001</v>
      </c>
      <c r="J31" s="22">
        <v>18145.934000000001</v>
      </c>
      <c r="K31" s="22">
        <v>21386.948</v>
      </c>
      <c r="L31" s="22">
        <v>28547.096571563463</v>
      </c>
      <c r="M31" s="22">
        <v>31116.335263004177</v>
      </c>
      <c r="N31" s="22">
        <v>34082.989351228323</v>
      </c>
      <c r="O31" s="46">
        <v>37069.565721458581</v>
      </c>
      <c r="P31" s="22">
        <v>40103.249227472043</v>
      </c>
    </row>
    <row r="32" spans="1:16" x14ac:dyDescent="0.25">
      <c r="A32" s="36">
        <f t="shared" si="2"/>
        <v>25</v>
      </c>
      <c r="B32" s="26" t="s">
        <v>13</v>
      </c>
      <c r="C32" s="26" t="s">
        <v>14</v>
      </c>
      <c r="D32" s="31" t="s">
        <v>42</v>
      </c>
      <c r="E32" s="22">
        <v>15229.105</v>
      </c>
      <c r="F32" s="22">
        <v>15034.471</v>
      </c>
      <c r="G32" s="22">
        <v>16789.569</v>
      </c>
      <c r="H32" s="22">
        <v>18111.186000000002</v>
      </c>
      <c r="I32" s="22">
        <v>18552.561000000002</v>
      </c>
      <c r="J32" s="22">
        <v>17852.802</v>
      </c>
      <c r="K32" s="22">
        <v>22541.058000000001</v>
      </c>
      <c r="L32" s="22">
        <v>31106.131666503796</v>
      </c>
      <c r="M32" s="22">
        <v>33449.978687574854</v>
      </c>
      <c r="N32" s="22">
        <v>36144.708970645879</v>
      </c>
      <c r="O32" s="46">
        <v>38978.815601034221</v>
      </c>
      <c r="P32" s="22">
        <v>42106.69793885469</v>
      </c>
    </row>
    <row r="33" spans="1:16" x14ac:dyDescent="0.25">
      <c r="A33" s="35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51">
        <v>2026</v>
      </c>
    </row>
    <row r="34" spans="1:16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3.8912364830625563</v>
      </c>
      <c r="I34" s="18">
        <v>2.5948443494394127</v>
      </c>
      <c r="J34" s="18">
        <v>0.97072960366936911</v>
      </c>
      <c r="K34" s="18">
        <v>6.8814418039080891</v>
      </c>
      <c r="L34" s="18">
        <v>14.839922555614834</v>
      </c>
      <c r="M34" s="18">
        <v>11.659146327089815</v>
      </c>
      <c r="N34" s="18">
        <v>3.3856515907754385</v>
      </c>
      <c r="O34" s="45">
        <v>2.7087098567773609</v>
      </c>
      <c r="P34" s="18">
        <v>2.6751481527793004</v>
      </c>
    </row>
    <row r="35" spans="1:16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-0.5525236704873322</v>
      </c>
      <c r="F35" s="18">
        <v>1.1880544574110559</v>
      </c>
      <c r="G35" s="18">
        <v>3.2559118346604095</v>
      </c>
      <c r="H35" s="18">
        <v>3.0132307724134932</v>
      </c>
      <c r="I35" s="18">
        <v>3.0028285721832759</v>
      </c>
      <c r="J35" s="18">
        <v>0.78157987779276539</v>
      </c>
      <c r="K35" s="18">
        <v>3.373027889330487</v>
      </c>
      <c r="L35" s="18">
        <v>17.318982387475529</v>
      </c>
      <c r="M35" s="18">
        <v>10</v>
      </c>
      <c r="N35" s="18">
        <v>2.2000000000000002</v>
      </c>
      <c r="O35" s="45">
        <v>2.5</v>
      </c>
      <c r="P35" s="18">
        <v>2.2000000000000002</v>
      </c>
    </row>
    <row r="36" spans="1:16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3.4498146166172603</v>
      </c>
      <c r="F36" s="18">
        <v>-0.33826691594485681</v>
      </c>
      <c r="G36" s="18">
        <v>3.8159206737740021</v>
      </c>
      <c r="H36" s="18">
        <v>5.6286495195680573</v>
      </c>
      <c r="I36" s="18">
        <v>8.2025755027979699</v>
      </c>
      <c r="J36" s="18">
        <v>0.99643958952025002</v>
      </c>
      <c r="K36" s="18">
        <v>7.8298971280692342</v>
      </c>
      <c r="L36" s="18">
        <v>7.5887006691522458</v>
      </c>
      <c r="M36" s="18">
        <v>8.5949180376598662</v>
      </c>
      <c r="N36" s="18">
        <v>2.8001021735035465</v>
      </c>
      <c r="O36" s="45">
        <v>2.0624999305782694</v>
      </c>
      <c r="P36" s="18">
        <v>1.4925373134328339</v>
      </c>
    </row>
    <row r="37" spans="1:16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-2.3328805459050983</v>
      </c>
      <c r="F37" s="18">
        <v>-7.1410027657277624</v>
      </c>
      <c r="G37" s="18">
        <v>0.17520644897788884</v>
      </c>
      <c r="H37" s="18">
        <v>0.55485646891291651</v>
      </c>
      <c r="I37" s="18">
        <v>-4.1703037760841681</v>
      </c>
      <c r="J37" s="18">
        <v>-5.7296095137635632</v>
      </c>
      <c r="K37" s="18">
        <v>10.451686069345882</v>
      </c>
      <c r="L37" s="18">
        <v>15.842914438031045</v>
      </c>
      <c r="M37" s="18">
        <v>11.603324296441968</v>
      </c>
      <c r="N37" s="18">
        <v>3.3125017041494056</v>
      </c>
      <c r="O37" s="45">
        <v>0.41926269980015135</v>
      </c>
      <c r="P37" s="18">
        <v>3.5200000000000005</v>
      </c>
    </row>
    <row r="38" spans="1:16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-0.62382225680799763</v>
      </c>
      <c r="G38" s="18">
        <v>1.8487484268245709</v>
      </c>
      <c r="H38" s="18">
        <v>3.8124505841679905</v>
      </c>
      <c r="I38" s="18">
        <v>2.9882145237730242</v>
      </c>
      <c r="J38" s="18">
        <v>1.1956632375799785</v>
      </c>
      <c r="K38" s="18">
        <v>4.0634120151962208</v>
      </c>
      <c r="L38" s="18">
        <v>16.2</v>
      </c>
      <c r="M38" s="18">
        <v>10</v>
      </c>
      <c r="N38" s="18">
        <v>3.9821124118201965</v>
      </c>
      <c r="O38" s="45">
        <v>3.5778971031693141</v>
      </c>
      <c r="P38" s="18">
        <v>3.2</v>
      </c>
    </row>
    <row r="39" spans="1:16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31" t="s">
        <v>58</v>
      </c>
      <c r="F39" s="31" t="s">
        <v>58</v>
      </c>
      <c r="G39" s="31" t="s">
        <v>58</v>
      </c>
      <c r="H39" s="31" t="s">
        <v>58</v>
      </c>
      <c r="I39" s="31" t="s">
        <v>58</v>
      </c>
      <c r="J39" s="31" t="s">
        <v>58</v>
      </c>
      <c r="K39" s="31" t="s">
        <v>58</v>
      </c>
      <c r="L39" s="31" t="s">
        <v>58</v>
      </c>
      <c r="M39" s="31" t="s">
        <v>58</v>
      </c>
      <c r="N39" s="31" t="s">
        <v>58</v>
      </c>
      <c r="O39" s="31" t="s">
        <v>58</v>
      </c>
      <c r="P39" s="52" t="s">
        <v>58</v>
      </c>
    </row>
    <row r="40" spans="1:16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0.26321796617298787</v>
      </c>
      <c r="J40" s="18">
        <v>-0.77065381298730529</v>
      </c>
      <c r="K40" s="18">
        <v>11.275985689427699</v>
      </c>
      <c r="L40" s="18">
        <v>21.9</v>
      </c>
      <c r="M40" s="18">
        <v>9</v>
      </c>
      <c r="N40" s="18">
        <v>5</v>
      </c>
      <c r="O40" s="45">
        <v>4</v>
      </c>
      <c r="P40" s="18">
        <v>3.0321503624232418</v>
      </c>
    </row>
    <row r="41" spans="1:16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-1.0365683280587064</v>
      </c>
      <c r="F41" s="18">
        <v>-4.6751524300163538</v>
      </c>
      <c r="G41" s="18">
        <v>2.8759933283711376</v>
      </c>
      <c r="H41" s="18">
        <v>1.4392182754228315</v>
      </c>
      <c r="I41" s="18">
        <v>-0.63732870318096957</v>
      </c>
      <c r="J41" s="18">
        <v>-3.4545157020391599</v>
      </c>
      <c r="K41" s="18">
        <v>9.5536616329779065</v>
      </c>
      <c r="L41" s="18">
        <v>23</v>
      </c>
      <c r="M41" s="18">
        <v>7</v>
      </c>
      <c r="N41" s="18">
        <v>4</v>
      </c>
      <c r="O41" s="45">
        <v>3</v>
      </c>
      <c r="P41" s="18">
        <v>2.8805428443020795</v>
      </c>
    </row>
    <row r="42" spans="1:16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51">
        <v>2026</v>
      </c>
    </row>
    <row r="43" spans="1:16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23">
        <v>1.2568775223923772</v>
      </c>
      <c r="F43" s="23">
        <v>2.0141317849338676</v>
      </c>
      <c r="G43" s="23">
        <v>1.7843381279705484</v>
      </c>
      <c r="H43" s="23">
        <v>1.8280533967077015</v>
      </c>
      <c r="I43" s="23">
        <v>0.12304647577102522</v>
      </c>
      <c r="J43" s="23">
        <v>-2.6503755302641414</v>
      </c>
      <c r="K43" s="23">
        <v>4.6521810053018653</v>
      </c>
      <c r="L43" s="23">
        <v>4.4120924449222301</v>
      </c>
      <c r="M43" s="23">
        <v>-0.58879223300853989</v>
      </c>
      <c r="N43" s="23">
        <v>1.3061922596630784</v>
      </c>
      <c r="O43" s="44">
        <v>2.4704090159263656</v>
      </c>
      <c r="P43" s="23">
        <v>2.1843581950956796</v>
      </c>
    </row>
    <row r="44" spans="1:16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23">
        <v>0.50699399741429474</v>
      </c>
      <c r="F44" s="23">
        <v>0.4234025171448349</v>
      </c>
      <c r="G44" s="23">
        <v>0.60898511954987655</v>
      </c>
      <c r="H44" s="23">
        <v>0.31313672757189226</v>
      </c>
      <c r="I44" s="23">
        <v>0.70379564686412732</v>
      </c>
      <c r="J44" s="23">
        <v>0.43632566072243795</v>
      </c>
      <c r="K44" s="23">
        <v>0.84444194256912009</v>
      </c>
      <c r="L44" s="23">
        <v>0.35923177564179837</v>
      </c>
      <c r="M44" s="23">
        <v>0.22504697294337464</v>
      </c>
      <c r="N44" s="23">
        <v>0.16006957224499993</v>
      </c>
      <c r="O44" s="44">
        <v>1.911013386797213E-2</v>
      </c>
      <c r="P44" s="23">
        <v>9.3028293742848212E-2</v>
      </c>
    </row>
    <row r="45" spans="1:16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23">
        <v>1.3595784745703825</v>
      </c>
      <c r="F45" s="23">
        <v>-0.24445585213099399</v>
      </c>
      <c r="G45" s="23">
        <v>2.3932000073944222</v>
      </c>
      <c r="H45" s="23">
        <v>3.2525915473554829</v>
      </c>
      <c r="I45" s="23">
        <v>2.4697288574162117</v>
      </c>
      <c r="J45" s="23">
        <v>5.8335008465302905E-3</v>
      </c>
      <c r="K45" s="23">
        <v>5.2967672122976435</v>
      </c>
      <c r="L45" s="23">
        <v>0.14119625679860628</v>
      </c>
      <c r="M45" s="23">
        <v>0.7848886792757237</v>
      </c>
      <c r="N45" s="23">
        <v>0.80033404762417448</v>
      </c>
      <c r="O45" s="44">
        <v>1.1884222882508073</v>
      </c>
      <c r="P45" s="23">
        <v>1.2314905856996923</v>
      </c>
    </row>
    <row r="46" spans="1:16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23">
        <v>-0.46341838757982795</v>
      </c>
      <c r="F46" s="23">
        <v>-1.8018709492210851</v>
      </c>
      <c r="G46" s="23">
        <v>2.2362318417103797</v>
      </c>
      <c r="H46" s="23">
        <v>2.4820749464066574</v>
      </c>
      <c r="I46" s="23">
        <v>1.5749231038158116</v>
      </c>
      <c r="J46" s="23">
        <v>-0.6058326927425477</v>
      </c>
      <c r="K46" s="23">
        <v>0.68788619267556539</v>
      </c>
      <c r="L46" s="23">
        <v>0.33726666775250863</v>
      </c>
      <c r="M46" s="23">
        <v>0.24034035824993594</v>
      </c>
      <c r="N46" s="23">
        <v>1.1368252723665424</v>
      </c>
      <c r="O46" s="44">
        <v>1.2070581612493618</v>
      </c>
      <c r="P46" s="23">
        <v>1.2314905856996923</v>
      </c>
    </row>
    <row r="47" spans="1:16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23">
        <v>1.8229968621502104</v>
      </c>
      <c r="F47" s="23">
        <v>1.5574150970900877</v>
      </c>
      <c r="G47" s="23">
        <v>0.15696816568404123</v>
      </c>
      <c r="H47" s="23">
        <v>0.77051660094882124</v>
      </c>
      <c r="I47" s="23">
        <v>0.89480575360040515</v>
      </c>
      <c r="J47" s="23">
        <v>0.61166619358907892</v>
      </c>
      <c r="K47" s="23">
        <v>4.6088810196220784</v>
      </c>
      <c r="L47" s="23">
        <v>-0.19607041095390051</v>
      </c>
      <c r="M47" s="23">
        <v>0.54454832102579509</v>
      </c>
      <c r="N47" s="23">
        <v>-0.33649122474237309</v>
      </c>
      <c r="O47" s="44">
        <v>-1.8635872998553415E-2</v>
      </c>
      <c r="P47" s="23">
        <v>0</v>
      </c>
    </row>
    <row r="48" spans="1:16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23">
        <v>1.808250405654386</v>
      </c>
      <c r="F48" s="23">
        <v>2.3842300010996182</v>
      </c>
      <c r="G48" s="23">
        <v>3.8880431038303995</v>
      </c>
      <c r="H48" s="23">
        <v>2.7756714126900959</v>
      </c>
      <c r="I48" s="23">
        <v>1.3575778763968374</v>
      </c>
      <c r="J48" s="23">
        <v>-0.21727535898938569</v>
      </c>
      <c r="K48" s="23">
        <v>3.7988857686765662</v>
      </c>
      <c r="L48" s="23">
        <v>6.2062939922953584</v>
      </c>
      <c r="M48" s="23">
        <v>0</v>
      </c>
      <c r="N48" s="23">
        <v>3.034755351129613</v>
      </c>
      <c r="O48" s="44">
        <v>3.2915500547918288</v>
      </c>
      <c r="P48" s="23">
        <v>3.6518618250548549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23">
        <v>-1.0464403457638194</v>
      </c>
      <c r="F49" s="23">
        <v>-2.2086937044031036</v>
      </c>
      <c r="G49" s="23">
        <v>-5.3620904228706685</v>
      </c>
      <c r="H49" s="23">
        <v>-4.1775985796177082</v>
      </c>
      <c r="I49" s="23">
        <v>-2.084444968737563</v>
      </c>
      <c r="J49" s="23">
        <v>0.2225063894331287</v>
      </c>
      <c r="K49" s="23">
        <v>-10.524202065517782</v>
      </c>
      <c r="L49" s="23">
        <v>-9.318811480435464</v>
      </c>
      <c r="M49" s="23">
        <v>-0.42114443133660806</v>
      </c>
      <c r="N49" s="23">
        <v>-3.3013512306615049</v>
      </c>
      <c r="O49" s="44">
        <v>-4.0526617558293792</v>
      </c>
      <c r="P49" s="23">
        <v>-4.3860420037829915</v>
      </c>
    </row>
    <row r="50" spans="1:19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51">
        <v>2026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23">
        <v>0.16538037486218116</v>
      </c>
      <c r="F51" s="23">
        <v>0.1651073197578512</v>
      </c>
      <c r="G51" s="23">
        <v>2.9120879120879266</v>
      </c>
      <c r="H51" s="23">
        <v>2.5627335824879793</v>
      </c>
      <c r="I51" s="23">
        <v>2.8110359187922995</v>
      </c>
      <c r="J51" s="23">
        <v>0.20253164556962133</v>
      </c>
      <c r="K51" s="23">
        <v>3.2844871147043904</v>
      </c>
      <c r="L51" s="23">
        <v>17.318982387475529</v>
      </c>
      <c r="M51" s="23">
        <v>10</v>
      </c>
      <c r="N51" s="23">
        <v>2.2000000000000002</v>
      </c>
      <c r="O51" s="44">
        <v>2.5</v>
      </c>
      <c r="P51" s="23">
        <v>2.5</v>
      </c>
      <c r="Q51" s="48"/>
      <c r="R51" s="48"/>
      <c r="S51" s="48"/>
    </row>
    <row r="52" spans="1:19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51">
        <v>2026</v>
      </c>
      <c r="Q52" s="48"/>
      <c r="R52" s="48"/>
      <c r="S52" s="48"/>
    </row>
    <row r="53" spans="1:19" x14ac:dyDescent="0.25">
      <c r="A53" s="39">
        <f>A51+1</f>
        <v>42</v>
      </c>
      <c r="B53" s="40" t="s">
        <v>87</v>
      </c>
      <c r="C53" s="40" t="s">
        <v>17</v>
      </c>
      <c r="D53" s="40" t="s">
        <v>42</v>
      </c>
      <c r="E53" s="23">
        <v>10866.004999999999</v>
      </c>
      <c r="F53" s="23">
        <v>10812.737999999999</v>
      </c>
      <c r="G53" s="23">
        <v>11382.259</v>
      </c>
      <c r="H53" s="23">
        <v>11726.427</v>
      </c>
      <c r="I53" s="23">
        <v>12019.296</v>
      </c>
      <c r="J53" s="23">
        <v>11775.646000000001</v>
      </c>
      <c r="K53" s="23">
        <v>14054.299000000001</v>
      </c>
      <c r="L53" s="23">
        <v>17469.816983794797</v>
      </c>
      <c r="M53" s="23">
        <v>20346.274138318735</v>
      </c>
      <c r="N53" s="23">
        <v>21325.854721094162</v>
      </c>
      <c r="O53" s="44">
        <v>22774.7065588726</v>
      </c>
      <c r="P53" s="23">
        <v>24493.199086003235</v>
      </c>
      <c r="Q53" s="48"/>
      <c r="R53" s="48"/>
      <c r="S53" s="48"/>
    </row>
    <row r="54" spans="1:19" x14ac:dyDescent="0.25">
      <c r="A54" s="39">
        <f>A53+1</f>
        <v>43</v>
      </c>
      <c r="B54" s="41" t="s">
        <v>15</v>
      </c>
      <c r="C54" s="41" t="s">
        <v>16</v>
      </c>
      <c r="D54" s="42" t="s">
        <v>42</v>
      </c>
      <c r="E54" s="23">
        <v>10893.712</v>
      </c>
      <c r="F54" s="23">
        <v>11609.1</v>
      </c>
      <c r="G54" s="23">
        <v>12525.649000000001</v>
      </c>
      <c r="H54" s="23">
        <v>13909.814</v>
      </c>
      <c r="I54" s="23">
        <v>14970.795</v>
      </c>
      <c r="J54" s="23">
        <v>15146.213</v>
      </c>
      <c r="K54" s="23">
        <v>16362.584000000001</v>
      </c>
      <c r="L54" s="23">
        <v>17879.086074849918</v>
      </c>
      <c r="M54" s="23">
        <v>19398.808391212158</v>
      </c>
      <c r="N54" s="23">
        <v>20618.411474767665</v>
      </c>
      <c r="O54" s="44">
        <v>21584.384052360532</v>
      </c>
      <c r="P54" s="23">
        <v>22316.319762812604</v>
      </c>
      <c r="Q54" s="40"/>
      <c r="R54" s="40"/>
      <c r="S54" s="48"/>
    </row>
    <row r="55" spans="1:19" x14ac:dyDescent="0.25">
      <c r="A55" s="39">
        <f>A54+1</f>
        <v>44</v>
      </c>
      <c r="B55" s="41" t="s">
        <v>88</v>
      </c>
      <c r="C55" s="41" t="s">
        <v>89</v>
      </c>
      <c r="D55" s="42" t="s">
        <v>42</v>
      </c>
      <c r="E55" s="23">
        <v>9073.8649999999998</v>
      </c>
      <c r="F55" s="23">
        <v>9629.9770000000008</v>
      </c>
      <c r="G55" s="23">
        <v>10391.066000000001</v>
      </c>
      <c r="H55" s="23">
        <v>11462.378000000001</v>
      </c>
      <c r="I55" s="23">
        <v>12257.846</v>
      </c>
      <c r="J55" s="23">
        <v>12428.168</v>
      </c>
      <c r="K55" s="23">
        <v>13481.171</v>
      </c>
      <c r="L55" s="23">
        <v>14708.033954302335</v>
      </c>
      <c r="M55" s="23">
        <v>15958.216840418032</v>
      </c>
      <c r="N55" s="23">
        <v>16961.509933175112</v>
      </c>
      <c r="O55" s="44">
        <v>17756.156673544367</v>
      </c>
      <c r="P55" s="23">
        <v>18358.275553481904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23">
        <v>1819.847</v>
      </c>
      <c r="F56" s="23">
        <v>1979.123</v>
      </c>
      <c r="G56" s="23">
        <v>2134.5830000000001</v>
      </c>
      <c r="H56" s="23">
        <v>2447.4360000000001</v>
      </c>
      <c r="I56" s="23">
        <v>2712.9490000000001</v>
      </c>
      <c r="J56" s="23">
        <v>2718.0450000000001</v>
      </c>
      <c r="K56" s="23">
        <v>2881.413</v>
      </c>
      <c r="L56" s="23">
        <v>3171.0521205475834</v>
      </c>
      <c r="M56" s="23">
        <v>3440.5915507941272</v>
      </c>
      <c r="N56" s="23">
        <v>3656.9015415925537</v>
      </c>
      <c r="O56" s="44">
        <v>3828.2273788161651</v>
      </c>
      <c r="P56" s="23">
        <v>3958.0442093306983</v>
      </c>
    </row>
    <row r="57" spans="1:19" x14ac:dyDescent="0.25">
      <c r="A57" s="14">
        <f>A56+1</f>
        <v>46</v>
      </c>
      <c r="B57" s="26" t="s">
        <v>18</v>
      </c>
      <c r="C57" s="1" t="s">
        <v>19</v>
      </c>
      <c r="D57" s="3" t="s">
        <v>42</v>
      </c>
      <c r="E57" s="23">
        <v>3386.85</v>
      </c>
      <c r="F57" s="23">
        <v>3642.0329999999999</v>
      </c>
      <c r="G57" s="23">
        <v>3846.54</v>
      </c>
      <c r="H57" s="23">
        <v>4254.8389999999999</v>
      </c>
      <c r="I57" s="23">
        <v>4371.9660000000003</v>
      </c>
      <c r="J57" s="23">
        <v>4286.2079999999996</v>
      </c>
      <c r="K57" s="23">
        <v>4591.7120000000004</v>
      </c>
      <c r="L57" s="23">
        <v>5225.4047189929952</v>
      </c>
      <c r="M57" s="23">
        <v>5528.4269090558564</v>
      </c>
      <c r="N57" s="23">
        <v>5788.53458230256</v>
      </c>
      <c r="O57" s="44">
        <v>6089.9416257567673</v>
      </c>
      <c r="P57" s="23">
        <v>6426.3544042731455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23">
        <v>574.44000000000005</v>
      </c>
      <c r="F58" s="23">
        <v>692.54600000000005</v>
      </c>
      <c r="G58" s="23">
        <v>770.01599999999996</v>
      </c>
      <c r="H58" s="23">
        <v>737.52300000000002</v>
      </c>
      <c r="I58" s="23">
        <v>683.41200000000003</v>
      </c>
      <c r="J58" s="23">
        <v>914.02200000000005</v>
      </c>
      <c r="K58" s="23">
        <v>1312.694</v>
      </c>
      <c r="L58" s="23">
        <v>1181.4246000000001</v>
      </c>
      <c r="M58" s="23">
        <v>1287.7528140000002</v>
      </c>
      <c r="N58" s="23">
        <v>1348.3404628332989</v>
      </c>
      <c r="O58" s="44">
        <v>1418.5480959905333</v>
      </c>
      <c r="P58" s="23">
        <v>1496.9097184423727</v>
      </c>
    </row>
    <row r="59" spans="1:19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51">
        <v>2026</v>
      </c>
      <c r="Q59" s="49"/>
      <c r="R59" s="49"/>
    </row>
    <row r="60" spans="1:19" x14ac:dyDescent="0.25">
      <c r="A60" s="14">
        <f>A58+1</f>
        <v>48</v>
      </c>
      <c r="B60" s="27" t="s">
        <v>129</v>
      </c>
      <c r="C60" s="15" t="s">
        <v>95</v>
      </c>
      <c r="D60" s="16" t="s">
        <v>96</v>
      </c>
      <c r="E60" s="23">
        <v>1986.096</v>
      </c>
      <c r="F60" s="23">
        <v>1968.9570000000001</v>
      </c>
      <c r="G60" s="23">
        <v>1950.116</v>
      </c>
      <c r="H60" s="23">
        <v>1934.3789999999999</v>
      </c>
      <c r="I60" s="23">
        <v>1919.9680000000001</v>
      </c>
      <c r="J60" s="23">
        <v>1907.675</v>
      </c>
      <c r="K60" s="23">
        <v>1893.223</v>
      </c>
      <c r="L60" s="23">
        <v>1875.7570000000001</v>
      </c>
      <c r="M60" s="23">
        <v>1879.921</v>
      </c>
      <c r="N60" s="23">
        <v>1869.258</v>
      </c>
      <c r="O60" s="44">
        <v>1858.4690000000001</v>
      </c>
      <c r="P60" s="23">
        <v>1847.587</v>
      </c>
      <c r="Q60" s="37"/>
      <c r="R60" s="49"/>
    </row>
    <row r="61" spans="1:19" x14ac:dyDescent="0.25">
      <c r="A61" s="14">
        <f>A60+1</f>
        <v>49</v>
      </c>
      <c r="B61" s="15" t="s">
        <v>97</v>
      </c>
      <c r="C61" s="15" t="s">
        <v>98</v>
      </c>
      <c r="D61" s="16" t="s">
        <v>47</v>
      </c>
      <c r="E61" s="23"/>
      <c r="F61" s="23">
        <f t="shared" ref="F61:P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-0.92255376149560675</v>
      </c>
      <c r="M61" s="23">
        <f t="shared" si="5"/>
        <v>0.2219903750858947</v>
      </c>
      <c r="N61" s="23">
        <f t="shared" si="5"/>
        <v>-0.56720468572881089</v>
      </c>
      <c r="O61" s="44">
        <f t="shared" si="5"/>
        <v>-0.57718089209728873</v>
      </c>
      <c r="P61" s="23">
        <f t="shared" si="5"/>
        <v>-0.58553572860240877</v>
      </c>
      <c r="Q61" s="49"/>
      <c r="R61" s="49"/>
      <c r="S61" s="48"/>
    </row>
    <row r="62" spans="1:19" x14ac:dyDescent="0.25">
      <c r="A62" s="14">
        <f t="shared" ref="A62:A68" si="6">A61+1</f>
        <v>50</v>
      </c>
      <c r="B62" s="28" t="s">
        <v>130</v>
      </c>
      <c r="C62" s="15" t="s">
        <v>99</v>
      </c>
      <c r="D62" s="16" t="s">
        <v>96</v>
      </c>
      <c r="E62" s="23">
        <v>1472.6</v>
      </c>
      <c r="F62" s="23">
        <v>1450.3</v>
      </c>
      <c r="G62" s="23">
        <v>1423.4</v>
      </c>
      <c r="H62" s="23">
        <v>1410.8</v>
      </c>
      <c r="I62" s="23">
        <v>1399.5</v>
      </c>
      <c r="J62" s="23">
        <v>1390.1</v>
      </c>
      <c r="K62" s="23">
        <v>1381.4</v>
      </c>
      <c r="L62" s="23">
        <v>1386.1</v>
      </c>
      <c r="M62" s="23">
        <v>1382</v>
      </c>
      <c r="N62" s="23">
        <v>1376</v>
      </c>
      <c r="O62" s="44">
        <v>1365</v>
      </c>
      <c r="P62" s="23">
        <v>1357.0074373045768</v>
      </c>
      <c r="Q62" s="37"/>
      <c r="R62" s="49"/>
      <c r="S62" s="48"/>
    </row>
    <row r="63" spans="1:19" x14ac:dyDescent="0.25">
      <c r="A63" s="14">
        <f t="shared" si="6"/>
        <v>51</v>
      </c>
      <c r="B63" s="15" t="s">
        <v>100</v>
      </c>
      <c r="C63" s="15" t="s">
        <v>101</v>
      </c>
      <c r="D63" s="16" t="s">
        <v>96</v>
      </c>
      <c r="E63" s="23">
        <v>994.2</v>
      </c>
      <c r="F63" s="23">
        <v>988.6</v>
      </c>
      <c r="G63" s="23">
        <v>980.3</v>
      </c>
      <c r="H63" s="23">
        <v>982.2</v>
      </c>
      <c r="I63" s="23">
        <v>971.3</v>
      </c>
      <c r="J63" s="23">
        <v>971.7</v>
      </c>
      <c r="K63" s="23">
        <v>934.6</v>
      </c>
      <c r="L63" s="23">
        <v>955.1</v>
      </c>
      <c r="M63" s="23">
        <v>956.34400000000005</v>
      </c>
      <c r="N63" s="23">
        <v>951.50400000000013</v>
      </c>
      <c r="O63" s="44">
        <v>943.89750000000015</v>
      </c>
      <c r="P63" s="23">
        <v>938.37064289611487</v>
      </c>
      <c r="Q63" s="37"/>
      <c r="R63" s="49"/>
      <c r="S63" s="48"/>
    </row>
    <row r="64" spans="1:19" x14ac:dyDescent="0.25">
      <c r="A64" s="14">
        <f t="shared" si="6"/>
        <v>52</v>
      </c>
      <c r="B64" s="15" t="s">
        <v>102</v>
      </c>
      <c r="C64" s="15" t="s">
        <v>103</v>
      </c>
      <c r="D64" s="16" t="s">
        <v>96</v>
      </c>
      <c r="E64" s="23">
        <v>896.1</v>
      </c>
      <c r="F64" s="23">
        <v>893.3</v>
      </c>
      <c r="G64" s="23">
        <v>894.8</v>
      </c>
      <c r="H64" s="23">
        <v>909.4</v>
      </c>
      <c r="I64" s="23">
        <v>910</v>
      </c>
      <c r="J64" s="23">
        <v>893</v>
      </c>
      <c r="K64" s="23">
        <v>864</v>
      </c>
      <c r="L64" s="23">
        <v>888.2</v>
      </c>
      <c r="M64" s="23">
        <v>888.2</v>
      </c>
      <c r="N64" s="23">
        <v>886.42360000000008</v>
      </c>
      <c r="O64" s="44">
        <v>883.76432920000002</v>
      </c>
      <c r="P64" s="23">
        <v>878.58957329589032</v>
      </c>
      <c r="Q64" s="50"/>
      <c r="R64" s="50"/>
      <c r="S64" s="48"/>
    </row>
    <row r="65" spans="1:19" x14ac:dyDescent="0.25">
      <c r="A65" s="36">
        <f t="shared" si="6"/>
        <v>53</v>
      </c>
      <c r="B65" s="26" t="s">
        <v>104</v>
      </c>
      <c r="C65" s="26" t="s">
        <v>105</v>
      </c>
      <c r="D65" s="31" t="s">
        <v>47</v>
      </c>
      <c r="E65" s="23">
        <f>[1]OutputSUMMARY!H16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P65" si="7">(J64/I64)*100-100</f>
        <v>-1.8681318681318686</v>
      </c>
      <c r="K65" s="23">
        <f t="shared" si="7"/>
        <v>-3.2474804031354978</v>
      </c>
      <c r="L65" s="23">
        <f t="shared" si="7"/>
        <v>2.800925925925938</v>
      </c>
      <c r="M65" s="23">
        <f t="shared" si="7"/>
        <v>0</v>
      </c>
      <c r="N65" s="23">
        <f t="shared" si="7"/>
        <v>-0.20000000000000284</v>
      </c>
      <c r="O65" s="44">
        <f t="shared" si="7"/>
        <v>-0.30000000000001137</v>
      </c>
      <c r="P65" s="23">
        <f t="shared" si="7"/>
        <v>-0.58553572860243719</v>
      </c>
      <c r="Q65" s="49"/>
      <c r="R65" s="49"/>
      <c r="S65" s="48"/>
    </row>
    <row r="66" spans="1:19" x14ac:dyDescent="0.25">
      <c r="A66" s="36">
        <f t="shared" si="6"/>
        <v>54</v>
      </c>
      <c r="B66" s="26" t="s">
        <v>106</v>
      </c>
      <c r="C66" s="26" t="s">
        <v>107</v>
      </c>
      <c r="D66" s="31" t="s">
        <v>47</v>
      </c>
      <c r="E66" s="23">
        <f t="shared" ref="E66:P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67.65600115824526</v>
      </c>
      <c r="L66" s="23">
        <f t="shared" si="8"/>
        <v>68.905562369237444</v>
      </c>
      <c r="M66" s="23">
        <f t="shared" si="8"/>
        <v>69.2</v>
      </c>
      <c r="N66" s="23">
        <f t="shared" si="8"/>
        <v>69.150000000000006</v>
      </c>
      <c r="O66" s="44">
        <f t="shared" si="8"/>
        <v>69.150000000000006</v>
      </c>
      <c r="P66" s="23">
        <f t="shared" si="8"/>
        <v>69.150000000000006</v>
      </c>
      <c r="Q66" s="49"/>
      <c r="R66" s="49"/>
      <c r="S66" s="48"/>
    </row>
    <row r="67" spans="1:19" x14ac:dyDescent="0.25">
      <c r="A67" s="36">
        <f t="shared" si="6"/>
        <v>55</v>
      </c>
      <c r="B67" s="26" t="s">
        <v>108</v>
      </c>
      <c r="C67" s="26" t="s">
        <v>0</v>
      </c>
      <c r="D67" s="31" t="s">
        <v>47</v>
      </c>
      <c r="E67" s="23">
        <v>9.8772882719774699</v>
      </c>
      <c r="F67" s="23">
        <v>9.6398948007283014</v>
      </c>
      <c r="G67" s="23">
        <v>8.7116188921758653</v>
      </c>
      <c r="H67" s="23">
        <v>7.411932396660557</v>
      </c>
      <c r="I67" s="23">
        <v>6.3111294141871719</v>
      </c>
      <c r="J67" s="23">
        <v>8.1</v>
      </c>
      <c r="K67" s="23">
        <v>7.5540338112561516</v>
      </c>
      <c r="L67" s="23">
        <v>7.0045021463721078</v>
      </c>
      <c r="M67" s="23">
        <v>7.1254694963318643</v>
      </c>
      <c r="N67" s="23">
        <v>6.8397400326220437</v>
      </c>
      <c r="O67" s="44">
        <v>6.3707310168741964</v>
      </c>
      <c r="P67" s="23">
        <v>6.3707310168741929</v>
      </c>
      <c r="Q67" s="49"/>
      <c r="R67" s="49"/>
      <c r="S67" s="48"/>
    </row>
    <row r="68" spans="1:19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23">
        <v>10.780439139173055</v>
      </c>
      <c r="F68" s="23">
        <v>9.9678190908689537</v>
      </c>
      <c r="G68" s="23">
        <v>9.1929769487389077</v>
      </c>
      <c r="H68" s="23">
        <v>8.5065775357697859</v>
      </c>
      <c r="I68" s="23">
        <v>7.9496585138171953</v>
      </c>
      <c r="J68" s="23">
        <v>7.5413646419545577</v>
      </c>
      <c r="K68" s="23">
        <v>7.2680700972626937</v>
      </c>
      <c r="L68" s="23">
        <v>7.1273059154704157</v>
      </c>
      <c r="M68" s="23">
        <v>7.122322406586405</v>
      </c>
      <c r="N68" s="23">
        <v>7.2539138052373771</v>
      </c>
      <c r="O68" s="44">
        <v>7.522937287844953</v>
      </c>
      <c r="P68" s="23">
        <v>7.9219665553784502</v>
      </c>
      <c r="Q68" s="50"/>
      <c r="R68" s="50"/>
      <c r="S68" s="48"/>
    </row>
    <row r="69" spans="1:19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51">
        <v>2026</v>
      </c>
      <c r="Q69" s="49"/>
      <c r="R69" s="49"/>
      <c r="S69" s="48"/>
    </row>
    <row r="70" spans="1:19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23">
        <v>818</v>
      </c>
      <c r="F70" s="23">
        <v>859</v>
      </c>
      <c r="G70" s="23">
        <v>926</v>
      </c>
      <c r="H70" s="23">
        <v>1004</v>
      </c>
      <c r="I70" s="23">
        <v>1076</v>
      </c>
      <c r="J70" s="23">
        <v>1143</v>
      </c>
      <c r="K70" s="23">
        <v>1277</v>
      </c>
      <c r="L70" s="23">
        <v>1368.9440000000002</v>
      </c>
      <c r="M70" s="23">
        <v>1485.3042400000002</v>
      </c>
      <c r="N70" s="23">
        <v>1581.8490156</v>
      </c>
      <c r="O70" s="44">
        <v>1660.9414663800001</v>
      </c>
      <c r="P70" s="23">
        <v>1727.3791250352001</v>
      </c>
      <c r="Q70" s="50"/>
      <c r="R70" s="50"/>
      <c r="S70" s="48"/>
    </row>
    <row r="71" spans="1:19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23">
        <v>6.9281045751634025</v>
      </c>
      <c r="F71" s="23">
        <v>5.012224938875292</v>
      </c>
      <c r="G71" s="23">
        <v>7.7997671711292185</v>
      </c>
      <c r="H71" s="23">
        <v>8.4233261339092849</v>
      </c>
      <c r="I71" s="23">
        <v>7.1713147410358431</v>
      </c>
      <c r="J71" s="23">
        <v>6.2267657992564978</v>
      </c>
      <c r="K71" s="23">
        <v>11.723534558180233</v>
      </c>
      <c r="L71" s="23">
        <v>7.2</v>
      </c>
      <c r="M71" s="23">
        <v>8.5</v>
      </c>
      <c r="N71" s="23">
        <v>6.5</v>
      </c>
      <c r="O71" s="44">
        <v>5</v>
      </c>
      <c r="P71" s="23">
        <v>4</v>
      </c>
      <c r="Q71" s="50"/>
      <c r="R71" s="50"/>
      <c r="S71" s="48"/>
    </row>
    <row r="72" spans="1:19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2.3223129654851959</v>
      </c>
      <c r="I72" s="18">
        <f t="shared" si="9"/>
        <v>2.5020755115209283</v>
      </c>
      <c r="J72" s="18">
        <f t="shared" si="9"/>
        <v>-0.34122806025619923</v>
      </c>
      <c r="K72" s="18">
        <f t="shared" si="9"/>
        <v>7.5610994906844695</v>
      </c>
      <c r="L72" s="18">
        <f t="shared" si="9"/>
        <v>-0.97365167452345247</v>
      </c>
      <c r="M72" s="18">
        <f t="shared" si="9"/>
        <v>-1.0121260203277416E-6</v>
      </c>
      <c r="N72" s="18">
        <f t="shared" si="9"/>
        <v>2.2044088176356382</v>
      </c>
      <c r="O72" s="45">
        <f>(O5/O64)/(N5/N64)*100-100</f>
        <v>3.2265092648020186</v>
      </c>
      <c r="P72" s="18">
        <f>(P5/P64)/(O5/O64)*100-100</f>
        <v>3.3800238718172864</v>
      </c>
      <c r="Q72" s="37"/>
      <c r="R72" s="49"/>
      <c r="S72" s="48"/>
    </row>
    <row r="73" spans="1:19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51">
        <v>2026</v>
      </c>
      <c r="Q73" s="49"/>
      <c r="R73" s="49"/>
      <c r="S73" s="48"/>
    </row>
    <row r="74" spans="1:19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23">
        <v>24532.842222068837</v>
      </c>
      <c r="F74" s="23">
        <v>24984.320880819363</v>
      </c>
      <c r="G74" s="23">
        <v>25439.261545558686</v>
      </c>
      <c r="H74" s="23">
        <v>26095.087166574944</v>
      </c>
      <c r="I74" s="23">
        <v>26754.327413296731</v>
      </c>
      <c r="J74" s="23">
        <v>27420.945931188107</v>
      </c>
      <c r="K74" s="23">
        <v>27982.613618192328</v>
      </c>
      <c r="L74" s="23">
        <v>28577.854438880779</v>
      </c>
      <c r="M74" s="23">
        <v>29141.916926247635</v>
      </c>
      <c r="N74" s="23">
        <v>29714.494341053589</v>
      </c>
      <c r="O74" s="44">
        <v>30324.991724038708</v>
      </c>
      <c r="P74" s="23">
        <v>30974.188710596325</v>
      </c>
      <c r="Q74" s="49"/>
      <c r="R74" s="49"/>
      <c r="S74" s="48"/>
    </row>
    <row r="75" spans="1:19" x14ac:dyDescent="0.25">
      <c r="A75" s="24">
        <v>61</v>
      </c>
      <c r="B75" s="26" t="s">
        <v>2</v>
      </c>
      <c r="C75" s="26" t="s">
        <v>122</v>
      </c>
      <c r="D75" s="31" t="s">
        <v>110</v>
      </c>
      <c r="E75" s="23">
        <v>2</v>
      </c>
      <c r="F75" s="23">
        <f>(F74/E74)*100-100</f>
        <v>1.8403031114934976</v>
      </c>
      <c r="G75" s="23">
        <f t="shared" ref="G75:P75" si="10">(G74/F74)*100-100</f>
        <v>1.8209046662084063</v>
      </c>
      <c r="H75" s="23">
        <f t="shared" si="10"/>
        <v>2.5780057327597916</v>
      </c>
      <c r="I75" s="23">
        <f t="shared" si="10"/>
        <v>2.5263002285204266</v>
      </c>
      <c r="J75" s="23">
        <f t="shared" si="10"/>
        <v>2.4916287656705265</v>
      </c>
      <c r="K75" s="23">
        <f t="shared" si="10"/>
        <v>2.0483162339246235</v>
      </c>
      <c r="L75" s="23">
        <f t="shared" si="10"/>
        <v>2.1271809303097626</v>
      </c>
      <c r="M75" s="23">
        <f t="shared" si="10"/>
        <v>1.9737747932519341</v>
      </c>
      <c r="N75" s="23">
        <f t="shared" si="10"/>
        <v>1.9647898120601894</v>
      </c>
      <c r="O75" s="44">
        <f t="shared" si="10"/>
        <v>2.0545440752853636</v>
      </c>
      <c r="P75" s="23">
        <f t="shared" si="10"/>
        <v>2.1407985613496265</v>
      </c>
      <c r="Q75" s="49"/>
      <c r="R75" s="49"/>
      <c r="S75" s="48"/>
    </row>
    <row r="76" spans="1:19" x14ac:dyDescent="0.25">
      <c r="A76" s="24">
        <v>62</v>
      </c>
      <c r="B76" s="26" t="s">
        <v>123</v>
      </c>
      <c r="C76" s="26" t="s">
        <v>124</v>
      </c>
      <c r="D76" s="31" t="s">
        <v>47</v>
      </c>
      <c r="E76" s="23">
        <v>-2.2087952927027744E-2</v>
      </c>
      <c r="F76" s="23">
        <v>-2.0104284781047001E-2</v>
      </c>
      <c r="G76" s="23">
        <v>-0.32332755099025051</v>
      </c>
      <c r="H76" s="23">
        <v>0.18848695885456124</v>
      </c>
      <c r="I76" s="23">
        <v>8.2998360735851415E-2</v>
      </c>
      <c r="J76" s="23">
        <v>0.28048561273253159</v>
      </c>
      <c r="K76" s="23">
        <v>-0.118913395497718</v>
      </c>
      <c r="L76" s="23">
        <v>3.5120763234518647E-2</v>
      </c>
      <c r="M76" s="23">
        <v>-7.9656266609965345E-2</v>
      </c>
      <c r="N76" s="23">
        <v>-0.21683404606523168</v>
      </c>
      <c r="O76" s="44">
        <v>-0.77407379770372275</v>
      </c>
      <c r="P76" s="23">
        <v>-0.87618886566621801</v>
      </c>
      <c r="Q76" s="38"/>
      <c r="R76" s="38"/>
    </row>
    <row r="77" spans="1:19" x14ac:dyDescent="0.25">
      <c r="A77" s="24">
        <v>63</v>
      </c>
      <c r="B77" s="26" t="s">
        <v>125</v>
      </c>
      <c r="C77" s="26" t="s">
        <v>126</v>
      </c>
      <c r="D77" s="31" t="s">
        <v>47</v>
      </c>
      <c r="E77" s="23">
        <v>0.97489222471510206</v>
      </c>
      <c r="F77" s="23">
        <v>0.68119543303856811</v>
      </c>
      <c r="G77" s="23">
        <v>0.87677279738241576</v>
      </c>
      <c r="H77" s="23">
        <v>1.0689988867010711</v>
      </c>
      <c r="I77" s="23">
        <v>1.1192402410662083</v>
      </c>
      <c r="J77" s="23">
        <v>0.89713237153712688</v>
      </c>
      <c r="K77" s="23">
        <v>0.87882899997851494</v>
      </c>
      <c r="L77" s="23">
        <v>0.82186879247286193</v>
      </c>
      <c r="M77" s="23">
        <v>0.76294957657968321</v>
      </c>
      <c r="N77" s="23">
        <v>0.81982250908866161</v>
      </c>
      <c r="O77" s="44">
        <v>0.88321164366126292</v>
      </c>
      <c r="P77" s="23">
        <v>0.94706006655097918</v>
      </c>
    </row>
    <row r="78" spans="1:19" x14ac:dyDescent="0.25">
      <c r="A78" s="24">
        <f>A77+1</f>
        <v>64</v>
      </c>
      <c r="B78" s="26" t="s">
        <v>127</v>
      </c>
      <c r="C78" s="26" t="s">
        <v>128</v>
      </c>
      <c r="D78" s="31" t="s">
        <v>47</v>
      </c>
      <c r="E78" s="23">
        <v>1.0228491492845899</v>
      </c>
      <c r="F78" s="23">
        <v>1.1792119632359765</v>
      </c>
      <c r="G78" s="23">
        <v>1.2674594198162412</v>
      </c>
      <c r="H78" s="23">
        <v>1.3205198872041592</v>
      </c>
      <c r="I78" s="23">
        <v>1.3240616267183669</v>
      </c>
      <c r="J78" s="23">
        <v>1.3140107814008681</v>
      </c>
      <c r="K78" s="23">
        <v>1.2884006294438266</v>
      </c>
      <c r="L78" s="23">
        <v>1.2701913746023821</v>
      </c>
      <c r="M78" s="23">
        <v>1.290481483282216</v>
      </c>
      <c r="N78" s="23">
        <v>1.3618013490367593</v>
      </c>
      <c r="O78" s="44">
        <v>1.9454062293278234</v>
      </c>
      <c r="P78" s="23">
        <v>2.0699273604648649</v>
      </c>
    </row>
    <row r="79" spans="1:19" x14ac:dyDescent="0.25">
      <c r="A79" s="24">
        <f>A78+1</f>
        <v>65</v>
      </c>
      <c r="B79" s="26" t="s">
        <v>3</v>
      </c>
      <c r="C79" s="26" t="s">
        <v>22</v>
      </c>
      <c r="D79" s="31" t="s">
        <v>47</v>
      </c>
      <c r="E79" s="23">
        <f>E5/E74*100-100</f>
        <v>0.16012730027597399</v>
      </c>
      <c r="F79" s="23">
        <f t="shared" ref="F79:P79" si="11">F5/F74*100-100</f>
        <v>0.67972277489845112</v>
      </c>
      <c r="G79" s="23">
        <f t="shared" si="11"/>
        <v>2.1545769064865254</v>
      </c>
      <c r="H79" s="23">
        <f t="shared" si="11"/>
        <v>3.5625894923848165</v>
      </c>
      <c r="I79" s="23">
        <f t="shared" si="11"/>
        <v>3.6064318560433435</v>
      </c>
      <c r="J79" s="23">
        <f t="shared" si="11"/>
        <v>-1.1392456408033667</v>
      </c>
      <c r="K79" s="23">
        <f t="shared" si="11"/>
        <v>0.81742322189290917</v>
      </c>
      <c r="L79" s="23">
        <f t="shared" si="11"/>
        <v>0.49444126297673563</v>
      </c>
      <c r="M79" s="23">
        <f t="shared" si="11"/>
        <v>-1.4507009771923123</v>
      </c>
      <c r="N79" s="23">
        <f t="shared" si="11"/>
        <v>-1.4166702167076011</v>
      </c>
      <c r="O79" s="44">
        <f t="shared" si="11"/>
        <v>-0.58371375673598891</v>
      </c>
      <c r="P79" s="23">
        <f t="shared" si="11"/>
        <v>3.3275919823026356E-2</v>
      </c>
    </row>
    <row r="80" spans="1:19" x14ac:dyDescent="0.25">
      <c r="A80" s="24">
        <f>A79+1</f>
        <v>66</v>
      </c>
      <c r="B80" s="26" t="s">
        <v>3</v>
      </c>
      <c r="C80" s="26" t="s">
        <v>22</v>
      </c>
      <c r="D80" s="31" t="s">
        <v>42</v>
      </c>
      <c r="E80" s="23">
        <f>E5-E74</f>
        <v>39.283777931163058</v>
      </c>
      <c r="F80" s="23">
        <f t="shared" ref="F80:P80" si="12">F5-F74</f>
        <v>169.82411918063735</v>
      </c>
      <c r="G80" s="23">
        <f t="shared" si="12"/>
        <v>548.10845444131337</v>
      </c>
      <c r="H80" s="23">
        <f t="shared" si="12"/>
        <v>929.6608334250559</v>
      </c>
      <c r="I80" s="23">
        <f t="shared" si="12"/>
        <v>964.87658670327073</v>
      </c>
      <c r="J80" s="23">
        <f t="shared" si="12"/>
        <v>-312.39193118810726</v>
      </c>
      <c r="K80" s="23">
        <f t="shared" si="12"/>
        <v>228.73638180767011</v>
      </c>
      <c r="L80" s="23">
        <f t="shared" si="12"/>
        <v>141.30070441925272</v>
      </c>
      <c r="M80" s="23">
        <f t="shared" si="12"/>
        <v>-422.76207362164496</v>
      </c>
      <c r="N80" s="23">
        <f t="shared" si="12"/>
        <v>-420.95639137497346</v>
      </c>
      <c r="O80" s="44">
        <f t="shared" si="12"/>
        <v>-177.01114842226161</v>
      </c>
      <c r="P80" s="23">
        <f t="shared" si="12"/>
        <v>10.30694620117356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8986-1A61-47C7-ACE6-DC4115EB2E74}">
  <dimension ref="A1:Q80"/>
  <sheetViews>
    <sheetView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5" width="14.85546875" customWidth="1"/>
    <col min="6" max="6" width="9.7109375" bestFit="1" customWidth="1"/>
    <col min="7" max="7" width="9.85546875" bestFit="1" customWidth="1"/>
    <col min="8" max="8" width="10" bestFit="1" customWidth="1"/>
    <col min="9" max="9" width="9.5703125" bestFit="1" customWidth="1"/>
    <col min="11" max="11" width="9.5703125" bestFit="1" customWidth="1"/>
    <col min="12" max="12" width="9.85546875" bestFit="1" customWidth="1"/>
    <col min="13" max="13" width="10" bestFit="1" customWidth="1"/>
    <col min="14" max="15" width="10.140625" bestFit="1" customWidth="1"/>
  </cols>
  <sheetData>
    <row r="1" spans="1:15" ht="20.25" x14ac:dyDescent="0.3">
      <c r="A1" s="2" t="s">
        <v>23</v>
      </c>
      <c r="B1" s="1"/>
      <c r="C1" s="1"/>
      <c r="D1" s="3"/>
      <c r="E1" s="25" t="s">
        <v>24</v>
      </c>
      <c r="F1" s="25" t="s">
        <v>25</v>
      </c>
      <c r="G1" s="25" t="s">
        <v>26</v>
      </c>
      <c r="H1" s="25" t="s">
        <v>27</v>
      </c>
      <c r="I1" s="25" t="s">
        <v>28</v>
      </c>
      <c r="J1" s="25" t="s">
        <v>29</v>
      </c>
      <c r="K1" s="25" t="s">
        <v>30</v>
      </c>
      <c r="L1" s="25" t="s">
        <v>31</v>
      </c>
      <c r="M1" s="25" t="s">
        <v>32</v>
      </c>
      <c r="N1" s="25" t="s">
        <v>33</v>
      </c>
      <c r="O1" s="25" t="s">
        <v>34</v>
      </c>
    </row>
    <row r="2" spans="1:15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5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5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5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v>24572.126</v>
      </c>
      <c r="F5" s="17">
        <v>25154.145</v>
      </c>
      <c r="G5" s="17">
        <v>25987.37</v>
      </c>
      <c r="H5" s="17">
        <v>27024.748</v>
      </c>
      <c r="I5" s="17">
        <v>27719.204000000002</v>
      </c>
      <c r="J5" s="17">
        <v>27108.554</v>
      </c>
      <c r="K5" s="17">
        <v>28211.35</v>
      </c>
      <c r="L5" s="17">
        <v>28663.502174515947</v>
      </c>
      <c r="M5" s="17">
        <v>28490.139771647227</v>
      </c>
      <c r="N5" s="17">
        <v>29348.639028714737</v>
      </c>
      <c r="O5" s="17">
        <v>30225.7923068977</v>
      </c>
    </row>
    <row r="6" spans="1:15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30678.645</v>
      </c>
      <c r="J6" s="17">
        <v>30294.044999999998</v>
      </c>
      <c r="K6" s="17">
        <v>33695.902000000002</v>
      </c>
      <c r="L6" s="17">
        <v>39438.829281291255</v>
      </c>
      <c r="M6" s="17">
        <v>42616.528905974155</v>
      </c>
      <c r="N6" s="17">
        <v>44910.790424035367</v>
      </c>
      <c r="O6" s="17">
        <v>47478.659220482295</v>
      </c>
    </row>
    <row r="7" spans="1:15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v>3.8852600542676328</v>
      </c>
      <c r="F7" s="18">
        <v>2.3686147466442264</v>
      </c>
      <c r="G7" s="18">
        <v>3.3124759358745877</v>
      </c>
      <c r="H7" s="18">
        <v>3.9918545047074758</v>
      </c>
      <c r="I7" s="18">
        <v>2.5697038877106309</v>
      </c>
      <c r="J7" s="18">
        <v>-2.2029853382514233</v>
      </c>
      <c r="K7" s="18">
        <v>4.0680738633274132</v>
      </c>
      <c r="L7" s="18">
        <v>1.6027314343905772</v>
      </c>
      <c r="M7" s="18">
        <v>-0.60481933370601837</v>
      </c>
      <c r="N7" s="18">
        <v>3.0133206223223539</v>
      </c>
      <c r="O7" s="18">
        <v>2.988735788820577</v>
      </c>
    </row>
    <row r="8" spans="1:15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v>4.0054682588129822</v>
      </c>
      <c r="F8" s="18">
        <v>3.2524576831487906</v>
      </c>
      <c r="G8" s="18">
        <v>6.3580008674360045</v>
      </c>
      <c r="H8" s="18">
        <v>8.0384234866079964</v>
      </c>
      <c r="I8" s="18">
        <v>5.2312280532776185</v>
      </c>
      <c r="J8" s="18">
        <v>-1.2536407654249473</v>
      </c>
      <c r="K8" s="18">
        <v>11.229457802680372</v>
      </c>
      <c r="L8" s="18">
        <v>17.043399762057859</v>
      </c>
      <c r="M8" s="18">
        <v>8.0572868987019319</v>
      </c>
      <c r="N8" s="18">
        <v>5.3835016059686609</v>
      </c>
      <c r="O8" s="18">
        <v>5.7177100919440846</v>
      </c>
    </row>
    <row r="9" spans="1:15" x14ac:dyDescent="0.25">
      <c r="A9" s="34"/>
      <c r="B9" s="20" t="s">
        <v>131</v>
      </c>
      <c r="C9" s="29" t="s">
        <v>50</v>
      </c>
      <c r="D9" s="30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5" x14ac:dyDescent="0.25">
      <c r="A10" s="36">
        <f>A8+1</f>
        <v>5</v>
      </c>
      <c r="B10" s="26" t="s">
        <v>5</v>
      </c>
      <c r="C10" s="26" t="s">
        <v>6</v>
      </c>
      <c r="D10" s="31" t="s">
        <v>42</v>
      </c>
      <c r="E10" s="17">
        <v>14662.471</v>
      </c>
      <c r="F10" s="17">
        <v>15157.386</v>
      </c>
      <c r="G10" s="17">
        <v>15606.221</v>
      </c>
      <c r="H10" s="17">
        <v>16081.284</v>
      </c>
      <c r="I10" s="17">
        <v>16114.537</v>
      </c>
      <c r="J10" s="17">
        <v>15379.874</v>
      </c>
      <c r="K10" s="17">
        <v>16641.012999999999</v>
      </c>
      <c r="L10" s="17">
        <v>17796.691088118212</v>
      </c>
      <c r="M10" s="17">
        <v>17268.415975926273</v>
      </c>
      <c r="N10" s="17">
        <v>17882.971040995428</v>
      </c>
      <c r="O10" s="17">
        <v>18623.369365161292</v>
      </c>
    </row>
    <row r="11" spans="1:15" x14ac:dyDescent="0.25">
      <c r="A11" s="36">
        <f t="shared" ref="A11:A16" si="0">A10+1</f>
        <v>6</v>
      </c>
      <c r="B11" s="26" t="s">
        <v>51</v>
      </c>
      <c r="C11" s="26" t="s">
        <v>7</v>
      </c>
      <c r="D11" s="31" t="s">
        <v>42</v>
      </c>
      <c r="E11" s="17">
        <v>4513.0249999999996</v>
      </c>
      <c r="F11" s="17">
        <v>4617.0640000000003</v>
      </c>
      <c r="G11" s="17">
        <v>4770.2489999999998</v>
      </c>
      <c r="H11" s="17">
        <v>4851.625</v>
      </c>
      <c r="I11" s="17">
        <v>5041.8239999999996</v>
      </c>
      <c r="J11" s="17">
        <v>5162.7700000000004</v>
      </c>
      <c r="K11" s="17">
        <v>5391.6859999999997</v>
      </c>
      <c r="L11" s="17">
        <v>5493.0301335375225</v>
      </c>
      <c r="M11" s="17">
        <v>5557.6617228424311</v>
      </c>
      <c r="N11" s="17">
        <v>5603.6323511674091</v>
      </c>
      <c r="O11" s="17">
        <v>5609.2303854842576</v>
      </c>
    </row>
    <row r="12" spans="1:15" x14ac:dyDescent="0.25">
      <c r="A12" s="36">
        <f t="shared" si="0"/>
        <v>7</v>
      </c>
      <c r="B12" s="26" t="s">
        <v>52</v>
      </c>
      <c r="C12" s="26" t="s">
        <v>8</v>
      </c>
      <c r="D12" s="31" t="s">
        <v>42</v>
      </c>
      <c r="E12" s="17">
        <v>5814.7919999999995</v>
      </c>
      <c r="F12" s="17">
        <v>5754.7239999999974</v>
      </c>
      <c r="G12" s="17">
        <v>6356.7130000000016</v>
      </c>
      <c r="H12" s="17">
        <v>7201.9759999999951</v>
      </c>
      <c r="I12" s="17">
        <v>7869.4140000000061</v>
      </c>
      <c r="J12" s="17">
        <v>7871.0309999999981</v>
      </c>
      <c r="K12" s="17">
        <v>9306.9079999999994</v>
      </c>
      <c r="L12" s="17">
        <v>8795.0408909605285</v>
      </c>
      <c r="M12" s="17">
        <v>8761.0948380585469</v>
      </c>
      <c r="N12" s="17">
        <v>9096.7862562237788</v>
      </c>
      <c r="O12" s="17">
        <v>9395.4086654760249</v>
      </c>
    </row>
    <row r="13" spans="1:15" x14ac:dyDescent="0.25">
      <c r="A13" s="36">
        <f t="shared" si="0"/>
        <v>8</v>
      </c>
      <c r="B13" s="26" t="s">
        <v>53</v>
      </c>
      <c r="C13" s="26" t="s">
        <v>9</v>
      </c>
      <c r="D13" s="31" t="s">
        <v>42</v>
      </c>
      <c r="E13" s="17">
        <v>5372.2070000000003</v>
      </c>
      <c r="F13" s="17">
        <v>4929.4489999999996</v>
      </c>
      <c r="G13" s="17">
        <v>5491.9539999999997</v>
      </c>
      <c r="H13" s="17">
        <v>6136.98</v>
      </c>
      <c r="I13" s="17">
        <v>6562.5990000000002</v>
      </c>
      <c r="J13" s="17">
        <v>6394.6670000000004</v>
      </c>
      <c r="K13" s="17">
        <v>6581.143</v>
      </c>
      <c r="L13" s="17">
        <v>6621.7449914235012</v>
      </c>
      <c r="M13" s="17">
        <v>6552.8628269510391</v>
      </c>
      <c r="N13" s="17">
        <v>6886.8700334468986</v>
      </c>
      <c r="O13" s="17">
        <v>7183.8501267587308</v>
      </c>
    </row>
    <row r="14" spans="1:15" x14ac:dyDescent="0.25">
      <c r="A14" s="36">
        <f t="shared" si="0"/>
        <v>9</v>
      </c>
      <c r="B14" s="26" t="s">
        <v>54</v>
      </c>
      <c r="C14" s="26" t="s">
        <v>10</v>
      </c>
      <c r="D14" s="31" t="s">
        <v>42</v>
      </c>
      <c r="E14" s="17">
        <v>442.58499999999913</v>
      </c>
      <c r="F14" s="17">
        <v>825.27499999999782</v>
      </c>
      <c r="G14" s="17">
        <v>864.75900000000183</v>
      </c>
      <c r="H14" s="17">
        <v>1064.9959999999955</v>
      </c>
      <c r="I14" s="17">
        <v>1306.815000000006</v>
      </c>
      <c r="J14" s="17">
        <v>1476.3639999999978</v>
      </c>
      <c r="K14" s="17">
        <v>2725.7649999999994</v>
      </c>
      <c r="L14" s="17">
        <v>2173.2958995370263</v>
      </c>
      <c r="M14" s="17">
        <v>2208.2320111075069</v>
      </c>
      <c r="N14" s="17">
        <v>2209.9162227768793</v>
      </c>
      <c r="O14" s="17">
        <v>2211.5585387172941</v>
      </c>
    </row>
    <row r="15" spans="1:15" x14ac:dyDescent="0.25">
      <c r="A15" s="36">
        <f t="shared" si="0"/>
        <v>10</v>
      </c>
      <c r="B15" s="26" t="s">
        <v>11</v>
      </c>
      <c r="C15" s="26" t="s">
        <v>12</v>
      </c>
      <c r="D15" s="31" t="s">
        <v>42</v>
      </c>
      <c r="E15" s="17">
        <v>14810.942999999999</v>
      </c>
      <c r="F15" s="17">
        <v>15396.799000000001</v>
      </c>
      <c r="G15" s="17">
        <v>16374.803</v>
      </c>
      <c r="H15" s="17">
        <v>17096.127</v>
      </c>
      <c r="I15" s="17">
        <v>17463.008999999998</v>
      </c>
      <c r="J15" s="17">
        <v>17402.781999999999</v>
      </c>
      <c r="K15" s="17">
        <v>18432.605</v>
      </c>
      <c r="L15" s="17">
        <v>20397.349112024582</v>
      </c>
      <c r="M15" s="17">
        <v>20436.682323409848</v>
      </c>
      <c r="N15" s="17">
        <v>21188.381508090981</v>
      </c>
      <c r="O15" s="17">
        <v>22158.699302126792</v>
      </c>
    </row>
    <row r="16" spans="1:15" x14ac:dyDescent="0.25">
      <c r="A16" s="36">
        <f t="shared" si="0"/>
        <v>11</v>
      </c>
      <c r="B16" s="26" t="s">
        <v>13</v>
      </c>
      <c r="C16" s="26" t="s">
        <v>14</v>
      </c>
      <c r="D16" s="31" t="s">
        <v>42</v>
      </c>
      <c r="E16" s="17">
        <v>15229.105</v>
      </c>
      <c r="F16" s="17">
        <v>15771.828</v>
      </c>
      <c r="G16" s="17">
        <v>17120.616000000002</v>
      </c>
      <c r="H16" s="17">
        <v>18206.263999999999</v>
      </c>
      <c r="I16" s="17">
        <v>18769.580000000002</v>
      </c>
      <c r="J16" s="17">
        <v>18707.902999999998</v>
      </c>
      <c r="K16" s="17">
        <v>21560.862000000001</v>
      </c>
      <c r="L16" s="17">
        <v>23818.609050124898</v>
      </c>
      <c r="M16" s="17">
        <v>23533.715088589874</v>
      </c>
      <c r="N16" s="17">
        <v>24423.132127762859</v>
      </c>
      <c r="O16" s="17">
        <v>25560.91541135067</v>
      </c>
    </row>
    <row r="17" spans="1:15" x14ac:dyDescent="0.25">
      <c r="A17" s="19"/>
      <c r="B17" s="20" t="s">
        <v>55</v>
      </c>
      <c r="C17" s="32" t="s">
        <v>56</v>
      </c>
      <c r="D17" s="33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26" t="s">
        <v>5</v>
      </c>
      <c r="C18" s="26" t="s">
        <v>6</v>
      </c>
      <c r="D18" s="31" t="s">
        <v>47</v>
      </c>
      <c r="E18" s="23">
        <v>2.0695250599017925</v>
      </c>
      <c r="F18" s="23">
        <v>3.3753860450943023</v>
      </c>
      <c r="G18" s="23">
        <v>2.9611636201650953</v>
      </c>
      <c r="H18" s="23">
        <v>3.0440617238471646</v>
      </c>
      <c r="I18" s="23">
        <v>0.20678075208422797</v>
      </c>
      <c r="J18" s="23">
        <v>-4.5590078076707954</v>
      </c>
      <c r="K18" s="23">
        <v>8.199930636622895</v>
      </c>
      <c r="L18" s="23">
        <v>6.944758039178339</v>
      </c>
      <c r="M18" s="23">
        <v>-2.9683895145240626</v>
      </c>
      <c r="N18" s="23">
        <v>3.5588386678077484</v>
      </c>
      <c r="O18" s="23">
        <v>4.1402422587866141</v>
      </c>
    </row>
    <row r="19" spans="1:15" x14ac:dyDescent="0.25">
      <c r="A19" s="14">
        <f t="shared" ref="A19:A24" si="1">A18+1</f>
        <v>13</v>
      </c>
      <c r="B19" s="26" t="s">
        <v>51</v>
      </c>
      <c r="C19" s="26" t="s">
        <v>7</v>
      </c>
      <c r="D19" s="31" t="s">
        <v>47</v>
      </c>
      <c r="E19" s="23">
        <v>2.7297321598277193</v>
      </c>
      <c r="F19" s="23">
        <v>2.3053051999490464</v>
      </c>
      <c r="G19" s="23">
        <v>3.3178010961078144</v>
      </c>
      <c r="H19" s="23">
        <v>1.7059067566493837</v>
      </c>
      <c r="I19" s="23">
        <v>3.9203153582562607</v>
      </c>
      <c r="J19" s="23">
        <v>2.3988540655128077</v>
      </c>
      <c r="K19" s="23">
        <v>4.433976334409607</v>
      </c>
      <c r="L19" s="23">
        <v>1.8796371587203424</v>
      </c>
      <c r="M19" s="23">
        <v>1.1766108638345543</v>
      </c>
      <c r="N19" s="23">
        <v>0.82715772599175352</v>
      </c>
      <c r="O19" s="23">
        <v>9.990009990006854E-2</v>
      </c>
    </row>
    <row r="20" spans="1:15" x14ac:dyDescent="0.25">
      <c r="A20" s="14">
        <f t="shared" si="1"/>
        <v>14</v>
      </c>
      <c r="B20" s="26" t="s">
        <v>52</v>
      </c>
      <c r="C20" s="26" t="s">
        <v>8</v>
      </c>
      <c r="D20" s="31" t="s">
        <v>47</v>
      </c>
      <c r="E20" s="23">
        <v>5.854191966844823</v>
      </c>
      <c r="F20" s="23">
        <v>-1.0330206136350455</v>
      </c>
      <c r="G20" s="23">
        <v>10.460779700294992</v>
      </c>
      <c r="H20" s="23">
        <v>13.297171037924699</v>
      </c>
      <c r="I20" s="23">
        <v>9.2674288278662829</v>
      </c>
      <c r="J20" s="23">
        <v>2.0547908649760416E-2</v>
      </c>
      <c r="K20" s="23">
        <v>18.242552976859088</v>
      </c>
      <c r="L20" s="23">
        <v>-5.4998621350879517</v>
      </c>
      <c r="M20" s="23">
        <v>-0.38596810774207313</v>
      </c>
      <c r="N20" s="23">
        <v>3.8316149336379084</v>
      </c>
      <c r="O20" s="23">
        <v>3.2827242593276935</v>
      </c>
    </row>
    <row r="21" spans="1:15" x14ac:dyDescent="0.25">
      <c r="A21" s="14">
        <f t="shared" si="1"/>
        <v>15</v>
      </c>
      <c r="B21" s="26" t="s">
        <v>53</v>
      </c>
      <c r="C21" s="26" t="s">
        <v>9</v>
      </c>
      <c r="D21" s="31" t="s">
        <v>47</v>
      </c>
      <c r="E21" s="23">
        <v>-1.9995731344699266</v>
      </c>
      <c r="F21" s="23">
        <v>-8.2416407260554365</v>
      </c>
      <c r="G21" s="23">
        <v>11.411113087892772</v>
      </c>
      <c r="H21" s="23">
        <v>11.744927215340837</v>
      </c>
      <c r="I21" s="23">
        <v>6.9353167192984415</v>
      </c>
      <c r="J21" s="23">
        <v>-2.5589252063092687</v>
      </c>
      <c r="K21" s="23">
        <v>2.9161174459905368</v>
      </c>
      <c r="L21" s="23">
        <v>0.61694437308992178</v>
      </c>
      <c r="M21" s="23">
        <v>-1.0402418782613694</v>
      </c>
      <c r="N21" s="23">
        <v>5.0971188519639554</v>
      </c>
      <c r="O21" s="23">
        <v>4.3122651054762713</v>
      </c>
    </row>
    <row r="22" spans="1:15" x14ac:dyDescent="0.25">
      <c r="A22" s="14">
        <f t="shared" si="1"/>
        <v>16</v>
      </c>
      <c r="B22" s="26" t="s">
        <v>54</v>
      </c>
      <c r="C22" s="26" t="s">
        <v>57</v>
      </c>
      <c r="D22" s="31" t="s">
        <v>58</v>
      </c>
      <c r="E22" s="31" t="s">
        <v>58</v>
      </c>
      <c r="F22" s="31" t="s">
        <v>58</v>
      </c>
      <c r="G22" s="31" t="s">
        <v>58</v>
      </c>
      <c r="H22" s="31" t="s">
        <v>58</v>
      </c>
      <c r="I22" s="31" t="s">
        <v>58</v>
      </c>
      <c r="J22" s="31" t="s">
        <v>58</v>
      </c>
      <c r="K22" s="31" t="s">
        <v>58</v>
      </c>
      <c r="L22" s="31" t="s">
        <v>58</v>
      </c>
      <c r="M22" s="31" t="s">
        <v>58</v>
      </c>
      <c r="N22" s="31" t="s">
        <v>58</v>
      </c>
      <c r="O22" s="31" t="s">
        <v>58</v>
      </c>
    </row>
    <row r="23" spans="1:15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2.973656482703646</v>
      </c>
      <c r="F23" s="18">
        <v>3.9555617761812982</v>
      </c>
      <c r="G23" s="18">
        <v>6.3519956323388982</v>
      </c>
      <c r="H23" s="18">
        <v>4.4050850565958086</v>
      </c>
      <c r="I23" s="18">
        <v>2.1459948209322306</v>
      </c>
      <c r="J23" s="18">
        <v>-0.34488329015921693</v>
      </c>
      <c r="K23" s="18">
        <v>5.9175768563899851</v>
      </c>
      <c r="L23" s="18">
        <v>10.659069144185437</v>
      </c>
      <c r="M23" s="18">
        <v>0.19283491775938444</v>
      </c>
      <c r="N23" s="18">
        <v>3.6781859833485413</v>
      </c>
      <c r="O23" s="18">
        <v>4.5794804745482196</v>
      </c>
    </row>
    <row r="24" spans="1:15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1.6521344965477311</v>
      </c>
      <c r="F24" s="18">
        <v>3.5637222279313079</v>
      </c>
      <c r="G24" s="18">
        <v>8.5518812403990268</v>
      </c>
      <c r="H24" s="18">
        <v>6.3411737054320838</v>
      </c>
      <c r="I24" s="18">
        <v>3.0940779503142721</v>
      </c>
      <c r="J24" s="18">
        <v>-0.32860085308250575</v>
      </c>
      <c r="K24" s="18">
        <v>15.250020272181246</v>
      </c>
      <c r="L24" s="18">
        <v>10.471506427363138</v>
      </c>
      <c r="M24" s="18">
        <v>-1.1960982311581745</v>
      </c>
      <c r="N24" s="18">
        <v>3.7793312098191052</v>
      </c>
      <c r="O24" s="18">
        <v>4.6586296861344891</v>
      </c>
    </row>
    <row r="25" spans="1:15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36">
        <f>A24+1</f>
        <v>19</v>
      </c>
      <c r="B26" s="26" t="s">
        <v>5</v>
      </c>
      <c r="C26" s="26" t="s">
        <v>6</v>
      </c>
      <c r="D26" s="31" t="s">
        <v>42</v>
      </c>
      <c r="E26" s="22">
        <v>14662.471</v>
      </c>
      <c r="F26" s="22">
        <v>15337.464</v>
      </c>
      <c r="G26" s="22">
        <v>16305.793</v>
      </c>
      <c r="H26" s="22">
        <v>17308.438999999998</v>
      </c>
      <c r="I26" s="22">
        <v>17865.046999999999</v>
      </c>
      <c r="J26" s="22">
        <v>17183.842000000001</v>
      </c>
      <c r="K26" s="22">
        <v>19220.048999999999</v>
      </c>
      <c r="L26" s="22">
        <v>24110.821335426157</v>
      </c>
      <c r="M26" s="22">
        <v>25383.703293698112</v>
      </c>
      <c r="N26" s="22">
        <v>26549.939025254185</v>
      </c>
      <c r="O26" s="22">
        <v>28202.154236869035</v>
      </c>
    </row>
    <row r="27" spans="1:15" x14ac:dyDescent="0.25">
      <c r="A27" s="36">
        <f t="shared" ref="A27:A32" si="2">A26+1</f>
        <v>20</v>
      </c>
      <c r="B27" s="26" t="s">
        <v>51</v>
      </c>
      <c r="C27" s="26" t="s">
        <v>7</v>
      </c>
      <c r="D27" s="31" t="s">
        <v>42</v>
      </c>
      <c r="E27" s="22">
        <v>4513.0249999999996</v>
      </c>
      <c r="F27" s="22">
        <v>4601.4459999999999</v>
      </c>
      <c r="G27" s="22">
        <v>4935.5259999999998</v>
      </c>
      <c r="H27" s="22">
        <v>5302.2640000000001</v>
      </c>
      <c r="I27" s="22">
        <v>5962.1019999999999</v>
      </c>
      <c r="J27" s="22">
        <v>6165.9579999999996</v>
      </c>
      <c r="K27" s="22">
        <v>6943.55</v>
      </c>
      <c r="L27" s="22">
        <v>7093.3</v>
      </c>
      <c r="M27" s="22">
        <v>7738.2</v>
      </c>
      <c r="N27" s="22">
        <v>7971.1</v>
      </c>
      <c r="O27" s="22">
        <v>8070</v>
      </c>
    </row>
    <row r="28" spans="1:15" x14ac:dyDescent="0.25">
      <c r="A28" s="36">
        <f t="shared" si="2"/>
        <v>21</v>
      </c>
      <c r="B28" s="26" t="s">
        <v>52</v>
      </c>
      <c r="C28" s="26" t="s">
        <v>8</v>
      </c>
      <c r="D28" s="31" t="s">
        <v>42</v>
      </c>
      <c r="E28" s="22">
        <v>5814.7919999999995</v>
      </c>
      <c r="F28" s="22">
        <v>5343.7789999999986</v>
      </c>
      <c r="G28" s="22">
        <v>5913.1220000000021</v>
      </c>
      <c r="H28" s="22">
        <v>6736.5720000000028</v>
      </c>
      <c r="I28" s="22">
        <v>7053.908000000004</v>
      </c>
      <c r="J28" s="22">
        <v>6651.1129999999994</v>
      </c>
      <c r="K28" s="22">
        <v>8686.4129999999968</v>
      </c>
      <c r="L28" s="22">
        <v>9540.7770161847639</v>
      </c>
      <c r="M28" s="22">
        <v>10333.268634768974</v>
      </c>
      <c r="N28" s="22">
        <v>11183.926543057963</v>
      </c>
      <c r="O28" s="22">
        <v>12024.902868732383</v>
      </c>
    </row>
    <row r="29" spans="1:15" x14ac:dyDescent="0.25">
      <c r="A29" s="36">
        <f t="shared" si="2"/>
        <v>22</v>
      </c>
      <c r="B29" s="26" t="s">
        <v>53</v>
      </c>
      <c r="C29" s="26" t="s">
        <v>9</v>
      </c>
      <c r="D29" s="31" t="s">
        <v>42</v>
      </c>
      <c r="E29" s="22">
        <v>5372.2070000000003</v>
      </c>
      <c r="F29" s="22">
        <v>4898.6980000000003</v>
      </c>
      <c r="G29" s="22">
        <v>5558.5929999999998</v>
      </c>
      <c r="H29" s="22">
        <v>6448.2539999999999</v>
      </c>
      <c r="I29" s="22">
        <v>7101.5119999999997</v>
      </c>
      <c r="J29" s="22">
        <v>7002.527</v>
      </c>
      <c r="K29" s="22">
        <v>7499.5680000000002</v>
      </c>
      <c r="L29" s="22">
        <v>8747.2668176725019</v>
      </c>
      <c r="M29" s="22">
        <v>9338.0571630357354</v>
      </c>
      <c r="N29" s="22">
        <v>10196.900741855294</v>
      </c>
      <c r="O29" s="22">
        <v>11017.185386491763</v>
      </c>
    </row>
    <row r="30" spans="1:15" x14ac:dyDescent="0.25">
      <c r="A30" s="36">
        <f t="shared" si="2"/>
        <v>23</v>
      </c>
      <c r="B30" s="26" t="s">
        <v>54</v>
      </c>
      <c r="C30" s="26" t="s">
        <v>57</v>
      </c>
      <c r="D30" s="31" t="s">
        <v>42</v>
      </c>
      <c r="E30" s="22">
        <v>442.58499999999913</v>
      </c>
      <c r="F30" s="22">
        <v>445.08099999999831</v>
      </c>
      <c r="G30" s="22">
        <v>354.52900000000227</v>
      </c>
      <c r="H30" s="22">
        <v>288.31800000000294</v>
      </c>
      <c r="I30" s="22">
        <v>-47.603999999995722</v>
      </c>
      <c r="J30" s="22">
        <v>-351.41400000000067</v>
      </c>
      <c r="K30" s="22">
        <v>1186.8449999999975</v>
      </c>
      <c r="L30" s="22">
        <v>793.51019851226192</v>
      </c>
      <c r="M30" s="22">
        <v>995.2114717332388</v>
      </c>
      <c r="N30" s="22">
        <v>987.02580120266975</v>
      </c>
      <c r="O30" s="22">
        <v>1007.7174822406196</v>
      </c>
    </row>
    <row r="31" spans="1:15" x14ac:dyDescent="0.25">
      <c r="A31" s="36">
        <f t="shared" si="2"/>
        <v>24</v>
      </c>
      <c r="B31" s="26" t="s">
        <v>11</v>
      </c>
      <c r="C31" s="26" t="s">
        <v>12</v>
      </c>
      <c r="D31" s="31" t="s">
        <v>42</v>
      </c>
      <c r="E31" s="22">
        <v>14810.942999999999</v>
      </c>
      <c r="F31" s="22">
        <v>15123.106</v>
      </c>
      <c r="G31" s="22">
        <v>16619.561000000002</v>
      </c>
      <c r="H31" s="22">
        <v>17917.467000000001</v>
      </c>
      <c r="I31" s="22">
        <v>18350.149000000001</v>
      </c>
      <c r="J31" s="22">
        <v>18145.934000000001</v>
      </c>
      <c r="K31" s="22">
        <v>21386.948</v>
      </c>
      <c r="L31" s="22">
        <v>28849.582444109048</v>
      </c>
      <c r="M31" s="22">
        <v>32084.788109084871</v>
      </c>
      <c r="N31" s="22">
        <v>34928.172602505336</v>
      </c>
      <c r="O31" s="22">
        <v>37988.809504831712</v>
      </c>
    </row>
    <row r="32" spans="1:15" x14ac:dyDescent="0.25">
      <c r="A32" s="36">
        <f t="shared" si="2"/>
        <v>25</v>
      </c>
      <c r="B32" s="26" t="s">
        <v>13</v>
      </c>
      <c r="C32" s="26" t="s">
        <v>14</v>
      </c>
      <c r="D32" s="31" t="s">
        <v>42</v>
      </c>
      <c r="E32" s="22">
        <v>15229.105</v>
      </c>
      <c r="F32" s="22">
        <v>15034.471</v>
      </c>
      <c r="G32" s="22">
        <v>16789.569</v>
      </c>
      <c r="H32" s="22">
        <v>18111.186000000002</v>
      </c>
      <c r="I32" s="22">
        <v>18552.561000000002</v>
      </c>
      <c r="J32" s="22">
        <v>17852.802</v>
      </c>
      <c r="K32" s="22">
        <v>22541.058000000001</v>
      </c>
      <c r="L32" s="22">
        <v>30155.651514428711</v>
      </c>
      <c r="M32" s="22">
        <v>32923.431131577796</v>
      </c>
      <c r="N32" s="22">
        <v>35722.347746782121</v>
      </c>
      <c r="O32" s="22">
        <v>38807.207389950825</v>
      </c>
    </row>
    <row r="33" spans="1:15" x14ac:dyDescent="0.25">
      <c r="A33" s="35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5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0.1157124740146287</v>
      </c>
      <c r="F34" s="18">
        <v>0.86339249455707545</v>
      </c>
      <c r="G34" s="18">
        <v>2.9478772084135869</v>
      </c>
      <c r="H34" s="18">
        <v>3.8912364830625563</v>
      </c>
      <c r="I34" s="18">
        <v>2.5948443494394127</v>
      </c>
      <c r="J34" s="18">
        <v>0.97072960366936911</v>
      </c>
      <c r="K34" s="18">
        <v>6.8814418039080891</v>
      </c>
      <c r="L34" s="18">
        <v>15.197099634706191</v>
      </c>
      <c r="M34" s="18">
        <v>8.7148151191452854</v>
      </c>
      <c r="N34" s="18">
        <v>2.3008490254732124</v>
      </c>
      <c r="O34" s="18">
        <v>2.64977939793269</v>
      </c>
    </row>
    <row r="35" spans="1:15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-0.5525236704873322</v>
      </c>
      <c r="F35" s="18">
        <v>1.1880544574110559</v>
      </c>
      <c r="G35" s="18">
        <v>3.2559118346604095</v>
      </c>
      <c r="H35" s="18">
        <v>3.0132307724134932</v>
      </c>
      <c r="I35" s="18">
        <v>3.0028285721832759</v>
      </c>
      <c r="J35" s="18">
        <v>0.78157987779276539</v>
      </c>
      <c r="K35" s="18">
        <v>3.373027889330487</v>
      </c>
      <c r="L35" s="18">
        <v>17.3</v>
      </c>
      <c r="M35" s="18">
        <v>8.5</v>
      </c>
      <c r="N35" s="18">
        <v>1</v>
      </c>
      <c r="O35" s="18">
        <v>2</v>
      </c>
    </row>
    <row r="36" spans="1:15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3.4498146166172603</v>
      </c>
      <c r="F36" s="18">
        <v>-0.33826691594485681</v>
      </c>
      <c r="G36" s="18">
        <v>3.8159206737740021</v>
      </c>
      <c r="H36" s="18">
        <v>5.6286495195680573</v>
      </c>
      <c r="I36" s="18">
        <v>8.2025755027979699</v>
      </c>
      <c r="J36" s="18">
        <v>0.99643958952025002</v>
      </c>
      <c r="K36" s="18">
        <v>7.8298971280692342</v>
      </c>
      <c r="L36" s="18">
        <v>0.27192933652298734</v>
      </c>
      <c r="M36" s="18">
        <v>7.8230206872758004</v>
      </c>
      <c r="N36" s="18">
        <v>2.1646808174665466</v>
      </c>
      <c r="O36" s="18">
        <v>1.1396934900381694</v>
      </c>
    </row>
    <row r="37" spans="1:15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-2.3328805459050983</v>
      </c>
      <c r="F37" s="18">
        <v>-7.1410027657277624</v>
      </c>
      <c r="G37" s="18">
        <v>0.17520644897788884</v>
      </c>
      <c r="H37" s="18">
        <v>0.55485646891291651</v>
      </c>
      <c r="I37" s="18">
        <v>-4.1703037760841681</v>
      </c>
      <c r="J37" s="18">
        <v>-5.7296095137635632</v>
      </c>
      <c r="K37" s="18">
        <v>10.451686069345882</v>
      </c>
      <c r="L37" s="18">
        <v>16.228017313794474</v>
      </c>
      <c r="M37" s="18">
        <v>8.7260112165387618</v>
      </c>
      <c r="N37" s="18">
        <v>4.2382177320493355</v>
      </c>
      <c r="O37" s="18">
        <v>4.1021230197812768</v>
      </c>
    </row>
    <row r="38" spans="1:15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1.7817213558691378</v>
      </c>
      <c r="F38" s="18">
        <v>-0.62382225680799763</v>
      </c>
      <c r="G38" s="18">
        <v>1.8487484268245709</v>
      </c>
      <c r="H38" s="18">
        <v>3.8124505841679905</v>
      </c>
      <c r="I38" s="18">
        <v>2.9882145237730242</v>
      </c>
      <c r="J38" s="18">
        <v>1.1956632375799785</v>
      </c>
      <c r="K38" s="18">
        <v>4.0634120151962208</v>
      </c>
      <c r="L38" s="18">
        <v>15.921769688244826</v>
      </c>
      <c r="M38" s="18">
        <v>7.876172488378641</v>
      </c>
      <c r="N38" s="18">
        <v>3.9012693500900197</v>
      </c>
      <c r="O38" s="18">
        <v>3.5778971031693141</v>
      </c>
    </row>
    <row r="39" spans="1:15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31" t="s">
        <v>58</v>
      </c>
      <c r="F39" s="31" t="s">
        <v>58</v>
      </c>
      <c r="G39" s="31" t="s">
        <v>58</v>
      </c>
      <c r="H39" s="31" t="s">
        <v>58</v>
      </c>
      <c r="I39" s="31" t="s">
        <v>58</v>
      </c>
      <c r="J39" s="31" t="s">
        <v>58</v>
      </c>
      <c r="K39" s="31" t="s">
        <v>58</v>
      </c>
      <c r="L39" s="31" t="s">
        <v>58</v>
      </c>
      <c r="M39" s="31" t="s">
        <v>58</v>
      </c>
      <c r="N39" s="31" t="s">
        <v>58</v>
      </c>
      <c r="O39" s="31" t="s">
        <v>58</v>
      </c>
    </row>
    <row r="40" spans="1:15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-0.45029534626749523</v>
      </c>
      <c r="F40" s="18">
        <v>-1.7775967589107324</v>
      </c>
      <c r="G40" s="18">
        <v>3.3315414577166536</v>
      </c>
      <c r="H40" s="18">
        <v>3.2607830043145327</v>
      </c>
      <c r="I40" s="18">
        <v>0.26321796617298787</v>
      </c>
      <c r="J40" s="18">
        <v>-0.77065381298730529</v>
      </c>
      <c r="K40" s="18">
        <v>11.275985689427699</v>
      </c>
      <c r="L40" s="18">
        <v>21.9</v>
      </c>
      <c r="M40" s="18">
        <v>11</v>
      </c>
      <c r="N40" s="18">
        <v>5</v>
      </c>
      <c r="O40" s="18">
        <v>4</v>
      </c>
    </row>
    <row r="41" spans="1:15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-1.0365683280587064</v>
      </c>
      <c r="F41" s="18">
        <v>-4.6751524300163538</v>
      </c>
      <c r="G41" s="18">
        <v>2.8759933283711376</v>
      </c>
      <c r="H41" s="18">
        <v>1.4392182754228315</v>
      </c>
      <c r="I41" s="18">
        <v>-0.63732870318096957</v>
      </c>
      <c r="J41" s="18">
        <v>-3.4545157020391599</v>
      </c>
      <c r="K41" s="18">
        <v>9.5536616329779065</v>
      </c>
      <c r="L41" s="18">
        <v>21.1</v>
      </c>
      <c r="M41" s="18">
        <v>10.5</v>
      </c>
      <c r="N41" s="18">
        <v>4.55</v>
      </c>
      <c r="O41" s="18">
        <v>3.8</v>
      </c>
    </row>
    <row r="42" spans="1:15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5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23">
        <v>1.2568775223923772</v>
      </c>
      <c r="F43" s="23">
        <v>2.0141317849338676</v>
      </c>
      <c r="G43" s="23">
        <v>1.7843381279705484</v>
      </c>
      <c r="H43" s="23">
        <v>1.8280533967077015</v>
      </c>
      <c r="I43" s="23">
        <v>0.12304647577102522</v>
      </c>
      <c r="J43" s="23">
        <v>-2.6503755302641414</v>
      </c>
      <c r="K43" s="23">
        <v>4.6521810053018653</v>
      </c>
      <c r="L43" s="23">
        <v>4.0965004798359974</v>
      </c>
      <c r="M43" s="23">
        <v>-1.8430236088234062</v>
      </c>
      <c r="N43" s="23">
        <v>2.1570798528715782</v>
      </c>
      <c r="O43" s="23">
        <v>2.5227688528979444</v>
      </c>
    </row>
    <row r="44" spans="1:15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23">
        <v>0.50699399741429474</v>
      </c>
      <c r="F44" s="23">
        <v>0.4234025171448349</v>
      </c>
      <c r="G44" s="23">
        <v>0.60898511954987655</v>
      </c>
      <c r="H44" s="23">
        <v>0.31313672757189226</v>
      </c>
      <c r="I44" s="23">
        <v>0.70379564686412732</v>
      </c>
      <c r="J44" s="23">
        <v>0.43632566072243795</v>
      </c>
      <c r="K44" s="23">
        <v>0.84444194256912009</v>
      </c>
      <c r="L44" s="23">
        <v>0.35923177564179837</v>
      </c>
      <c r="M44" s="23">
        <v>0.22548392346267671</v>
      </c>
      <c r="N44" s="23">
        <v>0.16135627516551021</v>
      </c>
      <c r="O44" s="23">
        <v>1.9074255236747703E-2</v>
      </c>
    </row>
    <row r="45" spans="1:15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23">
        <v>1.3595784745703825</v>
      </c>
      <c r="F45" s="23">
        <v>-0.24445585213099399</v>
      </c>
      <c r="G45" s="23">
        <v>2.3932000073944222</v>
      </c>
      <c r="H45" s="23">
        <v>3.2525915473554829</v>
      </c>
      <c r="I45" s="23">
        <v>2.4697288574162117</v>
      </c>
      <c r="J45" s="23">
        <v>5.8335008465302905E-3</v>
      </c>
      <c r="K45" s="23">
        <v>5.2967672122976435</v>
      </c>
      <c r="L45" s="23">
        <v>-1.8144013279742774</v>
      </c>
      <c r="M45" s="23">
        <v>-0.11842953696063897</v>
      </c>
      <c r="N45" s="23">
        <v>1.1782722754463426</v>
      </c>
      <c r="O45" s="23">
        <v>1.0175000243114272</v>
      </c>
    </row>
    <row r="46" spans="1:15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23">
        <v>-0.46341838757982795</v>
      </c>
      <c r="F46" s="23">
        <v>-1.8018709492210851</v>
      </c>
      <c r="G46" s="23">
        <v>2.2362318417103797</v>
      </c>
      <c r="H46" s="23">
        <v>2.4820749464066574</v>
      </c>
      <c r="I46" s="23">
        <v>1.5749231038158116</v>
      </c>
      <c r="J46" s="23">
        <v>-0.6058326927425477</v>
      </c>
      <c r="K46" s="23">
        <v>0.68788619267556539</v>
      </c>
      <c r="L46" s="23">
        <v>0.14392076743403373</v>
      </c>
      <c r="M46" s="23">
        <v>-0.24031314824363476</v>
      </c>
      <c r="N46" s="23">
        <v>1.1723607155773113</v>
      </c>
      <c r="O46" s="23">
        <v>1.0119041398180917</v>
      </c>
    </row>
    <row r="47" spans="1:15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23">
        <v>1.8229968621502104</v>
      </c>
      <c r="F47" s="23">
        <v>1.5574150970900877</v>
      </c>
      <c r="G47" s="23">
        <v>0.15696816568404123</v>
      </c>
      <c r="H47" s="23">
        <v>0.77051660094882124</v>
      </c>
      <c r="I47" s="23">
        <v>0.89480575360040515</v>
      </c>
      <c r="J47" s="23">
        <v>0.61166619358907892</v>
      </c>
      <c r="K47" s="23">
        <v>4.6088810196220784</v>
      </c>
      <c r="L47" s="23">
        <v>-1.9583220954083138</v>
      </c>
      <c r="M47" s="23">
        <v>0.12188361128299706</v>
      </c>
      <c r="N47" s="23">
        <v>5.9115598690343491E-3</v>
      </c>
      <c r="O47" s="23">
        <v>5.5958844933421143E-3</v>
      </c>
    </row>
    <row r="48" spans="1:15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23">
        <v>1.808250405654386</v>
      </c>
      <c r="F48" s="23">
        <v>2.3842300010996182</v>
      </c>
      <c r="G48" s="23">
        <v>3.8880431038303995</v>
      </c>
      <c r="H48" s="23">
        <v>2.7756714126900959</v>
      </c>
      <c r="I48" s="23">
        <v>1.3575778763968374</v>
      </c>
      <c r="J48" s="23">
        <v>-0.21727535898938569</v>
      </c>
      <c r="K48" s="23">
        <v>3.7988857686765662</v>
      </c>
      <c r="L48" s="23">
        <v>6.9643746648940308</v>
      </c>
      <c r="M48" s="23">
        <v>0.13722402498406974</v>
      </c>
      <c r="N48" s="23">
        <v>2.6384538324701543</v>
      </c>
      <c r="O48" s="23">
        <v>3.3061764570631444</v>
      </c>
    </row>
    <row r="49" spans="1:17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23">
        <v>-1.0464403457638194</v>
      </c>
      <c r="F49" s="23">
        <v>-2.2086937044031036</v>
      </c>
      <c r="G49" s="23">
        <v>-5.3620904228706685</v>
      </c>
      <c r="H49" s="23">
        <v>-4.1775985796177082</v>
      </c>
      <c r="I49" s="23">
        <v>-2.084444968737563</v>
      </c>
      <c r="J49" s="23">
        <v>0.2225063894331287</v>
      </c>
      <c r="K49" s="23">
        <v>-10.524202065517782</v>
      </c>
      <c r="L49" s="23">
        <v>-8.0029741580069604</v>
      </c>
      <c r="M49" s="23">
        <v>0.99392586363126745</v>
      </c>
      <c r="N49" s="23">
        <v>-3.121841613631231</v>
      </c>
      <c r="O49" s="23">
        <v>-3.8767838006886866</v>
      </c>
    </row>
    <row r="50" spans="1:17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17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23">
        <v>0.16538037486218116</v>
      </c>
      <c r="F51" s="23">
        <v>0.1651073197578512</v>
      </c>
      <c r="G51" s="23">
        <v>2.9120879120879266</v>
      </c>
      <c r="H51" s="23">
        <v>2.5627335824879793</v>
      </c>
      <c r="I51" s="23">
        <v>2.8110359187922995</v>
      </c>
      <c r="J51" s="23">
        <v>0.20253164556962133</v>
      </c>
      <c r="K51" s="23">
        <v>3.2844871147043904</v>
      </c>
      <c r="L51" s="23">
        <v>17.3</v>
      </c>
      <c r="M51" s="23">
        <v>8.5</v>
      </c>
      <c r="N51" s="23">
        <v>1</v>
      </c>
      <c r="O51" s="23">
        <v>2</v>
      </c>
    </row>
    <row r="52" spans="1:17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17" x14ac:dyDescent="0.25">
      <c r="A53" s="39">
        <f>A51+1</f>
        <v>42</v>
      </c>
      <c r="B53" s="40" t="s">
        <v>87</v>
      </c>
      <c r="C53" s="40" t="s">
        <v>17</v>
      </c>
      <c r="D53" s="40" t="s">
        <v>42</v>
      </c>
      <c r="E53" s="22">
        <v>10866.004999999999</v>
      </c>
      <c r="F53" s="22">
        <v>10812.737999999999</v>
      </c>
      <c r="G53" s="22">
        <v>11382.259</v>
      </c>
      <c r="H53" s="22">
        <v>11726.427</v>
      </c>
      <c r="I53" s="22">
        <v>12019.296</v>
      </c>
      <c r="J53" s="22">
        <v>11775.646000000001</v>
      </c>
      <c r="K53" s="22">
        <v>14054.299000000001</v>
      </c>
      <c r="L53" s="22">
        <v>17566.741790957378</v>
      </c>
      <c r="M53" s="22">
        <v>19260.558123859457</v>
      </c>
      <c r="N53" s="22">
        <v>20165.058514421162</v>
      </c>
      <c r="O53" s="22">
        <v>21518.701524882777</v>
      </c>
    </row>
    <row r="54" spans="1:17" x14ac:dyDescent="0.25">
      <c r="A54" s="39">
        <f>A53+1</f>
        <v>43</v>
      </c>
      <c r="B54" s="41" t="s">
        <v>15</v>
      </c>
      <c r="C54" s="41" t="s">
        <v>16</v>
      </c>
      <c r="D54" s="42" t="s">
        <v>42</v>
      </c>
      <c r="E54" s="22">
        <v>10893.712</v>
      </c>
      <c r="F54" s="22">
        <v>11609.1</v>
      </c>
      <c r="G54" s="22">
        <v>12525.649000000001</v>
      </c>
      <c r="H54" s="22">
        <v>13909.814</v>
      </c>
      <c r="I54" s="22">
        <v>14970.795</v>
      </c>
      <c r="J54" s="22">
        <v>15146.213</v>
      </c>
      <c r="K54" s="22">
        <v>16362.584000000001</v>
      </c>
      <c r="L54" s="22">
        <v>18012.512090333876</v>
      </c>
      <c r="M54" s="22">
        <v>19324.723596114698</v>
      </c>
      <c r="N54" s="22">
        <v>20481.810746155661</v>
      </c>
      <c r="O54" s="22">
        <v>21441.383579613055</v>
      </c>
    </row>
    <row r="55" spans="1:17" x14ac:dyDescent="0.25">
      <c r="A55" s="39">
        <f>A54+1</f>
        <v>44</v>
      </c>
      <c r="B55" s="41" t="s">
        <v>88</v>
      </c>
      <c r="C55" s="41" t="s">
        <v>89</v>
      </c>
      <c r="D55" s="42" t="s">
        <v>42</v>
      </c>
      <c r="E55" s="22">
        <v>9073.8649999999998</v>
      </c>
      <c r="F55" s="22">
        <v>9629.9770000000008</v>
      </c>
      <c r="G55" s="22">
        <v>10391.066000000001</v>
      </c>
      <c r="H55" s="22">
        <v>11462.378000000001</v>
      </c>
      <c r="I55" s="22">
        <v>12257.846</v>
      </c>
      <c r="J55" s="22">
        <v>12428.168</v>
      </c>
      <c r="K55" s="22">
        <v>13481.171</v>
      </c>
      <c r="L55" s="22">
        <v>14817.795401722504</v>
      </c>
      <c r="M55" s="22">
        <v>15897.271796737987</v>
      </c>
      <c r="N55" s="22">
        <v>16849.136842839471</v>
      </c>
      <c r="O55" s="22">
        <v>17638.518903926502</v>
      </c>
    </row>
    <row r="56" spans="1:17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22">
        <v>1819.847</v>
      </c>
      <c r="F56" s="22">
        <v>1979.123</v>
      </c>
      <c r="G56" s="22">
        <v>2134.5830000000001</v>
      </c>
      <c r="H56" s="22">
        <v>2447.4360000000001</v>
      </c>
      <c r="I56" s="22">
        <v>2712.9490000000001</v>
      </c>
      <c r="J56" s="22">
        <v>2718.0450000000001</v>
      </c>
      <c r="K56" s="22">
        <v>2881.413</v>
      </c>
      <c r="L56" s="22">
        <v>3194.7166886113719</v>
      </c>
      <c r="M56" s="22">
        <v>3427.4517993767099</v>
      </c>
      <c r="N56" s="22">
        <v>3632.6739033161894</v>
      </c>
      <c r="O56" s="22">
        <v>3802.8646756865537</v>
      </c>
    </row>
    <row r="57" spans="1:17" x14ac:dyDescent="0.25">
      <c r="A57" s="14">
        <f>A56+1</f>
        <v>46</v>
      </c>
      <c r="B57" s="26" t="s">
        <v>18</v>
      </c>
      <c r="C57" s="1" t="s">
        <v>19</v>
      </c>
      <c r="D57" s="3" t="s">
        <v>42</v>
      </c>
      <c r="E57" s="22">
        <v>3386.85</v>
      </c>
      <c r="F57" s="22">
        <v>3642.0329999999999</v>
      </c>
      <c r="G57" s="22">
        <v>3846.54</v>
      </c>
      <c r="H57" s="22">
        <v>4254.8389999999999</v>
      </c>
      <c r="I57" s="22">
        <v>4371.9660000000003</v>
      </c>
      <c r="J57" s="22">
        <v>4286.2079999999996</v>
      </c>
      <c r="K57" s="22">
        <v>4591.7120000000004</v>
      </c>
      <c r="L57" s="22">
        <v>5041</v>
      </c>
      <c r="M57" s="22">
        <v>5319</v>
      </c>
      <c r="N57" s="22">
        <v>5626</v>
      </c>
      <c r="O57" s="22">
        <v>5962</v>
      </c>
    </row>
    <row r="58" spans="1:17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22">
        <v>574.44000000000005</v>
      </c>
      <c r="F58" s="22">
        <v>692.54600000000005</v>
      </c>
      <c r="G58" s="22">
        <v>770.01599999999996</v>
      </c>
      <c r="H58" s="22">
        <v>737.52300000000002</v>
      </c>
      <c r="I58" s="22">
        <v>683.41200000000003</v>
      </c>
      <c r="J58" s="22">
        <v>914.02200000000005</v>
      </c>
      <c r="K58" s="22">
        <v>1312.694</v>
      </c>
      <c r="L58" s="22">
        <v>1181.4246000000001</v>
      </c>
      <c r="M58" s="22">
        <v>1287.7528140000002</v>
      </c>
      <c r="N58" s="22">
        <v>1362.0788365414553</v>
      </c>
      <c r="O58" s="22">
        <v>1443.4258840135365</v>
      </c>
    </row>
    <row r="59" spans="1:17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8"/>
      <c r="Q59" s="38"/>
    </row>
    <row r="60" spans="1:17" x14ac:dyDescent="0.25">
      <c r="A60" s="14">
        <f>A58+1</f>
        <v>48</v>
      </c>
      <c r="B60" s="27" t="s">
        <v>129</v>
      </c>
      <c r="C60" s="15" t="s">
        <v>95</v>
      </c>
      <c r="D60" s="16" t="s">
        <v>96</v>
      </c>
      <c r="E60" s="23">
        <v>1986.096</v>
      </c>
      <c r="F60" s="23">
        <v>1968.9570000000001</v>
      </c>
      <c r="G60" s="23">
        <v>1950.116</v>
      </c>
      <c r="H60" s="23">
        <v>1934.3789999999999</v>
      </c>
      <c r="I60" s="23">
        <v>1919.9680000000001</v>
      </c>
      <c r="J60" s="23">
        <v>1907.675</v>
      </c>
      <c r="K60" s="23">
        <v>1893.223</v>
      </c>
      <c r="L60" s="23">
        <v>1875.7570000000001</v>
      </c>
      <c r="M60" s="23">
        <v>1879.921</v>
      </c>
      <c r="N60" s="23">
        <v>1869.258</v>
      </c>
      <c r="O60" s="23">
        <v>1858.4690000000001</v>
      </c>
      <c r="P60" s="37"/>
      <c r="Q60" s="38"/>
    </row>
    <row r="61" spans="1:17" x14ac:dyDescent="0.25">
      <c r="A61" s="14">
        <f>A60+1</f>
        <v>49</v>
      </c>
      <c r="B61" s="15" t="s">
        <v>97</v>
      </c>
      <c r="C61" s="15" t="s">
        <v>98</v>
      </c>
      <c r="D61" s="16" t="s">
        <v>47</v>
      </c>
      <c r="E61" s="23"/>
      <c r="F61" s="23">
        <f t="shared" ref="F61:O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-0.92255376149560675</v>
      </c>
      <c r="M61" s="23">
        <f t="shared" si="5"/>
        <v>0.2219903750858947</v>
      </c>
      <c r="N61" s="23">
        <f t="shared" si="5"/>
        <v>-0.56720468572881089</v>
      </c>
      <c r="O61" s="23">
        <f t="shared" si="5"/>
        <v>-0.57718089209728873</v>
      </c>
      <c r="P61" s="38"/>
      <c r="Q61" s="38"/>
    </row>
    <row r="62" spans="1:17" x14ac:dyDescent="0.25">
      <c r="A62" s="14">
        <f t="shared" ref="A62:A68" si="6">A61+1</f>
        <v>50</v>
      </c>
      <c r="B62" s="28" t="s">
        <v>130</v>
      </c>
      <c r="C62" s="15" t="s">
        <v>99</v>
      </c>
      <c r="D62" s="16" t="s">
        <v>96</v>
      </c>
      <c r="E62" s="23">
        <v>1472.6</v>
      </c>
      <c r="F62" s="23">
        <v>1450.3</v>
      </c>
      <c r="G62" s="23">
        <v>1423.4</v>
      </c>
      <c r="H62" s="23">
        <v>1410.8</v>
      </c>
      <c r="I62" s="23">
        <v>1399.5</v>
      </c>
      <c r="J62" s="23">
        <v>1390.1</v>
      </c>
      <c r="K62" s="23">
        <v>1381.4</v>
      </c>
      <c r="L62" s="23">
        <v>1386.1</v>
      </c>
      <c r="M62" s="23">
        <v>1382</v>
      </c>
      <c r="N62" s="23">
        <v>1376</v>
      </c>
      <c r="O62" s="23">
        <v>1365</v>
      </c>
      <c r="P62" s="37"/>
      <c r="Q62" s="38"/>
    </row>
    <row r="63" spans="1:17" x14ac:dyDescent="0.25">
      <c r="A63" s="14">
        <f t="shared" si="6"/>
        <v>51</v>
      </c>
      <c r="B63" s="15" t="s">
        <v>100</v>
      </c>
      <c r="C63" s="15" t="s">
        <v>101</v>
      </c>
      <c r="D63" s="16" t="s">
        <v>96</v>
      </c>
      <c r="E63" s="23">
        <v>994.2</v>
      </c>
      <c r="F63" s="23">
        <v>988.6</v>
      </c>
      <c r="G63" s="23">
        <v>980.3</v>
      </c>
      <c r="H63" s="23">
        <v>982.2</v>
      </c>
      <c r="I63" s="23">
        <v>971.3</v>
      </c>
      <c r="J63" s="23">
        <v>971.7</v>
      </c>
      <c r="K63" s="23">
        <v>934.6</v>
      </c>
      <c r="L63" s="23">
        <v>955.1</v>
      </c>
      <c r="M63" s="23">
        <v>956.34400000000005</v>
      </c>
      <c r="N63" s="23">
        <v>951.50400000000013</v>
      </c>
      <c r="O63" s="23">
        <v>943.89750000000015</v>
      </c>
      <c r="P63" s="37"/>
      <c r="Q63" s="38"/>
    </row>
    <row r="64" spans="1:17" x14ac:dyDescent="0.25">
      <c r="A64" s="14">
        <f t="shared" si="6"/>
        <v>52</v>
      </c>
      <c r="B64" s="15" t="s">
        <v>102</v>
      </c>
      <c r="C64" s="15" t="s">
        <v>103</v>
      </c>
      <c r="D64" s="16" t="s">
        <v>96</v>
      </c>
      <c r="E64" s="23">
        <v>896.1</v>
      </c>
      <c r="F64" s="23">
        <v>893.3</v>
      </c>
      <c r="G64" s="23">
        <v>894.8</v>
      </c>
      <c r="H64" s="23">
        <v>909.4</v>
      </c>
      <c r="I64" s="23">
        <v>910</v>
      </c>
      <c r="J64" s="23">
        <v>893</v>
      </c>
      <c r="K64" s="23">
        <v>864</v>
      </c>
      <c r="L64" s="23">
        <v>888.2</v>
      </c>
      <c r="M64" s="23">
        <v>886.42360000000008</v>
      </c>
      <c r="N64" s="23">
        <v>884.65075280000008</v>
      </c>
      <c r="O64" s="23">
        <v>881.99680054160012</v>
      </c>
      <c r="P64" s="38"/>
      <c r="Q64" s="38"/>
    </row>
    <row r="65" spans="1:17" x14ac:dyDescent="0.25">
      <c r="A65" s="36">
        <f t="shared" si="6"/>
        <v>53</v>
      </c>
      <c r="B65" s="26" t="s">
        <v>104</v>
      </c>
      <c r="C65" s="26" t="s">
        <v>105</v>
      </c>
      <c r="D65" s="31" t="s">
        <v>47</v>
      </c>
      <c r="E65" s="23">
        <f>[1]OutputSUMMARY!H16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O65" si="7">(J64/I64)*100-100</f>
        <v>-1.8681318681318686</v>
      </c>
      <c r="K65" s="23">
        <f t="shared" si="7"/>
        <v>-3.2474804031354978</v>
      </c>
      <c r="L65" s="23">
        <f t="shared" si="7"/>
        <v>2.800925925925938</v>
      </c>
      <c r="M65" s="23">
        <f t="shared" si="7"/>
        <v>-0.20000000000000284</v>
      </c>
      <c r="N65" s="23">
        <f t="shared" si="7"/>
        <v>-0.20000000000000284</v>
      </c>
      <c r="O65" s="23">
        <f t="shared" si="7"/>
        <v>-0.29999999999999716</v>
      </c>
      <c r="P65" s="38"/>
      <c r="Q65" s="38"/>
    </row>
    <row r="66" spans="1:17" x14ac:dyDescent="0.25">
      <c r="A66" s="36">
        <f t="shared" si="6"/>
        <v>54</v>
      </c>
      <c r="B66" s="26" t="s">
        <v>106</v>
      </c>
      <c r="C66" s="26" t="s">
        <v>107</v>
      </c>
      <c r="D66" s="31" t="s">
        <v>47</v>
      </c>
      <c r="E66" s="23">
        <f t="shared" ref="E66:O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67.65600115824526</v>
      </c>
      <c r="L66" s="23">
        <f t="shared" si="8"/>
        <v>68.905562369237444</v>
      </c>
      <c r="M66" s="23">
        <f t="shared" si="8"/>
        <v>69.2</v>
      </c>
      <c r="N66" s="23">
        <f t="shared" si="8"/>
        <v>69.150000000000006</v>
      </c>
      <c r="O66" s="23">
        <f t="shared" si="8"/>
        <v>69.150000000000006</v>
      </c>
      <c r="P66" s="38"/>
      <c r="Q66" s="38"/>
    </row>
    <row r="67" spans="1:17" x14ac:dyDescent="0.25">
      <c r="A67" s="36">
        <f t="shared" si="6"/>
        <v>55</v>
      </c>
      <c r="B67" s="26" t="s">
        <v>108</v>
      </c>
      <c r="C67" s="26" t="s">
        <v>0</v>
      </c>
      <c r="D67" s="31" t="s">
        <v>47</v>
      </c>
      <c r="E67" s="23">
        <v>9.8772882719774699</v>
      </c>
      <c r="F67" s="23">
        <v>9.6398948007283014</v>
      </c>
      <c r="G67" s="23">
        <v>8.7116188921758653</v>
      </c>
      <c r="H67" s="23">
        <v>7.411932396660557</v>
      </c>
      <c r="I67" s="23">
        <v>6.3111294141871719</v>
      </c>
      <c r="J67" s="23">
        <v>8.1</v>
      </c>
      <c r="K67" s="23">
        <v>7.5540338112561516</v>
      </c>
      <c r="L67" s="23">
        <v>7.0045021463721078</v>
      </c>
      <c r="M67" s="23">
        <v>7.3112185573391972</v>
      </c>
      <c r="N67" s="23">
        <v>7.0260605525567996</v>
      </c>
      <c r="O67" s="23">
        <v>6.5579895548404377</v>
      </c>
      <c r="P67" s="38"/>
      <c r="Q67" s="38"/>
    </row>
    <row r="68" spans="1:17" x14ac:dyDescent="0.2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23">
        <v>10.668831134854171</v>
      </c>
      <c r="F68" s="23">
        <v>9.5873061285362926</v>
      </c>
      <c r="G68" s="23">
        <v>8.675458680505546</v>
      </c>
      <c r="H68" s="23">
        <v>7.9701487607341504</v>
      </c>
      <c r="I68" s="23">
        <v>7.5118523603613578</v>
      </c>
      <c r="J68" s="23">
        <v>7.2852238341190585</v>
      </c>
      <c r="K68" s="23">
        <v>7.1548452421217261</v>
      </c>
      <c r="L68" s="23">
        <v>7.0666970185073517</v>
      </c>
      <c r="M68" s="23">
        <v>7.006678454327365</v>
      </c>
      <c r="N68" s="23">
        <v>6.9544693534196744</v>
      </c>
      <c r="O68" s="23">
        <v>6.9202035299233682</v>
      </c>
      <c r="P68" s="38"/>
      <c r="Q68" s="38"/>
    </row>
    <row r="69" spans="1:17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8"/>
      <c r="Q69" s="38"/>
    </row>
    <row r="70" spans="1:17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23">
        <v>818</v>
      </c>
      <c r="F70" s="23">
        <v>859</v>
      </c>
      <c r="G70" s="23">
        <v>926</v>
      </c>
      <c r="H70" s="23">
        <v>1004</v>
      </c>
      <c r="I70" s="23">
        <v>1076</v>
      </c>
      <c r="J70" s="23">
        <v>1143</v>
      </c>
      <c r="K70" s="23">
        <v>1277</v>
      </c>
      <c r="L70" s="23">
        <v>1379.16</v>
      </c>
      <c r="M70" s="23">
        <v>1482.597</v>
      </c>
      <c r="N70" s="23">
        <v>1574.518014</v>
      </c>
      <c r="O70" s="23">
        <v>1653.2439147</v>
      </c>
      <c r="P70" s="38"/>
      <c r="Q70" s="38"/>
    </row>
    <row r="71" spans="1:17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23">
        <v>6.9281045751634025</v>
      </c>
      <c r="F71" s="23">
        <v>5.012224938875292</v>
      </c>
      <c r="G71" s="23">
        <v>7.7997671711292185</v>
      </c>
      <c r="H71" s="23">
        <v>8.4233261339092849</v>
      </c>
      <c r="I71" s="23">
        <v>7.1713147410358431</v>
      </c>
      <c r="J71" s="23">
        <v>6.2267657992564978</v>
      </c>
      <c r="K71" s="23">
        <v>11.723534558180233</v>
      </c>
      <c r="L71" s="23">
        <v>8</v>
      </c>
      <c r="M71" s="23">
        <v>7.5</v>
      </c>
      <c r="N71" s="23">
        <v>6.2</v>
      </c>
      <c r="O71" s="23">
        <v>5</v>
      </c>
      <c r="P71" s="38"/>
      <c r="Q71" s="38"/>
    </row>
    <row r="72" spans="1:17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8">
        <v>2.5520600870496253</v>
      </c>
      <c r="F72" s="18">
        <f>(F5/F64)/(E5/E64)*100-100</f>
        <v>2.6894835715525574</v>
      </c>
      <c r="G72" s="18">
        <f t="shared" ref="G72:N72" si="9">(G5/G64)/(F5/F64)*100-100</f>
        <v>3.1392878336128405</v>
      </c>
      <c r="H72" s="18">
        <f t="shared" si="9"/>
        <v>2.3223129654851959</v>
      </c>
      <c r="I72" s="18">
        <f t="shared" si="9"/>
        <v>2.5020755115209283</v>
      </c>
      <c r="J72" s="18">
        <f t="shared" si="9"/>
        <v>-0.34122806025619923</v>
      </c>
      <c r="K72" s="18">
        <f t="shared" si="9"/>
        <v>7.5610994906844695</v>
      </c>
      <c r="L72" s="18">
        <f t="shared" si="9"/>
        <v>-1.1655483457403193</v>
      </c>
      <c r="M72" s="18">
        <f t="shared" si="9"/>
        <v>-0.40563059489582542</v>
      </c>
      <c r="N72" s="18">
        <f t="shared" si="9"/>
        <v>3.2197601426075693</v>
      </c>
      <c r="O72" s="18">
        <f>(O5/O64)/(N5/N64)*100-100</f>
        <v>3.2986316838721876</v>
      </c>
      <c r="P72" s="37"/>
      <c r="Q72" s="38"/>
    </row>
    <row r="73" spans="1:17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8"/>
      <c r="Q73" s="38"/>
    </row>
    <row r="74" spans="1:17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23">
        <v>24538.134923523783</v>
      </c>
      <c r="F74" s="23">
        <v>25066.492049714288</v>
      </c>
      <c r="G74" s="23">
        <v>25666.336041343788</v>
      </c>
      <c r="H74" s="23">
        <v>26310.71865050813</v>
      </c>
      <c r="I74" s="23">
        <v>26938.314077300704</v>
      </c>
      <c r="J74" s="23">
        <v>27476.376764699718</v>
      </c>
      <c r="K74" s="23">
        <v>28010.592329260355</v>
      </c>
      <c r="L74" s="23">
        <v>28560.286595624897</v>
      </c>
      <c r="M74" s="23">
        <v>29096.724692181229</v>
      </c>
      <c r="N74" s="23">
        <v>29699.280056747102</v>
      </c>
      <c r="O74" s="23">
        <v>30356.459284347671</v>
      </c>
      <c r="P74" s="38"/>
      <c r="Q74" s="38"/>
    </row>
    <row r="75" spans="1:17" x14ac:dyDescent="0.25">
      <c r="A75" s="24">
        <v>61</v>
      </c>
      <c r="B75" s="26" t="s">
        <v>2</v>
      </c>
      <c r="C75" s="26" t="s">
        <v>122</v>
      </c>
      <c r="D75" s="31" t="s">
        <v>110</v>
      </c>
      <c r="E75" s="23">
        <v>2.263443986107319</v>
      </c>
      <c r="F75" s="23">
        <f>(F74/E74)*100-100</f>
        <v>2.1532081710252271</v>
      </c>
      <c r="G75" s="23">
        <f t="shared" ref="G75:O75" si="10">(G74/F74)*100-100</f>
        <v>2.3930113174185976</v>
      </c>
      <c r="H75" s="23">
        <f t="shared" si="10"/>
        <v>2.5106139346354723</v>
      </c>
      <c r="I75" s="23">
        <f t="shared" si="10"/>
        <v>2.3853222526115019</v>
      </c>
      <c r="J75" s="23">
        <f t="shared" si="10"/>
        <v>1.9973881285035873</v>
      </c>
      <c r="K75" s="23">
        <f t="shared" si="10"/>
        <v>1.9442722347837673</v>
      </c>
      <c r="L75" s="23">
        <f t="shared" si="10"/>
        <v>1.9624514180313355</v>
      </c>
      <c r="M75" s="23">
        <f t="shared" si="10"/>
        <v>1.8782658036719653</v>
      </c>
      <c r="N75" s="23">
        <f t="shared" si="10"/>
        <v>2.0708700753792755</v>
      </c>
      <c r="O75" s="23">
        <f t="shared" si="10"/>
        <v>2.2127783109384467</v>
      </c>
      <c r="P75" s="38"/>
      <c r="Q75" s="38"/>
    </row>
    <row r="76" spans="1:17" x14ac:dyDescent="0.25">
      <c r="A76" s="24">
        <v>62</v>
      </c>
      <c r="B76" s="26" t="s">
        <v>123</v>
      </c>
      <c r="C76" s="26" t="s">
        <v>124</v>
      </c>
      <c r="D76" s="31" t="s">
        <v>47</v>
      </c>
      <c r="E76" s="23">
        <v>0.27433227630119034</v>
      </c>
      <c r="F76" s="23">
        <v>0.30076906782356899</v>
      </c>
      <c r="G76" s="23">
        <v>0.24702860068174887</v>
      </c>
      <c r="H76" s="23">
        <v>0.12654390415735081</v>
      </c>
      <c r="I76" s="23">
        <v>-6.1870163318889129E-2</v>
      </c>
      <c r="J76" s="23">
        <v>-0.22750002187631821</v>
      </c>
      <c r="K76" s="23">
        <v>-0.26899663694512482</v>
      </c>
      <c r="L76" s="23">
        <v>-0.18334157513515237</v>
      </c>
      <c r="M76" s="23">
        <v>-0.15270239762508739</v>
      </c>
      <c r="N76" s="23">
        <v>-0.16584465186366232</v>
      </c>
      <c r="O76" s="23">
        <v>-0.20894433607657989</v>
      </c>
      <c r="P76" s="38"/>
      <c r="Q76" s="38"/>
    </row>
    <row r="77" spans="1:17" x14ac:dyDescent="0.25">
      <c r="A77" s="24">
        <v>63</v>
      </c>
      <c r="B77" s="26" t="s">
        <v>125</v>
      </c>
      <c r="C77" s="26" t="s">
        <v>126</v>
      </c>
      <c r="D77" s="31" t="s">
        <v>47</v>
      </c>
      <c r="E77" s="23">
        <v>0.98544322788560867</v>
      </c>
      <c r="F77" s="23">
        <v>0.69368057486461221</v>
      </c>
      <c r="G77" s="23">
        <v>0.89122347913299504</v>
      </c>
      <c r="H77" s="23">
        <v>1.0847130255377393</v>
      </c>
      <c r="I77" s="23">
        <v>1.1379717592033998</v>
      </c>
      <c r="J77" s="23">
        <v>0.91997530187395704</v>
      </c>
      <c r="K77" s="23">
        <v>0.90595684826504053</v>
      </c>
      <c r="L77" s="23">
        <v>0.8281234977609564</v>
      </c>
      <c r="M77" s="23">
        <v>0.64908007930026479</v>
      </c>
      <c r="N77" s="23">
        <v>0.73659882147821776</v>
      </c>
      <c r="O77" s="23">
        <v>0.79793154098727537</v>
      </c>
    </row>
    <row r="78" spans="1:17" x14ac:dyDescent="0.25">
      <c r="A78" s="24">
        <f>A77+1</f>
        <v>64</v>
      </c>
      <c r="B78" s="26" t="s">
        <v>127</v>
      </c>
      <c r="C78" s="26" t="s">
        <v>128</v>
      </c>
      <c r="D78" s="31" t="s">
        <v>47</v>
      </c>
      <c r="E78" s="23">
        <v>1.0036684819205199</v>
      </c>
      <c r="F78" s="23">
        <v>1.1587585283370458</v>
      </c>
      <c r="G78" s="23">
        <v>1.2547592376038534</v>
      </c>
      <c r="H78" s="23">
        <v>1.2993570049403824</v>
      </c>
      <c r="I78" s="23">
        <v>1.3092206567269911</v>
      </c>
      <c r="J78" s="23">
        <v>1.3049128485059485</v>
      </c>
      <c r="K78" s="23">
        <v>1.3073120234638513</v>
      </c>
      <c r="L78" s="23">
        <v>1.3176694954055315</v>
      </c>
      <c r="M78" s="23">
        <v>1.3818881219967878</v>
      </c>
      <c r="N78" s="23">
        <v>1.5001159057647202</v>
      </c>
      <c r="O78" s="23">
        <v>1.623791106027751</v>
      </c>
    </row>
    <row r="79" spans="1:17" x14ac:dyDescent="0.25">
      <c r="A79" s="24">
        <f>A78+1</f>
        <v>65</v>
      </c>
      <c r="B79" s="26" t="s">
        <v>3</v>
      </c>
      <c r="C79" s="26" t="s">
        <v>22</v>
      </c>
      <c r="D79" s="31" t="s">
        <v>47</v>
      </c>
      <c r="E79" s="23">
        <f>E5/E74*100-100</f>
        <v>0.13852347206564275</v>
      </c>
      <c r="F79" s="23">
        <f t="shared" ref="F79:O79" si="11">F5/F74*100-100</f>
        <v>0.34968175886704955</v>
      </c>
      <c r="G79" s="23">
        <f t="shared" si="11"/>
        <v>1.2507977692611973</v>
      </c>
      <c r="H79" s="23">
        <f t="shared" si="11"/>
        <v>2.7138344603068418</v>
      </c>
      <c r="I79" s="23">
        <f t="shared" si="11"/>
        <v>2.898807699912112</v>
      </c>
      <c r="J79" s="23">
        <f t="shared" si="11"/>
        <v>-1.3386872943607244</v>
      </c>
      <c r="K79" s="23">
        <f t="shared" si="11"/>
        <v>0.71672054764057691</v>
      </c>
      <c r="L79" s="23">
        <f t="shared" si="11"/>
        <v>0.36139545919984073</v>
      </c>
      <c r="M79" s="23">
        <f t="shared" si="11"/>
        <v>-2.0847189054821769</v>
      </c>
      <c r="N79" s="23">
        <f t="shared" si="11"/>
        <v>-1.1806381412693696</v>
      </c>
      <c r="O79" s="23">
        <f t="shared" si="11"/>
        <v>-0.43044208886820456</v>
      </c>
    </row>
    <row r="80" spans="1:17" x14ac:dyDescent="0.25">
      <c r="A80" s="24">
        <f>A79+1</f>
        <v>66</v>
      </c>
      <c r="B80" s="26" t="s">
        <v>3</v>
      </c>
      <c r="C80" s="26" t="s">
        <v>22</v>
      </c>
      <c r="D80" s="31" t="s">
        <v>42</v>
      </c>
      <c r="E80" s="22">
        <f>E5-E74</f>
        <v>33.991076476217131</v>
      </c>
      <c r="F80" s="22">
        <f t="shared" ref="F80:O80" si="12">F5-F74</f>
        <v>87.652950285711995</v>
      </c>
      <c r="G80" s="22">
        <f t="shared" si="12"/>
        <v>321.03395865621133</v>
      </c>
      <c r="H80" s="22">
        <f t="shared" si="12"/>
        <v>714.02934949186965</v>
      </c>
      <c r="I80" s="22">
        <f t="shared" si="12"/>
        <v>780.88992269929804</v>
      </c>
      <c r="J80" s="22">
        <f t="shared" si="12"/>
        <v>-367.82276469971839</v>
      </c>
      <c r="K80" s="22">
        <f t="shared" si="12"/>
        <v>200.7576707396438</v>
      </c>
      <c r="L80" s="22">
        <f t="shared" si="12"/>
        <v>103.21557889104952</v>
      </c>
      <c r="M80" s="22">
        <f t="shared" si="12"/>
        <v>-606.58492053400187</v>
      </c>
      <c r="N80" s="22">
        <f t="shared" si="12"/>
        <v>-350.64102803236528</v>
      </c>
      <c r="O80" s="22">
        <f t="shared" si="12"/>
        <v>-130.66697744997145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30CF5-1958-45D1-9DA0-DA9E1EC3318B}">
  <dimension ref="A1:S80"/>
  <sheetViews>
    <sheetView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  <col min="5" max="5" width="14.85546875" customWidth="1"/>
    <col min="6" max="6" width="9.7109375" bestFit="1" customWidth="1"/>
    <col min="7" max="7" width="9.85546875" bestFit="1" customWidth="1"/>
    <col min="8" max="8" width="10" bestFit="1" customWidth="1"/>
    <col min="9" max="9" width="9.5703125" bestFit="1" customWidth="1"/>
    <col min="11" max="11" width="9.5703125" bestFit="1" customWidth="1"/>
    <col min="12" max="12" width="9.85546875" bestFit="1" customWidth="1"/>
    <col min="13" max="13" width="10" bestFit="1" customWidth="1"/>
    <col min="14" max="15" width="10.140625" bestFit="1" customWidth="1"/>
    <col min="16" max="16" width="13.42578125" customWidth="1"/>
  </cols>
  <sheetData>
    <row r="1" spans="1:16" ht="20.25" x14ac:dyDescent="0.3">
      <c r="A1" s="2" t="s">
        <v>23</v>
      </c>
      <c r="B1" s="1"/>
      <c r="C1" s="1"/>
      <c r="D1" s="3"/>
      <c r="E1" s="25" t="s">
        <v>133</v>
      </c>
      <c r="F1" s="25" t="s">
        <v>24</v>
      </c>
      <c r="G1" s="25" t="s">
        <v>25</v>
      </c>
      <c r="H1" s="25" t="s">
        <v>26</v>
      </c>
      <c r="I1" s="25" t="s">
        <v>27</v>
      </c>
      <c r="J1" s="25" t="s">
        <v>28</v>
      </c>
      <c r="K1" s="25" t="s">
        <v>29</v>
      </c>
      <c r="L1" s="25" t="s">
        <v>30</v>
      </c>
      <c r="M1" s="25" t="s">
        <v>31</v>
      </c>
      <c r="N1" s="25" t="s">
        <v>32</v>
      </c>
      <c r="O1" s="25" t="s">
        <v>33</v>
      </c>
      <c r="P1" s="25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51">
        <v>2026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7">
        <f>'10.02.2023_SP_2023_2026'!E5-'1.12.2022_VTBI_2023_2025'!E5</f>
        <v>0</v>
      </c>
      <c r="F5" s="17">
        <f>'10.02.2023_SP_2023_2026'!F5-'1.12.2022_VTBI_2023_2025'!F5</f>
        <v>0</v>
      </c>
      <c r="G5" s="17">
        <f>'10.02.2023_SP_2023_2026'!G5-'1.12.2022_VTBI_2023_2025'!G5</f>
        <v>0</v>
      </c>
      <c r="H5" s="17">
        <f>'10.02.2023_SP_2023_2026'!H5-'1.12.2022_VTBI_2023_2025'!H5</f>
        <v>0</v>
      </c>
      <c r="I5" s="17">
        <f>'10.02.2023_SP_2023_2026'!I5-'1.12.2022_VTBI_2023_2025'!I5</f>
        <v>0</v>
      </c>
      <c r="J5" s="17">
        <f>'10.02.2023_SP_2023_2026'!J5-'1.12.2022_VTBI_2023_2025'!J5</f>
        <v>0</v>
      </c>
      <c r="K5" s="17">
        <f>'10.02.2023_SP_2023_2026'!K5-'1.12.2022_VTBI_2023_2025'!K5</f>
        <v>0</v>
      </c>
      <c r="L5" s="17">
        <f>'10.02.2023_SP_2023_2026'!L5-'1.12.2022_VTBI_2023_2025'!L5</f>
        <v>55.652968784084806</v>
      </c>
      <c r="M5" s="17">
        <f>'10.02.2023_SP_2023_2026'!M5-'1.12.2022_VTBI_2023_2025'!M5</f>
        <v>229.01508097876285</v>
      </c>
      <c r="N5" s="17">
        <f>'10.02.2023_SP_2023_2026'!N5-'1.12.2022_VTBI_2023_2025'!N5</f>
        <v>-55.101079036121519</v>
      </c>
      <c r="O5" s="17">
        <f>'10.02.2023_SP_2023_2026'!O5-'1.12.2022_VTBI_2023_2025'!O5</f>
        <v>-77.811731281253742</v>
      </c>
      <c r="P5" s="18">
        <f>'10.02.2023_SP_2023_2026'!P5-'1.12.2022_VTBI_2023_2025'!P5</f>
        <v>30984.495656797499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7">
        <f>'10.02.2023_SP_2023_2026'!E6-'1.12.2022_VTBI_2023_2025'!E6</f>
        <v>0</v>
      </c>
      <c r="F6" s="17">
        <f>'10.02.2023_SP_2023_2026'!F6-'1.12.2022_VTBI_2023_2025'!F6</f>
        <v>0</v>
      </c>
      <c r="G6" s="17">
        <f>'10.02.2023_SP_2023_2026'!G6-'1.12.2022_VTBI_2023_2025'!G6</f>
        <v>0</v>
      </c>
      <c r="H6" s="17">
        <f>'10.02.2023_SP_2023_2026'!H6-'1.12.2022_VTBI_2023_2025'!H6</f>
        <v>0</v>
      </c>
      <c r="I6" s="17">
        <f>'10.02.2023_SP_2023_2026'!I6-'1.12.2022_VTBI_2023_2025'!I6</f>
        <v>0</v>
      </c>
      <c r="J6" s="17">
        <f>'10.02.2023_SP_2023_2026'!J6-'1.12.2022_VTBI_2023_2025'!J6</f>
        <v>0</v>
      </c>
      <c r="K6" s="17">
        <f>'10.02.2023_SP_2023_2026'!K6-'1.12.2022_VTBI_2023_2025'!K6</f>
        <v>0</v>
      </c>
      <c r="L6" s="17">
        <f>'10.02.2023_SP_2023_2026'!L6-'1.12.2022_VTBI_2023_2025'!L6</f>
        <v>-45.946103653543105</v>
      </c>
      <c r="M6" s="17">
        <f>'10.02.2023_SP_2023_2026'!M6-'1.12.2022_VTBI_2023_2025'!M6</f>
        <v>1369.2277186125939</v>
      </c>
      <c r="N6" s="17">
        <f>'10.02.2023_SP_2023_2026'!N6-'1.12.2022_VTBI_2023_2025'!N6</f>
        <v>1473.6698912957218</v>
      </c>
      <c r="O6" s="17">
        <f>'10.02.2023_SP_2023_2026'!O6-'1.12.2022_VTBI_2023_2025'!O6</f>
        <v>1551.8249205170723</v>
      </c>
      <c r="P6" s="18">
        <f>'10.02.2023_SP_2023_2026'!P6-'1.12.2022_VTBI_2023_2025'!P6</f>
        <v>51738.963534646609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7">
        <f>'10.02.2023_SP_2023_2026'!E7-'1.12.2022_VTBI_2023_2025'!E7</f>
        <v>0</v>
      </c>
      <c r="F7" s="17">
        <f>'10.02.2023_SP_2023_2026'!F7-'1.12.2022_VTBI_2023_2025'!F7</f>
        <v>0</v>
      </c>
      <c r="G7" s="17">
        <f>'10.02.2023_SP_2023_2026'!G7-'1.12.2022_VTBI_2023_2025'!G7</f>
        <v>0</v>
      </c>
      <c r="H7" s="17">
        <f>'10.02.2023_SP_2023_2026'!H7-'1.12.2022_VTBI_2023_2025'!H7</f>
        <v>0</v>
      </c>
      <c r="I7" s="17">
        <f>'10.02.2023_SP_2023_2026'!I7-'1.12.2022_VTBI_2023_2025'!I7</f>
        <v>0</v>
      </c>
      <c r="J7" s="17">
        <f>'10.02.2023_SP_2023_2026'!J7-'1.12.2022_VTBI_2023_2025'!J7</f>
        <v>0</v>
      </c>
      <c r="K7" s="17">
        <f>'10.02.2023_SP_2023_2026'!K7-'1.12.2022_VTBI_2023_2025'!K7</f>
        <v>0</v>
      </c>
      <c r="L7" s="17">
        <f>'10.02.2023_SP_2023_2026'!L7-'1.12.2022_VTBI_2023_2025'!L7</f>
        <v>0.19727155483195702</v>
      </c>
      <c r="M7" s="17">
        <f>'10.02.2023_SP_2023_2026'!M7-'1.12.2022_VTBI_2023_2025'!M7</f>
        <v>0.60481832157999804</v>
      </c>
      <c r="N7" s="17">
        <f>'10.02.2023_SP_2023_2026'!N7-'1.12.2022_VTBI_2023_2025'!N7</f>
        <v>-1.0133206223219986</v>
      </c>
      <c r="O7" s="17">
        <f>'10.02.2023_SP_2023_2026'!O7-'1.12.2022_VTBI_2023_2025'!O7</f>
        <v>-7.1906051812973715E-2</v>
      </c>
      <c r="P7" s="18">
        <f>'10.02.2023_SP_2023_2026'!P7-'1.12.2022_VTBI_2023_2025'!P7</f>
        <v>2.7746968958100666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7">
        <f>'10.02.2023_SP_2023_2026'!E8-'1.12.2022_VTBI_2023_2025'!E8</f>
        <v>0</v>
      </c>
      <c r="F8" s="17">
        <f>'10.02.2023_SP_2023_2026'!F8-'1.12.2022_VTBI_2023_2025'!F8</f>
        <v>0</v>
      </c>
      <c r="G8" s="17">
        <f>'10.02.2023_SP_2023_2026'!G8-'1.12.2022_VTBI_2023_2025'!G8</f>
        <v>0</v>
      </c>
      <c r="H8" s="17">
        <f>'10.02.2023_SP_2023_2026'!H8-'1.12.2022_VTBI_2023_2025'!H8</f>
        <v>0</v>
      </c>
      <c r="I8" s="17">
        <f>'10.02.2023_SP_2023_2026'!I8-'1.12.2022_VTBI_2023_2025'!I8</f>
        <v>0</v>
      </c>
      <c r="J8" s="17">
        <f>'10.02.2023_SP_2023_2026'!J8-'1.12.2022_VTBI_2023_2025'!J8</f>
        <v>0</v>
      </c>
      <c r="K8" s="17">
        <f>'10.02.2023_SP_2023_2026'!K8-'1.12.2022_VTBI_2023_2025'!K8</f>
        <v>0</v>
      </c>
      <c r="L8" s="17">
        <f>'10.02.2023_SP_2023_2026'!L8-'1.12.2022_VTBI_2023_2025'!L8</f>
        <v>-0.13635516762109035</v>
      </c>
      <c r="M8" s="17">
        <f>'10.02.2023_SP_2023_2026'!M8-'1.12.2022_VTBI_2023_2025'!M8</f>
        <v>3.6018582982566159</v>
      </c>
      <c r="N8" s="17">
        <f>'10.02.2023_SP_2023_2026'!N8-'1.12.2022_VTBI_2023_2025'!N8</f>
        <v>6.9863016622676355E-2</v>
      </c>
      <c r="O8" s="17">
        <f>'10.02.2023_SP_2023_2026'!O8-'1.12.2022_VTBI_2023_2025'!O8</f>
        <v>-1.3162043567405135E-2</v>
      </c>
      <c r="P8" s="18">
        <f>'10.02.2023_SP_2023_2026'!P8-'1.12.2022_VTBI_2023_2025'!P8</f>
        <v>5.5240723013428408</v>
      </c>
    </row>
    <row r="9" spans="1:16" x14ac:dyDescent="0.25">
      <c r="A9" s="34"/>
      <c r="B9" s="20" t="s">
        <v>131</v>
      </c>
      <c r="C9" s="29" t="s">
        <v>50</v>
      </c>
      <c r="D9" s="30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51">
        <v>2026</v>
      </c>
    </row>
    <row r="10" spans="1:16" x14ac:dyDescent="0.25">
      <c r="A10" s="36">
        <f>A8+1</f>
        <v>5</v>
      </c>
      <c r="B10" s="26" t="s">
        <v>5</v>
      </c>
      <c r="C10" s="26" t="s">
        <v>6</v>
      </c>
      <c r="D10" s="31" t="s">
        <v>42</v>
      </c>
      <c r="E10" s="17">
        <f>'10.02.2023_SP_2023_2026'!E10-'1.12.2022_VTBI_2023_2025'!E10</f>
        <v>0</v>
      </c>
      <c r="F10" s="17">
        <f>'10.02.2023_SP_2023_2026'!F10-'1.12.2022_VTBI_2023_2025'!F10</f>
        <v>0</v>
      </c>
      <c r="G10" s="17">
        <f>'10.02.2023_SP_2023_2026'!G10-'1.12.2022_VTBI_2023_2025'!G10</f>
        <v>0</v>
      </c>
      <c r="H10" s="17">
        <f>'10.02.2023_SP_2023_2026'!H10-'1.12.2022_VTBI_2023_2025'!H10</f>
        <v>0</v>
      </c>
      <c r="I10" s="17">
        <f>'10.02.2023_SP_2023_2026'!I10-'1.12.2022_VTBI_2023_2025'!I10</f>
        <v>0</v>
      </c>
      <c r="J10" s="17">
        <f>'10.02.2023_SP_2023_2026'!J10-'1.12.2022_VTBI_2023_2025'!J10</f>
        <v>0</v>
      </c>
      <c r="K10" s="17">
        <f>'10.02.2023_SP_2023_2026'!K10-'1.12.2022_VTBI_2023_2025'!K10</f>
        <v>0</v>
      </c>
      <c r="L10" s="17">
        <f>'10.02.2023_SP_2023_2026'!L10-'1.12.2022_VTBI_2023_2025'!L10</f>
        <v>89.032753842355305</v>
      </c>
      <c r="M10" s="17">
        <f>'10.02.2023_SP_2023_2026'!M10-'1.12.2022_VTBI_2023_2025'!M10</f>
        <v>448.21171116487312</v>
      </c>
      <c r="N10" s="17">
        <f>'10.02.2023_SP_2023_2026'!N10-'1.12.2022_VTBI_2023_2025'!N10</f>
        <v>208.7840238213721</v>
      </c>
      <c r="O10" s="17">
        <f>'10.02.2023_SP_2023_2026'!O10-'1.12.2022_VTBI_2023_2025'!O10</f>
        <v>192.05590224817934</v>
      </c>
      <c r="P10" s="18">
        <f>'10.02.2023_SP_2023_2026'!P10-'1.12.2022_VTBI_2023_2025'!P10</f>
        <v>19473.9651517688</v>
      </c>
    </row>
    <row r="11" spans="1:16" x14ac:dyDescent="0.25">
      <c r="A11" s="36">
        <f t="shared" ref="A11:A16" si="0">A10+1</f>
        <v>6</v>
      </c>
      <c r="B11" s="26" t="s">
        <v>51</v>
      </c>
      <c r="C11" s="26" t="s">
        <v>7</v>
      </c>
      <c r="D11" s="31" t="s">
        <v>42</v>
      </c>
      <c r="E11" s="17">
        <f>'10.02.2023_SP_2023_2026'!E11-'1.12.2022_VTBI_2023_2025'!E11</f>
        <v>0</v>
      </c>
      <c r="F11" s="17">
        <f>'10.02.2023_SP_2023_2026'!F11-'1.12.2022_VTBI_2023_2025'!F11</f>
        <v>0</v>
      </c>
      <c r="G11" s="17">
        <f>'10.02.2023_SP_2023_2026'!G11-'1.12.2022_VTBI_2023_2025'!G11</f>
        <v>0</v>
      </c>
      <c r="H11" s="17">
        <f>'10.02.2023_SP_2023_2026'!H11-'1.12.2022_VTBI_2023_2025'!H11</f>
        <v>0</v>
      </c>
      <c r="I11" s="17">
        <f>'10.02.2023_SP_2023_2026'!I11-'1.12.2022_VTBI_2023_2025'!I11</f>
        <v>0</v>
      </c>
      <c r="J11" s="17">
        <f>'10.02.2023_SP_2023_2026'!J11-'1.12.2022_VTBI_2023_2025'!J11</f>
        <v>0</v>
      </c>
      <c r="K11" s="17">
        <f>'10.02.2023_SP_2023_2026'!K11-'1.12.2022_VTBI_2023_2025'!K11</f>
        <v>0</v>
      </c>
      <c r="L11" s="17">
        <f>'10.02.2023_SP_2023_2026'!L11-'1.12.2022_VTBI_2023_2025'!L11</f>
        <v>0</v>
      </c>
      <c r="M11" s="17">
        <f>'10.02.2023_SP_2023_2026'!M11-'1.12.2022_VTBI_2023_2025'!M11</f>
        <v>0</v>
      </c>
      <c r="N11" s="17">
        <f>'10.02.2023_SP_2023_2026'!N11-'1.12.2022_VTBI_2023_2025'!N11</f>
        <v>0</v>
      </c>
      <c r="O11" s="17">
        <f>'10.02.2023_SP_2023_2026'!O11-'1.12.2022_VTBI_2023_2025'!O11</f>
        <v>0</v>
      </c>
      <c r="P11" s="18">
        <f>'10.02.2023_SP_2023_2026'!P11-'1.12.2022_VTBI_2023_2025'!P11</f>
        <v>5637.276537411678</v>
      </c>
    </row>
    <row r="12" spans="1:16" x14ac:dyDescent="0.25">
      <c r="A12" s="36">
        <f t="shared" si="0"/>
        <v>7</v>
      </c>
      <c r="B12" s="26" t="s">
        <v>52</v>
      </c>
      <c r="C12" s="26" t="s">
        <v>8</v>
      </c>
      <c r="D12" s="31" t="s">
        <v>42</v>
      </c>
      <c r="E12" s="17">
        <f>'10.02.2023_SP_2023_2026'!E12-'1.12.2022_VTBI_2023_2025'!E12</f>
        <v>0</v>
      </c>
      <c r="F12" s="17">
        <f>'10.02.2023_SP_2023_2026'!F12-'1.12.2022_VTBI_2023_2025'!F12</f>
        <v>0</v>
      </c>
      <c r="G12" s="17">
        <f>'10.02.2023_SP_2023_2026'!G12-'1.12.2022_VTBI_2023_2025'!G12</f>
        <v>0</v>
      </c>
      <c r="H12" s="17">
        <f>'10.02.2023_SP_2023_2026'!H12-'1.12.2022_VTBI_2023_2025'!H12</f>
        <v>0</v>
      </c>
      <c r="I12" s="17">
        <f>'10.02.2023_SP_2023_2026'!I12-'1.12.2022_VTBI_2023_2025'!I12</f>
        <v>0</v>
      </c>
      <c r="J12" s="17">
        <f>'10.02.2023_SP_2023_2026'!J12-'1.12.2022_VTBI_2023_2025'!J12</f>
        <v>0</v>
      </c>
      <c r="K12" s="17">
        <f>'10.02.2023_SP_2023_2026'!K12-'1.12.2022_VTBI_2023_2025'!K12</f>
        <v>0</v>
      </c>
      <c r="L12" s="17">
        <f>'10.02.2023_SP_2023_2026'!L12-'1.12.2022_VTBI_2023_2025'!L12</f>
        <v>551.70047923182574</v>
      </c>
      <c r="M12" s="17">
        <f>'10.02.2023_SP_2023_2026'!M12-'1.12.2022_VTBI_2023_2025'!M12</f>
        <v>811.059929637202</v>
      </c>
      <c r="N12" s="17">
        <f>'10.02.2023_SP_2023_2026'!N12-'1.12.2022_VTBI_2023_2025'!N12</f>
        <v>705.21768594744572</v>
      </c>
      <c r="O12" s="17">
        <f>'10.02.2023_SP_2023_2026'!O12-'1.12.2022_VTBI_2023_2025'!O12</f>
        <v>754.72621070638888</v>
      </c>
      <c r="P12" s="18">
        <f>'10.02.2023_SP_2023_2026'!P12-'1.12.2022_VTBI_2023_2025'!P12</f>
        <v>10521.404418749702</v>
      </c>
    </row>
    <row r="13" spans="1:16" x14ac:dyDescent="0.25">
      <c r="A13" s="36">
        <f t="shared" si="0"/>
        <v>8</v>
      </c>
      <c r="B13" s="26" t="s">
        <v>53</v>
      </c>
      <c r="C13" s="26" t="s">
        <v>9</v>
      </c>
      <c r="D13" s="31" t="s">
        <v>42</v>
      </c>
      <c r="E13" s="17">
        <f>'10.02.2023_SP_2023_2026'!E13-'1.12.2022_VTBI_2023_2025'!E13</f>
        <v>0</v>
      </c>
      <c r="F13" s="17">
        <f>'10.02.2023_SP_2023_2026'!F13-'1.12.2022_VTBI_2023_2025'!F13</f>
        <v>0</v>
      </c>
      <c r="G13" s="17">
        <f>'10.02.2023_SP_2023_2026'!G13-'1.12.2022_VTBI_2023_2025'!G13</f>
        <v>0</v>
      </c>
      <c r="H13" s="17">
        <f>'10.02.2023_SP_2023_2026'!H13-'1.12.2022_VTBI_2023_2025'!H13</f>
        <v>0</v>
      </c>
      <c r="I13" s="17">
        <f>'10.02.2023_SP_2023_2026'!I13-'1.12.2022_VTBI_2023_2025'!I13</f>
        <v>0</v>
      </c>
      <c r="J13" s="17">
        <f>'10.02.2023_SP_2023_2026'!J13-'1.12.2022_VTBI_2023_2025'!J13</f>
        <v>0</v>
      </c>
      <c r="K13" s="17">
        <f>'10.02.2023_SP_2023_2026'!K13-'1.12.2022_VTBI_2023_2025'!K13</f>
        <v>0</v>
      </c>
      <c r="L13" s="17">
        <f>'10.02.2023_SP_2023_2026'!L13-'1.12.2022_VTBI_2023_2025'!L13</f>
        <v>54.545488649496292</v>
      </c>
      <c r="M13" s="17">
        <f>'10.02.2023_SP_2023_2026'!M13-'1.12.2022_VTBI_2023_2025'!M13</f>
        <v>192.45137347972013</v>
      </c>
      <c r="N13" s="17">
        <f>'10.02.2023_SP_2023_2026'!N13-'1.12.2022_VTBI_2023_2025'!N13</f>
        <v>184.93077735859515</v>
      </c>
      <c r="O13" s="17">
        <f>'10.02.2023_SP_2023_2026'!O13-'1.12.2022_VTBI_2023_2025'!O13</f>
        <v>241.54072458703831</v>
      </c>
      <c r="P13" s="18">
        <f>'10.02.2023_SP_2023_2026'!P13-'1.12.2022_VTBI_2023_2025'!P13</f>
        <v>7796.6603939130582</v>
      </c>
    </row>
    <row r="14" spans="1:16" x14ac:dyDescent="0.25">
      <c r="A14" s="36">
        <f t="shared" si="0"/>
        <v>9</v>
      </c>
      <c r="B14" s="26" t="s">
        <v>54</v>
      </c>
      <c r="C14" s="26" t="s">
        <v>10</v>
      </c>
      <c r="D14" s="31" t="s">
        <v>42</v>
      </c>
      <c r="E14" s="17">
        <f>'10.02.2023_SP_2023_2026'!E14-'1.12.2022_VTBI_2023_2025'!E14</f>
        <v>0</v>
      </c>
      <c r="F14" s="17">
        <f>'10.02.2023_SP_2023_2026'!F14-'1.12.2022_VTBI_2023_2025'!F14</f>
        <v>0</v>
      </c>
      <c r="G14" s="17">
        <f>'10.02.2023_SP_2023_2026'!G14-'1.12.2022_VTBI_2023_2025'!G14</f>
        <v>0</v>
      </c>
      <c r="H14" s="17">
        <f>'10.02.2023_SP_2023_2026'!H14-'1.12.2022_VTBI_2023_2025'!H14</f>
        <v>0</v>
      </c>
      <c r="I14" s="17">
        <f>'10.02.2023_SP_2023_2026'!I14-'1.12.2022_VTBI_2023_2025'!I14</f>
        <v>0</v>
      </c>
      <c r="J14" s="17">
        <f>'10.02.2023_SP_2023_2026'!J14-'1.12.2022_VTBI_2023_2025'!J14</f>
        <v>0</v>
      </c>
      <c r="K14" s="17">
        <f>'10.02.2023_SP_2023_2026'!K14-'1.12.2022_VTBI_2023_2025'!K14</f>
        <v>0</v>
      </c>
      <c r="L14" s="17">
        <f>'10.02.2023_SP_2023_2026'!L14-'1.12.2022_VTBI_2023_2025'!L14</f>
        <v>497.1549905823299</v>
      </c>
      <c r="M14" s="17">
        <f>'10.02.2023_SP_2023_2026'!M14-'1.12.2022_VTBI_2023_2025'!M14</f>
        <v>618.60855615748278</v>
      </c>
      <c r="N14" s="17">
        <f>'10.02.2023_SP_2023_2026'!N14-'1.12.2022_VTBI_2023_2025'!N14</f>
        <v>520.28690858885057</v>
      </c>
      <c r="O14" s="17">
        <f>'10.02.2023_SP_2023_2026'!O14-'1.12.2022_VTBI_2023_2025'!O14</f>
        <v>513.18548611935057</v>
      </c>
      <c r="P14" s="18">
        <f>'10.02.2023_SP_2023_2026'!P14-'1.12.2022_VTBI_2023_2025'!P14</f>
        <v>2724.7440248366447</v>
      </c>
    </row>
    <row r="15" spans="1:16" x14ac:dyDescent="0.25">
      <c r="A15" s="36">
        <f t="shared" si="0"/>
        <v>10</v>
      </c>
      <c r="B15" s="26" t="s">
        <v>11</v>
      </c>
      <c r="C15" s="26" t="s">
        <v>12</v>
      </c>
      <c r="D15" s="31" t="s">
        <v>42</v>
      </c>
      <c r="E15" s="17">
        <f>'10.02.2023_SP_2023_2026'!E15-'1.12.2022_VTBI_2023_2025'!E15</f>
        <v>0</v>
      </c>
      <c r="F15" s="17">
        <f>'10.02.2023_SP_2023_2026'!F15-'1.12.2022_VTBI_2023_2025'!F15</f>
        <v>0</v>
      </c>
      <c r="G15" s="17">
        <f>'10.02.2023_SP_2023_2026'!G15-'1.12.2022_VTBI_2023_2025'!G15</f>
        <v>0</v>
      </c>
      <c r="H15" s="17">
        <f>'10.02.2023_SP_2023_2026'!H15-'1.12.2022_VTBI_2023_2025'!H15</f>
        <v>0</v>
      </c>
      <c r="I15" s="17">
        <f>'10.02.2023_SP_2023_2026'!I15-'1.12.2022_VTBI_2023_2025'!I15</f>
        <v>0</v>
      </c>
      <c r="J15" s="17">
        <f>'10.02.2023_SP_2023_2026'!J15-'1.12.2022_VTBI_2023_2025'!J15</f>
        <v>0</v>
      </c>
      <c r="K15" s="17">
        <f>'10.02.2023_SP_2023_2026'!K15-'1.12.2022_VTBI_2023_2025'!K15</f>
        <v>0</v>
      </c>
      <c r="L15" s="17">
        <f>'10.02.2023_SP_2023_2026'!L15-'1.12.2022_VTBI_2023_2025'!L15</f>
        <v>-213.86479182916446</v>
      </c>
      <c r="M15" s="17">
        <f>'10.02.2023_SP_2023_2026'!M15-'1.12.2022_VTBI_2023_2025'!M15</f>
        <v>-253.19800321443108</v>
      </c>
      <c r="N15" s="17">
        <f>'10.02.2023_SP_2023_2026'!N15-'1.12.2022_VTBI_2023_2025'!N15</f>
        <v>-133.34109920629635</v>
      </c>
      <c r="O15" s="17">
        <f>'10.02.2023_SP_2023_2026'!O15-'1.12.2022_VTBI_2023_2025'!O15</f>
        <v>-139.44742880899503</v>
      </c>
      <c r="P15" s="18">
        <f>'10.02.2023_SP_2023_2026'!P15-'1.12.2022_VTBI_2023_2025'!P15</f>
        <v>23120.214466983689</v>
      </c>
    </row>
    <row r="16" spans="1:16" x14ac:dyDescent="0.25">
      <c r="A16" s="36">
        <f t="shared" si="0"/>
        <v>11</v>
      </c>
      <c r="B16" s="26" t="s">
        <v>13</v>
      </c>
      <c r="C16" s="26" t="s">
        <v>14</v>
      </c>
      <c r="D16" s="31" t="s">
        <v>42</v>
      </c>
      <c r="E16" s="17">
        <f>'10.02.2023_SP_2023_2026'!E16-'1.12.2022_VTBI_2023_2025'!E16</f>
        <v>0</v>
      </c>
      <c r="F16" s="17">
        <f>'10.02.2023_SP_2023_2026'!F16-'1.12.2022_VTBI_2023_2025'!F16</f>
        <v>0</v>
      </c>
      <c r="G16" s="17">
        <f>'10.02.2023_SP_2023_2026'!G16-'1.12.2022_VTBI_2023_2025'!G16</f>
        <v>0</v>
      </c>
      <c r="H16" s="17">
        <f>'10.02.2023_SP_2023_2026'!H16-'1.12.2022_VTBI_2023_2025'!H16</f>
        <v>0</v>
      </c>
      <c r="I16" s="17">
        <f>'10.02.2023_SP_2023_2026'!I16-'1.12.2022_VTBI_2023_2025'!I16</f>
        <v>0</v>
      </c>
      <c r="J16" s="17">
        <f>'10.02.2023_SP_2023_2026'!J16-'1.12.2022_VTBI_2023_2025'!J16</f>
        <v>0</v>
      </c>
      <c r="K16" s="17">
        <f>'10.02.2023_SP_2023_2026'!K16-'1.12.2022_VTBI_2023_2025'!K16</f>
        <v>0</v>
      </c>
      <c r="L16" s="17">
        <f>'10.02.2023_SP_2023_2026'!L16-'1.12.2022_VTBI_2023_2025'!L16</f>
        <v>371.21547246093178</v>
      </c>
      <c r="M16" s="17">
        <f>'10.02.2023_SP_2023_2026'!M16-'1.12.2022_VTBI_2023_2025'!M16</f>
        <v>777.05855660888119</v>
      </c>
      <c r="N16" s="17">
        <f>'10.02.2023_SP_2023_2026'!N16-'1.12.2022_VTBI_2023_2025'!N16</f>
        <v>835.76168959864663</v>
      </c>
      <c r="O16" s="17">
        <f>'10.02.2023_SP_2023_2026'!O16-'1.12.2022_VTBI_2023_2025'!O16</f>
        <v>885.14641542682511</v>
      </c>
      <c r="P16" s="18">
        <f>'10.02.2023_SP_2023_2026'!P16-'1.12.2022_VTBI_2023_2025'!P16</f>
        <v>27768.364918116371</v>
      </c>
    </row>
    <row r="17" spans="1:16" x14ac:dyDescent="0.25">
      <c r="A17" s="19"/>
      <c r="B17" s="20" t="s">
        <v>55</v>
      </c>
      <c r="C17" s="32" t="s">
        <v>56</v>
      </c>
      <c r="D17" s="33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51">
        <v>2026</v>
      </c>
    </row>
    <row r="18" spans="1:16" x14ac:dyDescent="0.25">
      <c r="A18" s="14">
        <f>A16+1</f>
        <v>12</v>
      </c>
      <c r="B18" s="26" t="s">
        <v>5</v>
      </c>
      <c r="C18" s="26" t="s">
        <v>6</v>
      </c>
      <c r="D18" s="31" t="s">
        <v>47</v>
      </c>
      <c r="E18" s="17">
        <f>'10.02.2023_SP_2023_2026'!E18-'1.12.2022_VTBI_2023_2025'!E18</f>
        <v>0</v>
      </c>
      <c r="F18" s="17">
        <f>'10.02.2023_SP_2023_2026'!F18-'1.12.2022_VTBI_2023_2025'!F18</f>
        <v>0</v>
      </c>
      <c r="G18" s="17">
        <f>'10.02.2023_SP_2023_2026'!G18-'1.12.2022_VTBI_2023_2025'!G18</f>
        <v>0</v>
      </c>
      <c r="H18" s="17">
        <f>'10.02.2023_SP_2023_2026'!H18-'1.12.2022_VTBI_2023_2025'!H18</f>
        <v>0</v>
      </c>
      <c r="I18" s="17">
        <f>'10.02.2023_SP_2023_2026'!I18-'1.12.2022_VTBI_2023_2025'!I18</f>
        <v>0</v>
      </c>
      <c r="J18" s="17">
        <f>'10.02.2023_SP_2023_2026'!J18-'1.12.2022_VTBI_2023_2025'!J18</f>
        <v>0</v>
      </c>
      <c r="K18" s="17">
        <f>'10.02.2023_SP_2023_2026'!K18-'1.12.2022_VTBI_2023_2025'!K18</f>
        <v>0</v>
      </c>
      <c r="L18" s="17">
        <f>'10.02.2023_SP_2023_2026'!L18-'1.12.2022_VTBI_2023_2025'!L18</f>
        <v>0.53502003659485808</v>
      </c>
      <c r="M18" s="17">
        <f>'10.02.2023_SP_2023_2026'!M18-'1.12.2022_VTBI_2023_2025'!M18</f>
        <v>2.0229642336488354</v>
      </c>
      <c r="N18" s="17">
        <f>'10.02.2023_SP_2023_2026'!N18-'1.12.2022_VTBI_2023_2025'!N18</f>
        <v>-1.4414640502952807</v>
      </c>
      <c r="O18" s="17">
        <f>'10.02.2023_SP_2023_2026'!O18-'1.12.2022_VTBI_2023_2025'!O18</f>
        <v>-0.14024225878661412</v>
      </c>
      <c r="P18" s="18">
        <f>'10.02.2023_SP_2023_2026'!P18-'1.12.2022_VTBI_2023_2025'!P18</f>
        <v>3.5</v>
      </c>
    </row>
    <row r="19" spans="1:16" x14ac:dyDescent="0.25">
      <c r="A19" s="14">
        <f t="shared" ref="A19:A24" si="1">A18+1</f>
        <v>13</v>
      </c>
      <c r="B19" s="26" t="s">
        <v>51</v>
      </c>
      <c r="C19" s="26" t="s">
        <v>7</v>
      </c>
      <c r="D19" s="31" t="s">
        <v>47</v>
      </c>
      <c r="E19" s="17">
        <f>'10.02.2023_SP_2023_2026'!E19-'1.12.2022_VTBI_2023_2025'!E19</f>
        <v>0</v>
      </c>
      <c r="F19" s="17">
        <f>'10.02.2023_SP_2023_2026'!F19-'1.12.2022_VTBI_2023_2025'!F19</f>
        <v>0</v>
      </c>
      <c r="G19" s="17">
        <f>'10.02.2023_SP_2023_2026'!G19-'1.12.2022_VTBI_2023_2025'!G19</f>
        <v>0</v>
      </c>
      <c r="H19" s="17">
        <f>'10.02.2023_SP_2023_2026'!H19-'1.12.2022_VTBI_2023_2025'!H19</f>
        <v>0</v>
      </c>
      <c r="I19" s="17">
        <f>'10.02.2023_SP_2023_2026'!I19-'1.12.2022_VTBI_2023_2025'!I19</f>
        <v>0</v>
      </c>
      <c r="J19" s="17">
        <f>'10.02.2023_SP_2023_2026'!J19-'1.12.2022_VTBI_2023_2025'!J19</f>
        <v>0</v>
      </c>
      <c r="K19" s="17">
        <f>'10.02.2023_SP_2023_2026'!K19-'1.12.2022_VTBI_2023_2025'!K19</f>
        <v>0</v>
      </c>
      <c r="L19" s="17">
        <f>'10.02.2023_SP_2023_2026'!L19-'1.12.2022_VTBI_2023_2025'!L19</f>
        <v>0</v>
      </c>
      <c r="M19" s="17">
        <f>'10.02.2023_SP_2023_2026'!M19-'1.12.2022_VTBI_2023_2025'!M19</f>
        <v>0</v>
      </c>
      <c r="N19" s="17">
        <f>'10.02.2023_SP_2023_2026'!N19-'1.12.2022_VTBI_2023_2025'!N19</f>
        <v>0</v>
      </c>
      <c r="O19" s="17">
        <f>'10.02.2023_SP_2023_2026'!O19-'1.12.2022_VTBI_2023_2025'!O19</f>
        <v>0</v>
      </c>
      <c r="P19" s="18">
        <f>'10.02.2023_SP_2023_2026'!P19-'1.12.2022_VTBI_2023_2025'!P19</f>
        <v>0.5</v>
      </c>
    </row>
    <row r="20" spans="1:16" x14ac:dyDescent="0.25">
      <c r="A20" s="14">
        <f t="shared" si="1"/>
        <v>14</v>
      </c>
      <c r="B20" s="26" t="s">
        <v>52</v>
      </c>
      <c r="C20" s="26" t="s">
        <v>8</v>
      </c>
      <c r="D20" s="31" t="s">
        <v>47</v>
      </c>
      <c r="E20" s="17">
        <f>'10.02.2023_SP_2023_2026'!E20-'1.12.2022_VTBI_2023_2025'!E20</f>
        <v>0</v>
      </c>
      <c r="F20" s="17">
        <f>'10.02.2023_SP_2023_2026'!F20-'1.12.2022_VTBI_2023_2025'!F20</f>
        <v>0</v>
      </c>
      <c r="G20" s="17">
        <f>'10.02.2023_SP_2023_2026'!G20-'1.12.2022_VTBI_2023_2025'!G20</f>
        <v>0</v>
      </c>
      <c r="H20" s="17">
        <f>'10.02.2023_SP_2023_2026'!H20-'1.12.2022_VTBI_2023_2025'!H20</f>
        <v>0</v>
      </c>
      <c r="I20" s="17">
        <f>'10.02.2023_SP_2023_2026'!I20-'1.12.2022_VTBI_2023_2025'!I20</f>
        <v>0</v>
      </c>
      <c r="J20" s="17">
        <f>'10.02.2023_SP_2023_2026'!J20-'1.12.2022_VTBI_2023_2025'!J20</f>
        <v>0</v>
      </c>
      <c r="K20" s="17">
        <f>'10.02.2023_SP_2023_2026'!K20-'1.12.2022_VTBI_2023_2025'!K20</f>
        <v>0</v>
      </c>
      <c r="L20" s="17">
        <f>'10.02.2023_SP_2023_2026'!L20-'1.12.2022_VTBI_2023_2025'!L20</f>
        <v>5.9278600286134235</v>
      </c>
      <c r="M20" s="17">
        <f>'10.02.2023_SP_2023_2026'!M20-'1.12.2022_VTBI_2023_2025'!M20</f>
        <v>2.7976470937709195</v>
      </c>
      <c r="N20" s="17">
        <f>'10.02.2023_SP_2023_2026'!N20-'1.12.2022_VTBI_2023_2025'!N20</f>
        <v>-1.4303878321792638</v>
      </c>
      <c r="O20" s="17">
        <f>'10.02.2023_SP_2023_2026'!O20-'1.12.2022_VTBI_2023_2025'!O20</f>
        <v>0.2689059589935141</v>
      </c>
      <c r="P20" s="18">
        <f>'10.02.2023_SP_2023_2026'!P20-'1.12.2022_VTBI_2023_2025'!P20</f>
        <v>3.6577793999416031</v>
      </c>
    </row>
    <row r="21" spans="1:16" x14ac:dyDescent="0.25">
      <c r="A21" s="14">
        <f t="shared" si="1"/>
        <v>15</v>
      </c>
      <c r="B21" s="26" t="s">
        <v>53</v>
      </c>
      <c r="C21" s="26" t="s">
        <v>9</v>
      </c>
      <c r="D21" s="31" t="s">
        <v>47</v>
      </c>
      <c r="E21" s="17">
        <f>'10.02.2023_SP_2023_2026'!E21-'1.12.2022_VTBI_2023_2025'!E21</f>
        <v>0</v>
      </c>
      <c r="F21" s="17">
        <f>'10.02.2023_SP_2023_2026'!F21-'1.12.2022_VTBI_2023_2025'!F21</f>
        <v>0</v>
      </c>
      <c r="G21" s="17">
        <f>'10.02.2023_SP_2023_2026'!G21-'1.12.2022_VTBI_2023_2025'!G21</f>
        <v>0</v>
      </c>
      <c r="H21" s="17">
        <f>'10.02.2023_SP_2023_2026'!H21-'1.12.2022_VTBI_2023_2025'!H21</f>
        <v>0</v>
      </c>
      <c r="I21" s="17">
        <f>'10.02.2023_SP_2023_2026'!I21-'1.12.2022_VTBI_2023_2025'!I21</f>
        <v>0</v>
      </c>
      <c r="J21" s="17">
        <f>'10.02.2023_SP_2023_2026'!J21-'1.12.2022_VTBI_2023_2025'!J21</f>
        <v>0</v>
      </c>
      <c r="K21" s="17">
        <f>'10.02.2023_SP_2023_2026'!K21-'1.12.2022_VTBI_2023_2025'!K21</f>
        <v>0</v>
      </c>
      <c r="L21" s="17">
        <f>'10.02.2023_SP_2023_2026'!L21-'1.12.2022_VTBI_2023_2025'!L21</f>
        <v>0.82881482212886226</v>
      </c>
      <c r="M21" s="17">
        <f>'10.02.2023_SP_2023_2026'!M21-'1.12.2022_VTBI_2023_2025'!M21</f>
        <v>2.0741052274337903</v>
      </c>
      <c r="N21" s="17">
        <f>'10.02.2023_SP_2023_2026'!N21-'1.12.2022_VTBI_2023_2025'!N21</f>
        <v>-0.25692014996894841</v>
      </c>
      <c r="O21" s="17">
        <f>'10.02.2023_SP_2023_2026'!O21-'1.12.2022_VTBI_2023_2025'!O21</f>
        <v>0.68773489452372871</v>
      </c>
      <c r="P21" s="18">
        <f>'10.02.2023_SP_2023_2026'!P21-'1.12.2022_VTBI_2023_2025'!P21</f>
        <v>5</v>
      </c>
    </row>
    <row r="22" spans="1:16" x14ac:dyDescent="0.25">
      <c r="A22" s="14">
        <f t="shared" si="1"/>
        <v>16</v>
      </c>
      <c r="B22" s="26" t="s">
        <v>54</v>
      </c>
      <c r="C22" s="26" t="s">
        <v>57</v>
      </c>
      <c r="D22" s="31" t="s">
        <v>58</v>
      </c>
      <c r="E22" s="31" t="s">
        <v>58</v>
      </c>
      <c r="F22" s="31" t="s">
        <v>58</v>
      </c>
      <c r="G22" s="31" t="s">
        <v>58</v>
      </c>
      <c r="H22" s="31" t="s">
        <v>58</v>
      </c>
      <c r="I22" s="31" t="s">
        <v>58</v>
      </c>
      <c r="J22" s="31" t="s">
        <v>58</v>
      </c>
      <c r="K22" s="31" t="s">
        <v>58</v>
      </c>
      <c r="L22" s="31" t="s">
        <v>58</v>
      </c>
      <c r="M22" s="31" t="s">
        <v>58</v>
      </c>
      <c r="N22" s="31" t="s">
        <v>58</v>
      </c>
      <c r="O22" s="31" t="s">
        <v>58</v>
      </c>
      <c r="P22" s="53"/>
    </row>
    <row r="23" spans="1:16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7">
        <f>'10.02.2023_SP_2023_2026'!E23-'1.12.2022_VTBI_2023_2025'!E23</f>
        <v>0</v>
      </c>
      <c r="F23" s="17">
        <f>'10.02.2023_SP_2023_2026'!F23-'1.12.2022_VTBI_2023_2025'!F23</f>
        <v>0</v>
      </c>
      <c r="G23" s="17">
        <f>'10.02.2023_SP_2023_2026'!G23-'1.12.2022_VTBI_2023_2025'!G23</f>
        <v>0</v>
      </c>
      <c r="H23" s="17">
        <f>'10.02.2023_SP_2023_2026'!H23-'1.12.2022_VTBI_2023_2025'!H23</f>
        <v>0</v>
      </c>
      <c r="I23" s="17">
        <f>'10.02.2023_SP_2023_2026'!I23-'1.12.2022_VTBI_2023_2025'!I23</f>
        <v>0</v>
      </c>
      <c r="J23" s="17">
        <f>'10.02.2023_SP_2023_2026'!J23-'1.12.2022_VTBI_2023_2025'!J23</f>
        <v>0</v>
      </c>
      <c r="K23" s="17">
        <f>'10.02.2023_SP_2023_2026'!K23-'1.12.2022_VTBI_2023_2025'!K23</f>
        <v>0</v>
      </c>
      <c r="L23" s="17">
        <f>'10.02.2023_SP_2023_2026'!L23-'1.12.2022_VTBI_2023_2025'!L23</f>
        <v>-1.1602526709011869</v>
      </c>
      <c r="M23" s="17">
        <f>'10.02.2023_SP_2023_2026'!M23-'1.12.2022_VTBI_2023_2025'!M23</f>
        <v>-0.19283491775938444</v>
      </c>
      <c r="N23" s="17">
        <f>'10.02.2023_SP_2023_2026'!N23-'1.12.2022_VTBI_2023_2025'!N23</f>
        <v>0.6399786846676534</v>
      </c>
      <c r="O23" s="17">
        <f>'10.02.2023_SP_2023_2026'!O23-'1.12.2022_VTBI_2023_2025'!O23</f>
        <v>0</v>
      </c>
      <c r="P23" s="18">
        <f>'10.02.2023_SP_2023_2026'!P23-'1.12.2022_VTBI_2023_2025'!P23</f>
        <v>5</v>
      </c>
    </row>
    <row r="24" spans="1:16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7">
        <f>'10.02.2023_SP_2023_2026'!E24-'1.12.2022_VTBI_2023_2025'!E24</f>
        <v>0</v>
      </c>
      <c r="F24" s="17">
        <f>'10.02.2023_SP_2023_2026'!F24-'1.12.2022_VTBI_2023_2025'!F24</f>
        <v>0</v>
      </c>
      <c r="G24" s="17">
        <f>'10.02.2023_SP_2023_2026'!G24-'1.12.2022_VTBI_2023_2025'!G24</f>
        <v>0</v>
      </c>
      <c r="H24" s="17">
        <f>'10.02.2023_SP_2023_2026'!H24-'1.12.2022_VTBI_2023_2025'!H24</f>
        <v>0</v>
      </c>
      <c r="I24" s="17">
        <f>'10.02.2023_SP_2023_2026'!I24-'1.12.2022_VTBI_2023_2025'!I24</f>
        <v>0</v>
      </c>
      <c r="J24" s="17">
        <f>'10.02.2023_SP_2023_2026'!J24-'1.12.2022_VTBI_2023_2025'!J24</f>
        <v>0</v>
      </c>
      <c r="K24" s="17">
        <f>'10.02.2023_SP_2023_2026'!K24-'1.12.2022_VTBI_2023_2025'!K24</f>
        <v>0</v>
      </c>
      <c r="L24" s="17">
        <f>'10.02.2023_SP_2023_2026'!L24-'1.12.2022_VTBI_2023_2025'!L24</f>
        <v>1.7217097927760676</v>
      </c>
      <c r="M24" s="17">
        <f>'10.02.2023_SP_2023_2026'!M24-'1.12.2022_VTBI_2023_2025'!M24</f>
        <v>1.6960982311581745</v>
      </c>
      <c r="N24" s="17">
        <f>'10.02.2023_SP_2023_2026'!N24-'1.12.2022_VTBI_2023_2025'!N24</f>
        <v>0.12066879018089471</v>
      </c>
      <c r="O24" s="17">
        <f>'10.02.2023_SP_2023_2026'!O24-'1.12.2022_VTBI_2023_2025'!O24</f>
        <v>4.1370313865511044E-2</v>
      </c>
      <c r="P24" s="18">
        <f>'10.02.2023_SP_2023_2026'!P24-'1.12.2022_VTBI_2023_2025'!P24</f>
        <v>5</v>
      </c>
    </row>
    <row r="25" spans="1:16" x14ac:dyDescent="0.2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51">
        <v>2026</v>
      </c>
    </row>
    <row r="26" spans="1:16" x14ac:dyDescent="0.25">
      <c r="A26" s="36">
        <f>A24+1</f>
        <v>19</v>
      </c>
      <c r="B26" s="26" t="s">
        <v>5</v>
      </c>
      <c r="C26" s="26" t="s">
        <v>6</v>
      </c>
      <c r="D26" s="31" t="s">
        <v>42</v>
      </c>
      <c r="E26" s="17">
        <f>'10.02.2023_SP_2023_2026'!E26-'1.12.2022_VTBI_2023_2025'!E26</f>
        <v>0</v>
      </c>
      <c r="F26" s="17">
        <f>'10.02.2023_SP_2023_2026'!F26-'1.12.2022_VTBI_2023_2025'!F26</f>
        <v>0</v>
      </c>
      <c r="G26" s="17">
        <f>'10.02.2023_SP_2023_2026'!G26-'1.12.2022_VTBI_2023_2025'!G26</f>
        <v>0</v>
      </c>
      <c r="H26" s="17">
        <f>'10.02.2023_SP_2023_2026'!H26-'1.12.2022_VTBI_2023_2025'!H26</f>
        <v>0</v>
      </c>
      <c r="I26" s="17">
        <f>'10.02.2023_SP_2023_2026'!I26-'1.12.2022_VTBI_2023_2025'!I26</f>
        <v>0</v>
      </c>
      <c r="J26" s="17">
        <f>'10.02.2023_SP_2023_2026'!J26-'1.12.2022_VTBI_2023_2025'!J26</f>
        <v>0</v>
      </c>
      <c r="K26" s="17">
        <f>'10.02.2023_SP_2023_2026'!K26-'1.12.2022_VTBI_2023_2025'!K26</f>
        <v>0</v>
      </c>
      <c r="L26" s="17">
        <f>'10.02.2023_SP_2023_2026'!L26-'1.12.2022_VTBI_2023_2025'!L26</f>
        <v>124.54221398145455</v>
      </c>
      <c r="M26" s="17">
        <f>'10.02.2023_SP_2023_2026'!M26-'1.12.2022_VTBI_2023_2025'!M26</f>
        <v>1023.1566313513358</v>
      </c>
      <c r="N26" s="17">
        <f>'10.02.2023_SP_2023_2026'!N26-'1.12.2022_VTBI_2023_2025'!N26</f>
        <v>1009.3048747667926</v>
      </c>
      <c r="O26" s="17">
        <f>'10.02.2023_SP_2023_2026'!O26-'1.12.2022_VTBI_2023_2025'!O26</f>
        <v>1175.9997605533244</v>
      </c>
      <c r="P26" s="18">
        <f>'10.02.2023_SP_2023_2026'!P26-'1.12.2022_VTBI_2023_2025'!P26</f>
        <v>31075.329953853445</v>
      </c>
    </row>
    <row r="27" spans="1:16" x14ac:dyDescent="0.25">
      <c r="A27" s="36">
        <f t="shared" ref="A27:A32" si="2">A26+1</f>
        <v>20</v>
      </c>
      <c r="B27" s="26" t="s">
        <v>51</v>
      </c>
      <c r="C27" s="26" t="s">
        <v>7</v>
      </c>
      <c r="D27" s="31" t="s">
        <v>42</v>
      </c>
      <c r="E27" s="17">
        <f>'10.02.2023_SP_2023_2026'!E27-'1.12.2022_VTBI_2023_2025'!E27</f>
        <v>0</v>
      </c>
      <c r="F27" s="17">
        <f>'10.02.2023_SP_2023_2026'!F27-'1.12.2022_VTBI_2023_2025'!F27</f>
        <v>0</v>
      </c>
      <c r="G27" s="17">
        <f>'10.02.2023_SP_2023_2026'!G27-'1.12.2022_VTBI_2023_2025'!G27</f>
        <v>0</v>
      </c>
      <c r="H27" s="17">
        <f>'10.02.2023_SP_2023_2026'!H27-'1.12.2022_VTBI_2023_2025'!H27</f>
        <v>0</v>
      </c>
      <c r="I27" s="17">
        <f>'10.02.2023_SP_2023_2026'!I27-'1.12.2022_VTBI_2023_2025'!I27</f>
        <v>0</v>
      </c>
      <c r="J27" s="17">
        <f>'10.02.2023_SP_2023_2026'!J27-'1.12.2022_VTBI_2023_2025'!J27</f>
        <v>0</v>
      </c>
      <c r="K27" s="17">
        <f>'10.02.2023_SP_2023_2026'!K27-'1.12.2022_VTBI_2023_2025'!K27</f>
        <v>0</v>
      </c>
      <c r="L27" s="17">
        <f>'10.02.2023_SP_2023_2026'!L27-'1.12.2022_VTBI_2023_2025'!L27</f>
        <v>517.59305358090023</v>
      </c>
      <c r="M27" s="17">
        <f>'10.02.2023_SP_2023_2026'!M27-'1.12.2022_VTBI_2023_2025'!M27</f>
        <v>624.09046817318176</v>
      </c>
      <c r="N27" s="17">
        <f>'10.02.2023_SP_2023_2026'!N27-'1.12.2022_VTBI_2023_2025'!N27</f>
        <v>696.44928896424244</v>
      </c>
      <c r="O27" s="17">
        <f>'10.02.2023_SP_2023_2026'!O27-'1.12.2022_VTBI_2023_2025'!O27</f>
        <v>785.15496703898862</v>
      </c>
      <c r="P27" s="18">
        <f>'10.02.2023_SP_2023_2026'!P27-'1.12.2022_VTBI_2023_2025'!P27</f>
        <v>9032.2580663797689</v>
      </c>
    </row>
    <row r="28" spans="1:16" x14ac:dyDescent="0.25">
      <c r="A28" s="36">
        <f t="shared" si="2"/>
        <v>21</v>
      </c>
      <c r="B28" s="26" t="s">
        <v>52</v>
      </c>
      <c r="C28" s="26" t="s">
        <v>8</v>
      </c>
      <c r="D28" s="31" t="s">
        <v>42</v>
      </c>
      <c r="E28" s="17">
        <f>'10.02.2023_SP_2023_2026'!E28-'1.12.2022_VTBI_2023_2025'!E28</f>
        <v>0</v>
      </c>
      <c r="F28" s="17">
        <f>'10.02.2023_SP_2023_2026'!F28-'1.12.2022_VTBI_2023_2025'!F28</f>
        <v>0</v>
      </c>
      <c r="G28" s="17">
        <f>'10.02.2023_SP_2023_2026'!G28-'1.12.2022_VTBI_2023_2025'!G28</f>
        <v>0</v>
      </c>
      <c r="H28" s="17">
        <f>'10.02.2023_SP_2023_2026'!H28-'1.12.2022_VTBI_2023_2025'!H28</f>
        <v>0</v>
      </c>
      <c r="I28" s="17">
        <f>'10.02.2023_SP_2023_2026'!I28-'1.12.2022_VTBI_2023_2025'!I28</f>
        <v>0</v>
      </c>
      <c r="J28" s="17">
        <f>'10.02.2023_SP_2023_2026'!J28-'1.12.2022_VTBI_2023_2025'!J28</f>
        <v>0</v>
      </c>
      <c r="K28" s="17">
        <f>'10.02.2023_SP_2023_2026'!K28-'1.12.2022_VTBI_2023_2025'!K28</f>
        <v>0</v>
      </c>
      <c r="L28" s="17">
        <f>'10.02.2023_SP_2023_2026'!L28-'1.12.2022_VTBI_2023_2025'!L28</f>
        <v>564.88465340476796</v>
      </c>
      <c r="M28" s="17">
        <f>'10.02.2023_SP_2023_2026'!M28-'1.12.2022_VTBI_2023_2025'!M28</f>
        <v>1216.981021165815</v>
      </c>
      <c r="N28" s="17">
        <f>'10.02.2023_SP_2023_2026'!N28-'1.12.2022_VTBI_2023_2025'!N28</f>
        <v>1035.4602027054698</v>
      </c>
      <c r="O28" s="17">
        <f>'10.02.2023_SP_2023_2026'!O28-'1.12.2022_VTBI_2023_2025'!O28</f>
        <v>681.52218738128067</v>
      </c>
      <c r="P28" s="18">
        <f>'10.02.2023_SP_2023_2026'!P28-'1.12.2022_VTBI_2023_2025'!P28</f>
        <v>13634.824225796046</v>
      </c>
    </row>
    <row r="29" spans="1:16" x14ac:dyDescent="0.25">
      <c r="A29" s="36">
        <f t="shared" si="2"/>
        <v>22</v>
      </c>
      <c r="B29" s="26" t="s">
        <v>53</v>
      </c>
      <c r="C29" s="26" t="s">
        <v>9</v>
      </c>
      <c r="D29" s="31" t="s">
        <v>42</v>
      </c>
      <c r="E29" s="17">
        <f>'10.02.2023_SP_2023_2026'!E29-'1.12.2022_VTBI_2023_2025'!E29</f>
        <v>0</v>
      </c>
      <c r="F29" s="17">
        <f>'10.02.2023_SP_2023_2026'!F29-'1.12.2022_VTBI_2023_2025'!F29</f>
        <v>0</v>
      </c>
      <c r="G29" s="17">
        <f>'10.02.2023_SP_2023_2026'!G29-'1.12.2022_VTBI_2023_2025'!G29</f>
        <v>0</v>
      </c>
      <c r="H29" s="17">
        <f>'10.02.2023_SP_2023_2026'!H29-'1.12.2022_VTBI_2023_2025'!H29</f>
        <v>0</v>
      </c>
      <c r="I29" s="17">
        <f>'10.02.2023_SP_2023_2026'!I29-'1.12.2022_VTBI_2023_2025'!I29</f>
        <v>0</v>
      </c>
      <c r="J29" s="17">
        <f>'10.02.2023_SP_2023_2026'!J29-'1.12.2022_VTBI_2023_2025'!J29</f>
        <v>0</v>
      </c>
      <c r="K29" s="17">
        <f>'10.02.2023_SP_2023_2026'!K29-'1.12.2022_VTBI_2023_2025'!K29</f>
        <v>0</v>
      </c>
      <c r="L29" s="17">
        <f>'10.02.2023_SP_2023_2026'!L29-'1.12.2022_VTBI_2023_2025'!L29</f>
        <v>93.221854710976913</v>
      </c>
      <c r="M29" s="17">
        <f>'10.02.2023_SP_2023_2026'!M29-'1.12.2022_VTBI_2023_2025'!M29</f>
        <v>487.01880608475403</v>
      </c>
      <c r="N29" s="17">
        <f>'10.02.2023_SP_2023_2026'!N29-'1.12.2022_VTBI_2023_2025'!N29</f>
        <v>513.91105941288879</v>
      </c>
      <c r="O29" s="17">
        <f>'10.02.2023_SP_2023_2026'!O29-'1.12.2022_VTBI_2023_2025'!O29</f>
        <v>631.54992126149591</v>
      </c>
      <c r="P29" s="18">
        <f>'10.02.2023_SP_2023_2026'!P29-'1.12.2022_VTBI_2023_2025'!P29</f>
        <v>12622.569579481433</v>
      </c>
    </row>
    <row r="30" spans="1:16" x14ac:dyDescent="0.25">
      <c r="A30" s="36">
        <f t="shared" si="2"/>
        <v>23</v>
      </c>
      <c r="B30" s="26" t="s">
        <v>54</v>
      </c>
      <c r="C30" s="26" t="s">
        <v>57</v>
      </c>
      <c r="D30" s="31" t="s">
        <v>42</v>
      </c>
      <c r="E30" s="17">
        <f>'10.02.2023_SP_2023_2026'!E30-'1.12.2022_VTBI_2023_2025'!E30</f>
        <v>0</v>
      </c>
      <c r="F30" s="17">
        <f>'10.02.2023_SP_2023_2026'!F30-'1.12.2022_VTBI_2023_2025'!F30</f>
        <v>0</v>
      </c>
      <c r="G30" s="17">
        <f>'10.02.2023_SP_2023_2026'!G30-'1.12.2022_VTBI_2023_2025'!G30</f>
        <v>0</v>
      </c>
      <c r="H30" s="17">
        <f>'10.02.2023_SP_2023_2026'!H30-'1.12.2022_VTBI_2023_2025'!H30</f>
        <v>0</v>
      </c>
      <c r="I30" s="17">
        <f>'10.02.2023_SP_2023_2026'!I30-'1.12.2022_VTBI_2023_2025'!I30</f>
        <v>0</v>
      </c>
      <c r="J30" s="17">
        <f>'10.02.2023_SP_2023_2026'!J30-'1.12.2022_VTBI_2023_2025'!J30</f>
        <v>0</v>
      </c>
      <c r="K30" s="17">
        <f>'10.02.2023_SP_2023_2026'!K30-'1.12.2022_VTBI_2023_2025'!K30</f>
        <v>0</v>
      </c>
      <c r="L30" s="17">
        <f>'10.02.2023_SP_2023_2026'!L30-'1.12.2022_VTBI_2023_2025'!L30</f>
        <v>471.66279869379105</v>
      </c>
      <c r="M30" s="17">
        <f>'10.02.2023_SP_2023_2026'!M30-'1.12.2022_VTBI_2023_2025'!M30</f>
        <v>729.962215081061</v>
      </c>
      <c r="N30" s="17">
        <f>'10.02.2023_SP_2023_2026'!N30-'1.12.2022_VTBI_2023_2025'!N30</f>
        <v>521.54914329258099</v>
      </c>
      <c r="O30" s="17">
        <f>'10.02.2023_SP_2023_2026'!O30-'1.12.2022_VTBI_2023_2025'!O30</f>
        <v>49.972266119784763</v>
      </c>
      <c r="P30" s="18">
        <f>'10.02.2023_SP_2023_2026'!P30-'1.12.2022_VTBI_2023_2025'!P30</f>
        <v>1012.2546463146136</v>
      </c>
    </row>
    <row r="31" spans="1:16" x14ac:dyDescent="0.25">
      <c r="A31" s="36">
        <f t="shared" si="2"/>
        <v>24</v>
      </c>
      <c r="B31" s="26" t="s">
        <v>11</v>
      </c>
      <c r="C31" s="26" t="s">
        <v>12</v>
      </c>
      <c r="D31" s="31" t="s">
        <v>42</v>
      </c>
      <c r="E31" s="17">
        <f>'10.02.2023_SP_2023_2026'!E31-'1.12.2022_VTBI_2023_2025'!E31</f>
        <v>0</v>
      </c>
      <c r="F31" s="17">
        <f>'10.02.2023_SP_2023_2026'!F31-'1.12.2022_VTBI_2023_2025'!F31</f>
        <v>0</v>
      </c>
      <c r="G31" s="17">
        <f>'10.02.2023_SP_2023_2026'!G31-'1.12.2022_VTBI_2023_2025'!G31</f>
        <v>0</v>
      </c>
      <c r="H31" s="17">
        <f>'10.02.2023_SP_2023_2026'!H31-'1.12.2022_VTBI_2023_2025'!H31</f>
        <v>0</v>
      </c>
      <c r="I31" s="17">
        <f>'10.02.2023_SP_2023_2026'!I31-'1.12.2022_VTBI_2023_2025'!I31</f>
        <v>0</v>
      </c>
      <c r="J31" s="17">
        <f>'10.02.2023_SP_2023_2026'!J31-'1.12.2022_VTBI_2023_2025'!J31</f>
        <v>0</v>
      </c>
      <c r="K31" s="17">
        <f>'10.02.2023_SP_2023_2026'!K31-'1.12.2022_VTBI_2023_2025'!K31</f>
        <v>0</v>
      </c>
      <c r="L31" s="17">
        <f>'10.02.2023_SP_2023_2026'!L31-'1.12.2022_VTBI_2023_2025'!L31</f>
        <v>-302.48587254558515</v>
      </c>
      <c r="M31" s="17">
        <f>'10.02.2023_SP_2023_2026'!M31-'1.12.2022_VTBI_2023_2025'!M31</f>
        <v>-968.45284608069414</v>
      </c>
      <c r="N31" s="17">
        <f>'10.02.2023_SP_2023_2026'!N31-'1.12.2022_VTBI_2023_2025'!N31</f>
        <v>-845.18325127701246</v>
      </c>
      <c r="O31" s="17">
        <f>'10.02.2023_SP_2023_2026'!O31-'1.12.2022_VTBI_2023_2025'!O31</f>
        <v>-919.24378337313101</v>
      </c>
      <c r="P31" s="18">
        <f>'10.02.2023_SP_2023_2026'!P31-'1.12.2022_VTBI_2023_2025'!P31</f>
        <v>40103.249227472043</v>
      </c>
    </row>
    <row r="32" spans="1:16" x14ac:dyDescent="0.25">
      <c r="A32" s="36">
        <f t="shared" si="2"/>
        <v>25</v>
      </c>
      <c r="B32" s="26" t="s">
        <v>13</v>
      </c>
      <c r="C32" s="26" t="s">
        <v>14</v>
      </c>
      <c r="D32" s="31" t="s">
        <v>42</v>
      </c>
      <c r="E32" s="17">
        <f>'10.02.2023_SP_2023_2026'!E32-'1.12.2022_VTBI_2023_2025'!E32</f>
        <v>0</v>
      </c>
      <c r="F32" s="17">
        <f>'10.02.2023_SP_2023_2026'!F32-'1.12.2022_VTBI_2023_2025'!F32</f>
        <v>0</v>
      </c>
      <c r="G32" s="17">
        <f>'10.02.2023_SP_2023_2026'!G32-'1.12.2022_VTBI_2023_2025'!G32</f>
        <v>0</v>
      </c>
      <c r="H32" s="17">
        <f>'10.02.2023_SP_2023_2026'!H32-'1.12.2022_VTBI_2023_2025'!H32</f>
        <v>0</v>
      </c>
      <c r="I32" s="17">
        <f>'10.02.2023_SP_2023_2026'!I32-'1.12.2022_VTBI_2023_2025'!I32</f>
        <v>0</v>
      </c>
      <c r="J32" s="17">
        <f>'10.02.2023_SP_2023_2026'!J32-'1.12.2022_VTBI_2023_2025'!J32</f>
        <v>0</v>
      </c>
      <c r="K32" s="17">
        <f>'10.02.2023_SP_2023_2026'!K32-'1.12.2022_VTBI_2023_2025'!K32</f>
        <v>0</v>
      </c>
      <c r="L32" s="17">
        <f>'10.02.2023_SP_2023_2026'!L32-'1.12.2022_VTBI_2023_2025'!L32</f>
        <v>950.48015207508433</v>
      </c>
      <c r="M32" s="17">
        <f>'10.02.2023_SP_2023_2026'!M32-'1.12.2022_VTBI_2023_2025'!M32</f>
        <v>526.54755599705823</v>
      </c>
      <c r="N32" s="17">
        <f>'10.02.2023_SP_2023_2026'!N32-'1.12.2022_VTBI_2023_2025'!N32</f>
        <v>422.36122386375791</v>
      </c>
      <c r="O32" s="17">
        <f>'10.02.2023_SP_2023_2026'!O32-'1.12.2022_VTBI_2023_2025'!O32</f>
        <v>171.60821108339587</v>
      </c>
      <c r="P32" s="18">
        <f>'10.02.2023_SP_2023_2026'!P32-'1.12.2022_VTBI_2023_2025'!P32</f>
        <v>42106.69793885469</v>
      </c>
    </row>
    <row r="33" spans="1:16" x14ac:dyDescent="0.25">
      <c r="A33" s="35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55">
        <v>2026</v>
      </c>
    </row>
    <row r="34" spans="1:16" x14ac:dyDescent="0.25">
      <c r="A34" s="14">
        <f>A32+1</f>
        <v>26</v>
      </c>
      <c r="B34" s="1" t="s">
        <v>63</v>
      </c>
      <c r="C34" s="1" t="s">
        <v>64</v>
      </c>
      <c r="D34" s="3" t="s">
        <v>47</v>
      </c>
      <c r="E34" s="17">
        <f>'10.02.2023_SP_2023_2026'!E34-'1.12.2022_VTBI_2023_2025'!E34</f>
        <v>0</v>
      </c>
      <c r="F34" s="17">
        <f>'10.02.2023_SP_2023_2026'!F34-'1.12.2022_VTBI_2023_2025'!F34</f>
        <v>0</v>
      </c>
      <c r="G34" s="17">
        <f>'10.02.2023_SP_2023_2026'!G34-'1.12.2022_VTBI_2023_2025'!G34</f>
        <v>0</v>
      </c>
      <c r="H34" s="17">
        <f>'10.02.2023_SP_2023_2026'!H34-'1.12.2022_VTBI_2023_2025'!H34</f>
        <v>0</v>
      </c>
      <c r="I34" s="17">
        <f>'10.02.2023_SP_2023_2026'!I34-'1.12.2022_VTBI_2023_2025'!I34</f>
        <v>0</v>
      </c>
      <c r="J34" s="17">
        <f>'10.02.2023_SP_2023_2026'!J34-'1.12.2022_VTBI_2023_2025'!J34</f>
        <v>0</v>
      </c>
      <c r="K34" s="17">
        <f>'10.02.2023_SP_2023_2026'!K34-'1.12.2022_VTBI_2023_2025'!K34</f>
        <v>0</v>
      </c>
      <c r="L34" s="17">
        <f>'10.02.2023_SP_2023_2026'!L34-'1.12.2022_VTBI_2023_2025'!L34</f>
        <v>-0.35717707909135754</v>
      </c>
      <c r="M34" s="17">
        <f>'10.02.2023_SP_2023_2026'!M34-'1.12.2022_VTBI_2023_2025'!M34</f>
        <v>2.9443312079445292</v>
      </c>
      <c r="N34" s="17">
        <f>'10.02.2023_SP_2023_2026'!N34-'1.12.2022_VTBI_2023_2025'!N34</f>
        <v>1.0848025653022262</v>
      </c>
      <c r="O34" s="17">
        <f>'10.02.2023_SP_2023_2026'!O34-'1.12.2022_VTBI_2023_2025'!O34</f>
        <v>5.8930458844670852E-2</v>
      </c>
      <c r="P34" s="18">
        <f>'10.02.2023_SP_2023_2026'!P34-'1.12.2022_VTBI_2023_2025'!P34</f>
        <v>2.6751481527793004</v>
      </c>
    </row>
    <row r="35" spans="1:16" x14ac:dyDescent="0.25">
      <c r="A35" s="14">
        <f>A34+1</f>
        <v>27</v>
      </c>
      <c r="B35" s="1" t="s">
        <v>65</v>
      </c>
      <c r="C35" s="1" t="s">
        <v>66</v>
      </c>
      <c r="D35" s="3" t="s">
        <v>47</v>
      </c>
      <c r="E35" s="17">
        <f>'10.02.2023_SP_2023_2026'!E35-'1.12.2022_VTBI_2023_2025'!E35</f>
        <v>0</v>
      </c>
      <c r="F35" s="17">
        <f>'10.02.2023_SP_2023_2026'!F35-'1.12.2022_VTBI_2023_2025'!F35</f>
        <v>0</v>
      </c>
      <c r="G35" s="17">
        <f>'10.02.2023_SP_2023_2026'!G35-'1.12.2022_VTBI_2023_2025'!G35</f>
        <v>0</v>
      </c>
      <c r="H35" s="17">
        <f>'10.02.2023_SP_2023_2026'!H35-'1.12.2022_VTBI_2023_2025'!H35</f>
        <v>0</v>
      </c>
      <c r="I35" s="17">
        <f>'10.02.2023_SP_2023_2026'!I35-'1.12.2022_VTBI_2023_2025'!I35</f>
        <v>0</v>
      </c>
      <c r="J35" s="17">
        <f>'10.02.2023_SP_2023_2026'!J35-'1.12.2022_VTBI_2023_2025'!J35</f>
        <v>0</v>
      </c>
      <c r="K35" s="17">
        <f>'10.02.2023_SP_2023_2026'!K35-'1.12.2022_VTBI_2023_2025'!K35</f>
        <v>0</v>
      </c>
      <c r="L35" s="17">
        <f>'10.02.2023_SP_2023_2026'!L35-'1.12.2022_VTBI_2023_2025'!L35</f>
        <v>1.8982387475528384E-2</v>
      </c>
      <c r="M35" s="17">
        <f>'10.02.2023_SP_2023_2026'!M35-'1.12.2022_VTBI_2023_2025'!M35</f>
        <v>1.5</v>
      </c>
      <c r="N35" s="17">
        <f>'10.02.2023_SP_2023_2026'!N35-'1.12.2022_VTBI_2023_2025'!N35</f>
        <v>1.2000000000000002</v>
      </c>
      <c r="O35" s="17">
        <f>'10.02.2023_SP_2023_2026'!O35-'1.12.2022_VTBI_2023_2025'!O35</f>
        <v>0.5</v>
      </c>
      <c r="P35" s="18">
        <f>'10.02.2023_SP_2023_2026'!P35-'1.12.2022_VTBI_2023_2025'!P35</f>
        <v>2.2000000000000002</v>
      </c>
    </row>
    <row r="36" spans="1:16" x14ac:dyDescent="0.2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7">
        <f>'10.02.2023_SP_2023_2026'!E36-'1.12.2022_VTBI_2023_2025'!E36</f>
        <v>0</v>
      </c>
      <c r="F36" s="17">
        <f>'10.02.2023_SP_2023_2026'!F36-'1.12.2022_VTBI_2023_2025'!F36</f>
        <v>0</v>
      </c>
      <c r="G36" s="17">
        <f>'10.02.2023_SP_2023_2026'!G36-'1.12.2022_VTBI_2023_2025'!G36</f>
        <v>0</v>
      </c>
      <c r="H36" s="17">
        <f>'10.02.2023_SP_2023_2026'!H36-'1.12.2022_VTBI_2023_2025'!H36</f>
        <v>0</v>
      </c>
      <c r="I36" s="17">
        <f>'10.02.2023_SP_2023_2026'!I36-'1.12.2022_VTBI_2023_2025'!I36</f>
        <v>0</v>
      </c>
      <c r="J36" s="17">
        <f>'10.02.2023_SP_2023_2026'!J36-'1.12.2022_VTBI_2023_2025'!J36</f>
        <v>0</v>
      </c>
      <c r="K36" s="17">
        <f>'10.02.2023_SP_2023_2026'!K36-'1.12.2022_VTBI_2023_2025'!K36</f>
        <v>0</v>
      </c>
      <c r="L36" s="17">
        <f>'10.02.2023_SP_2023_2026'!L36-'1.12.2022_VTBI_2023_2025'!L36</f>
        <v>7.3167713326292585</v>
      </c>
      <c r="M36" s="17">
        <f>'10.02.2023_SP_2023_2026'!M36-'1.12.2022_VTBI_2023_2025'!M36</f>
        <v>0.77189735038406582</v>
      </c>
      <c r="N36" s="17">
        <f>'10.02.2023_SP_2023_2026'!N36-'1.12.2022_VTBI_2023_2025'!N36</f>
        <v>0.6354213560369999</v>
      </c>
      <c r="O36" s="17">
        <f>'10.02.2023_SP_2023_2026'!O36-'1.12.2022_VTBI_2023_2025'!O36</f>
        <v>0.92280644054009997</v>
      </c>
      <c r="P36" s="18">
        <f>'10.02.2023_SP_2023_2026'!P36-'1.12.2022_VTBI_2023_2025'!P36</f>
        <v>1.4925373134328339</v>
      </c>
    </row>
    <row r="37" spans="1:16" x14ac:dyDescent="0.2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7">
        <f>'10.02.2023_SP_2023_2026'!E37-'1.12.2022_VTBI_2023_2025'!E37</f>
        <v>0</v>
      </c>
      <c r="F37" s="17">
        <f>'10.02.2023_SP_2023_2026'!F37-'1.12.2022_VTBI_2023_2025'!F37</f>
        <v>0</v>
      </c>
      <c r="G37" s="17">
        <f>'10.02.2023_SP_2023_2026'!G37-'1.12.2022_VTBI_2023_2025'!G37</f>
        <v>0</v>
      </c>
      <c r="H37" s="17">
        <f>'10.02.2023_SP_2023_2026'!H37-'1.12.2022_VTBI_2023_2025'!H37</f>
        <v>0</v>
      </c>
      <c r="I37" s="17">
        <f>'10.02.2023_SP_2023_2026'!I37-'1.12.2022_VTBI_2023_2025'!I37</f>
        <v>0</v>
      </c>
      <c r="J37" s="17">
        <f>'10.02.2023_SP_2023_2026'!J37-'1.12.2022_VTBI_2023_2025'!J37</f>
        <v>0</v>
      </c>
      <c r="K37" s="17">
        <f>'10.02.2023_SP_2023_2026'!K37-'1.12.2022_VTBI_2023_2025'!K37</f>
        <v>0</v>
      </c>
      <c r="L37" s="17">
        <f>'10.02.2023_SP_2023_2026'!L37-'1.12.2022_VTBI_2023_2025'!L37</f>
        <v>-0.38510287576342961</v>
      </c>
      <c r="M37" s="17">
        <f>'10.02.2023_SP_2023_2026'!M37-'1.12.2022_VTBI_2023_2025'!M37</f>
        <v>2.8773130799032067</v>
      </c>
      <c r="N37" s="17">
        <f>'10.02.2023_SP_2023_2026'!N37-'1.12.2022_VTBI_2023_2025'!N37</f>
        <v>-0.92571602789992991</v>
      </c>
      <c r="O37" s="17">
        <f>'10.02.2023_SP_2023_2026'!O37-'1.12.2022_VTBI_2023_2025'!O37</f>
        <v>-3.6828603199811254</v>
      </c>
      <c r="P37" s="18">
        <f>'10.02.2023_SP_2023_2026'!P37-'1.12.2022_VTBI_2023_2025'!P37</f>
        <v>3.5200000000000005</v>
      </c>
    </row>
    <row r="38" spans="1:16" x14ac:dyDescent="0.2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7">
        <f>'10.02.2023_SP_2023_2026'!E38-'1.12.2022_VTBI_2023_2025'!E38</f>
        <v>0</v>
      </c>
      <c r="F38" s="17">
        <f>'10.02.2023_SP_2023_2026'!F38-'1.12.2022_VTBI_2023_2025'!F38</f>
        <v>0</v>
      </c>
      <c r="G38" s="17">
        <f>'10.02.2023_SP_2023_2026'!G38-'1.12.2022_VTBI_2023_2025'!G38</f>
        <v>0</v>
      </c>
      <c r="H38" s="17">
        <f>'10.02.2023_SP_2023_2026'!H38-'1.12.2022_VTBI_2023_2025'!H38</f>
        <v>0</v>
      </c>
      <c r="I38" s="17">
        <f>'10.02.2023_SP_2023_2026'!I38-'1.12.2022_VTBI_2023_2025'!I38</f>
        <v>0</v>
      </c>
      <c r="J38" s="17">
        <f>'10.02.2023_SP_2023_2026'!J38-'1.12.2022_VTBI_2023_2025'!J38</f>
        <v>0</v>
      </c>
      <c r="K38" s="17">
        <f>'10.02.2023_SP_2023_2026'!K38-'1.12.2022_VTBI_2023_2025'!K38</f>
        <v>0</v>
      </c>
      <c r="L38" s="17">
        <f>'10.02.2023_SP_2023_2026'!L38-'1.12.2022_VTBI_2023_2025'!L38</f>
        <v>0.27823031175517343</v>
      </c>
      <c r="M38" s="17">
        <f>'10.02.2023_SP_2023_2026'!M38-'1.12.2022_VTBI_2023_2025'!M38</f>
        <v>2.123827511621359</v>
      </c>
      <c r="N38" s="17">
        <f>'10.02.2023_SP_2023_2026'!N38-'1.12.2022_VTBI_2023_2025'!N38</f>
        <v>8.0843061730176746E-2</v>
      </c>
      <c r="O38" s="17">
        <f>'10.02.2023_SP_2023_2026'!O38-'1.12.2022_VTBI_2023_2025'!O38</f>
        <v>0</v>
      </c>
      <c r="P38" s="18">
        <f>'10.02.2023_SP_2023_2026'!P38-'1.12.2022_VTBI_2023_2025'!P38</f>
        <v>3.2</v>
      </c>
    </row>
    <row r="39" spans="1:16" x14ac:dyDescent="0.2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31" t="s">
        <v>58</v>
      </c>
      <c r="F39" s="31" t="s">
        <v>58</v>
      </c>
      <c r="G39" s="31" t="s">
        <v>58</v>
      </c>
      <c r="H39" s="31" t="s">
        <v>58</v>
      </c>
      <c r="I39" s="31" t="s">
        <v>58</v>
      </c>
      <c r="J39" s="31" t="s">
        <v>58</v>
      </c>
      <c r="K39" s="31" t="s">
        <v>58</v>
      </c>
      <c r="L39" s="31" t="s">
        <v>58</v>
      </c>
      <c r="M39" s="31" t="s">
        <v>58</v>
      </c>
      <c r="N39" s="31" t="s">
        <v>58</v>
      </c>
      <c r="O39" s="31" t="s">
        <v>58</v>
      </c>
      <c r="P39" s="54" t="s">
        <v>58</v>
      </c>
    </row>
    <row r="40" spans="1:16" x14ac:dyDescent="0.2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7">
        <f>'10.02.2023_SP_2023_2026'!E40-'1.12.2022_VTBI_2023_2025'!E40</f>
        <v>0</v>
      </c>
      <c r="F40" s="17">
        <f>'10.02.2023_SP_2023_2026'!F40-'1.12.2022_VTBI_2023_2025'!F40</f>
        <v>0</v>
      </c>
      <c r="G40" s="17">
        <f>'10.02.2023_SP_2023_2026'!G40-'1.12.2022_VTBI_2023_2025'!G40</f>
        <v>0</v>
      </c>
      <c r="H40" s="17">
        <f>'10.02.2023_SP_2023_2026'!H40-'1.12.2022_VTBI_2023_2025'!H40</f>
        <v>0</v>
      </c>
      <c r="I40" s="17">
        <f>'10.02.2023_SP_2023_2026'!I40-'1.12.2022_VTBI_2023_2025'!I40</f>
        <v>0</v>
      </c>
      <c r="J40" s="17">
        <f>'10.02.2023_SP_2023_2026'!J40-'1.12.2022_VTBI_2023_2025'!J40</f>
        <v>0</v>
      </c>
      <c r="K40" s="17">
        <f>'10.02.2023_SP_2023_2026'!K40-'1.12.2022_VTBI_2023_2025'!K40</f>
        <v>0</v>
      </c>
      <c r="L40" s="17">
        <f>'10.02.2023_SP_2023_2026'!L40-'1.12.2022_VTBI_2023_2025'!L40</f>
        <v>0</v>
      </c>
      <c r="M40" s="17">
        <f>'10.02.2023_SP_2023_2026'!M40-'1.12.2022_VTBI_2023_2025'!M40</f>
        <v>-2</v>
      </c>
      <c r="N40" s="17">
        <f>'10.02.2023_SP_2023_2026'!N40-'1.12.2022_VTBI_2023_2025'!N40</f>
        <v>0</v>
      </c>
      <c r="O40" s="17">
        <f>'10.02.2023_SP_2023_2026'!O40-'1.12.2022_VTBI_2023_2025'!O40</f>
        <v>0</v>
      </c>
      <c r="P40" s="18">
        <f>'10.02.2023_SP_2023_2026'!P40-'1.12.2022_VTBI_2023_2025'!P40</f>
        <v>3.0321503624232418</v>
      </c>
    </row>
    <row r="41" spans="1:16" x14ac:dyDescent="0.2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7">
        <f>'10.02.2023_SP_2023_2026'!E41-'1.12.2022_VTBI_2023_2025'!E41</f>
        <v>0</v>
      </c>
      <c r="F41" s="17">
        <f>'10.02.2023_SP_2023_2026'!F41-'1.12.2022_VTBI_2023_2025'!F41</f>
        <v>0</v>
      </c>
      <c r="G41" s="17">
        <f>'10.02.2023_SP_2023_2026'!G41-'1.12.2022_VTBI_2023_2025'!G41</f>
        <v>0</v>
      </c>
      <c r="H41" s="17">
        <f>'10.02.2023_SP_2023_2026'!H41-'1.12.2022_VTBI_2023_2025'!H41</f>
        <v>0</v>
      </c>
      <c r="I41" s="17">
        <f>'10.02.2023_SP_2023_2026'!I41-'1.12.2022_VTBI_2023_2025'!I41</f>
        <v>0</v>
      </c>
      <c r="J41" s="17">
        <f>'10.02.2023_SP_2023_2026'!J41-'1.12.2022_VTBI_2023_2025'!J41</f>
        <v>0</v>
      </c>
      <c r="K41" s="17">
        <f>'10.02.2023_SP_2023_2026'!K41-'1.12.2022_VTBI_2023_2025'!K41</f>
        <v>0</v>
      </c>
      <c r="L41" s="17">
        <f>'10.02.2023_SP_2023_2026'!L41-'1.12.2022_VTBI_2023_2025'!L41</f>
        <v>1.8999999999999986</v>
      </c>
      <c r="M41" s="17">
        <f>'10.02.2023_SP_2023_2026'!M41-'1.12.2022_VTBI_2023_2025'!M41</f>
        <v>-3.5</v>
      </c>
      <c r="N41" s="17">
        <f>'10.02.2023_SP_2023_2026'!N41-'1.12.2022_VTBI_2023_2025'!N41</f>
        <v>-0.54999999999999982</v>
      </c>
      <c r="O41" s="17">
        <f>'10.02.2023_SP_2023_2026'!O41-'1.12.2022_VTBI_2023_2025'!O41</f>
        <v>-0.79999999999999982</v>
      </c>
      <c r="P41" s="18">
        <f>'10.02.2023_SP_2023_2026'!P41-'1.12.2022_VTBI_2023_2025'!P41</f>
        <v>2.8805428443020795</v>
      </c>
    </row>
    <row r="42" spans="1:16" x14ac:dyDescent="0.2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51">
        <v>2026</v>
      </c>
    </row>
    <row r="43" spans="1:16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7">
        <f>'10.02.2023_SP_2023_2026'!E43-'1.12.2022_VTBI_2023_2025'!E43</f>
        <v>0</v>
      </c>
      <c r="F43" s="17">
        <f>'10.02.2023_SP_2023_2026'!F43-'1.12.2022_VTBI_2023_2025'!F43</f>
        <v>0</v>
      </c>
      <c r="G43" s="17">
        <f>'10.02.2023_SP_2023_2026'!G43-'1.12.2022_VTBI_2023_2025'!G43</f>
        <v>0</v>
      </c>
      <c r="H43" s="17">
        <f>'10.02.2023_SP_2023_2026'!H43-'1.12.2022_VTBI_2023_2025'!H43</f>
        <v>0</v>
      </c>
      <c r="I43" s="17">
        <f>'10.02.2023_SP_2023_2026'!I43-'1.12.2022_VTBI_2023_2025'!I43</f>
        <v>0</v>
      </c>
      <c r="J43" s="17">
        <f>'10.02.2023_SP_2023_2026'!J43-'1.12.2022_VTBI_2023_2025'!J43</f>
        <v>0</v>
      </c>
      <c r="K43" s="17">
        <f>'10.02.2023_SP_2023_2026'!K43-'1.12.2022_VTBI_2023_2025'!K43</f>
        <v>0</v>
      </c>
      <c r="L43" s="17">
        <f>'10.02.2023_SP_2023_2026'!L43-'1.12.2022_VTBI_2023_2025'!L43</f>
        <v>0.31559196508623266</v>
      </c>
      <c r="M43" s="17">
        <f>'10.02.2023_SP_2023_2026'!M43-'1.12.2022_VTBI_2023_2025'!M43</f>
        <v>1.2542313758148662</v>
      </c>
      <c r="N43" s="17">
        <f>'10.02.2023_SP_2023_2026'!N43-'1.12.2022_VTBI_2023_2025'!N43</f>
        <v>-0.85088759320849983</v>
      </c>
      <c r="O43" s="17">
        <f>'10.02.2023_SP_2023_2026'!O43-'1.12.2022_VTBI_2023_2025'!O43</f>
        <v>-5.2359836971578755E-2</v>
      </c>
      <c r="P43" s="18">
        <f>'10.02.2023_SP_2023_2026'!P43-'1.12.2022_VTBI_2023_2025'!P43</f>
        <v>2.1843581950956796</v>
      </c>
    </row>
    <row r="44" spans="1:16" x14ac:dyDescent="0.2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7">
        <f>'10.02.2023_SP_2023_2026'!E44-'1.12.2022_VTBI_2023_2025'!E44</f>
        <v>0</v>
      </c>
      <c r="F44" s="17">
        <f>'10.02.2023_SP_2023_2026'!F44-'1.12.2022_VTBI_2023_2025'!F44</f>
        <v>0</v>
      </c>
      <c r="G44" s="17">
        <f>'10.02.2023_SP_2023_2026'!G44-'1.12.2022_VTBI_2023_2025'!G44</f>
        <v>0</v>
      </c>
      <c r="H44" s="17">
        <f>'10.02.2023_SP_2023_2026'!H44-'1.12.2022_VTBI_2023_2025'!H44</f>
        <v>0</v>
      </c>
      <c r="I44" s="17">
        <f>'10.02.2023_SP_2023_2026'!I44-'1.12.2022_VTBI_2023_2025'!I44</f>
        <v>0</v>
      </c>
      <c r="J44" s="17">
        <f>'10.02.2023_SP_2023_2026'!J44-'1.12.2022_VTBI_2023_2025'!J44</f>
        <v>0</v>
      </c>
      <c r="K44" s="17">
        <f>'10.02.2023_SP_2023_2026'!K44-'1.12.2022_VTBI_2023_2025'!K44</f>
        <v>0</v>
      </c>
      <c r="L44" s="17">
        <f>'10.02.2023_SP_2023_2026'!L44-'1.12.2022_VTBI_2023_2025'!L44</f>
        <v>0</v>
      </c>
      <c r="M44" s="17">
        <f>'10.02.2023_SP_2023_2026'!M44-'1.12.2022_VTBI_2023_2025'!M44</f>
        <v>-4.3695051930206508E-4</v>
      </c>
      <c r="N44" s="17">
        <f>'10.02.2023_SP_2023_2026'!N44-'1.12.2022_VTBI_2023_2025'!N44</f>
        <v>-1.2867029205102798E-3</v>
      </c>
      <c r="O44" s="17">
        <f>'10.02.2023_SP_2023_2026'!O44-'1.12.2022_VTBI_2023_2025'!O44</f>
        <v>3.5878631224426499E-5</v>
      </c>
      <c r="P44" s="18">
        <f>'10.02.2023_SP_2023_2026'!P44-'1.12.2022_VTBI_2023_2025'!P44</f>
        <v>9.3028293742848212E-2</v>
      </c>
    </row>
    <row r="45" spans="1:16" x14ac:dyDescent="0.2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7">
        <f>'10.02.2023_SP_2023_2026'!E45-'1.12.2022_VTBI_2023_2025'!E45</f>
        <v>0</v>
      </c>
      <c r="F45" s="17">
        <f>'10.02.2023_SP_2023_2026'!F45-'1.12.2022_VTBI_2023_2025'!F45</f>
        <v>0</v>
      </c>
      <c r="G45" s="17">
        <f>'10.02.2023_SP_2023_2026'!G45-'1.12.2022_VTBI_2023_2025'!G45</f>
        <v>0</v>
      </c>
      <c r="H45" s="17">
        <f>'10.02.2023_SP_2023_2026'!H45-'1.12.2022_VTBI_2023_2025'!H45</f>
        <v>0</v>
      </c>
      <c r="I45" s="17">
        <f>'10.02.2023_SP_2023_2026'!I45-'1.12.2022_VTBI_2023_2025'!I45</f>
        <v>0</v>
      </c>
      <c r="J45" s="17">
        <f>'10.02.2023_SP_2023_2026'!J45-'1.12.2022_VTBI_2023_2025'!J45</f>
        <v>0</v>
      </c>
      <c r="K45" s="17">
        <f>'10.02.2023_SP_2023_2026'!K45-'1.12.2022_VTBI_2023_2025'!K45</f>
        <v>0</v>
      </c>
      <c r="L45" s="17">
        <f>'10.02.2023_SP_2023_2026'!L45-'1.12.2022_VTBI_2023_2025'!L45</f>
        <v>1.9555975847728837</v>
      </c>
      <c r="M45" s="17">
        <f>'10.02.2023_SP_2023_2026'!M45-'1.12.2022_VTBI_2023_2025'!M45</f>
        <v>0.90331821623636266</v>
      </c>
      <c r="N45" s="17">
        <f>'10.02.2023_SP_2023_2026'!N45-'1.12.2022_VTBI_2023_2025'!N45</f>
        <v>-0.37793822782216813</v>
      </c>
      <c r="O45" s="17">
        <f>'10.02.2023_SP_2023_2026'!O45-'1.12.2022_VTBI_2023_2025'!O45</f>
        <v>0.17092226393938015</v>
      </c>
      <c r="P45" s="18">
        <f>'10.02.2023_SP_2023_2026'!P45-'1.12.2022_VTBI_2023_2025'!P45</f>
        <v>1.2314905856996923</v>
      </c>
    </row>
    <row r="46" spans="1:16" x14ac:dyDescent="0.2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7">
        <f>'10.02.2023_SP_2023_2026'!E46-'1.12.2022_VTBI_2023_2025'!E46</f>
        <v>0</v>
      </c>
      <c r="F46" s="17">
        <f>'10.02.2023_SP_2023_2026'!F46-'1.12.2022_VTBI_2023_2025'!F46</f>
        <v>0</v>
      </c>
      <c r="G46" s="17">
        <f>'10.02.2023_SP_2023_2026'!G46-'1.12.2022_VTBI_2023_2025'!G46</f>
        <v>0</v>
      </c>
      <c r="H46" s="17">
        <f>'10.02.2023_SP_2023_2026'!H46-'1.12.2022_VTBI_2023_2025'!H46</f>
        <v>0</v>
      </c>
      <c r="I46" s="17">
        <f>'10.02.2023_SP_2023_2026'!I46-'1.12.2022_VTBI_2023_2025'!I46</f>
        <v>0</v>
      </c>
      <c r="J46" s="17">
        <f>'10.02.2023_SP_2023_2026'!J46-'1.12.2022_VTBI_2023_2025'!J46</f>
        <v>0</v>
      </c>
      <c r="K46" s="17">
        <f>'10.02.2023_SP_2023_2026'!K46-'1.12.2022_VTBI_2023_2025'!K46</f>
        <v>0</v>
      </c>
      <c r="L46" s="17">
        <f>'10.02.2023_SP_2023_2026'!L46-'1.12.2022_VTBI_2023_2025'!L46</f>
        <v>0.1933459003184749</v>
      </c>
      <c r="M46" s="17">
        <f>'10.02.2023_SP_2023_2026'!M46-'1.12.2022_VTBI_2023_2025'!M46</f>
        <v>0.48065350649357069</v>
      </c>
      <c r="N46" s="17">
        <f>'10.02.2023_SP_2023_2026'!N46-'1.12.2022_VTBI_2023_2025'!N46</f>
        <v>-3.5535443210768847E-2</v>
      </c>
      <c r="O46" s="17">
        <f>'10.02.2023_SP_2023_2026'!O46-'1.12.2022_VTBI_2023_2025'!O46</f>
        <v>0.19515402143127014</v>
      </c>
      <c r="P46" s="18">
        <f>'10.02.2023_SP_2023_2026'!P46-'1.12.2022_VTBI_2023_2025'!P46</f>
        <v>1.2314905856996923</v>
      </c>
    </row>
    <row r="47" spans="1:16" x14ac:dyDescent="0.2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7">
        <f>'10.02.2023_SP_2023_2026'!E47-'1.12.2022_VTBI_2023_2025'!E47</f>
        <v>0</v>
      </c>
      <c r="F47" s="17">
        <f>'10.02.2023_SP_2023_2026'!F47-'1.12.2022_VTBI_2023_2025'!F47</f>
        <v>0</v>
      </c>
      <c r="G47" s="17">
        <f>'10.02.2023_SP_2023_2026'!G47-'1.12.2022_VTBI_2023_2025'!G47</f>
        <v>0</v>
      </c>
      <c r="H47" s="17">
        <f>'10.02.2023_SP_2023_2026'!H47-'1.12.2022_VTBI_2023_2025'!H47</f>
        <v>0</v>
      </c>
      <c r="I47" s="17">
        <f>'10.02.2023_SP_2023_2026'!I47-'1.12.2022_VTBI_2023_2025'!I47</f>
        <v>0</v>
      </c>
      <c r="J47" s="17">
        <f>'10.02.2023_SP_2023_2026'!J47-'1.12.2022_VTBI_2023_2025'!J47</f>
        <v>0</v>
      </c>
      <c r="K47" s="17">
        <f>'10.02.2023_SP_2023_2026'!K47-'1.12.2022_VTBI_2023_2025'!K47</f>
        <v>0</v>
      </c>
      <c r="L47" s="17">
        <f>'10.02.2023_SP_2023_2026'!L47-'1.12.2022_VTBI_2023_2025'!L47</f>
        <v>1.7622516844544134</v>
      </c>
      <c r="M47" s="17">
        <f>'10.02.2023_SP_2023_2026'!M47-'1.12.2022_VTBI_2023_2025'!M47</f>
        <v>0.42266470974279802</v>
      </c>
      <c r="N47" s="17">
        <f>'10.02.2023_SP_2023_2026'!N47-'1.12.2022_VTBI_2023_2025'!N47</f>
        <v>-0.34240278461140744</v>
      </c>
      <c r="O47" s="17">
        <f>'10.02.2023_SP_2023_2026'!O47-'1.12.2022_VTBI_2023_2025'!O47</f>
        <v>-2.4231757491895531E-2</v>
      </c>
      <c r="P47" s="18">
        <f>'10.02.2023_SP_2023_2026'!P47-'1.12.2022_VTBI_2023_2025'!P47</f>
        <v>0</v>
      </c>
    </row>
    <row r="48" spans="1:16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7">
        <f>'10.02.2023_SP_2023_2026'!E48-'1.12.2022_VTBI_2023_2025'!E48</f>
        <v>0</v>
      </c>
      <c r="F48" s="17">
        <f>'10.02.2023_SP_2023_2026'!F48-'1.12.2022_VTBI_2023_2025'!F48</f>
        <v>0</v>
      </c>
      <c r="G48" s="17">
        <f>'10.02.2023_SP_2023_2026'!G48-'1.12.2022_VTBI_2023_2025'!G48</f>
        <v>0</v>
      </c>
      <c r="H48" s="17">
        <f>'10.02.2023_SP_2023_2026'!H48-'1.12.2022_VTBI_2023_2025'!H48</f>
        <v>0</v>
      </c>
      <c r="I48" s="17">
        <f>'10.02.2023_SP_2023_2026'!I48-'1.12.2022_VTBI_2023_2025'!I48</f>
        <v>0</v>
      </c>
      <c r="J48" s="17">
        <f>'10.02.2023_SP_2023_2026'!J48-'1.12.2022_VTBI_2023_2025'!J48</f>
        <v>0</v>
      </c>
      <c r="K48" s="17">
        <f>'10.02.2023_SP_2023_2026'!K48-'1.12.2022_VTBI_2023_2025'!K48</f>
        <v>0</v>
      </c>
      <c r="L48" s="17">
        <f>'10.02.2023_SP_2023_2026'!L48-'1.12.2022_VTBI_2023_2025'!L48</f>
        <v>-0.7580806725986724</v>
      </c>
      <c r="M48" s="17">
        <f>'10.02.2023_SP_2023_2026'!M48-'1.12.2022_VTBI_2023_2025'!M48</f>
        <v>-0.13722402498406974</v>
      </c>
      <c r="N48" s="17">
        <f>'10.02.2023_SP_2023_2026'!N48-'1.12.2022_VTBI_2023_2025'!N48</f>
        <v>0.39630151865945873</v>
      </c>
      <c r="O48" s="17">
        <f>'10.02.2023_SP_2023_2026'!O48-'1.12.2022_VTBI_2023_2025'!O48</f>
        <v>-1.4626402271315619E-2</v>
      </c>
      <c r="P48" s="18">
        <f>'10.02.2023_SP_2023_2026'!P48-'1.12.2022_VTBI_2023_2025'!P48</f>
        <v>3.6518618250548549</v>
      </c>
    </row>
    <row r="49" spans="1:19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7">
        <f>'10.02.2023_SP_2023_2026'!E49-'1.12.2022_VTBI_2023_2025'!E49</f>
        <v>0</v>
      </c>
      <c r="F49" s="17">
        <f>'10.02.2023_SP_2023_2026'!F49-'1.12.2022_VTBI_2023_2025'!F49</f>
        <v>0</v>
      </c>
      <c r="G49" s="17">
        <f>'10.02.2023_SP_2023_2026'!G49-'1.12.2022_VTBI_2023_2025'!G49</f>
        <v>0</v>
      </c>
      <c r="H49" s="17">
        <f>'10.02.2023_SP_2023_2026'!H49-'1.12.2022_VTBI_2023_2025'!H49</f>
        <v>0</v>
      </c>
      <c r="I49" s="17">
        <f>'10.02.2023_SP_2023_2026'!I49-'1.12.2022_VTBI_2023_2025'!I49</f>
        <v>0</v>
      </c>
      <c r="J49" s="17">
        <f>'10.02.2023_SP_2023_2026'!J49-'1.12.2022_VTBI_2023_2025'!J49</f>
        <v>0</v>
      </c>
      <c r="K49" s="17">
        <f>'10.02.2023_SP_2023_2026'!K49-'1.12.2022_VTBI_2023_2025'!K49</f>
        <v>0</v>
      </c>
      <c r="L49" s="17">
        <f>'10.02.2023_SP_2023_2026'!L49-'1.12.2022_VTBI_2023_2025'!L49</f>
        <v>-1.3158373224285036</v>
      </c>
      <c r="M49" s="17">
        <f>'10.02.2023_SP_2023_2026'!M49-'1.12.2022_VTBI_2023_2025'!M49</f>
        <v>-1.4150702949678755</v>
      </c>
      <c r="N49" s="17">
        <f>'10.02.2023_SP_2023_2026'!N49-'1.12.2022_VTBI_2023_2025'!N49</f>
        <v>-0.1795096170302739</v>
      </c>
      <c r="O49" s="17">
        <f>'10.02.2023_SP_2023_2026'!O49-'1.12.2022_VTBI_2023_2025'!O49</f>
        <v>-0.1758779551406926</v>
      </c>
      <c r="P49" s="18">
        <f>'10.02.2023_SP_2023_2026'!P49-'1.12.2022_VTBI_2023_2025'!P49</f>
        <v>-4.3860420037829915</v>
      </c>
    </row>
    <row r="50" spans="1:19" x14ac:dyDescent="0.2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51">
        <v>2026</v>
      </c>
    </row>
    <row r="51" spans="1:19" x14ac:dyDescent="0.25">
      <c r="A51" s="14">
        <f>A49+1</f>
        <v>41</v>
      </c>
      <c r="B51" s="1" t="s">
        <v>83</v>
      </c>
      <c r="C51" s="1" t="s">
        <v>84</v>
      </c>
      <c r="D51" s="3" t="s">
        <v>47</v>
      </c>
      <c r="E51" s="17">
        <f>'10.02.2023_SP_2023_2026'!E51-'1.12.2022_VTBI_2023_2025'!E51</f>
        <v>0</v>
      </c>
      <c r="F51" s="17">
        <f>'10.02.2023_SP_2023_2026'!F51-'1.12.2022_VTBI_2023_2025'!F51</f>
        <v>0</v>
      </c>
      <c r="G51" s="17">
        <f>'10.02.2023_SP_2023_2026'!G51-'1.12.2022_VTBI_2023_2025'!G51</f>
        <v>0</v>
      </c>
      <c r="H51" s="17">
        <f>'10.02.2023_SP_2023_2026'!H51-'1.12.2022_VTBI_2023_2025'!H51</f>
        <v>0</v>
      </c>
      <c r="I51" s="17">
        <f>'10.02.2023_SP_2023_2026'!I51-'1.12.2022_VTBI_2023_2025'!I51</f>
        <v>0</v>
      </c>
      <c r="J51" s="17">
        <f>'10.02.2023_SP_2023_2026'!J51-'1.12.2022_VTBI_2023_2025'!J51</f>
        <v>0</v>
      </c>
      <c r="K51" s="17">
        <f>'10.02.2023_SP_2023_2026'!K51-'1.12.2022_VTBI_2023_2025'!K51</f>
        <v>0</v>
      </c>
      <c r="L51" s="17">
        <f>'10.02.2023_SP_2023_2026'!L51-'1.12.2022_VTBI_2023_2025'!L51</f>
        <v>1.8982387475528384E-2</v>
      </c>
      <c r="M51" s="17">
        <f>'10.02.2023_SP_2023_2026'!M51-'1.12.2022_VTBI_2023_2025'!M51</f>
        <v>1.5</v>
      </c>
      <c r="N51" s="17">
        <f>'10.02.2023_SP_2023_2026'!N51-'1.12.2022_VTBI_2023_2025'!N51</f>
        <v>1.2000000000000002</v>
      </c>
      <c r="O51" s="17">
        <f>'10.02.2023_SP_2023_2026'!O51-'1.12.2022_VTBI_2023_2025'!O51</f>
        <v>0.5</v>
      </c>
      <c r="P51" s="18">
        <f>'10.02.2023_SP_2023_2026'!P51-'1.12.2022_VTBI_2023_2025'!P51</f>
        <v>2.5</v>
      </c>
      <c r="Q51" s="48"/>
      <c r="R51" s="48"/>
      <c r="S51" s="48"/>
    </row>
    <row r="52" spans="1:19" x14ac:dyDescent="0.2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51">
        <v>2026</v>
      </c>
      <c r="Q52" s="48"/>
      <c r="R52" s="48"/>
      <c r="S52" s="48"/>
    </row>
    <row r="53" spans="1:19" x14ac:dyDescent="0.25">
      <c r="A53" s="39">
        <f>A51+1</f>
        <v>42</v>
      </c>
      <c r="B53" s="40" t="s">
        <v>87</v>
      </c>
      <c r="C53" s="40" t="s">
        <v>17</v>
      </c>
      <c r="D53" s="40" t="s">
        <v>42</v>
      </c>
      <c r="E53" s="17">
        <f>'10.02.2023_SP_2023_2026'!E53-'1.12.2022_VTBI_2023_2025'!E53</f>
        <v>0</v>
      </c>
      <c r="F53" s="17">
        <f>'10.02.2023_SP_2023_2026'!F53-'1.12.2022_VTBI_2023_2025'!F53</f>
        <v>0</v>
      </c>
      <c r="G53" s="17">
        <f>'10.02.2023_SP_2023_2026'!G53-'1.12.2022_VTBI_2023_2025'!G53</f>
        <v>0</v>
      </c>
      <c r="H53" s="17">
        <f>'10.02.2023_SP_2023_2026'!H53-'1.12.2022_VTBI_2023_2025'!H53</f>
        <v>0</v>
      </c>
      <c r="I53" s="17">
        <f>'10.02.2023_SP_2023_2026'!I53-'1.12.2022_VTBI_2023_2025'!I53</f>
        <v>0</v>
      </c>
      <c r="J53" s="17">
        <f>'10.02.2023_SP_2023_2026'!J53-'1.12.2022_VTBI_2023_2025'!J53</f>
        <v>0</v>
      </c>
      <c r="K53" s="17">
        <f>'10.02.2023_SP_2023_2026'!K53-'1.12.2022_VTBI_2023_2025'!K53</f>
        <v>0</v>
      </c>
      <c r="L53" s="17">
        <f>'10.02.2023_SP_2023_2026'!L53-'1.12.2022_VTBI_2023_2025'!L53</f>
        <v>-96.924807162580692</v>
      </c>
      <c r="M53" s="17">
        <f>'10.02.2023_SP_2023_2026'!M53-'1.12.2022_VTBI_2023_2025'!M53</f>
        <v>1085.7160144592781</v>
      </c>
      <c r="N53" s="17">
        <f>'10.02.2023_SP_2023_2026'!N53-'1.12.2022_VTBI_2023_2025'!N53</f>
        <v>1160.7962066729997</v>
      </c>
      <c r="O53" s="17">
        <f>'10.02.2023_SP_2023_2026'!O53-'1.12.2022_VTBI_2023_2025'!O53</f>
        <v>1256.0050339898226</v>
      </c>
      <c r="P53" s="18">
        <f>'10.02.2023_SP_2023_2026'!P53-'1.12.2022_VTBI_2023_2025'!P53</f>
        <v>24493.199086003235</v>
      </c>
      <c r="Q53" s="48"/>
      <c r="R53" s="48"/>
      <c r="S53" s="48"/>
    </row>
    <row r="54" spans="1:19" x14ac:dyDescent="0.25">
      <c r="A54" s="39">
        <f>A53+1</f>
        <v>43</v>
      </c>
      <c r="B54" s="41" t="s">
        <v>15</v>
      </c>
      <c r="C54" s="41" t="s">
        <v>16</v>
      </c>
      <c r="D54" s="42" t="s">
        <v>42</v>
      </c>
      <c r="E54" s="17">
        <f>'10.02.2023_SP_2023_2026'!E54-'1.12.2022_VTBI_2023_2025'!E54</f>
        <v>0</v>
      </c>
      <c r="F54" s="17">
        <f>'10.02.2023_SP_2023_2026'!F54-'1.12.2022_VTBI_2023_2025'!F54</f>
        <v>0</v>
      </c>
      <c r="G54" s="17">
        <f>'10.02.2023_SP_2023_2026'!G54-'1.12.2022_VTBI_2023_2025'!G54</f>
        <v>0</v>
      </c>
      <c r="H54" s="17">
        <f>'10.02.2023_SP_2023_2026'!H54-'1.12.2022_VTBI_2023_2025'!H54</f>
        <v>0</v>
      </c>
      <c r="I54" s="17">
        <f>'10.02.2023_SP_2023_2026'!I54-'1.12.2022_VTBI_2023_2025'!I54</f>
        <v>0</v>
      </c>
      <c r="J54" s="17">
        <f>'10.02.2023_SP_2023_2026'!J54-'1.12.2022_VTBI_2023_2025'!J54</f>
        <v>0</v>
      </c>
      <c r="K54" s="17">
        <f>'10.02.2023_SP_2023_2026'!K54-'1.12.2022_VTBI_2023_2025'!K54</f>
        <v>0</v>
      </c>
      <c r="L54" s="17">
        <f>'10.02.2023_SP_2023_2026'!L54-'1.12.2022_VTBI_2023_2025'!L54</f>
        <v>-133.4260154839576</v>
      </c>
      <c r="M54" s="17">
        <f>'10.02.2023_SP_2023_2026'!M54-'1.12.2022_VTBI_2023_2025'!M54</f>
        <v>74.084795097460301</v>
      </c>
      <c r="N54" s="17">
        <f>'10.02.2023_SP_2023_2026'!N54-'1.12.2022_VTBI_2023_2025'!N54</f>
        <v>136.60072861200388</v>
      </c>
      <c r="O54" s="17">
        <f>'10.02.2023_SP_2023_2026'!O54-'1.12.2022_VTBI_2023_2025'!O54</f>
        <v>143.00047274747703</v>
      </c>
      <c r="P54" s="18">
        <f>'10.02.2023_SP_2023_2026'!P54-'1.12.2022_VTBI_2023_2025'!P54</f>
        <v>22316.319762812604</v>
      </c>
      <c r="Q54" s="40"/>
      <c r="R54" s="40"/>
      <c r="S54" s="48"/>
    </row>
    <row r="55" spans="1:19" x14ac:dyDescent="0.25">
      <c r="A55" s="39">
        <f>A54+1</f>
        <v>44</v>
      </c>
      <c r="B55" s="41" t="s">
        <v>88</v>
      </c>
      <c r="C55" s="41" t="s">
        <v>89</v>
      </c>
      <c r="D55" s="42" t="s">
        <v>42</v>
      </c>
      <c r="E55" s="17">
        <f>'10.02.2023_SP_2023_2026'!E55-'1.12.2022_VTBI_2023_2025'!E55</f>
        <v>0</v>
      </c>
      <c r="F55" s="17">
        <f>'10.02.2023_SP_2023_2026'!F55-'1.12.2022_VTBI_2023_2025'!F55</f>
        <v>0</v>
      </c>
      <c r="G55" s="17">
        <f>'10.02.2023_SP_2023_2026'!G55-'1.12.2022_VTBI_2023_2025'!G55</f>
        <v>0</v>
      </c>
      <c r="H55" s="17">
        <f>'10.02.2023_SP_2023_2026'!H55-'1.12.2022_VTBI_2023_2025'!H55</f>
        <v>0</v>
      </c>
      <c r="I55" s="17">
        <f>'10.02.2023_SP_2023_2026'!I55-'1.12.2022_VTBI_2023_2025'!I55</f>
        <v>0</v>
      </c>
      <c r="J55" s="17">
        <f>'10.02.2023_SP_2023_2026'!J55-'1.12.2022_VTBI_2023_2025'!J55</f>
        <v>0</v>
      </c>
      <c r="K55" s="17">
        <f>'10.02.2023_SP_2023_2026'!K55-'1.12.2022_VTBI_2023_2025'!K55</f>
        <v>0</v>
      </c>
      <c r="L55" s="17">
        <f>'10.02.2023_SP_2023_2026'!L55-'1.12.2022_VTBI_2023_2025'!L55</f>
        <v>-109.76144742016913</v>
      </c>
      <c r="M55" s="17">
        <f>'10.02.2023_SP_2023_2026'!M55-'1.12.2022_VTBI_2023_2025'!M55</f>
        <v>60.945043680045274</v>
      </c>
      <c r="N55" s="17">
        <f>'10.02.2023_SP_2023_2026'!N55-'1.12.2022_VTBI_2023_2025'!N55</f>
        <v>112.37309033564088</v>
      </c>
      <c r="O55" s="17">
        <f>'10.02.2023_SP_2023_2026'!O55-'1.12.2022_VTBI_2023_2025'!O55</f>
        <v>117.63776961786425</v>
      </c>
      <c r="P55" s="18">
        <f>'10.02.2023_SP_2023_2026'!P55-'1.12.2022_VTBI_2023_2025'!P55</f>
        <v>18358.275553481904</v>
      </c>
    </row>
    <row r="56" spans="1:19" x14ac:dyDescent="0.25">
      <c r="A56" s="14">
        <f>A55+1</f>
        <v>45</v>
      </c>
      <c r="B56" s="1" t="s">
        <v>90</v>
      </c>
      <c r="C56" s="1" t="s">
        <v>91</v>
      </c>
      <c r="D56" s="3" t="s">
        <v>42</v>
      </c>
      <c r="E56" s="17">
        <f>'10.02.2023_SP_2023_2026'!E56-'1.12.2022_VTBI_2023_2025'!E56</f>
        <v>0</v>
      </c>
      <c r="F56" s="17">
        <f>'10.02.2023_SP_2023_2026'!F56-'1.12.2022_VTBI_2023_2025'!F56</f>
        <v>0</v>
      </c>
      <c r="G56" s="17">
        <f>'10.02.2023_SP_2023_2026'!G56-'1.12.2022_VTBI_2023_2025'!G56</f>
        <v>0</v>
      </c>
      <c r="H56" s="17">
        <f>'10.02.2023_SP_2023_2026'!H56-'1.12.2022_VTBI_2023_2025'!H56</f>
        <v>0</v>
      </c>
      <c r="I56" s="17">
        <f>'10.02.2023_SP_2023_2026'!I56-'1.12.2022_VTBI_2023_2025'!I56</f>
        <v>0</v>
      </c>
      <c r="J56" s="17">
        <f>'10.02.2023_SP_2023_2026'!J56-'1.12.2022_VTBI_2023_2025'!J56</f>
        <v>0</v>
      </c>
      <c r="K56" s="17">
        <f>'10.02.2023_SP_2023_2026'!K56-'1.12.2022_VTBI_2023_2025'!K56</f>
        <v>0</v>
      </c>
      <c r="L56" s="17">
        <f>'10.02.2023_SP_2023_2026'!L56-'1.12.2022_VTBI_2023_2025'!L56</f>
        <v>-23.664568063788465</v>
      </c>
      <c r="M56" s="17">
        <f>'10.02.2023_SP_2023_2026'!M56-'1.12.2022_VTBI_2023_2025'!M56</f>
        <v>13.139751417417301</v>
      </c>
      <c r="N56" s="17">
        <f>'10.02.2023_SP_2023_2026'!N56-'1.12.2022_VTBI_2023_2025'!N56</f>
        <v>24.22763827636436</v>
      </c>
      <c r="O56" s="17">
        <f>'10.02.2023_SP_2023_2026'!O56-'1.12.2022_VTBI_2023_2025'!O56</f>
        <v>25.362703129611418</v>
      </c>
      <c r="P56" s="18">
        <f>'10.02.2023_SP_2023_2026'!P56-'1.12.2022_VTBI_2023_2025'!P56</f>
        <v>3958.0442093306983</v>
      </c>
    </row>
    <row r="57" spans="1:19" x14ac:dyDescent="0.25">
      <c r="A57" s="14">
        <f>A56+1</f>
        <v>46</v>
      </c>
      <c r="B57" s="26" t="s">
        <v>18</v>
      </c>
      <c r="C57" s="1" t="s">
        <v>19</v>
      </c>
      <c r="D57" s="3" t="s">
        <v>42</v>
      </c>
      <c r="E57" s="17">
        <f>'10.02.2023_SP_2023_2026'!E57-'1.12.2022_VTBI_2023_2025'!E57</f>
        <v>0</v>
      </c>
      <c r="F57" s="17">
        <f>'10.02.2023_SP_2023_2026'!F57-'1.12.2022_VTBI_2023_2025'!F57</f>
        <v>0</v>
      </c>
      <c r="G57" s="17">
        <f>'10.02.2023_SP_2023_2026'!G57-'1.12.2022_VTBI_2023_2025'!G57</f>
        <v>0</v>
      </c>
      <c r="H57" s="17">
        <f>'10.02.2023_SP_2023_2026'!H57-'1.12.2022_VTBI_2023_2025'!H57</f>
        <v>0</v>
      </c>
      <c r="I57" s="17">
        <f>'10.02.2023_SP_2023_2026'!I57-'1.12.2022_VTBI_2023_2025'!I57</f>
        <v>0</v>
      </c>
      <c r="J57" s="17">
        <f>'10.02.2023_SP_2023_2026'!J57-'1.12.2022_VTBI_2023_2025'!J57</f>
        <v>0</v>
      </c>
      <c r="K57" s="17">
        <f>'10.02.2023_SP_2023_2026'!K57-'1.12.2022_VTBI_2023_2025'!K57</f>
        <v>0</v>
      </c>
      <c r="L57" s="17">
        <f>'10.02.2023_SP_2023_2026'!L57-'1.12.2022_VTBI_2023_2025'!L57</f>
        <v>184.40471899299519</v>
      </c>
      <c r="M57" s="17">
        <f>'10.02.2023_SP_2023_2026'!M57-'1.12.2022_VTBI_2023_2025'!M57</f>
        <v>209.42690905585641</v>
      </c>
      <c r="N57" s="17">
        <f>'10.02.2023_SP_2023_2026'!N57-'1.12.2022_VTBI_2023_2025'!N57</f>
        <v>162.53458230256001</v>
      </c>
      <c r="O57" s="17">
        <f>'10.02.2023_SP_2023_2026'!O57-'1.12.2022_VTBI_2023_2025'!O57</f>
        <v>127.94162575676728</v>
      </c>
      <c r="P57" s="18">
        <f>'10.02.2023_SP_2023_2026'!P57-'1.12.2022_VTBI_2023_2025'!P57</f>
        <v>6426.3544042731455</v>
      </c>
    </row>
    <row r="58" spans="1:19" x14ac:dyDescent="0.25">
      <c r="A58" s="14">
        <f>A57+1</f>
        <v>47</v>
      </c>
      <c r="B58" s="1" t="s">
        <v>20</v>
      </c>
      <c r="C58" s="1" t="s">
        <v>92</v>
      </c>
      <c r="D58" s="3" t="s">
        <v>42</v>
      </c>
      <c r="E58" s="17">
        <f>'10.02.2023_SP_2023_2026'!E58-'1.12.2022_VTBI_2023_2025'!E58</f>
        <v>0</v>
      </c>
      <c r="F58" s="17">
        <f>'10.02.2023_SP_2023_2026'!F58-'1.12.2022_VTBI_2023_2025'!F58</f>
        <v>0</v>
      </c>
      <c r="G58" s="17">
        <f>'10.02.2023_SP_2023_2026'!G58-'1.12.2022_VTBI_2023_2025'!G58</f>
        <v>0</v>
      </c>
      <c r="H58" s="17">
        <f>'10.02.2023_SP_2023_2026'!H58-'1.12.2022_VTBI_2023_2025'!H58</f>
        <v>0</v>
      </c>
      <c r="I58" s="17">
        <f>'10.02.2023_SP_2023_2026'!I58-'1.12.2022_VTBI_2023_2025'!I58</f>
        <v>0</v>
      </c>
      <c r="J58" s="17">
        <f>'10.02.2023_SP_2023_2026'!J58-'1.12.2022_VTBI_2023_2025'!J58</f>
        <v>0</v>
      </c>
      <c r="K58" s="17">
        <f>'10.02.2023_SP_2023_2026'!K58-'1.12.2022_VTBI_2023_2025'!K58</f>
        <v>0</v>
      </c>
      <c r="L58" s="17">
        <f>'10.02.2023_SP_2023_2026'!L58-'1.12.2022_VTBI_2023_2025'!L58</f>
        <v>0</v>
      </c>
      <c r="M58" s="17">
        <f>'10.02.2023_SP_2023_2026'!M58-'1.12.2022_VTBI_2023_2025'!M58</f>
        <v>0</v>
      </c>
      <c r="N58" s="17">
        <f>'10.02.2023_SP_2023_2026'!N58-'1.12.2022_VTBI_2023_2025'!N58</f>
        <v>-13.738373708156359</v>
      </c>
      <c r="O58" s="17">
        <f>'10.02.2023_SP_2023_2026'!O58-'1.12.2022_VTBI_2023_2025'!O58</f>
        <v>-24.877788023003177</v>
      </c>
      <c r="P58" s="18">
        <f>'10.02.2023_SP_2023_2026'!P58-'1.12.2022_VTBI_2023_2025'!P58</f>
        <v>1496.9097184423727</v>
      </c>
    </row>
    <row r="59" spans="1:19" x14ac:dyDescent="0.2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51">
        <v>2026</v>
      </c>
      <c r="Q59" s="49"/>
      <c r="R59" s="49"/>
    </row>
    <row r="60" spans="1:19" x14ac:dyDescent="0.25">
      <c r="A60" s="14">
        <f>A58+1</f>
        <v>48</v>
      </c>
      <c r="B60" s="27" t="s">
        <v>129</v>
      </c>
      <c r="C60" s="15" t="s">
        <v>95</v>
      </c>
      <c r="D60" s="16" t="s">
        <v>96</v>
      </c>
      <c r="E60" s="17">
        <f>'10.02.2023_SP_2023_2026'!E60-'1.12.2022_VTBI_2023_2025'!E60</f>
        <v>0</v>
      </c>
      <c r="F60" s="17">
        <f>'10.02.2023_SP_2023_2026'!F60-'1.12.2022_VTBI_2023_2025'!F60</f>
        <v>0</v>
      </c>
      <c r="G60" s="17">
        <f>'10.02.2023_SP_2023_2026'!G60-'1.12.2022_VTBI_2023_2025'!G60</f>
        <v>0</v>
      </c>
      <c r="H60" s="17">
        <f>'10.02.2023_SP_2023_2026'!H60-'1.12.2022_VTBI_2023_2025'!H60</f>
        <v>0</v>
      </c>
      <c r="I60" s="17">
        <f>'10.02.2023_SP_2023_2026'!I60-'1.12.2022_VTBI_2023_2025'!I60</f>
        <v>0</v>
      </c>
      <c r="J60" s="17">
        <f>'10.02.2023_SP_2023_2026'!J60-'1.12.2022_VTBI_2023_2025'!J60</f>
        <v>0</v>
      </c>
      <c r="K60" s="17">
        <f>'10.02.2023_SP_2023_2026'!K60-'1.12.2022_VTBI_2023_2025'!K60</f>
        <v>0</v>
      </c>
      <c r="L60" s="17">
        <f>'10.02.2023_SP_2023_2026'!L60-'1.12.2022_VTBI_2023_2025'!L60</f>
        <v>0</v>
      </c>
      <c r="M60" s="17">
        <f>'10.02.2023_SP_2023_2026'!M60-'1.12.2022_VTBI_2023_2025'!M60</f>
        <v>0</v>
      </c>
      <c r="N60" s="17">
        <f>'10.02.2023_SP_2023_2026'!N60-'1.12.2022_VTBI_2023_2025'!N60</f>
        <v>0</v>
      </c>
      <c r="O60" s="17">
        <f>'10.02.2023_SP_2023_2026'!O60-'1.12.2022_VTBI_2023_2025'!O60</f>
        <v>0</v>
      </c>
      <c r="P60" s="18">
        <f>'10.02.2023_SP_2023_2026'!P60-'1.12.2022_VTBI_2023_2025'!P60</f>
        <v>1847.587</v>
      </c>
      <c r="Q60" s="37"/>
      <c r="R60" s="49"/>
    </row>
    <row r="61" spans="1:19" x14ac:dyDescent="0.25">
      <c r="A61" s="14">
        <f>A60+1</f>
        <v>49</v>
      </c>
      <c r="B61" s="15" t="s">
        <v>97</v>
      </c>
      <c r="C61" s="15" t="s">
        <v>98</v>
      </c>
      <c r="D61" s="16" t="s">
        <v>47</v>
      </c>
      <c r="E61" s="17">
        <f>'10.02.2023_SP_2023_2026'!E61-'1.12.2022_VTBI_2023_2025'!E61</f>
        <v>0</v>
      </c>
      <c r="F61" s="17">
        <f>'10.02.2023_SP_2023_2026'!F61-'1.12.2022_VTBI_2023_2025'!F61</f>
        <v>0</v>
      </c>
      <c r="G61" s="17">
        <f>'10.02.2023_SP_2023_2026'!G61-'1.12.2022_VTBI_2023_2025'!G61</f>
        <v>0</v>
      </c>
      <c r="H61" s="17">
        <f>'10.02.2023_SP_2023_2026'!H61-'1.12.2022_VTBI_2023_2025'!H61</f>
        <v>0</v>
      </c>
      <c r="I61" s="17">
        <f>'10.02.2023_SP_2023_2026'!I61-'1.12.2022_VTBI_2023_2025'!I61</f>
        <v>0</v>
      </c>
      <c r="J61" s="17">
        <f>'10.02.2023_SP_2023_2026'!J61-'1.12.2022_VTBI_2023_2025'!J61</f>
        <v>0</v>
      </c>
      <c r="K61" s="17">
        <f>'10.02.2023_SP_2023_2026'!K61-'1.12.2022_VTBI_2023_2025'!K61</f>
        <v>0</v>
      </c>
      <c r="L61" s="17">
        <f>'10.02.2023_SP_2023_2026'!L61-'1.12.2022_VTBI_2023_2025'!L61</f>
        <v>0</v>
      </c>
      <c r="M61" s="17">
        <f>'10.02.2023_SP_2023_2026'!M61-'1.12.2022_VTBI_2023_2025'!M61</f>
        <v>0</v>
      </c>
      <c r="N61" s="17">
        <f>'10.02.2023_SP_2023_2026'!N61-'1.12.2022_VTBI_2023_2025'!N61</f>
        <v>0</v>
      </c>
      <c r="O61" s="17">
        <f>'10.02.2023_SP_2023_2026'!O61-'1.12.2022_VTBI_2023_2025'!O61</f>
        <v>0</v>
      </c>
      <c r="P61" s="18">
        <f>'10.02.2023_SP_2023_2026'!P61-'1.12.2022_VTBI_2023_2025'!P61</f>
        <v>-0.58553572860240877</v>
      </c>
      <c r="Q61" s="49"/>
      <c r="R61" s="49"/>
      <c r="S61" s="48"/>
    </row>
    <row r="62" spans="1:19" x14ac:dyDescent="0.25">
      <c r="A62" s="14">
        <f t="shared" ref="A62:A68" si="5">A61+1</f>
        <v>50</v>
      </c>
      <c r="B62" s="28" t="s">
        <v>130</v>
      </c>
      <c r="C62" s="15" t="s">
        <v>99</v>
      </c>
      <c r="D62" s="16" t="s">
        <v>96</v>
      </c>
      <c r="E62" s="17">
        <f>'10.02.2023_SP_2023_2026'!E62-'1.12.2022_VTBI_2023_2025'!E62</f>
        <v>0</v>
      </c>
      <c r="F62" s="17">
        <f>'10.02.2023_SP_2023_2026'!F62-'1.12.2022_VTBI_2023_2025'!F62</f>
        <v>0</v>
      </c>
      <c r="G62" s="17">
        <f>'10.02.2023_SP_2023_2026'!G62-'1.12.2022_VTBI_2023_2025'!G62</f>
        <v>0</v>
      </c>
      <c r="H62" s="17">
        <f>'10.02.2023_SP_2023_2026'!H62-'1.12.2022_VTBI_2023_2025'!H62</f>
        <v>0</v>
      </c>
      <c r="I62" s="17">
        <f>'10.02.2023_SP_2023_2026'!I62-'1.12.2022_VTBI_2023_2025'!I62</f>
        <v>0</v>
      </c>
      <c r="J62" s="17">
        <f>'10.02.2023_SP_2023_2026'!J62-'1.12.2022_VTBI_2023_2025'!J62</f>
        <v>0</v>
      </c>
      <c r="K62" s="17">
        <f>'10.02.2023_SP_2023_2026'!K62-'1.12.2022_VTBI_2023_2025'!K62</f>
        <v>0</v>
      </c>
      <c r="L62" s="17">
        <f>'10.02.2023_SP_2023_2026'!L62-'1.12.2022_VTBI_2023_2025'!L62</f>
        <v>0</v>
      </c>
      <c r="M62" s="17">
        <f>'10.02.2023_SP_2023_2026'!M62-'1.12.2022_VTBI_2023_2025'!M62</f>
        <v>0</v>
      </c>
      <c r="N62" s="17">
        <f>'10.02.2023_SP_2023_2026'!N62-'1.12.2022_VTBI_2023_2025'!N62</f>
        <v>0</v>
      </c>
      <c r="O62" s="17">
        <f>'10.02.2023_SP_2023_2026'!O62-'1.12.2022_VTBI_2023_2025'!O62</f>
        <v>0</v>
      </c>
      <c r="P62" s="18">
        <f>'10.02.2023_SP_2023_2026'!P62-'1.12.2022_VTBI_2023_2025'!P62</f>
        <v>1357.0074373045768</v>
      </c>
      <c r="Q62" s="37"/>
      <c r="R62" s="49"/>
      <c r="S62" s="48"/>
    </row>
    <row r="63" spans="1:19" x14ac:dyDescent="0.25">
      <c r="A63" s="14">
        <f t="shared" si="5"/>
        <v>51</v>
      </c>
      <c r="B63" s="15" t="s">
        <v>100</v>
      </c>
      <c r="C63" s="15" t="s">
        <v>101</v>
      </c>
      <c r="D63" s="16" t="s">
        <v>96</v>
      </c>
      <c r="E63" s="17">
        <f>'10.02.2023_SP_2023_2026'!E63-'1.12.2022_VTBI_2023_2025'!E63</f>
        <v>0</v>
      </c>
      <c r="F63" s="17">
        <f>'10.02.2023_SP_2023_2026'!F63-'1.12.2022_VTBI_2023_2025'!F63</f>
        <v>0</v>
      </c>
      <c r="G63" s="17">
        <f>'10.02.2023_SP_2023_2026'!G63-'1.12.2022_VTBI_2023_2025'!G63</f>
        <v>0</v>
      </c>
      <c r="H63" s="17">
        <f>'10.02.2023_SP_2023_2026'!H63-'1.12.2022_VTBI_2023_2025'!H63</f>
        <v>0</v>
      </c>
      <c r="I63" s="17">
        <f>'10.02.2023_SP_2023_2026'!I63-'1.12.2022_VTBI_2023_2025'!I63</f>
        <v>0</v>
      </c>
      <c r="J63" s="17">
        <f>'10.02.2023_SP_2023_2026'!J63-'1.12.2022_VTBI_2023_2025'!J63</f>
        <v>0</v>
      </c>
      <c r="K63" s="17">
        <f>'10.02.2023_SP_2023_2026'!K63-'1.12.2022_VTBI_2023_2025'!K63</f>
        <v>0</v>
      </c>
      <c r="L63" s="17">
        <f>'10.02.2023_SP_2023_2026'!L63-'1.12.2022_VTBI_2023_2025'!L63</f>
        <v>0</v>
      </c>
      <c r="M63" s="17">
        <f>'10.02.2023_SP_2023_2026'!M63-'1.12.2022_VTBI_2023_2025'!M63</f>
        <v>0</v>
      </c>
      <c r="N63" s="17">
        <f>'10.02.2023_SP_2023_2026'!N63-'1.12.2022_VTBI_2023_2025'!N63</f>
        <v>0</v>
      </c>
      <c r="O63" s="17">
        <f>'10.02.2023_SP_2023_2026'!O63-'1.12.2022_VTBI_2023_2025'!O63</f>
        <v>0</v>
      </c>
      <c r="P63" s="18">
        <f>'10.02.2023_SP_2023_2026'!P63-'1.12.2022_VTBI_2023_2025'!P63</f>
        <v>938.37064289611487</v>
      </c>
      <c r="Q63" s="37"/>
      <c r="R63" s="49"/>
      <c r="S63" s="48"/>
    </row>
    <row r="64" spans="1:19" x14ac:dyDescent="0.25">
      <c r="A64" s="14">
        <f t="shared" si="5"/>
        <v>52</v>
      </c>
      <c r="B64" s="15" t="s">
        <v>102</v>
      </c>
      <c r="C64" s="15" t="s">
        <v>103</v>
      </c>
      <c r="D64" s="16" t="s">
        <v>96</v>
      </c>
      <c r="E64" s="17">
        <f>'10.02.2023_SP_2023_2026'!E64-'1.12.2022_VTBI_2023_2025'!E64</f>
        <v>0</v>
      </c>
      <c r="F64" s="17">
        <f>'10.02.2023_SP_2023_2026'!F64-'1.12.2022_VTBI_2023_2025'!F64</f>
        <v>0</v>
      </c>
      <c r="G64" s="17">
        <f>'10.02.2023_SP_2023_2026'!G64-'1.12.2022_VTBI_2023_2025'!G64</f>
        <v>0</v>
      </c>
      <c r="H64" s="17">
        <f>'10.02.2023_SP_2023_2026'!H64-'1.12.2022_VTBI_2023_2025'!H64</f>
        <v>0</v>
      </c>
      <c r="I64" s="17">
        <f>'10.02.2023_SP_2023_2026'!I64-'1.12.2022_VTBI_2023_2025'!I64</f>
        <v>0</v>
      </c>
      <c r="J64" s="17">
        <f>'10.02.2023_SP_2023_2026'!J64-'1.12.2022_VTBI_2023_2025'!J64</f>
        <v>0</v>
      </c>
      <c r="K64" s="17">
        <f>'10.02.2023_SP_2023_2026'!K64-'1.12.2022_VTBI_2023_2025'!K64</f>
        <v>0</v>
      </c>
      <c r="L64" s="17">
        <f>'10.02.2023_SP_2023_2026'!L64-'1.12.2022_VTBI_2023_2025'!L64</f>
        <v>0</v>
      </c>
      <c r="M64" s="17">
        <f>'10.02.2023_SP_2023_2026'!M64-'1.12.2022_VTBI_2023_2025'!M64</f>
        <v>1.7763999999999669</v>
      </c>
      <c r="N64" s="17">
        <f>'10.02.2023_SP_2023_2026'!N64-'1.12.2022_VTBI_2023_2025'!N64</f>
        <v>1.7728472000000011</v>
      </c>
      <c r="O64" s="17">
        <f>'10.02.2023_SP_2023_2026'!O64-'1.12.2022_VTBI_2023_2025'!O64</f>
        <v>1.7675286583998968</v>
      </c>
      <c r="P64" s="18">
        <f>'10.02.2023_SP_2023_2026'!P64-'1.12.2022_VTBI_2023_2025'!P64</f>
        <v>878.58957329589032</v>
      </c>
      <c r="Q64" s="50"/>
      <c r="R64" s="50"/>
      <c r="S64" s="48"/>
    </row>
    <row r="65" spans="1:19" x14ac:dyDescent="0.25">
      <c r="A65" s="36">
        <f t="shared" si="5"/>
        <v>53</v>
      </c>
      <c r="B65" s="26" t="s">
        <v>104</v>
      </c>
      <c r="C65" s="26" t="s">
        <v>105</v>
      </c>
      <c r="D65" s="31" t="s">
        <v>47</v>
      </c>
      <c r="E65" s="17">
        <f>'10.02.2023_SP_2023_2026'!E65-'1.12.2022_VTBI_2023_2025'!E65</f>
        <v>0</v>
      </c>
      <c r="F65" s="17">
        <f>'10.02.2023_SP_2023_2026'!F65-'1.12.2022_VTBI_2023_2025'!F65</f>
        <v>0</v>
      </c>
      <c r="G65" s="17">
        <f>'10.02.2023_SP_2023_2026'!G65-'1.12.2022_VTBI_2023_2025'!G65</f>
        <v>0</v>
      </c>
      <c r="H65" s="17">
        <f>'10.02.2023_SP_2023_2026'!H65-'1.12.2022_VTBI_2023_2025'!H65</f>
        <v>0</v>
      </c>
      <c r="I65" s="17">
        <f>'10.02.2023_SP_2023_2026'!I65-'1.12.2022_VTBI_2023_2025'!I65</f>
        <v>0</v>
      </c>
      <c r="J65" s="17">
        <f>'10.02.2023_SP_2023_2026'!J65-'1.12.2022_VTBI_2023_2025'!J65</f>
        <v>0</v>
      </c>
      <c r="K65" s="17">
        <f>'10.02.2023_SP_2023_2026'!K65-'1.12.2022_VTBI_2023_2025'!K65</f>
        <v>0</v>
      </c>
      <c r="L65" s="17">
        <f>'10.02.2023_SP_2023_2026'!L65-'1.12.2022_VTBI_2023_2025'!L65</f>
        <v>0</v>
      </c>
      <c r="M65" s="17">
        <f>'10.02.2023_SP_2023_2026'!M65-'1.12.2022_VTBI_2023_2025'!M65</f>
        <v>0.20000000000000284</v>
      </c>
      <c r="N65" s="17">
        <f>'10.02.2023_SP_2023_2026'!N65-'1.12.2022_VTBI_2023_2025'!N65</f>
        <v>0</v>
      </c>
      <c r="O65" s="17">
        <f>'10.02.2023_SP_2023_2026'!O65-'1.12.2022_VTBI_2023_2025'!O65</f>
        <v>-1.4210854715202004E-14</v>
      </c>
      <c r="P65" s="18">
        <f>'10.02.2023_SP_2023_2026'!P65-'1.12.2022_VTBI_2023_2025'!P65</f>
        <v>-0.58553572860243719</v>
      </c>
      <c r="Q65" s="49"/>
      <c r="R65" s="49"/>
      <c r="S65" s="48"/>
    </row>
    <row r="66" spans="1:19" x14ac:dyDescent="0.25">
      <c r="A66" s="36">
        <f t="shared" si="5"/>
        <v>54</v>
      </c>
      <c r="B66" s="26" t="s">
        <v>106</v>
      </c>
      <c r="C66" s="26" t="s">
        <v>107</v>
      </c>
      <c r="D66" s="31" t="s">
        <v>47</v>
      </c>
      <c r="E66" s="17">
        <f>'10.02.2023_SP_2023_2026'!E66-'1.12.2022_VTBI_2023_2025'!E66</f>
        <v>0</v>
      </c>
      <c r="F66" s="17">
        <f>'10.02.2023_SP_2023_2026'!F66-'1.12.2022_VTBI_2023_2025'!F66</f>
        <v>0</v>
      </c>
      <c r="G66" s="17">
        <f>'10.02.2023_SP_2023_2026'!G66-'1.12.2022_VTBI_2023_2025'!G66</f>
        <v>0</v>
      </c>
      <c r="H66" s="17">
        <f>'10.02.2023_SP_2023_2026'!H66-'1.12.2022_VTBI_2023_2025'!H66</f>
        <v>0</v>
      </c>
      <c r="I66" s="17">
        <f>'10.02.2023_SP_2023_2026'!I66-'1.12.2022_VTBI_2023_2025'!I66</f>
        <v>0</v>
      </c>
      <c r="J66" s="17">
        <f>'10.02.2023_SP_2023_2026'!J66-'1.12.2022_VTBI_2023_2025'!J66</f>
        <v>0</v>
      </c>
      <c r="K66" s="17">
        <f>'10.02.2023_SP_2023_2026'!K66-'1.12.2022_VTBI_2023_2025'!K66</f>
        <v>0</v>
      </c>
      <c r="L66" s="17">
        <f>'10.02.2023_SP_2023_2026'!L66-'1.12.2022_VTBI_2023_2025'!L66</f>
        <v>0</v>
      </c>
      <c r="M66" s="17">
        <f>'10.02.2023_SP_2023_2026'!M66-'1.12.2022_VTBI_2023_2025'!M66</f>
        <v>0</v>
      </c>
      <c r="N66" s="17">
        <f>'10.02.2023_SP_2023_2026'!N66-'1.12.2022_VTBI_2023_2025'!N66</f>
        <v>0</v>
      </c>
      <c r="O66" s="17">
        <f>'10.02.2023_SP_2023_2026'!O66-'1.12.2022_VTBI_2023_2025'!O66</f>
        <v>0</v>
      </c>
      <c r="P66" s="18">
        <f>'10.02.2023_SP_2023_2026'!P66-'1.12.2022_VTBI_2023_2025'!P66</f>
        <v>69.150000000000006</v>
      </c>
      <c r="Q66" s="49"/>
      <c r="R66" s="49"/>
      <c r="S66" s="48"/>
    </row>
    <row r="67" spans="1:19" x14ac:dyDescent="0.25">
      <c r="A67" s="36">
        <f t="shared" si="5"/>
        <v>55</v>
      </c>
      <c r="B67" s="26" t="s">
        <v>108</v>
      </c>
      <c r="C67" s="26" t="s">
        <v>0</v>
      </c>
      <c r="D67" s="31" t="s">
        <v>47</v>
      </c>
      <c r="E67" s="17">
        <f>'10.02.2023_SP_2023_2026'!E67-'1.12.2022_VTBI_2023_2025'!E67</f>
        <v>0</v>
      </c>
      <c r="F67" s="17">
        <f>'10.02.2023_SP_2023_2026'!F67-'1.12.2022_VTBI_2023_2025'!F67</f>
        <v>0</v>
      </c>
      <c r="G67" s="17">
        <f>'10.02.2023_SP_2023_2026'!G67-'1.12.2022_VTBI_2023_2025'!G67</f>
        <v>0</v>
      </c>
      <c r="H67" s="17">
        <f>'10.02.2023_SP_2023_2026'!H67-'1.12.2022_VTBI_2023_2025'!H67</f>
        <v>0</v>
      </c>
      <c r="I67" s="17">
        <f>'10.02.2023_SP_2023_2026'!I67-'1.12.2022_VTBI_2023_2025'!I67</f>
        <v>0</v>
      </c>
      <c r="J67" s="17">
        <f>'10.02.2023_SP_2023_2026'!J67-'1.12.2022_VTBI_2023_2025'!J67</f>
        <v>0</v>
      </c>
      <c r="K67" s="17">
        <f>'10.02.2023_SP_2023_2026'!K67-'1.12.2022_VTBI_2023_2025'!K67</f>
        <v>0</v>
      </c>
      <c r="L67" s="17">
        <f>'10.02.2023_SP_2023_2026'!L67-'1.12.2022_VTBI_2023_2025'!L67</f>
        <v>0</v>
      </c>
      <c r="M67" s="17">
        <f>'10.02.2023_SP_2023_2026'!M67-'1.12.2022_VTBI_2023_2025'!M67</f>
        <v>-0.18574906100733291</v>
      </c>
      <c r="N67" s="17">
        <f>'10.02.2023_SP_2023_2026'!N67-'1.12.2022_VTBI_2023_2025'!N67</f>
        <v>-0.18632051993475596</v>
      </c>
      <c r="O67" s="17">
        <f>'10.02.2023_SP_2023_2026'!O67-'1.12.2022_VTBI_2023_2025'!O67</f>
        <v>-0.18725853796624126</v>
      </c>
      <c r="P67" s="18">
        <f>'10.02.2023_SP_2023_2026'!P67-'1.12.2022_VTBI_2023_2025'!P67</f>
        <v>6.3707310168741929</v>
      </c>
      <c r="Q67" s="49"/>
      <c r="R67" s="49"/>
      <c r="S67" s="48"/>
    </row>
    <row r="68" spans="1:19" x14ac:dyDescent="0.2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17">
        <f>'10.02.2023_SP_2023_2026'!E68-'1.12.2022_VTBI_2023_2025'!E68</f>
        <v>0.1116080043188834</v>
      </c>
      <c r="F68" s="17">
        <f>'10.02.2023_SP_2023_2026'!F68-'1.12.2022_VTBI_2023_2025'!F68</f>
        <v>0.38051296233266108</v>
      </c>
      <c r="G68" s="17">
        <f>'10.02.2023_SP_2023_2026'!G68-'1.12.2022_VTBI_2023_2025'!G68</f>
        <v>0.51751826823336167</v>
      </c>
      <c r="H68" s="17">
        <f>'10.02.2023_SP_2023_2026'!H68-'1.12.2022_VTBI_2023_2025'!H68</f>
        <v>0.53642877503563557</v>
      </c>
      <c r="I68" s="17">
        <f>'10.02.2023_SP_2023_2026'!I68-'1.12.2022_VTBI_2023_2025'!I68</f>
        <v>0.43780615345583751</v>
      </c>
      <c r="J68" s="17">
        <f>'10.02.2023_SP_2023_2026'!J68-'1.12.2022_VTBI_2023_2025'!J68</f>
        <v>0.2561408078354992</v>
      </c>
      <c r="K68" s="17">
        <f>'10.02.2023_SP_2023_2026'!K68-'1.12.2022_VTBI_2023_2025'!K68</f>
        <v>0.11322485514096758</v>
      </c>
      <c r="L68" s="17">
        <f>'10.02.2023_SP_2023_2026'!L68-'1.12.2022_VTBI_2023_2025'!L68</f>
        <v>6.0608896963064041E-2</v>
      </c>
      <c r="M68" s="17">
        <f>'10.02.2023_SP_2023_2026'!M68-'1.12.2022_VTBI_2023_2025'!M68</f>
        <v>0.11564395225904001</v>
      </c>
      <c r="N68" s="17">
        <f>'10.02.2023_SP_2023_2026'!N68-'1.12.2022_VTBI_2023_2025'!N68</f>
        <v>0.29944445181770263</v>
      </c>
      <c r="O68" s="17">
        <f>'10.02.2023_SP_2023_2026'!O68-'1.12.2022_VTBI_2023_2025'!O68</f>
        <v>0.60273375792158479</v>
      </c>
      <c r="P68" s="18">
        <f>'10.02.2023_SP_2023_2026'!P68-'1.12.2022_VTBI_2023_2025'!P68</f>
        <v>7.9219665553784502</v>
      </c>
      <c r="Q68" s="50"/>
      <c r="R68" s="50"/>
      <c r="S68" s="48"/>
    </row>
    <row r="69" spans="1:19" x14ac:dyDescent="0.2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51">
        <v>2026</v>
      </c>
      <c r="Q69" s="49"/>
      <c r="R69" s="49"/>
      <c r="S69" s="48"/>
    </row>
    <row r="70" spans="1:19" x14ac:dyDescent="0.2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17">
        <f>'10.02.2023_SP_2023_2026'!E70-'1.12.2022_VTBI_2023_2025'!E70</f>
        <v>0</v>
      </c>
      <c r="F70" s="17">
        <f>'10.02.2023_SP_2023_2026'!F70-'1.12.2022_VTBI_2023_2025'!F70</f>
        <v>0</v>
      </c>
      <c r="G70" s="17">
        <f>'10.02.2023_SP_2023_2026'!G70-'1.12.2022_VTBI_2023_2025'!G70</f>
        <v>0</v>
      </c>
      <c r="H70" s="17">
        <f>'10.02.2023_SP_2023_2026'!H70-'1.12.2022_VTBI_2023_2025'!H70</f>
        <v>0</v>
      </c>
      <c r="I70" s="17">
        <f>'10.02.2023_SP_2023_2026'!I70-'1.12.2022_VTBI_2023_2025'!I70</f>
        <v>0</v>
      </c>
      <c r="J70" s="17">
        <f>'10.02.2023_SP_2023_2026'!J70-'1.12.2022_VTBI_2023_2025'!J70</f>
        <v>0</v>
      </c>
      <c r="K70" s="17">
        <f>'10.02.2023_SP_2023_2026'!K70-'1.12.2022_VTBI_2023_2025'!K70</f>
        <v>0</v>
      </c>
      <c r="L70" s="17">
        <f>'10.02.2023_SP_2023_2026'!L70-'1.12.2022_VTBI_2023_2025'!L70</f>
        <v>-10.215999999999894</v>
      </c>
      <c r="M70" s="17">
        <f>'10.02.2023_SP_2023_2026'!M70-'1.12.2022_VTBI_2023_2025'!M70</f>
        <v>2.7072400000001835</v>
      </c>
      <c r="N70" s="17">
        <f>'10.02.2023_SP_2023_2026'!N70-'1.12.2022_VTBI_2023_2025'!N70</f>
        <v>7.331001600000036</v>
      </c>
      <c r="O70" s="17">
        <f>'10.02.2023_SP_2023_2026'!O70-'1.12.2022_VTBI_2023_2025'!O70</f>
        <v>7.6975516800000605</v>
      </c>
      <c r="P70" s="18">
        <f>'10.02.2023_SP_2023_2026'!P70-'1.12.2022_VTBI_2023_2025'!P70</f>
        <v>1727.3791250352001</v>
      </c>
      <c r="Q70" s="50"/>
      <c r="R70" s="50"/>
      <c r="S70" s="48"/>
    </row>
    <row r="71" spans="1:19" x14ac:dyDescent="0.2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17">
        <f>'10.02.2023_SP_2023_2026'!E71-'1.12.2022_VTBI_2023_2025'!E71</f>
        <v>0</v>
      </c>
      <c r="F71" s="17">
        <f>'10.02.2023_SP_2023_2026'!F71-'1.12.2022_VTBI_2023_2025'!F71</f>
        <v>0</v>
      </c>
      <c r="G71" s="17">
        <f>'10.02.2023_SP_2023_2026'!G71-'1.12.2022_VTBI_2023_2025'!G71</f>
        <v>0</v>
      </c>
      <c r="H71" s="17">
        <f>'10.02.2023_SP_2023_2026'!H71-'1.12.2022_VTBI_2023_2025'!H71</f>
        <v>0</v>
      </c>
      <c r="I71" s="17">
        <f>'10.02.2023_SP_2023_2026'!I71-'1.12.2022_VTBI_2023_2025'!I71</f>
        <v>0</v>
      </c>
      <c r="J71" s="17">
        <f>'10.02.2023_SP_2023_2026'!J71-'1.12.2022_VTBI_2023_2025'!J71</f>
        <v>0</v>
      </c>
      <c r="K71" s="17">
        <f>'10.02.2023_SP_2023_2026'!K71-'1.12.2022_VTBI_2023_2025'!K71</f>
        <v>0</v>
      </c>
      <c r="L71" s="17">
        <f>'10.02.2023_SP_2023_2026'!L71-'1.12.2022_VTBI_2023_2025'!L71</f>
        <v>-0.79999999999999982</v>
      </c>
      <c r="M71" s="17">
        <f>'10.02.2023_SP_2023_2026'!M71-'1.12.2022_VTBI_2023_2025'!M71</f>
        <v>1</v>
      </c>
      <c r="N71" s="17">
        <f>'10.02.2023_SP_2023_2026'!N71-'1.12.2022_VTBI_2023_2025'!N71</f>
        <v>0.29999999999999982</v>
      </c>
      <c r="O71" s="17">
        <f>'10.02.2023_SP_2023_2026'!O71-'1.12.2022_VTBI_2023_2025'!O71</f>
        <v>0</v>
      </c>
      <c r="P71" s="18">
        <f>'10.02.2023_SP_2023_2026'!P71-'1.12.2022_VTBI_2023_2025'!P71</f>
        <v>4</v>
      </c>
      <c r="Q71" s="50"/>
      <c r="R71" s="50"/>
      <c r="S71" s="48"/>
    </row>
    <row r="72" spans="1:19" x14ac:dyDescent="0.2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17">
        <f>'10.02.2023_SP_2023_2026'!E72-'1.12.2022_VTBI_2023_2025'!E72</f>
        <v>0</v>
      </c>
      <c r="F72" s="17">
        <f>'10.02.2023_SP_2023_2026'!F72-'1.12.2022_VTBI_2023_2025'!F72</f>
        <v>0</v>
      </c>
      <c r="G72" s="17">
        <f>'10.02.2023_SP_2023_2026'!G72-'1.12.2022_VTBI_2023_2025'!G72</f>
        <v>0</v>
      </c>
      <c r="H72" s="17">
        <f>'10.02.2023_SP_2023_2026'!H72-'1.12.2022_VTBI_2023_2025'!H72</f>
        <v>0</v>
      </c>
      <c r="I72" s="17">
        <f>'10.02.2023_SP_2023_2026'!I72-'1.12.2022_VTBI_2023_2025'!I72</f>
        <v>0</v>
      </c>
      <c r="J72" s="17">
        <f>'10.02.2023_SP_2023_2026'!J72-'1.12.2022_VTBI_2023_2025'!J72</f>
        <v>0</v>
      </c>
      <c r="K72" s="17">
        <f>'10.02.2023_SP_2023_2026'!K72-'1.12.2022_VTBI_2023_2025'!K72</f>
        <v>0</v>
      </c>
      <c r="L72" s="17">
        <f>'10.02.2023_SP_2023_2026'!L72-'1.12.2022_VTBI_2023_2025'!L72</f>
        <v>0.19189667121686682</v>
      </c>
      <c r="M72" s="17">
        <f>'10.02.2023_SP_2023_2026'!M72-'1.12.2022_VTBI_2023_2025'!M72</f>
        <v>0.4056295827698051</v>
      </c>
      <c r="N72" s="17">
        <f>'10.02.2023_SP_2023_2026'!N72-'1.12.2022_VTBI_2023_2025'!N72</f>
        <v>-1.015351324971931</v>
      </c>
      <c r="O72" s="17">
        <f>'10.02.2023_SP_2023_2026'!O72-'1.12.2022_VTBI_2023_2025'!O72</f>
        <v>-7.212241907016903E-2</v>
      </c>
      <c r="P72" s="18">
        <f>'10.02.2023_SP_2023_2026'!P72-'1.12.2022_VTBI_2023_2025'!P72</f>
        <v>3.3800238718172864</v>
      </c>
      <c r="Q72" s="37"/>
      <c r="R72" s="49"/>
      <c r="S72" s="48"/>
    </row>
    <row r="73" spans="1:19" x14ac:dyDescent="0.2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51">
        <v>2026</v>
      </c>
      <c r="Q73" s="49"/>
      <c r="R73" s="49"/>
      <c r="S73" s="48"/>
    </row>
    <row r="74" spans="1:19" x14ac:dyDescent="0.25">
      <c r="A74" s="14">
        <f>A72+1</f>
        <v>60</v>
      </c>
      <c r="B74" s="1" t="s">
        <v>120</v>
      </c>
      <c r="C74" s="1" t="s">
        <v>121</v>
      </c>
      <c r="D74" s="3" t="s">
        <v>42</v>
      </c>
      <c r="E74" s="17">
        <f>'10.02.2023_SP_2023_2026'!E74-'1.12.2022_VTBI_2023_2025'!E74</f>
        <v>-5.2927014549459273</v>
      </c>
      <c r="F74" s="17">
        <f>'10.02.2023_SP_2023_2026'!F74-'1.12.2022_VTBI_2023_2025'!F74</f>
        <v>-82.171168894925358</v>
      </c>
      <c r="G74" s="17">
        <f>'10.02.2023_SP_2023_2026'!G74-'1.12.2022_VTBI_2023_2025'!G74</f>
        <v>-227.07449578510204</v>
      </c>
      <c r="H74" s="17">
        <f>'10.02.2023_SP_2023_2026'!H74-'1.12.2022_VTBI_2023_2025'!H74</f>
        <v>-215.63148393318625</v>
      </c>
      <c r="I74" s="17">
        <f>'10.02.2023_SP_2023_2026'!I74-'1.12.2022_VTBI_2023_2025'!I74</f>
        <v>-183.98666400397269</v>
      </c>
      <c r="J74" s="17">
        <f>'10.02.2023_SP_2023_2026'!J74-'1.12.2022_VTBI_2023_2025'!J74</f>
        <v>-55.430833511611127</v>
      </c>
      <c r="K74" s="17">
        <f>'10.02.2023_SP_2023_2026'!K74-'1.12.2022_VTBI_2023_2025'!K74</f>
        <v>-27.978711068026314</v>
      </c>
      <c r="L74" s="17">
        <f>'10.02.2023_SP_2023_2026'!L74-'1.12.2022_VTBI_2023_2025'!L74</f>
        <v>17.567843255881598</v>
      </c>
      <c r="M74" s="17">
        <f>'10.02.2023_SP_2023_2026'!M74-'1.12.2022_VTBI_2023_2025'!M74</f>
        <v>45.192234066405945</v>
      </c>
      <c r="N74" s="17">
        <f>'10.02.2023_SP_2023_2026'!N74-'1.12.2022_VTBI_2023_2025'!N74</f>
        <v>15.214284306486661</v>
      </c>
      <c r="O74" s="17">
        <f>'10.02.2023_SP_2023_2026'!O74-'1.12.2022_VTBI_2023_2025'!O74</f>
        <v>-31.467560308963584</v>
      </c>
      <c r="P74" s="18">
        <f>'10.02.2023_SP_2023_2026'!P74-'1.12.2022_VTBI_2023_2025'!P74</f>
        <v>30974.188710596325</v>
      </c>
      <c r="Q74" s="49"/>
      <c r="R74" s="49"/>
      <c r="S74" s="48"/>
    </row>
    <row r="75" spans="1:19" x14ac:dyDescent="0.25">
      <c r="A75" s="24">
        <v>61</v>
      </c>
      <c r="B75" s="26" t="s">
        <v>2</v>
      </c>
      <c r="C75" s="26" t="s">
        <v>122</v>
      </c>
      <c r="D75" s="31" t="s">
        <v>110</v>
      </c>
      <c r="E75" s="17">
        <f>'10.02.2023_SP_2023_2026'!E75-'1.12.2022_VTBI_2023_2025'!E75</f>
        <v>-0.26344398610731901</v>
      </c>
      <c r="F75" s="17">
        <f>'10.02.2023_SP_2023_2026'!F75-'1.12.2022_VTBI_2023_2025'!F75</f>
        <v>-0.31290505953172953</v>
      </c>
      <c r="G75" s="17">
        <f>'10.02.2023_SP_2023_2026'!G75-'1.12.2022_VTBI_2023_2025'!G75</f>
        <v>-0.57210665121019133</v>
      </c>
      <c r="H75" s="17">
        <f>'10.02.2023_SP_2023_2026'!H75-'1.12.2022_VTBI_2023_2025'!H75</f>
        <v>6.739179812431928E-2</v>
      </c>
      <c r="I75" s="17">
        <f>'10.02.2023_SP_2023_2026'!I75-'1.12.2022_VTBI_2023_2025'!I75</f>
        <v>0.14097797590892469</v>
      </c>
      <c r="J75" s="17">
        <f>'10.02.2023_SP_2023_2026'!J75-'1.12.2022_VTBI_2023_2025'!J75</f>
        <v>0.49424063716693922</v>
      </c>
      <c r="K75" s="17">
        <f>'10.02.2023_SP_2023_2026'!K75-'1.12.2022_VTBI_2023_2025'!K75</f>
        <v>0.10404399914085616</v>
      </c>
      <c r="L75" s="17">
        <f>'10.02.2023_SP_2023_2026'!L75-'1.12.2022_VTBI_2023_2025'!L75</f>
        <v>0.16472951227842714</v>
      </c>
      <c r="M75" s="17">
        <f>'10.02.2023_SP_2023_2026'!M75-'1.12.2022_VTBI_2023_2025'!M75</f>
        <v>9.5508989579968784E-2</v>
      </c>
      <c r="N75" s="17">
        <f>'10.02.2023_SP_2023_2026'!N75-'1.12.2022_VTBI_2023_2025'!N75</f>
        <v>-0.10608026331908604</v>
      </c>
      <c r="O75" s="17">
        <f>'10.02.2023_SP_2023_2026'!O75-'1.12.2022_VTBI_2023_2025'!O75</f>
        <v>-0.15823423565308303</v>
      </c>
      <c r="P75" s="18">
        <f>'10.02.2023_SP_2023_2026'!P75-'1.12.2022_VTBI_2023_2025'!P75</f>
        <v>2.1407985613496265</v>
      </c>
      <c r="Q75" s="49"/>
      <c r="R75" s="49"/>
      <c r="S75" s="48"/>
    </row>
    <row r="76" spans="1:19" x14ac:dyDescent="0.25">
      <c r="A76" s="24">
        <v>62</v>
      </c>
      <c r="B76" s="26" t="s">
        <v>123</v>
      </c>
      <c r="C76" s="26" t="s">
        <v>124</v>
      </c>
      <c r="D76" s="31" t="s">
        <v>47</v>
      </c>
      <c r="E76" s="17">
        <f>'10.02.2023_SP_2023_2026'!E76-'1.12.2022_VTBI_2023_2025'!E76</f>
        <v>-0.29642022922821809</v>
      </c>
      <c r="F76" s="17">
        <f>'10.02.2023_SP_2023_2026'!F76-'1.12.2022_VTBI_2023_2025'!F76</f>
        <v>-0.32087335260461597</v>
      </c>
      <c r="G76" s="17">
        <f>'10.02.2023_SP_2023_2026'!G76-'1.12.2022_VTBI_2023_2025'!G76</f>
        <v>-0.57035615167199938</v>
      </c>
      <c r="H76" s="17">
        <f>'10.02.2023_SP_2023_2026'!H76-'1.12.2022_VTBI_2023_2025'!H76</f>
        <v>6.1943054697210426E-2</v>
      </c>
      <c r="I76" s="17">
        <f>'10.02.2023_SP_2023_2026'!I76-'1.12.2022_VTBI_2023_2025'!I76</f>
        <v>0.14486852405474054</v>
      </c>
      <c r="J76" s="17">
        <f>'10.02.2023_SP_2023_2026'!J76-'1.12.2022_VTBI_2023_2025'!J76</f>
        <v>0.50798563460884982</v>
      </c>
      <c r="K76" s="17">
        <f>'10.02.2023_SP_2023_2026'!K76-'1.12.2022_VTBI_2023_2025'!K76</f>
        <v>0.15008324144740681</v>
      </c>
      <c r="L76" s="17">
        <f>'10.02.2023_SP_2023_2026'!L76-'1.12.2022_VTBI_2023_2025'!L76</f>
        <v>0.21846233836967102</v>
      </c>
      <c r="M76" s="17">
        <f>'10.02.2023_SP_2023_2026'!M76-'1.12.2022_VTBI_2023_2025'!M76</f>
        <v>7.3046131015122043E-2</v>
      </c>
      <c r="N76" s="17">
        <f>'10.02.2023_SP_2023_2026'!N76-'1.12.2022_VTBI_2023_2025'!N76</f>
        <v>-5.0989394201569366E-2</v>
      </c>
      <c r="O76" s="17">
        <f>'10.02.2023_SP_2023_2026'!O76-'1.12.2022_VTBI_2023_2025'!O76</f>
        <v>-0.56512946162714284</v>
      </c>
      <c r="P76" s="18">
        <f>'10.02.2023_SP_2023_2026'!P76-'1.12.2022_VTBI_2023_2025'!P76</f>
        <v>-0.87618886566621801</v>
      </c>
      <c r="Q76" s="38"/>
      <c r="R76" s="38"/>
    </row>
    <row r="77" spans="1:19" x14ac:dyDescent="0.25">
      <c r="A77" s="24">
        <v>63</v>
      </c>
      <c r="B77" s="26" t="s">
        <v>125</v>
      </c>
      <c r="C77" s="26" t="s">
        <v>126</v>
      </c>
      <c r="D77" s="31" t="s">
        <v>47</v>
      </c>
      <c r="E77" s="17">
        <f>'10.02.2023_SP_2023_2026'!E77-'1.12.2022_VTBI_2023_2025'!E77</f>
        <v>-1.0551003170506612E-2</v>
      </c>
      <c r="F77" s="17">
        <f>'10.02.2023_SP_2023_2026'!F77-'1.12.2022_VTBI_2023_2025'!F77</f>
        <v>-1.2485141826044099E-2</v>
      </c>
      <c r="G77" s="17">
        <f>'10.02.2023_SP_2023_2026'!G77-'1.12.2022_VTBI_2023_2025'!G77</f>
        <v>-1.4450681750579286E-2</v>
      </c>
      <c r="H77" s="17">
        <f>'10.02.2023_SP_2023_2026'!H77-'1.12.2022_VTBI_2023_2025'!H77</f>
        <v>-1.5714138836668168E-2</v>
      </c>
      <c r="I77" s="17">
        <f>'10.02.2023_SP_2023_2026'!I77-'1.12.2022_VTBI_2023_2025'!I77</f>
        <v>-1.8731518137191427E-2</v>
      </c>
      <c r="J77" s="17">
        <f>'10.02.2023_SP_2023_2026'!J77-'1.12.2022_VTBI_2023_2025'!J77</f>
        <v>-2.2842930336830158E-2</v>
      </c>
      <c r="K77" s="17">
        <f>'10.02.2023_SP_2023_2026'!K77-'1.12.2022_VTBI_2023_2025'!K77</f>
        <v>-2.7127848286525591E-2</v>
      </c>
      <c r="L77" s="17">
        <f>'10.02.2023_SP_2023_2026'!L77-'1.12.2022_VTBI_2023_2025'!L77</f>
        <v>-6.2547052880944642E-3</v>
      </c>
      <c r="M77" s="17">
        <f>'10.02.2023_SP_2023_2026'!M77-'1.12.2022_VTBI_2023_2025'!M77</f>
        <v>0.11386949727941842</v>
      </c>
      <c r="N77" s="17">
        <f>'10.02.2023_SP_2023_2026'!N77-'1.12.2022_VTBI_2023_2025'!N77</f>
        <v>8.3223687610443853E-2</v>
      </c>
      <c r="O77" s="17">
        <f>'10.02.2023_SP_2023_2026'!O77-'1.12.2022_VTBI_2023_2025'!O77</f>
        <v>8.5280102673987557E-2</v>
      </c>
      <c r="P77" s="18">
        <f>'10.02.2023_SP_2023_2026'!P77-'1.12.2022_VTBI_2023_2025'!P77</f>
        <v>0.94706006655097918</v>
      </c>
    </row>
    <row r="78" spans="1:19" x14ac:dyDescent="0.25">
      <c r="A78" s="24">
        <f>A77+1</f>
        <v>64</v>
      </c>
      <c r="B78" s="26" t="s">
        <v>127</v>
      </c>
      <c r="C78" s="26" t="s">
        <v>128</v>
      </c>
      <c r="D78" s="31" t="s">
        <v>47</v>
      </c>
      <c r="E78" s="17">
        <f>'10.02.2023_SP_2023_2026'!E78-'1.12.2022_VTBI_2023_2025'!E78</f>
        <v>1.9180667364069981E-2</v>
      </c>
      <c r="F78" s="17">
        <f>'10.02.2023_SP_2023_2026'!F78-'1.12.2022_VTBI_2023_2025'!F78</f>
        <v>2.04534348989307E-2</v>
      </c>
      <c r="G78" s="17">
        <f>'10.02.2023_SP_2023_2026'!G78-'1.12.2022_VTBI_2023_2025'!G78</f>
        <v>1.2700182212387778E-2</v>
      </c>
      <c r="H78" s="17">
        <f>'10.02.2023_SP_2023_2026'!H78-'1.12.2022_VTBI_2023_2025'!H78</f>
        <v>2.1162882263776828E-2</v>
      </c>
      <c r="I78" s="17">
        <f>'10.02.2023_SP_2023_2026'!I78-'1.12.2022_VTBI_2023_2025'!I78</f>
        <v>1.4840969991375852E-2</v>
      </c>
      <c r="J78" s="17">
        <f>'10.02.2023_SP_2023_2026'!J78-'1.12.2022_VTBI_2023_2025'!J78</f>
        <v>9.0979328949196692E-3</v>
      </c>
      <c r="K78" s="17">
        <f>'10.02.2023_SP_2023_2026'!K78-'1.12.2022_VTBI_2023_2025'!K78</f>
        <v>-1.891139402002473E-2</v>
      </c>
      <c r="L78" s="17">
        <f>'10.02.2023_SP_2023_2026'!L78-'1.12.2022_VTBI_2023_2025'!L78</f>
        <v>-4.7478120803149393E-2</v>
      </c>
      <c r="M78" s="17">
        <f>'10.02.2023_SP_2023_2026'!M78-'1.12.2022_VTBI_2023_2025'!M78</f>
        <v>-9.1406638714571775E-2</v>
      </c>
      <c r="N78" s="17">
        <f>'10.02.2023_SP_2023_2026'!N78-'1.12.2022_VTBI_2023_2025'!N78</f>
        <v>-0.13831455672796089</v>
      </c>
      <c r="O78" s="17">
        <f>'10.02.2023_SP_2023_2026'!O78-'1.12.2022_VTBI_2023_2025'!O78</f>
        <v>0.32161512330007236</v>
      </c>
      <c r="P78" s="18">
        <f>'10.02.2023_SP_2023_2026'!P78-'1.12.2022_VTBI_2023_2025'!P78</f>
        <v>2.0699273604648649</v>
      </c>
    </row>
    <row r="79" spans="1:19" x14ac:dyDescent="0.25">
      <c r="A79" s="24">
        <f>A78+1</f>
        <v>65</v>
      </c>
      <c r="B79" s="26" t="s">
        <v>3</v>
      </c>
      <c r="C79" s="26" t="s">
        <v>22</v>
      </c>
      <c r="D79" s="31" t="s">
        <v>47</v>
      </c>
      <c r="E79" s="17">
        <f>'10.02.2023_SP_2023_2026'!E79-'1.12.2022_VTBI_2023_2025'!E79</f>
        <v>2.1603828210331244E-2</v>
      </c>
      <c r="F79" s="17">
        <f>'10.02.2023_SP_2023_2026'!F79-'1.12.2022_VTBI_2023_2025'!F79</f>
        <v>0.33004101603140157</v>
      </c>
      <c r="G79" s="17">
        <f>'10.02.2023_SP_2023_2026'!G79-'1.12.2022_VTBI_2023_2025'!G79</f>
        <v>0.9037791372253281</v>
      </c>
      <c r="H79" s="17">
        <f>'10.02.2023_SP_2023_2026'!H79-'1.12.2022_VTBI_2023_2025'!H79</f>
        <v>0.84875503207797465</v>
      </c>
      <c r="I79" s="17">
        <f>'10.02.2023_SP_2023_2026'!I79-'1.12.2022_VTBI_2023_2025'!I79</f>
        <v>0.70762415613123153</v>
      </c>
      <c r="J79" s="17">
        <f>'10.02.2023_SP_2023_2026'!J79-'1.12.2022_VTBI_2023_2025'!J79</f>
        <v>0.19944165355735777</v>
      </c>
      <c r="K79" s="17">
        <f>'10.02.2023_SP_2023_2026'!K79-'1.12.2022_VTBI_2023_2025'!K79</f>
        <v>0.10070267425233226</v>
      </c>
      <c r="L79" s="17">
        <f>'10.02.2023_SP_2023_2026'!L79-'1.12.2022_VTBI_2023_2025'!L79</f>
        <v>0.1330458037768949</v>
      </c>
      <c r="M79" s="17">
        <f>'10.02.2023_SP_2023_2026'!M79-'1.12.2022_VTBI_2023_2025'!M79</f>
        <v>0.63401792828986459</v>
      </c>
      <c r="N79" s="17">
        <f>'10.02.2023_SP_2023_2026'!N79-'1.12.2022_VTBI_2023_2025'!N79</f>
        <v>-0.23603207543823146</v>
      </c>
      <c r="O79" s="17">
        <f>'10.02.2023_SP_2023_2026'!O79-'1.12.2022_VTBI_2023_2025'!O79</f>
        <v>-0.15327166786778434</v>
      </c>
      <c r="P79" s="18">
        <f>'10.02.2023_SP_2023_2026'!P79-'1.12.2022_VTBI_2023_2025'!P79</f>
        <v>3.3275919823026356E-2</v>
      </c>
    </row>
    <row r="80" spans="1:19" x14ac:dyDescent="0.25">
      <c r="A80" s="24">
        <f>A79+1</f>
        <v>66</v>
      </c>
      <c r="B80" s="26" t="s">
        <v>3</v>
      </c>
      <c r="C80" s="26" t="s">
        <v>22</v>
      </c>
      <c r="D80" s="31" t="s">
        <v>42</v>
      </c>
      <c r="E80" s="17">
        <f>'10.02.2023_SP_2023_2026'!E80-'1.12.2022_VTBI_2023_2025'!E80</f>
        <v>5.2927014549459273</v>
      </c>
      <c r="F80" s="17">
        <f>'10.02.2023_SP_2023_2026'!F80-'1.12.2022_VTBI_2023_2025'!F80</f>
        <v>82.171168894925358</v>
      </c>
      <c r="G80" s="17">
        <f>'10.02.2023_SP_2023_2026'!G80-'1.12.2022_VTBI_2023_2025'!G80</f>
        <v>227.07449578510204</v>
      </c>
      <c r="H80" s="17">
        <f>'10.02.2023_SP_2023_2026'!H80-'1.12.2022_VTBI_2023_2025'!H80</f>
        <v>215.63148393318625</v>
      </c>
      <c r="I80" s="17">
        <f>'10.02.2023_SP_2023_2026'!I80-'1.12.2022_VTBI_2023_2025'!I80</f>
        <v>183.98666400397269</v>
      </c>
      <c r="J80" s="17">
        <f>'10.02.2023_SP_2023_2026'!J80-'1.12.2022_VTBI_2023_2025'!J80</f>
        <v>55.430833511611127</v>
      </c>
      <c r="K80" s="17">
        <f>'10.02.2023_SP_2023_2026'!K80-'1.12.2022_VTBI_2023_2025'!K80</f>
        <v>27.978711068026314</v>
      </c>
      <c r="L80" s="17">
        <f>'10.02.2023_SP_2023_2026'!L80-'1.12.2022_VTBI_2023_2025'!L80</f>
        <v>38.085125528203207</v>
      </c>
      <c r="M80" s="17">
        <f>'10.02.2023_SP_2023_2026'!M80-'1.12.2022_VTBI_2023_2025'!M80</f>
        <v>183.82284691235691</v>
      </c>
      <c r="N80" s="17">
        <f>'10.02.2023_SP_2023_2026'!N80-'1.12.2022_VTBI_2023_2025'!N80</f>
        <v>-70.31536334260818</v>
      </c>
      <c r="O80" s="17">
        <f>'10.02.2023_SP_2023_2026'!O80-'1.12.2022_VTBI_2023_2025'!O80</f>
        <v>-46.344170972290158</v>
      </c>
      <c r="P80" s="18">
        <f>'10.02.2023_SP_2023_2026'!P80-'1.12.2022_VTBI_2023_2025'!P80</f>
        <v>10.30694620117356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10.02.2023_SP_2023_2026</vt:lpstr>
      <vt:lpstr>1.12.2022_VTBI_2023_2025</vt:lpstr>
      <vt:lpstr>izmaiņas 10.02.2023 vs 1.12.202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2023-03-10T08:37:00Z</dcterms:modified>
</cp:coreProperties>
</file>