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4/FDP_2024_1_08/"/>
    </mc:Choice>
  </mc:AlternateContent>
  <xr:revisionPtr revIDLastSave="4" documentId="8_{D20BDCE3-0DE4-4662-8A80-FB69D89FD7F8}" xr6:coauthVersionLast="47" xr6:coauthVersionMax="47" xr10:uidLastSave="{42F090E1-63FE-48AB-B418-7B76780395CA}"/>
  <bookViews>
    <workbookView xWindow="-120" yWindow="-120" windowWidth="29040" windowHeight="15840" tabRatio="807" xr2:uid="{B3B9295A-8E61-424B-826B-2C84817B8AB8}"/>
  </bookViews>
  <sheets>
    <sheet name="10.06.2024_VTBI_MTBF_2024_2028" sheetId="13" r:id="rId1"/>
    <sheet name="12.02.2024._SP_2024_2028" sheetId="12" r:id="rId2"/>
    <sheet name="izmaiņas_changes" sheetId="1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1" l="1"/>
  <c r="G47" i="11"/>
  <c r="H47" i="11"/>
  <c r="I47" i="11"/>
  <c r="J47" i="11"/>
  <c r="K47" i="11"/>
  <c r="L47" i="11"/>
  <c r="M47" i="11"/>
  <c r="N47" i="11"/>
  <c r="O47" i="11"/>
  <c r="P47" i="11"/>
  <c r="Q47" i="11"/>
  <c r="R47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F54" i="11"/>
  <c r="G54" i="11"/>
  <c r="H54" i="11"/>
  <c r="I54" i="11"/>
  <c r="J54" i="11"/>
  <c r="K54" i="11"/>
  <c r="L54" i="11"/>
  <c r="M54" i="11"/>
  <c r="N54" i="11"/>
  <c r="O54" i="11"/>
  <c r="P54" i="11"/>
  <c r="Q54" i="11"/>
  <c r="R54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R58" i="11"/>
  <c r="F60" i="11"/>
  <c r="G60" i="11"/>
  <c r="H60" i="11"/>
  <c r="I60" i="11"/>
  <c r="J60" i="11"/>
  <c r="K60" i="11"/>
  <c r="L60" i="11"/>
  <c r="M60" i="11"/>
  <c r="N60" i="11"/>
  <c r="O60" i="11"/>
  <c r="P60" i="11"/>
  <c r="Q60" i="11"/>
  <c r="R60" i="11"/>
  <c r="F61" i="11"/>
  <c r="G61" i="11"/>
  <c r="H61" i="11"/>
  <c r="I61" i="11"/>
  <c r="J61" i="11"/>
  <c r="K61" i="11"/>
  <c r="L61" i="11"/>
  <c r="M61" i="11"/>
  <c r="N61" i="11"/>
  <c r="O61" i="11"/>
  <c r="P61" i="11"/>
  <c r="Q61" i="11"/>
  <c r="R61" i="11"/>
  <c r="F62" i="11"/>
  <c r="G62" i="11"/>
  <c r="H62" i="11"/>
  <c r="I62" i="11"/>
  <c r="J62" i="11"/>
  <c r="K62" i="11"/>
  <c r="L62" i="11"/>
  <c r="M62" i="11"/>
  <c r="N62" i="11"/>
  <c r="O62" i="11"/>
  <c r="P62" i="11"/>
  <c r="Q62" i="11"/>
  <c r="R62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R63" i="11"/>
  <c r="F64" i="11"/>
  <c r="G64" i="11"/>
  <c r="H64" i="11"/>
  <c r="I64" i="11"/>
  <c r="J64" i="11"/>
  <c r="K64" i="11"/>
  <c r="L64" i="11"/>
  <c r="M64" i="11"/>
  <c r="N64" i="11"/>
  <c r="O64" i="11"/>
  <c r="P64" i="11"/>
  <c r="Q64" i="11"/>
  <c r="R64" i="11"/>
  <c r="F65" i="11"/>
  <c r="G65" i="11"/>
  <c r="H65" i="11"/>
  <c r="I65" i="11"/>
  <c r="J65" i="11"/>
  <c r="K65" i="11"/>
  <c r="L65" i="11"/>
  <c r="M65" i="11"/>
  <c r="N65" i="11"/>
  <c r="O65" i="11"/>
  <c r="P65" i="11"/>
  <c r="Q65" i="11"/>
  <c r="R65" i="11"/>
  <c r="F66" i="11"/>
  <c r="G66" i="11"/>
  <c r="H66" i="11"/>
  <c r="I66" i="11"/>
  <c r="J66" i="11"/>
  <c r="K66" i="11"/>
  <c r="L66" i="11"/>
  <c r="M66" i="11"/>
  <c r="N66" i="11"/>
  <c r="O66" i="11"/>
  <c r="P66" i="11"/>
  <c r="Q66" i="11"/>
  <c r="R66" i="11"/>
  <c r="F67" i="11"/>
  <c r="G67" i="11"/>
  <c r="H67" i="11"/>
  <c r="I67" i="11"/>
  <c r="J67" i="11"/>
  <c r="K67" i="11"/>
  <c r="L67" i="11"/>
  <c r="M67" i="11"/>
  <c r="N67" i="11"/>
  <c r="O67" i="11"/>
  <c r="P67" i="11"/>
  <c r="Q67" i="11"/>
  <c r="R67" i="11"/>
  <c r="F68" i="11"/>
  <c r="G68" i="11"/>
  <c r="H68" i="11"/>
  <c r="I68" i="11"/>
  <c r="J68" i="11"/>
  <c r="K68" i="11"/>
  <c r="L68" i="11"/>
  <c r="M68" i="11"/>
  <c r="N68" i="11"/>
  <c r="O68" i="11"/>
  <c r="P68" i="11"/>
  <c r="Q68" i="11"/>
  <c r="R68" i="11"/>
  <c r="F70" i="11"/>
  <c r="G70" i="11"/>
  <c r="H70" i="11"/>
  <c r="I70" i="11"/>
  <c r="J70" i="11"/>
  <c r="K70" i="11"/>
  <c r="L70" i="11"/>
  <c r="M70" i="11"/>
  <c r="N70" i="11"/>
  <c r="O70" i="11"/>
  <c r="P70" i="11"/>
  <c r="Q70" i="11"/>
  <c r="R70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R71" i="11"/>
  <c r="F72" i="11"/>
  <c r="G72" i="11"/>
  <c r="H72" i="11"/>
  <c r="I72" i="11"/>
  <c r="J72" i="11"/>
  <c r="K72" i="11"/>
  <c r="L72" i="11"/>
  <c r="M72" i="11"/>
  <c r="N72" i="11"/>
  <c r="O72" i="11"/>
  <c r="P72" i="11"/>
  <c r="Q72" i="11"/>
  <c r="R72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F75" i="11"/>
  <c r="G75" i="11"/>
  <c r="H75" i="11"/>
  <c r="I75" i="11"/>
  <c r="J75" i="11"/>
  <c r="K75" i="11"/>
  <c r="L75" i="11"/>
  <c r="M75" i="11"/>
  <c r="N75" i="11"/>
  <c r="O75" i="11"/>
  <c r="P75" i="11"/>
  <c r="Q75" i="11"/>
  <c r="R75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F77" i="11"/>
  <c r="G77" i="11"/>
  <c r="H77" i="11"/>
  <c r="I77" i="11"/>
  <c r="J77" i="11"/>
  <c r="K77" i="11"/>
  <c r="L77" i="11"/>
  <c r="M77" i="11"/>
  <c r="N77" i="11"/>
  <c r="O77" i="11"/>
  <c r="P77" i="11"/>
  <c r="Q77" i="11"/>
  <c r="R77" i="11"/>
  <c r="F78" i="11"/>
  <c r="G78" i="11"/>
  <c r="H78" i="11"/>
  <c r="I78" i="11"/>
  <c r="J78" i="11"/>
  <c r="K78" i="11"/>
  <c r="L78" i="11"/>
  <c r="M78" i="11"/>
  <c r="N78" i="11"/>
  <c r="O78" i="11"/>
  <c r="P78" i="11"/>
  <c r="Q78" i="11"/>
  <c r="R78" i="1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F80" i="11"/>
  <c r="G80" i="11"/>
  <c r="H80" i="11"/>
  <c r="I80" i="11"/>
  <c r="J80" i="11"/>
  <c r="K80" i="11"/>
  <c r="L80" i="11"/>
  <c r="M80" i="11"/>
  <c r="N80" i="11"/>
  <c r="O80" i="11"/>
  <c r="P80" i="11"/>
  <c r="Q80" i="11"/>
  <c r="R8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E10" i="11"/>
  <c r="E11" i="11"/>
  <c r="E12" i="11"/>
  <c r="E13" i="11"/>
  <c r="E14" i="11"/>
  <c r="E15" i="11"/>
  <c r="E16" i="11"/>
  <c r="E18" i="11"/>
  <c r="E19" i="11"/>
  <c r="E20" i="11"/>
  <c r="E21" i="11"/>
  <c r="E23" i="11"/>
  <c r="E24" i="11"/>
  <c r="E26" i="11"/>
  <c r="E27" i="11"/>
  <c r="E28" i="11"/>
  <c r="E29" i="11"/>
  <c r="E30" i="11"/>
  <c r="E31" i="11"/>
  <c r="E32" i="11"/>
  <c r="E34" i="11"/>
  <c r="E35" i="11"/>
  <c r="E36" i="11"/>
  <c r="E37" i="11"/>
  <c r="E38" i="11"/>
  <c r="E40" i="11"/>
  <c r="E41" i="11"/>
  <c r="E43" i="11"/>
  <c r="E44" i="11"/>
  <c r="E45" i="11"/>
  <c r="E47" i="11"/>
  <c r="E48" i="11"/>
  <c r="E49" i="11"/>
  <c r="E51" i="11"/>
  <c r="E53" i="11"/>
  <c r="E54" i="11"/>
  <c r="E55" i="11"/>
  <c r="E56" i="11"/>
  <c r="E57" i="11"/>
  <c r="E58" i="11"/>
  <c r="E60" i="11"/>
  <c r="E61" i="11"/>
  <c r="E62" i="11"/>
  <c r="E63" i="11"/>
  <c r="E64" i="11"/>
  <c r="E65" i="11"/>
  <c r="E66" i="11"/>
  <c r="E67" i="11"/>
  <c r="E68" i="11"/>
  <c r="E70" i="11"/>
  <c r="E71" i="11"/>
  <c r="E72" i="11"/>
  <c r="E74" i="11"/>
  <c r="E75" i="11"/>
  <c r="E76" i="11"/>
  <c r="E77" i="11"/>
  <c r="E78" i="11"/>
  <c r="E79" i="11"/>
  <c r="E80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E5" i="11"/>
  <c r="R80" i="13" l="1"/>
  <c r="Q80" i="13"/>
  <c r="P80" i="13"/>
  <c r="O80" i="13"/>
  <c r="N80" i="13"/>
  <c r="M80" i="13"/>
  <c r="L80" i="13"/>
  <c r="K80" i="13"/>
  <c r="J80" i="13"/>
  <c r="I80" i="13"/>
  <c r="H80" i="13"/>
  <c r="G80" i="13"/>
  <c r="F80" i="13"/>
  <c r="E80" i="13"/>
  <c r="R79" i="13"/>
  <c r="Q79" i="13"/>
  <c r="P79" i="13"/>
  <c r="O79" i="13"/>
  <c r="N79" i="13"/>
  <c r="M79" i="13"/>
  <c r="L79" i="13"/>
  <c r="K79" i="13"/>
  <c r="J79" i="13"/>
  <c r="I79" i="13"/>
  <c r="H79" i="13"/>
  <c r="G79" i="13"/>
  <c r="F79" i="13"/>
  <c r="E79" i="13"/>
  <c r="A79" i="13"/>
  <c r="A80" i="13" s="1"/>
  <c r="A78" i="13"/>
  <c r="R75" i="13"/>
  <c r="Q75" i="13"/>
  <c r="P75" i="13"/>
  <c r="O75" i="13"/>
  <c r="N75" i="13"/>
  <c r="M75" i="13"/>
  <c r="L75" i="13"/>
  <c r="K75" i="13"/>
  <c r="J75" i="13"/>
  <c r="I75" i="13"/>
  <c r="H75" i="13"/>
  <c r="G75" i="13"/>
  <c r="F75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R66" i="13"/>
  <c r="Q66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R65" i="13"/>
  <c r="Q65" i="13"/>
  <c r="P65" i="13"/>
  <c r="O65" i="13"/>
  <c r="N65" i="13"/>
  <c r="M65" i="13"/>
  <c r="L65" i="13"/>
  <c r="K65" i="13"/>
  <c r="J65" i="13"/>
  <c r="I65" i="13"/>
  <c r="H65" i="13"/>
  <c r="G65" i="13"/>
  <c r="F65" i="13"/>
  <c r="E65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F61" i="13"/>
  <c r="A10" i="13"/>
  <c r="A11" i="13" s="1"/>
  <c r="A12" i="13" s="1"/>
  <c r="A13" i="13" s="1"/>
  <c r="A14" i="13" s="1"/>
  <c r="A15" i="13" s="1"/>
  <c r="A16" i="13" s="1"/>
  <c r="A18" i="13" s="1"/>
  <c r="A19" i="13" s="1"/>
  <c r="A20" i="13" s="1"/>
  <c r="A21" i="13" s="1"/>
  <c r="A22" i="13" s="1"/>
  <c r="A23" i="13" s="1"/>
  <c r="A24" i="13" s="1"/>
  <c r="A26" i="13" s="1"/>
  <c r="A27" i="13" s="1"/>
  <c r="A28" i="13" s="1"/>
  <c r="A29" i="13" s="1"/>
  <c r="A30" i="13" s="1"/>
  <c r="A31" i="13" s="1"/>
  <c r="A32" i="13" s="1"/>
  <c r="A34" i="13" s="1"/>
  <c r="A35" i="13" s="1"/>
  <c r="A36" i="13" s="1"/>
  <c r="A37" i="13" s="1"/>
  <c r="A38" i="13" s="1"/>
  <c r="A39" i="13" s="1"/>
  <c r="A40" i="13" s="1"/>
  <c r="A41" i="13" s="1"/>
  <c r="A43" i="13" s="1"/>
  <c r="A44" i="13" s="1"/>
  <c r="A45" i="13" s="1"/>
  <c r="A46" i="13" s="1"/>
  <c r="A47" i="13" s="1"/>
  <c r="A48" i="13" s="1"/>
  <c r="A49" i="13" s="1"/>
  <c r="A51" i="13" s="1"/>
  <c r="A53" i="13" s="1"/>
  <c r="A54" i="13" s="1"/>
  <c r="A55" i="13" s="1"/>
  <c r="A56" i="13" s="1"/>
  <c r="A57" i="13" s="1"/>
  <c r="A58" i="13" s="1"/>
  <c r="A60" i="13" s="1"/>
  <c r="A61" i="13" s="1"/>
  <c r="A62" i="13" s="1"/>
  <c r="A63" i="13" s="1"/>
  <c r="A64" i="13" s="1"/>
  <c r="A65" i="13" s="1"/>
  <c r="A66" i="13" s="1"/>
  <c r="A67" i="13" s="1"/>
  <c r="A68" i="13" s="1"/>
  <c r="A70" i="13" s="1"/>
  <c r="A71" i="13" s="1"/>
  <c r="A72" i="13" s="1"/>
  <c r="A74" i="13" s="1"/>
  <c r="M66" i="12" l="1"/>
  <c r="N66" i="12"/>
  <c r="O66" i="12"/>
  <c r="P66" i="12"/>
  <c r="Q66" i="12"/>
  <c r="R66" i="12"/>
  <c r="N61" i="12"/>
  <c r="O61" i="12"/>
  <c r="P61" i="12"/>
  <c r="Q61" i="12"/>
  <c r="R61" i="12"/>
  <c r="Q80" i="12"/>
  <c r="R80" i="12"/>
  <c r="Q79" i="12"/>
  <c r="R79" i="12"/>
  <c r="Q75" i="12"/>
  <c r="R75" i="12"/>
  <c r="Q72" i="12"/>
  <c r="R72" i="12"/>
  <c r="Q65" i="12"/>
  <c r="R65" i="12"/>
  <c r="P80" i="12"/>
  <c r="O80" i="12"/>
  <c r="N80" i="12"/>
  <c r="M80" i="12"/>
  <c r="L80" i="12"/>
  <c r="K80" i="12"/>
  <c r="J80" i="12"/>
  <c r="I80" i="12"/>
  <c r="H80" i="12"/>
  <c r="G80" i="12"/>
  <c r="F80" i="12"/>
  <c r="E80" i="12"/>
  <c r="P79" i="12"/>
  <c r="O79" i="12"/>
  <c r="N79" i="12"/>
  <c r="M79" i="12"/>
  <c r="L79" i="12"/>
  <c r="K79" i="12"/>
  <c r="J79" i="12"/>
  <c r="I79" i="12"/>
  <c r="H79" i="12"/>
  <c r="G79" i="12"/>
  <c r="F79" i="12"/>
  <c r="E79" i="12"/>
  <c r="A79" i="12"/>
  <c r="A80" i="12" s="1"/>
  <c r="A78" i="12"/>
  <c r="P75" i="12"/>
  <c r="O75" i="12"/>
  <c r="N75" i="12"/>
  <c r="M75" i="12"/>
  <c r="L75" i="12"/>
  <c r="K75" i="12"/>
  <c r="J75" i="12"/>
  <c r="I75" i="12"/>
  <c r="H75" i="12"/>
  <c r="G75" i="12"/>
  <c r="F75" i="12"/>
  <c r="P72" i="12"/>
  <c r="O72" i="12"/>
  <c r="N72" i="12"/>
  <c r="M72" i="12"/>
  <c r="L72" i="12"/>
  <c r="K72" i="12"/>
  <c r="J72" i="12"/>
  <c r="I72" i="12"/>
  <c r="H72" i="12"/>
  <c r="G72" i="12"/>
  <c r="F72" i="12"/>
  <c r="L66" i="12"/>
  <c r="K66" i="12"/>
  <c r="J66" i="12"/>
  <c r="I66" i="12"/>
  <c r="H66" i="12"/>
  <c r="G66" i="12"/>
  <c r="F66" i="12"/>
  <c r="E66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M61" i="12"/>
  <c r="L61" i="12"/>
  <c r="K61" i="12"/>
  <c r="J61" i="12"/>
  <c r="I61" i="12"/>
  <c r="H61" i="12"/>
  <c r="G61" i="12"/>
  <c r="F61" i="12"/>
  <c r="A10" i="12"/>
  <c r="A11" i="12" s="1"/>
  <c r="A12" i="12" s="1"/>
  <c r="A13" i="12" s="1"/>
  <c r="A14" i="12" s="1"/>
  <c r="A15" i="12" s="1"/>
  <c r="A16" i="12" s="1"/>
  <c r="A18" i="12" s="1"/>
  <c r="A19" i="12" s="1"/>
  <c r="A20" i="12" s="1"/>
  <c r="A21" i="12" s="1"/>
  <c r="A22" i="12" s="1"/>
  <c r="A23" i="12" s="1"/>
  <c r="A24" i="12" s="1"/>
  <c r="A26" i="12" s="1"/>
  <c r="A27" i="12" s="1"/>
  <c r="A28" i="12" s="1"/>
  <c r="A29" i="12" s="1"/>
  <c r="A30" i="12" s="1"/>
  <c r="A31" i="12" s="1"/>
  <c r="A32" i="12" s="1"/>
  <c r="A34" i="12" s="1"/>
  <c r="A35" i="12" s="1"/>
  <c r="A36" i="12" s="1"/>
  <c r="A37" i="12" s="1"/>
  <c r="A38" i="12" s="1"/>
  <c r="A39" i="12" s="1"/>
  <c r="A40" i="12" s="1"/>
  <c r="A41" i="12" s="1"/>
  <c r="A43" i="12" s="1"/>
  <c r="A44" i="12" s="1"/>
  <c r="A45" i="12" s="1"/>
  <c r="A46" i="12" s="1"/>
  <c r="A47" i="12" s="1"/>
  <c r="A48" i="12" s="1"/>
  <c r="A49" i="12" s="1"/>
  <c r="A51" i="12" s="1"/>
  <c r="A53" i="12" s="1"/>
  <c r="A54" i="12" s="1"/>
  <c r="A55" i="12" s="1"/>
  <c r="A56" i="12" s="1"/>
  <c r="A57" i="12" s="1"/>
  <c r="A58" i="12" s="1"/>
  <c r="A60" i="12" s="1"/>
  <c r="A61" i="12" s="1"/>
  <c r="A62" i="12" s="1"/>
  <c r="A63" i="12" s="1"/>
  <c r="A64" i="12" s="1"/>
  <c r="A65" i="12" s="1"/>
  <c r="A66" i="12" s="1"/>
  <c r="A67" i="12" s="1"/>
  <c r="A68" i="12" s="1"/>
  <c r="A70" i="12" s="1"/>
  <c r="A71" i="12" s="1"/>
  <c r="A72" i="12" s="1"/>
  <c r="A74" i="12" s="1"/>
  <c r="A78" i="11"/>
  <c r="A79" i="11" s="1"/>
  <c r="A80" i="11" s="1"/>
  <c r="A11" i="11"/>
  <c r="A12" i="11" s="1"/>
  <c r="A13" i="11" s="1"/>
  <c r="A14" i="11" s="1"/>
  <c r="A15" i="11" s="1"/>
  <c r="A16" i="11" s="1"/>
  <c r="A18" i="11" s="1"/>
  <c r="A19" i="11" s="1"/>
  <c r="A20" i="11" s="1"/>
  <c r="A21" i="11" s="1"/>
  <c r="A22" i="11" s="1"/>
  <c r="A23" i="11" s="1"/>
  <c r="A24" i="11" s="1"/>
  <c r="A26" i="11" s="1"/>
  <c r="A27" i="11" s="1"/>
  <c r="A28" i="11" s="1"/>
  <c r="A29" i="11" s="1"/>
  <c r="A30" i="11" s="1"/>
  <c r="A31" i="11" s="1"/>
  <c r="A32" i="11" s="1"/>
  <c r="A34" i="11" s="1"/>
  <c r="A35" i="11" s="1"/>
  <c r="A36" i="11" s="1"/>
  <c r="A37" i="11" s="1"/>
  <c r="A38" i="11" s="1"/>
  <c r="A39" i="11" s="1"/>
  <c r="A40" i="11" s="1"/>
  <c r="A41" i="11" s="1"/>
  <c r="A43" i="11" s="1"/>
  <c r="A44" i="11" s="1"/>
  <c r="A45" i="11" s="1"/>
  <c r="A46" i="11" s="1"/>
  <c r="A47" i="11" s="1"/>
  <c r="A48" i="11" s="1"/>
  <c r="A49" i="11" s="1"/>
  <c r="A51" i="11" s="1"/>
  <c r="A53" i="11" s="1"/>
  <c r="A54" i="11" s="1"/>
  <c r="A55" i="11" s="1"/>
  <c r="A56" i="11" s="1"/>
  <c r="A57" i="11" s="1"/>
  <c r="A58" i="11" s="1"/>
  <c r="A60" i="11" s="1"/>
  <c r="A61" i="11" s="1"/>
  <c r="A62" i="11" s="1"/>
  <c r="A63" i="11" s="1"/>
  <c r="A64" i="11" s="1"/>
  <c r="A65" i="11" s="1"/>
  <c r="A66" i="11" s="1"/>
  <c r="A67" i="11" s="1"/>
  <c r="A68" i="11" s="1"/>
  <c r="A70" i="11" s="1"/>
  <c r="A71" i="11" s="1"/>
  <c r="A72" i="11" s="1"/>
  <c r="A74" i="11" s="1"/>
  <c r="A10" i="11"/>
</calcChain>
</file>

<file path=xl/sharedStrings.xml><?xml version="1.0" encoding="utf-8"?>
<sst xmlns="http://schemas.openxmlformats.org/spreadsheetml/2006/main" count="802" uniqueCount="138">
  <si>
    <t>Unemployment rate</t>
  </si>
  <si>
    <t>Real GDP</t>
  </si>
  <si>
    <t>Potenciālā IKP pieaugums</t>
  </si>
  <si>
    <t>Izlaižu starpība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</si>
  <si>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</si>
  <si>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</si>
  <si>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</si>
  <si>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</si>
  <si>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</si>
  <si>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</si>
  <si>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</si>
  <si>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</si>
  <si>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</si>
  <si>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</si>
  <si>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</si>
  <si>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Darbinieku atalgojums</t>
  </si>
  <si>
    <t>Compensation of employees</t>
  </si>
  <si>
    <t>Gross operating surplus</t>
  </si>
  <si>
    <t>Ražošanas un importa nodokļi</t>
  </si>
  <si>
    <t>Taxes on products and imports</t>
  </si>
  <si>
    <t>Subsīdijas</t>
  </si>
  <si>
    <t>Potential GDP and output gap</t>
  </si>
  <si>
    <t>Output gap</t>
  </si>
  <si>
    <t>Makroekonomiskie rādītāji / Macroeconomic indicators</t>
  </si>
  <si>
    <t>t-7</t>
  </si>
  <si>
    <t>t-6</t>
  </si>
  <si>
    <t>t-5</t>
  </si>
  <si>
    <t>t-4</t>
  </si>
  <si>
    <t>t-3</t>
  </si>
  <si>
    <t>t-2</t>
  </si>
  <si>
    <t>t-1</t>
  </si>
  <si>
    <t>t</t>
  </si>
  <si>
    <t>t+1</t>
  </si>
  <si>
    <t>t+2</t>
  </si>
  <si>
    <t>t+3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</si>
  <si>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</si>
  <si>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</si>
  <si>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</si>
  <si>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</si>
  <si>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</si>
  <si>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</si>
  <si>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Reālais IKP</t>
  </si>
  <si>
    <t>milj. / mio EUR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</si>
  <si>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</si>
  <si>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</si>
  <si>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</si>
  <si>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</si>
  <si>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</si>
  <si>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</si>
  <si>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</si>
  <si>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</si>
  <si>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</si>
  <si>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</si>
  <si>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</si>
  <si>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</si>
  <si>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SAL_IKP izdevumu aspekts:  pieaugums salīdzināmajās cenās</t>
  </si>
  <si>
    <t>GDP expenditure perspective: growth in real figures</t>
  </si>
  <si>
    <t xml:space="preserve">..change in inventories </t>
  </si>
  <si>
    <t>-</t>
  </si>
  <si>
    <t>FAKt_IKP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</si>
  <si>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</si>
  <si>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</si>
  <si>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</si>
  <si>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</si>
  <si>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</si>
  <si>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</si>
  <si>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</si>
  <si>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</si>
  <si>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</si>
  <si>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</si>
  <si>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</si>
  <si>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</si>
  <si>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</si>
  <si>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</si>
  <si>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</si>
  <si>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</si>
  <si>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</si>
  <si>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</si>
  <si>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</si>
  <si>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</si>
  <si>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</si>
  <si>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</si>
  <si>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</si>
  <si>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</si>
  <si>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</si>
  <si>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</si>
  <si>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</si>
  <si>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</si>
  <si>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..darba alga</t>
  </si>
  <si>
    <t>..wages</t>
  </si>
  <si>
    <t>..darba devēju sociālās iemaksas</t>
  </si>
  <si>
    <t>..social contributions</t>
  </si>
  <si>
    <t>Subsidies</t>
  </si>
  <si>
    <t>Iedzīvotāji un darba tirgus</t>
  </si>
  <si>
    <t>Population and labour</t>
  </si>
  <si>
    <t>Total population</t>
  </si>
  <si>
    <t>tūkst. / thsd.</t>
  </si>
  <si>
    <t>Iedzīvotāju kopskaita pieaugums</t>
  </si>
  <si>
    <t>Population growth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</si>
  <si>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</si>
  <si>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</si>
  <si>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</si>
  <si>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</si>
  <si>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</si>
  <si>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</si>
  <si>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</si>
  <si>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</si>
  <si>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</si>
  <si>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</si>
  <si>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</si>
  <si>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</si>
  <si>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</si>
  <si>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</si>
  <si>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</si>
  <si>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</si>
  <si>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</si>
  <si>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</si>
  <si>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</si>
  <si>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</si>
  <si>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</si>
  <si>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2015. gada cenās</t>
  </si>
  <si>
    <t>Potential GDP in the prices of 2015</t>
  </si>
  <si>
    <t>Potential GDP growth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</si>
  <si>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</si>
  <si>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</si>
  <si>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</si>
  <si>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</si>
  <si>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</si>
  <si>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</si>
  <si>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Iedzīvotāju kopskaits (IRS010)</t>
  </si>
  <si>
    <r>
      <t xml:space="preserve">Iedzīvotaji darbspējas vecumā (15-74) </t>
    </r>
    <r>
      <rPr>
        <b/>
        <sz val="11"/>
        <rFont val="Times New Roman"/>
        <family val="1"/>
      </rPr>
      <t>IRD010</t>
    </r>
  </si>
  <si>
    <t>Sal_IKP izdevumu aspekts:  rādītāji salīdzināmajās cenās</t>
  </si>
  <si>
    <t>Vidējās bruto algas pieaugums (faktiskās cenās)</t>
  </si>
  <si>
    <t>t-8</t>
  </si>
  <si>
    <t>t-9</t>
  </si>
  <si>
    <t>t+4</t>
  </si>
  <si>
    <t>Iedzīvotaji darbspējas vecumā (15-74) NBA010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</si>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</sst>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#,##0.00000"/>
  </numFmts>
  <fonts count="30" x14ac:knownFonts="1">
    <font>
      <sz val="11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name val="Garamond"/>
      <family val="1"/>
      <charset val="186"/>
    </font>
    <font>
      <sz val="11"/>
      <color theme="1"/>
      <name val="Times New Roman"/>
      <family val="1"/>
      <charset val="186"/>
    </font>
    <font>
      <sz val="11"/>
      <color rgb="FF9C5700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1"/>
      <name val="Times New Roman"/>
      <family val="1"/>
      <charset val="204"/>
    </font>
    <font>
      <sz val="11"/>
      <name val="Garamond"/>
      <family val="1"/>
      <charset val="204"/>
    </font>
    <font>
      <b/>
      <i/>
      <sz val="11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rgb="FF9C0006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</font>
    <font>
      <b/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000000"/>
      <name val="Calibri"/>
      <family val="2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2"/>
      <color rgb="FF9C0006"/>
      <name val="Times New Roman"/>
      <family val="2"/>
      <charset val="186"/>
    </font>
    <font>
      <sz val="12"/>
      <color rgb="FF9C6500"/>
      <name val="Times New Roman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2"/>
      <color rgb="FFFA7D00"/>
      <name val="Times New Roman"/>
      <family val="2"/>
      <charset val="186"/>
    </font>
    <font>
      <b/>
      <sz val="12"/>
      <color rgb="FF3F3F3F"/>
      <name val="Times New Roman"/>
      <family val="2"/>
      <charset val="186"/>
    </font>
    <font>
      <sz val="11"/>
      <color rgb="FFFF0000"/>
      <name val="Garamond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Garamond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 applyNumberFormat="0" applyBorder="0" applyAlignment="0"/>
    <xf numFmtId="0" fontId="4" fillId="3" borderId="0" applyNumberFormat="0" applyBorder="0" applyAlignment="0" applyProtection="0"/>
    <xf numFmtId="164" fontId="12" fillId="2" borderId="0"/>
    <xf numFmtId="1" fontId="11" fillId="5" borderId="0"/>
    <xf numFmtId="0" fontId="18" fillId="6" borderId="0" applyNumberFormat="0" applyBorder="0" applyAlignment="0" applyProtection="0"/>
    <xf numFmtId="0" fontId="19" fillId="2" borderId="0" applyNumberFormat="0" applyBorder="0" applyAlignment="0" applyProtection="0"/>
    <xf numFmtId="0" fontId="22" fillId="3" borderId="0" applyNumberFormat="0" applyBorder="0" applyAlignment="0" applyProtection="0"/>
    <xf numFmtId="0" fontId="19" fillId="2" borderId="0" applyNumberFormat="0" applyBorder="0" applyAlignment="0" applyProtection="0"/>
    <xf numFmtId="0" fontId="20" fillId="5" borderId="2" applyNumberFormat="0" applyAlignment="0" applyProtection="0"/>
    <xf numFmtId="0" fontId="23" fillId="0" borderId="0"/>
    <xf numFmtId="0" fontId="21" fillId="2" borderId="0" applyNumberFormat="0" applyBorder="0" applyAlignment="0" applyProtection="0"/>
    <xf numFmtId="0" fontId="24" fillId="0" borderId="0"/>
    <xf numFmtId="0" fontId="25" fillId="0" borderId="4" applyNumberFormat="0" applyFill="0" applyAlignment="0" applyProtection="0"/>
    <xf numFmtId="0" fontId="23" fillId="0" borderId="0"/>
    <xf numFmtId="9" fontId="17" fillId="0" borderId="0" applyFont="0" applyFill="0" applyBorder="0" applyAlignment="0" applyProtection="0"/>
    <xf numFmtId="0" fontId="23" fillId="0" borderId="0"/>
    <xf numFmtId="0" fontId="23" fillId="0" borderId="0"/>
    <xf numFmtId="0" fontId="26" fillId="5" borderId="3" applyNumberFormat="0" applyAlignment="0" applyProtection="0"/>
    <xf numFmtId="0" fontId="23" fillId="0" borderId="0"/>
    <xf numFmtId="43" fontId="17" fillId="0" borderId="0" applyFont="0" applyFill="0" applyBorder="0" applyAlignment="0" applyProtection="0"/>
    <xf numFmtId="0" fontId="17" fillId="0" borderId="0" applyNumberFormat="0" applyBorder="0" applyAlignment="0"/>
    <xf numFmtId="0" fontId="23" fillId="0" borderId="0"/>
    <xf numFmtId="0" fontId="23" fillId="0" borderId="0"/>
    <xf numFmtId="0" fontId="23" fillId="0" borderId="0"/>
    <xf numFmtId="43" fontId="17" fillId="0" borderId="0" applyFont="0" applyFill="0" applyBorder="0" applyAlignment="0" applyProtection="0"/>
    <xf numFmtId="0" fontId="1" fillId="7" borderId="0" applyNumberFormat="0" applyBorder="0" applyAlignment="0" applyProtection="0"/>
    <xf numFmtId="0" fontId="23" fillId="0" borderId="0"/>
  </cellStyleXfs>
  <cellXfs count="60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166" fontId="3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 indent="1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3" fillId="0" borderId="0" xfId="0" applyFont="1" applyAlignment="1">
      <alignment horizontal="right" indent="1"/>
    </xf>
    <xf numFmtId="0" fontId="8" fillId="0" borderId="0" xfId="0" applyFont="1"/>
    <xf numFmtId="0" fontId="8" fillId="0" borderId="0" xfId="0" applyFont="1" applyAlignment="1">
      <alignment horizontal="center"/>
    </xf>
    <xf numFmtId="3" fontId="9" fillId="0" borderId="1" xfId="0" applyNumberFormat="1" applyFont="1" applyBorder="1" applyAlignment="1">
      <alignment horizontal="right" indent="1"/>
    </xf>
    <xf numFmtId="165" fontId="9" fillId="0" borderId="1" xfId="0" applyNumberFormat="1" applyFont="1" applyBorder="1" applyAlignment="1">
      <alignment horizontal="right" indent="1"/>
    </xf>
    <xf numFmtId="0" fontId="7" fillId="4" borderId="0" xfId="0" applyFont="1" applyFill="1" applyAlignment="1">
      <alignment horizontal="right" vertical="center" wrapText="1" indent="1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indent="1"/>
    </xf>
    <xf numFmtId="0" fontId="10" fillId="0" borderId="0" xfId="1" applyFont="1" applyFill="1" applyAlignment="1">
      <alignment horizontal="center" vertical="center"/>
    </xf>
    <xf numFmtId="0" fontId="13" fillId="0" borderId="0" xfId="0" applyFont="1"/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right" vertical="center" wrapText="1" indent="1"/>
    </xf>
    <xf numFmtId="0" fontId="15" fillId="4" borderId="0" xfId="0" applyFont="1" applyFill="1" applyAlignment="1">
      <alignment horizontal="right" indent="1"/>
    </xf>
    <xf numFmtId="0" fontId="13" fillId="0" borderId="0" xfId="0" applyFont="1" applyAlignment="1">
      <alignment horizontal="right" indent="1"/>
    </xf>
    <xf numFmtId="0" fontId="3" fillId="0" borderId="0" xfId="0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7" fillId="4" borderId="1" xfId="0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indent="1"/>
    </xf>
    <xf numFmtId="164" fontId="0" fillId="0" borderId="0" xfId="0" applyNumberFormat="1"/>
    <xf numFmtId="165" fontId="9" fillId="0" borderId="1" xfId="0" applyNumberFormat="1" applyFont="1" applyBorder="1" applyAlignment="1"/>
    <xf numFmtId="165" fontId="9" fillId="0" borderId="0" xfId="0" applyNumberFormat="1" applyFont="1" applyBorder="1" applyAlignment="1"/>
    <xf numFmtId="165" fontId="9" fillId="0" borderId="1" xfId="0" applyNumberFormat="1" applyFont="1" applyBorder="1" applyAlignment="1">
      <alignment horizontal="right"/>
    </xf>
    <xf numFmtId="3" fontId="27" fillId="0" borderId="0" xfId="0" applyNumberFormat="1" applyFont="1" applyBorder="1" applyAlignment="1">
      <alignment horizontal="right" vertical="center" wrapText="1"/>
    </xf>
    <xf numFmtId="164" fontId="0" fillId="0" borderId="0" xfId="0" applyNumberFormat="1" applyBorder="1"/>
    <xf numFmtId="0" fontId="7" fillId="4" borderId="1" xfId="0" applyFont="1" applyFill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 indent="1"/>
    </xf>
    <xf numFmtId="0" fontId="13" fillId="0" borderId="0" xfId="0" applyFont="1" applyBorder="1"/>
    <xf numFmtId="0" fontId="13" fillId="0" borderId="6" xfId="0" applyFont="1" applyBorder="1" applyAlignment="1">
      <alignment horizontal="center"/>
    </xf>
    <xf numFmtId="0" fontId="8" fillId="0" borderId="7" xfId="0" applyFont="1" applyBorder="1" applyAlignment="1">
      <alignment horizontal="right" indent="1"/>
    </xf>
    <xf numFmtId="0" fontId="13" fillId="0" borderId="7" xfId="0" applyFont="1" applyBorder="1"/>
    <xf numFmtId="0" fontId="13" fillId="0" borderId="5" xfId="0" applyFont="1" applyBorder="1" applyAlignment="1">
      <alignment horizontal="center"/>
    </xf>
    <xf numFmtId="3" fontId="29" fillId="0" borderId="1" xfId="0" applyNumberFormat="1" applyFont="1" applyBorder="1" applyAlignment="1"/>
    <xf numFmtId="3" fontId="9" fillId="0" borderId="1" xfId="0" applyNumberFormat="1" applyFont="1" applyBorder="1" applyAlignment="1"/>
    <xf numFmtId="0" fontId="3" fillId="0" borderId="6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165" fontId="28" fillId="0" borderId="0" xfId="0" applyNumberFormat="1" applyFont="1" applyAlignment="1">
      <alignment vertical="center"/>
    </xf>
  </cellXfs>
  <cellStyles count="27">
    <cellStyle name="20% - Accent6 2" xfId="25" xr:uid="{0FDF04AF-7B7E-4C84-8E10-ABB2A683775C}"/>
    <cellStyle name="Aprēķins" xfId="3" xr:uid="{F919A356-6D3F-4768-9974-3D8E32D676B6}"/>
    <cellStyle name="Bad 2" xfId="10" xr:uid="{1E11EB55-ED33-4D69-B132-04C341429A16}"/>
    <cellStyle name="Bad 3" xfId="7" xr:uid="{60577C0A-F384-4284-83F9-6F4A0A443EC3}"/>
    <cellStyle name="Calculation 2" xfId="8" xr:uid="{4926CE99-F3A9-468F-AEF1-880CF04CB1D2}"/>
    <cellStyle name="Comma 2" xfId="24" xr:uid="{94D26FF8-52C6-432F-A65A-9C4E05A47D7D}"/>
    <cellStyle name="Comma 3" xfId="19" xr:uid="{82B1D3AC-464B-4F2A-B108-735AC32B1163}"/>
    <cellStyle name="Labs" xfId="4" builtinId="26" customBuiltin="1"/>
    <cellStyle name="Linked Cell 2" xfId="12" xr:uid="{36DE8819-171F-417E-9EFC-362721F29EF2}"/>
    <cellStyle name="Neitrāls" xfId="1" builtinId="28"/>
    <cellStyle name="Neutral 2" xfId="6" xr:uid="{640FBD64-E3C1-411F-8686-25AC3CD7BCF3}"/>
    <cellStyle name="Normal 2" xfId="9" xr:uid="{B00102A9-8F26-4490-AE2D-3DF43ECA57BC}"/>
    <cellStyle name="Normal 2 2" xfId="15" xr:uid="{5A1E54C0-4E6C-4D30-A65F-89BFFC6B420F}"/>
    <cellStyle name="Normal 3" xfId="11" xr:uid="{93AA578C-1534-41DC-B20B-FF8C5153F3B9}"/>
    <cellStyle name="Normal 3 5" xfId="20" xr:uid="{F2A274AE-2690-4E14-B493-6590989CCE89}"/>
    <cellStyle name="Normal 4" xfId="13" xr:uid="{08B44DF1-B24C-465F-807A-D30848F9B17E}"/>
    <cellStyle name="Normal 4 2" xfId="22" xr:uid="{33FC3AFA-5AFC-4E48-A9A8-F2BB0966B693}"/>
    <cellStyle name="Normal 5" xfId="16" xr:uid="{887B90E8-9ECC-4C60-9375-A4A112577262}"/>
    <cellStyle name="Normal 6" xfId="18" xr:uid="{DB5C4EB6-FE5C-46FE-81D5-784EAD37D60D}"/>
    <cellStyle name="Normal 6 2" xfId="23" xr:uid="{A9B4AC65-41FB-4306-B08E-461E72301B8F}"/>
    <cellStyle name="Normal 7" xfId="21" xr:uid="{085C9D5F-B99C-49B9-924E-339BABDEF41F}"/>
    <cellStyle name="Normal 7 2" xfId="26" xr:uid="{5376AB18-80BE-42FF-AA23-9500684ED8E3}"/>
    <cellStyle name="Output 2" xfId="17" xr:uid="{776A3875-34F9-482D-A873-D297B582A4C0}"/>
    <cellStyle name="Parasts" xfId="0" builtinId="0"/>
    <cellStyle name="Percent 3" xfId="14" xr:uid="{BC4CD920-A217-4C55-9E14-82E59CF639E9}"/>
    <cellStyle name="Pieņēmumi" xfId="2" xr:uid="{D3B41C00-1D9E-4593-9924-2FA1B6A4BB66}"/>
    <cellStyle name="Slikts" xfId="5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mens4\fdp_dokumenti\9_Lietvediba\2022\FDP_2022_1_08\Pielikums_SP2022_24_makro_prog_Parmainas_publicesanai_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_2022_2025"/>
      <sheetName val="VTBI_2021_2024"/>
      <sheetName val="Izmaiņas"/>
      <sheetName val="OutputDETAIL"/>
      <sheetName val="Output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E4">
            <v>21924.455000000002</v>
          </cell>
        </row>
        <row r="16">
          <cell r="H16">
            <v>1.300022609088856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FF06B-FE59-40B2-8C4B-414AA83C24A1}">
  <dimension ref="A1:R80"/>
  <sheetViews>
    <sheetView tabSelected="1" zoomScale="70" zoomScaleNormal="70" workbookViewId="0"/>
  </sheetViews>
  <sheetFormatPr defaultRowHeight="15" x14ac:dyDescent="0.25"/>
  <cols>
    <col min="1" max="1" width="6.28515625" customWidth="1"/>
    <col min="2" max="2" width="34.140625" customWidth="1"/>
    <col min="3" max="3" width="33.140625" customWidth="1"/>
    <col min="4" max="4" width="19" customWidth="1"/>
    <col min="5" max="16" width="11.5703125" customWidth="1"/>
    <col min="17" max="17" width="10.5703125" customWidth="1"/>
    <col min="18" max="18" width="11.140625" customWidth="1"/>
  </cols>
  <sheetData>
    <row r="1" spans="1:18" ht="20.25" x14ac:dyDescent="0.3">
      <c r="A1" s="2" t="s">
        <v>23</v>
      </c>
      <c r="B1" s="1"/>
      <c r="C1" s="1"/>
      <c r="D1" s="3"/>
      <c r="E1" s="23" t="s">
        <v>134</v>
      </c>
      <c r="F1" s="23" t="s">
        <v>133</v>
      </c>
      <c r="G1" s="23" t="s">
        <v>24</v>
      </c>
      <c r="H1" s="23" t="s">
        <v>25</v>
      </c>
      <c r="I1" s="23" t="s">
        <v>26</v>
      </c>
      <c r="J1" s="23" t="s">
        <v>27</v>
      </c>
      <c r="K1" s="23" t="s">
        <v>28</v>
      </c>
      <c r="L1" s="23" t="s">
        <v>29</v>
      </c>
      <c r="M1" s="23" t="s">
        <v>30</v>
      </c>
      <c r="N1" s="23" t="s">
        <v>31</v>
      </c>
      <c r="O1" s="23" t="s">
        <v>32</v>
      </c>
      <c r="P1" s="23" t="s">
        <v>33</v>
      </c>
      <c r="Q1" s="23" t="s">
        <v>34</v>
      </c>
      <c r="R1" s="23" t="s">
        <v>135</v>
      </c>
    </row>
    <row r="2" spans="1:18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8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8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  <c r="P4" s="38">
        <v>2026</v>
      </c>
      <c r="Q4" s="13">
        <v>2027</v>
      </c>
      <c r="R4" s="13">
        <v>2028</v>
      </c>
    </row>
    <row r="5" spans="1:18" x14ac:dyDescent="0.25">
      <c r="A5" s="14">
        <v>1</v>
      </c>
      <c r="B5" s="15" t="s">
        <v>41</v>
      </c>
      <c r="C5" s="15" t="s">
        <v>1</v>
      </c>
      <c r="D5" s="16" t="s">
        <v>42</v>
      </c>
      <c r="E5" s="17">
        <v>24572.126</v>
      </c>
      <c r="F5" s="17">
        <v>25154.145</v>
      </c>
      <c r="G5" s="17">
        <v>25987.37</v>
      </c>
      <c r="H5" s="17">
        <v>27024.401000000002</v>
      </c>
      <c r="I5" s="17">
        <v>27183.17</v>
      </c>
      <c r="J5" s="17">
        <v>26228.007000000001</v>
      </c>
      <c r="K5" s="17">
        <v>27993.607</v>
      </c>
      <c r="L5" s="17">
        <v>28820.741999999998</v>
      </c>
      <c r="M5" s="17">
        <v>28739.312000000002</v>
      </c>
      <c r="N5" s="17">
        <v>29134.610685393443</v>
      </c>
      <c r="O5" s="17">
        <v>29982.296148290217</v>
      </c>
      <c r="P5" s="17">
        <v>30810.210204914732</v>
      </c>
      <c r="Q5" s="17">
        <v>31610.186402189316</v>
      </c>
      <c r="R5" s="17">
        <v>32339.192943066038</v>
      </c>
    </row>
    <row r="6" spans="1:18" x14ac:dyDescent="0.25">
      <c r="A6" s="14">
        <v>2</v>
      </c>
      <c r="B6" s="15" t="s">
        <v>43</v>
      </c>
      <c r="C6" s="15" t="s">
        <v>44</v>
      </c>
      <c r="D6" s="16" t="s">
        <v>42</v>
      </c>
      <c r="E6" s="18">
        <v>24572.126</v>
      </c>
      <c r="F6" s="18">
        <v>25371.324000000001</v>
      </c>
      <c r="G6" s="18">
        <v>26984.433000000001</v>
      </c>
      <c r="H6" s="18">
        <v>29153.556</v>
      </c>
      <c r="I6" s="18">
        <v>30572.868999999999</v>
      </c>
      <c r="J6" s="18">
        <v>30109.462</v>
      </c>
      <c r="K6" s="18">
        <v>33348.932000000001</v>
      </c>
      <c r="L6" s="18">
        <v>38386.186999999998</v>
      </c>
      <c r="M6" s="18">
        <v>40348.048000000003</v>
      </c>
      <c r="N6" s="18">
        <v>41894.034198123933</v>
      </c>
      <c r="O6" s="18">
        <v>44378.638632712005</v>
      </c>
      <c r="P6" s="18">
        <v>46835.657101244113</v>
      </c>
      <c r="Q6" s="18">
        <v>49349.397630882886</v>
      </c>
      <c r="R6" s="18">
        <v>51850.964673733062</v>
      </c>
    </row>
    <row r="7" spans="1:18" x14ac:dyDescent="0.25">
      <c r="A7" s="14">
        <v>3</v>
      </c>
      <c r="B7" s="15" t="s">
        <v>45</v>
      </c>
      <c r="C7" s="15" t="s">
        <v>46</v>
      </c>
      <c r="D7" s="16" t="s">
        <v>47</v>
      </c>
      <c r="E7" s="18">
        <v>3.8852600542676328</v>
      </c>
      <c r="F7" s="18">
        <v>2.3686147466442264</v>
      </c>
      <c r="G7" s="18">
        <v>3.3124759358745877</v>
      </c>
      <c r="H7" s="18">
        <v>3.9905192406926915</v>
      </c>
      <c r="I7" s="18">
        <v>0.58750238349406914</v>
      </c>
      <c r="J7" s="18">
        <v>-3.5138028419790572</v>
      </c>
      <c r="K7" s="18">
        <v>6.7317352782466457</v>
      </c>
      <c r="L7" s="18">
        <v>2.9547281991920471</v>
      </c>
      <c r="M7" s="18">
        <v>-0.28253956820402948</v>
      </c>
      <c r="N7" s="18">
        <v>1.3754632866418035</v>
      </c>
      <c r="O7" s="18">
        <v>2.909547932699013</v>
      </c>
      <c r="P7" s="18">
        <v>2.761343069022189</v>
      </c>
      <c r="Q7" s="18">
        <v>2.5964645874015275</v>
      </c>
      <c r="R7" s="18">
        <v>2.3062392976785304</v>
      </c>
    </row>
    <row r="8" spans="1:18" x14ac:dyDescent="0.25">
      <c r="A8" s="14">
        <v>4</v>
      </c>
      <c r="B8" s="15" t="s">
        <v>48</v>
      </c>
      <c r="C8" s="15" t="s">
        <v>49</v>
      </c>
      <c r="D8" s="16" t="s">
        <v>47</v>
      </c>
      <c r="E8" s="18">
        <v>4.0054682588129822</v>
      </c>
      <c r="F8" s="18">
        <v>3.2524576831487906</v>
      </c>
      <c r="G8" s="18">
        <v>6.3580008674360045</v>
      </c>
      <c r="H8" s="18">
        <v>8.0384234866079964</v>
      </c>
      <c r="I8" s="18">
        <v>4.8684043895022455</v>
      </c>
      <c r="J8" s="18">
        <v>-1.5157458725905002</v>
      </c>
      <c r="K8" s="18">
        <v>10.758976696428519</v>
      </c>
      <c r="L8" s="18">
        <v>15.104696606176176</v>
      </c>
      <c r="M8" s="18">
        <v>5.110851463314134</v>
      </c>
      <c r="N8" s="18">
        <v>3.8316257533051612</v>
      </c>
      <c r="O8" s="18">
        <v>5.9306879419584106</v>
      </c>
      <c r="P8" s="18">
        <v>5.5364890502094255</v>
      </c>
      <c r="Q8" s="18">
        <v>5.3671511946653112</v>
      </c>
      <c r="R8" s="18">
        <v>5.0690933688007078</v>
      </c>
    </row>
    <row r="9" spans="1:18" x14ac:dyDescent="0.25">
      <c r="A9" s="30"/>
      <c r="B9" s="20" t="s">
        <v>131</v>
      </c>
      <c r="C9" s="20" t="s">
        <v>50</v>
      </c>
      <c r="D9" s="26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  <c r="P9" s="38">
        <v>2026</v>
      </c>
      <c r="Q9" s="13">
        <v>2027</v>
      </c>
      <c r="R9" s="13">
        <v>2028</v>
      </c>
    </row>
    <row r="10" spans="1:18" x14ac:dyDescent="0.25">
      <c r="A10" s="32">
        <f>A8+1</f>
        <v>5</v>
      </c>
      <c r="B10" s="24" t="s">
        <v>5</v>
      </c>
      <c r="C10" s="24" t="s">
        <v>6</v>
      </c>
      <c r="D10" s="27" t="s">
        <v>42</v>
      </c>
      <c r="E10" s="44">
        <v>14709.929</v>
      </c>
      <c r="F10" s="44">
        <v>15223.714</v>
      </c>
      <c r="G10" s="44">
        <v>15669.319</v>
      </c>
      <c r="H10" s="44">
        <v>16144.198</v>
      </c>
      <c r="I10" s="44">
        <v>16147.659</v>
      </c>
      <c r="J10" s="44">
        <v>15450.178</v>
      </c>
      <c r="K10" s="44">
        <v>16575.665000000001</v>
      </c>
      <c r="L10" s="44">
        <v>17770.953000000001</v>
      </c>
      <c r="M10" s="44">
        <v>17539.47</v>
      </c>
      <c r="N10" s="44">
        <v>17822.277106882873</v>
      </c>
      <c r="O10" s="44">
        <v>18136.312899189394</v>
      </c>
      <c r="P10" s="44">
        <v>18501.768683599694</v>
      </c>
      <c r="Q10" s="44">
        <v>18874.588585022171</v>
      </c>
      <c r="R10" s="44">
        <v>19346.453299647725</v>
      </c>
    </row>
    <row r="11" spans="1:18" x14ac:dyDescent="0.25">
      <c r="A11" s="32">
        <f t="shared" ref="A11:A16" si="0">A10+1</f>
        <v>6</v>
      </c>
      <c r="B11" s="24" t="s">
        <v>51</v>
      </c>
      <c r="C11" s="24" t="s">
        <v>7</v>
      </c>
      <c r="D11" s="27" t="s">
        <v>42</v>
      </c>
      <c r="E11" s="44">
        <v>4442.4480000000003</v>
      </c>
      <c r="F11" s="44">
        <v>4534.4690000000001</v>
      </c>
      <c r="G11" s="44">
        <v>4692.223</v>
      </c>
      <c r="H11" s="44">
        <v>4774.2640000000001</v>
      </c>
      <c r="I11" s="44">
        <v>5040.2849999999999</v>
      </c>
      <c r="J11" s="44">
        <v>5146.6049999999996</v>
      </c>
      <c r="K11" s="44">
        <v>5327.1589999999997</v>
      </c>
      <c r="L11" s="44">
        <v>5478.7749999999996</v>
      </c>
      <c r="M11" s="44">
        <v>5862.2579999999998</v>
      </c>
      <c r="N11" s="44">
        <v>6134.7750553368705</v>
      </c>
      <c r="O11" s="44">
        <v>6264.6368739389336</v>
      </c>
      <c r="P11" s="44">
        <v>6403.4035612287989</v>
      </c>
      <c r="Q11" s="44">
        <v>6506.4743858609199</v>
      </c>
      <c r="R11" s="44">
        <v>6571.5391297195292</v>
      </c>
    </row>
    <row r="12" spans="1:18" x14ac:dyDescent="0.25">
      <c r="A12" s="32">
        <f t="shared" si="0"/>
        <v>7</v>
      </c>
      <c r="B12" s="24" t="s">
        <v>52</v>
      </c>
      <c r="C12" s="24" t="s">
        <v>8</v>
      </c>
      <c r="D12" s="27" t="s">
        <v>42</v>
      </c>
      <c r="E12" s="44">
        <v>5849.4169999999995</v>
      </c>
      <c r="F12" s="44">
        <v>5783.1709999999975</v>
      </c>
      <c r="G12" s="44">
        <v>6383.8829999999998</v>
      </c>
      <c r="H12" s="44">
        <v>7228.512999999999</v>
      </c>
      <c r="I12" s="44">
        <v>7301.1560000000009</v>
      </c>
      <c r="J12" s="44">
        <v>6662.7879999999986</v>
      </c>
      <c r="K12" s="44">
        <v>8323.2789999999968</v>
      </c>
      <c r="L12" s="44">
        <v>8198.8029999999962</v>
      </c>
      <c r="M12" s="44">
        <v>8537.9879999999976</v>
      </c>
      <c r="N12" s="44">
        <v>8554.4834848195569</v>
      </c>
      <c r="O12" s="44">
        <v>8851.202993576444</v>
      </c>
      <c r="P12" s="44">
        <v>9000.3029719851893</v>
      </c>
      <c r="Q12" s="44">
        <v>9152.516173394888</v>
      </c>
      <c r="R12" s="44">
        <v>9305.8705379689636</v>
      </c>
    </row>
    <row r="13" spans="1:18" x14ac:dyDescent="0.25">
      <c r="A13" s="32">
        <f t="shared" si="0"/>
        <v>8</v>
      </c>
      <c r="B13" s="24" t="s">
        <v>53</v>
      </c>
      <c r="C13" s="24" t="s">
        <v>9</v>
      </c>
      <c r="D13" s="27" t="s">
        <v>42</v>
      </c>
      <c r="E13" s="44">
        <v>5372.2070000000003</v>
      </c>
      <c r="F13" s="44">
        <v>4929.4489999999996</v>
      </c>
      <c r="G13" s="44">
        <v>5491.9539999999997</v>
      </c>
      <c r="H13" s="44">
        <v>6136.98</v>
      </c>
      <c r="I13" s="44">
        <v>6228.6350000000002</v>
      </c>
      <c r="J13" s="44">
        <v>6094.384</v>
      </c>
      <c r="K13" s="44">
        <v>6534.5820000000003</v>
      </c>
      <c r="L13" s="44">
        <v>6570.8990000000003</v>
      </c>
      <c r="M13" s="44">
        <v>7110.4449999999997</v>
      </c>
      <c r="N13" s="44">
        <v>7131.3524646543401</v>
      </c>
      <c r="O13" s="44">
        <v>7458.8210849518291</v>
      </c>
      <c r="P13" s="44">
        <v>7609.1200638859109</v>
      </c>
      <c r="Q13" s="44">
        <v>7762.4476424889408</v>
      </c>
      <c r="R13" s="44">
        <v>7918.8648485604408</v>
      </c>
    </row>
    <row r="14" spans="1:18" x14ac:dyDescent="0.25">
      <c r="A14" s="32">
        <f t="shared" si="0"/>
        <v>9</v>
      </c>
      <c r="B14" s="24" t="s">
        <v>54</v>
      </c>
      <c r="C14" s="24" t="s">
        <v>10</v>
      </c>
      <c r="D14" s="27" t="s">
        <v>42</v>
      </c>
      <c r="E14" s="44">
        <v>477.20999999999913</v>
      </c>
      <c r="F14" s="44">
        <v>853.72199999999793</v>
      </c>
      <c r="G14" s="44">
        <v>891.92900000000009</v>
      </c>
      <c r="H14" s="44">
        <v>1091.5329999999994</v>
      </c>
      <c r="I14" s="44">
        <v>1072.5210000000006</v>
      </c>
      <c r="J14" s="44">
        <v>568.40399999999863</v>
      </c>
      <c r="K14" s="44">
        <v>1788.6969999999965</v>
      </c>
      <c r="L14" s="44">
        <v>1627.903999999995</v>
      </c>
      <c r="M14" s="44">
        <v>1427.5429999999978</v>
      </c>
      <c r="N14" s="44">
        <v>1423.131020165217</v>
      </c>
      <c r="O14" s="44">
        <v>1392.3819086246149</v>
      </c>
      <c r="P14" s="44">
        <v>1391.1829080992786</v>
      </c>
      <c r="Q14" s="44">
        <v>1390.068530905947</v>
      </c>
      <c r="R14" s="44">
        <v>1387.0056894085221</v>
      </c>
    </row>
    <row r="15" spans="1:18" x14ac:dyDescent="0.25">
      <c r="A15" s="32">
        <f t="shared" si="0"/>
        <v>10</v>
      </c>
      <c r="B15" s="24" t="s">
        <v>11</v>
      </c>
      <c r="C15" s="24" t="s">
        <v>12</v>
      </c>
      <c r="D15" s="27" t="s">
        <v>42</v>
      </c>
      <c r="E15" s="44">
        <v>14810.942999999999</v>
      </c>
      <c r="F15" s="44">
        <v>15396.799000000001</v>
      </c>
      <c r="G15" s="44">
        <v>16374.803</v>
      </c>
      <c r="H15" s="44">
        <v>17096.127</v>
      </c>
      <c r="I15" s="44">
        <v>17317.983</v>
      </c>
      <c r="J15" s="44">
        <v>17379.468000000001</v>
      </c>
      <c r="K15" s="44">
        <v>18951.373</v>
      </c>
      <c r="L15" s="44">
        <v>20906.13</v>
      </c>
      <c r="M15" s="44">
        <v>19664.559000000001</v>
      </c>
      <c r="N15" s="44">
        <v>19723.663124748382</v>
      </c>
      <c r="O15" s="44">
        <v>20348.000790550264</v>
      </c>
      <c r="P15" s="44">
        <v>21174.211218129774</v>
      </c>
      <c r="Q15" s="44">
        <v>21979.21274942355</v>
      </c>
      <c r="R15" s="44">
        <v>22814.818842970417</v>
      </c>
    </row>
    <row r="16" spans="1:18" x14ac:dyDescent="0.25">
      <c r="A16" s="32">
        <f t="shared" si="0"/>
        <v>11</v>
      </c>
      <c r="B16" s="24" t="s">
        <v>13</v>
      </c>
      <c r="C16" s="24" t="s">
        <v>14</v>
      </c>
      <c r="D16" s="27" t="s">
        <v>42</v>
      </c>
      <c r="E16" s="44">
        <v>15240.611000000001</v>
      </c>
      <c r="F16" s="44">
        <v>15784.008</v>
      </c>
      <c r="G16" s="44">
        <v>17132.858</v>
      </c>
      <c r="H16" s="44">
        <v>18218.701000000001</v>
      </c>
      <c r="I16" s="44">
        <v>18623.913</v>
      </c>
      <c r="J16" s="44">
        <v>18411.031999999999</v>
      </c>
      <c r="K16" s="44">
        <v>21183.868999999999</v>
      </c>
      <c r="L16" s="44">
        <v>23533.919000000002</v>
      </c>
      <c r="M16" s="44">
        <v>22864.963</v>
      </c>
      <c r="N16" s="44">
        <v>23100.58808639424</v>
      </c>
      <c r="O16" s="44">
        <v>23617.857408964817</v>
      </c>
      <c r="P16" s="44">
        <v>24269.476230028729</v>
      </c>
      <c r="Q16" s="44">
        <v>24902.605491512204</v>
      </c>
      <c r="R16" s="44">
        <v>25699.488867240594</v>
      </c>
    </row>
    <row r="17" spans="1:18" x14ac:dyDescent="0.25">
      <c r="A17" s="19"/>
      <c r="B17" s="20" t="s">
        <v>55</v>
      </c>
      <c r="C17" s="28" t="s">
        <v>56</v>
      </c>
      <c r="D17" s="29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  <c r="P17" s="38">
        <v>2026</v>
      </c>
      <c r="Q17" s="13">
        <v>2027</v>
      </c>
      <c r="R17" s="13">
        <v>2028</v>
      </c>
    </row>
    <row r="18" spans="1:18" x14ac:dyDescent="0.25">
      <c r="A18" s="14">
        <f>A16+1</f>
        <v>12</v>
      </c>
      <c r="B18" s="24" t="s">
        <v>5</v>
      </c>
      <c r="C18" s="24" t="s">
        <v>6</v>
      </c>
      <c r="D18" s="27" t="s">
        <v>47</v>
      </c>
      <c r="E18" s="18">
        <v>2.2447452133450128</v>
      </c>
      <c r="F18" s="18">
        <v>3.492776885598829</v>
      </c>
      <c r="G18" s="18">
        <v>2.9270452663522093</v>
      </c>
      <c r="H18" s="18">
        <v>3.0306294740696842</v>
      </c>
      <c r="I18" s="18">
        <v>2.1438042323310924E-2</v>
      </c>
      <c r="J18" s="18">
        <v>-4.3193939133839763</v>
      </c>
      <c r="K18" s="18">
        <v>7.2846215752336434</v>
      </c>
      <c r="L18" s="18">
        <v>7.2111013343959343</v>
      </c>
      <c r="M18" s="18">
        <v>-1.3025919319014463</v>
      </c>
      <c r="N18" s="18">
        <v>1.612403948824408</v>
      </c>
      <c r="O18" s="18">
        <v>1.7620407898676547</v>
      </c>
      <c r="P18" s="18">
        <v>2.0150500624999381</v>
      </c>
      <c r="Q18" s="18">
        <v>2.0150500624999808</v>
      </c>
      <c r="R18" s="18">
        <v>2.5</v>
      </c>
    </row>
    <row r="19" spans="1:18" x14ac:dyDescent="0.25">
      <c r="A19" s="14">
        <f t="shared" ref="A19:A24" si="1">A18+1</f>
        <v>13</v>
      </c>
      <c r="B19" s="24" t="s">
        <v>51</v>
      </c>
      <c r="C19" s="24" t="s">
        <v>7</v>
      </c>
      <c r="D19" s="27" t="s">
        <v>47</v>
      </c>
      <c r="E19" s="18">
        <v>1.467429202085512</v>
      </c>
      <c r="F19" s="18">
        <v>2.0714029742160136</v>
      </c>
      <c r="G19" s="18">
        <v>3.4789961073722111</v>
      </c>
      <c r="H19" s="18">
        <v>1.7484463121211462</v>
      </c>
      <c r="I19" s="18">
        <v>5.5719792621438557</v>
      </c>
      <c r="J19" s="18">
        <v>2.1094045277201445</v>
      </c>
      <c r="K19" s="18">
        <v>3.5082156100963715</v>
      </c>
      <c r="L19" s="18">
        <v>2.8460948884762018</v>
      </c>
      <c r="M19" s="18">
        <v>6.9994296170220451</v>
      </c>
      <c r="N19" s="18">
        <v>4.64867044979718</v>
      </c>
      <c r="O19" s="18">
        <v>2.1168146742249547</v>
      </c>
      <c r="P19" s="18">
        <v>2.2150795023273986</v>
      </c>
      <c r="Q19" s="18">
        <v>1.609625625599989</v>
      </c>
      <c r="R19" s="18">
        <v>1</v>
      </c>
    </row>
    <row r="20" spans="1:18" x14ac:dyDescent="0.25">
      <c r="A20" s="14">
        <f t="shared" si="1"/>
        <v>14</v>
      </c>
      <c r="B20" s="24" t="s">
        <v>52</v>
      </c>
      <c r="C20" s="24" t="s">
        <v>8</v>
      </c>
      <c r="D20" s="27" t="s">
        <v>47</v>
      </c>
      <c r="E20" s="18">
        <v>6.3827461632921256</v>
      </c>
      <c r="F20" s="18">
        <v>-1.1325231215350584</v>
      </c>
      <c r="G20" s="18">
        <v>10.387242569863545</v>
      </c>
      <c r="H20" s="18">
        <v>13.230662278741633</v>
      </c>
      <c r="I20" s="18">
        <v>1.0049508107684346</v>
      </c>
      <c r="J20" s="18">
        <v>-8.7433825547625901</v>
      </c>
      <c r="K20" s="18">
        <v>24.921864540789812</v>
      </c>
      <c r="L20" s="18">
        <v>-1.495516370411238</v>
      </c>
      <c r="M20" s="18">
        <v>4.1370063410476092</v>
      </c>
      <c r="N20" s="18">
        <v>0.19320107757891947</v>
      </c>
      <c r="O20" s="18">
        <v>3.4685847401942311</v>
      </c>
      <c r="P20" s="18">
        <v>1.6845165399206365</v>
      </c>
      <c r="Q20" s="18">
        <v>1.6912008616097154</v>
      </c>
      <c r="R20" s="18">
        <v>2.2999999999999998</v>
      </c>
    </row>
    <row r="21" spans="1:18" x14ac:dyDescent="0.25">
      <c r="A21" s="14">
        <f t="shared" si="1"/>
        <v>15</v>
      </c>
      <c r="B21" s="24" t="s">
        <v>53</v>
      </c>
      <c r="C21" s="24" t="s">
        <v>9</v>
      </c>
      <c r="D21" s="27" t="s">
        <v>47</v>
      </c>
      <c r="E21" s="18">
        <v>-1.9995731344699266</v>
      </c>
      <c r="F21" s="18">
        <v>-8.2416407260554365</v>
      </c>
      <c r="G21" s="18">
        <v>11.411113087892772</v>
      </c>
      <c r="H21" s="18">
        <v>11.744927215340837</v>
      </c>
      <c r="I21" s="18">
        <v>1.4934870245625831</v>
      </c>
      <c r="J21" s="18">
        <v>-2.1553839645443986</v>
      </c>
      <c r="K21" s="18">
        <v>7.2230105618549914</v>
      </c>
      <c r="L21" s="18">
        <v>0.55576622957673294</v>
      </c>
      <c r="M21" s="18">
        <v>8.2111443198259479</v>
      </c>
      <c r="N21" s="18">
        <v>0.29403876486409786</v>
      </c>
      <c r="O21" s="18">
        <v>4.591956742014176</v>
      </c>
      <c r="P21" s="18">
        <v>2.0150500624999523</v>
      </c>
      <c r="Q21" s="18">
        <v>2.0150500624999523</v>
      </c>
      <c r="R21" s="18">
        <v>2.0150500624999523</v>
      </c>
    </row>
    <row r="22" spans="1:18" x14ac:dyDescent="0.25">
      <c r="A22" s="14">
        <f t="shared" si="1"/>
        <v>16</v>
      </c>
      <c r="B22" s="24" t="s">
        <v>54</v>
      </c>
      <c r="C22" s="24" t="s">
        <v>57</v>
      </c>
      <c r="D22" s="27" t="s">
        <v>58</v>
      </c>
      <c r="E22" s="39" t="s">
        <v>58</v>
      </c>
      <c r="F22" s="39" t="s">
        <v>58</v>
      </c>
      <c r="G22" s="39" t="s">
        <v>58</v>
      </c>
      <c r="H22" s="39" t="s">
        <v>58</v>
      </c>
      <c r="I22" s="39" t="s">
        <v>58</v>
      </c>
      <c r="J22" s="39" t="s">
        <v>58</v>
      </c>
      <c r="K22" s="39" t="s">
        <v>58</v>
      </c>
      <c r="L22" s="39" t="s">
        <v>58</v>
      </c>
      <c r="M22" s="39" t="s">
        <v>58</v>
      </c>
      <c r="N22" s="39" t="s">
        <v>58</v>
      </c>
      <c r="O22" s="39" t="s">
        <v>58</v>
      </c>
      <c r="P22" s="39" t="s">
        <v>58</v>
      </c>
      <c r="Q22" s="39" t="s">
        <v>58</v>
      </c>
      <c r="R22" s="39" t="s">
        <v>58</v>
      </c>
    </row>
    <row r="23" spans="1:18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v>2.973656482703646</v>
      </c>
      <c r="F23" s="18">
        <v>3.9555617761812982</v>
      </c>
      <c r="G23" s="18">
        <v>6.3519956323388982</v>
      </c>
      <c r="H23" s="18">
        <v>4.4050850565958086</v>
      </c>
      <c r="I23" s="18">
        <v>1.2976974258555742</v>
      </c>
      <c r="J23" s="18">
        <v>0.35503557198317992</v>
      </c>
      <c r="K23" s="18">
        <v>9.0446094207256493</v>
      </c>
      <c r="L23" s="18">
        <v>10.314593037665404</v>
      </c>
      <c r="M23" s="18">
        <v>-5.9387892450683069</v>
      </c>
      <c r="N23" s="18">
        <v>0.30056165891328135</v>
      </c>
      <c r="O23" s="18">
        <v>3.1654245048349736</v>
      </c>
      <c r="P23" s="18">
        <v>4.0604009999999988</v>
      </c>
      <c r="Q23" s="18">
        <v>3.8018017436442619</v>
      </c>
      <c r="R23" s="18">
        <v>3.8018017436442619</v>
      </c>
    </row>
    <row r="24" spans="1:18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v>1.6465073619400243</v>
      </c>
      <c r="F24" s="18">
        <v>3.5654541671590323</v>
      </c>
      <c r="G24" s="18">
        <v>8.5456748374683968</v>
      </c>
      <c r="H24" s="18">
        <v>6.3377808886293252</v>
      </c>
      <c r="I24" s="18">
        <v>2.2241541809155336</v>
      </c>
      <c r="J24" s="18">
        <v>-1.1430519461726476</v>
      </c>
      <c r="K24" s="18">
        <v>15.060736410647692</v>
      </c>
      <c r="L24" s="18">
        <v>11.093582574552372</v>
      </c>
      <c r="M24" s="18">
        <v>-2.842518494263544</v>
      </c>
      <c r="N24" s="18">
        <v>1.0305071842637119</v>
      </c>
      <c r="O24" s="18">
        <v>2.239204130371192</v>
      </c>
      <c r="P24" s="18">
        <v>2.7590090404075767</v>
      </c>
      <c r="Q24" s="18">
        <v>2.6087471170890097</v>
      </c>
      <c r="R24" s="18">
        <v>3.2</v>
      </c>
    </row>
    <row r="25" spans="1:18" x14ac:dyDescent="0.25">
      <c r="A25" s="19"/>
      <c r="B25" s="20" t="s">
        <v>59</v>
      </c>
      <c r="C25" s="20" t="s">
        <v>60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  <c r="P25" s="38">
        <v>2026</v>
      </c>
      <c r="Q25" s="13">
        <v>2027</v>
      </c>
      <c r="R25" s="13">
        <v>2028</v>
      </c>
    </row>
    <row r="26" spans="1:18" x14ac:dyDescent="0.25">
      <c r="A26" s="32">
        <f>A24+1</f>
        <v>19</v>
      </c>
      <c r="B26" s="24" t="s">
        <v>5</v>
      </c>
      <c r="C26" s="24" t="s">
        <v>6</v>
      </c>
      <c r="D26" s="27" t="s">
        <v>42</v>
      </c>
      <c r="E26" s="42">
        <v>14709.929</v>
      </c>
      <c r="F26" s="42">
        <v>15398.156000000001</v>
      </c>
      <c r="G26" s="42">
        <v>16368.625</v>
      </c>
      <c r="H26" s="42">
        <v>17375.474999999999</v>
      </c>
      <c r="I26" s="42">
        <v>17952.467000000001</v>
      </c>
      <c r="J26" s="42">
        <v>17167.435000000001</v>
      </c>
      <c r="K26" s="42">
        <v>19043.704000000002</v>
      </c>
      <c r="L26" s="42">
        <v>23140.48</v>
      </c>
      <c r="M26" s="42">
        <v>24668.332999999999</v>
      </c>
      <c r="N26" s="42">
        <v>25316.747037155168</v>
      </c>
      <c r="O26" s="42">
        <v>26203.413800989849</v>
      </c>
      <c r="P26" s="42">
        <v>27399.711349842906</v>
      </c>
      <c r="Q26" s="42">
        <v>28650.624981785797</v>
      </c>
      <c r="R26" s="42">
        <v>30101.062871488699</v>
      </c>
    </row>
    <row r="27" spans="1:18" x14ac:dyDescent="0.25">
      <c r="A27" s="32">
        <f t="shared" ref="A27:A32" si="2">A26+1</f>
        <v>20</v>
      </c>
      <c r="B27" s="24" t="s">
        <v>51</v>
      </c>
      <c r="C27" s="24" t="s">
        <v>7</v>
      </c>
      <c r="D27" s="27" t="s">
        <v>42</v>
      </c>
      <c r="E27" s="42">
        <v>4442.4480000000003</v>
      </c>
      <c r="F27" s="42">
        <v>4526.3670000000002</v>
      </c>
      <c r="G27" s="42">
        <v>4857.4799999999996</v>
      </c>
      <c r="H27" s="42">
        <v>5218.3159999999998</v>
      </c>
      <c r="I27" s="42">
        <v>5856.8980000000001</v>
      </c>
      <c r="J27" s="42">
        <v>6104.875</v>
      </c>
      <c r="K27" s="42">
        <v>7015.5879999999997</v>
      </c>
      <c r="L27" s="42">
        <v>7395.7020000000002</v>
      </c>
      <c r="M27" s="42">
        <v>7957.1970000000001</v>
      </c>
      <c r="N27" s="42">
        <v>8624.9653426646237</v>
      </c>
      <c r="O27" s="42">
        <v>9137.1900983037649</v>
      </c>
      <c r="P27" s="42">
        <v>9519.1896786423677</v>
      </c>
      <c r="Q27" s="42">
        <v>9738.1310412511411</v>
      </c>
      <c r="R27" s="42">
        <v>9962.1080551999166</v>
      </c>
    </row>
    <row r="28" spans="1:18" x14ac:dyDescent="0.25">
      <c r="A28" s="32">
        <f t="shared" si="2"/>
        <v>21</v>
      </c>
      <c r="B28" s="24" t="s">
        <v>52</v>
      </c>
      <c r="C28" s="24" t="s">
        <v>8</v>
      </c>
      <c r="D28" s="27" t="s">
        <v>42</v>
      </c>
      <c r="E28" s="42">
        <v>5849.4169999999995</v>
      </c>
      <c r="F28" s="42">
        <v>5369.7909999999965</v>
      </c>
      <c r="G28" s="42">
        <v>5940.0499999999947</v>
      </c>
      <c r="H28" s="42">
        <v>6765.3019999999988</v>
      </c>
      <c r="I28" s="42">
        <v>6977.8449999999984</v>
      </c>
      <c r="J28" s="42">
        <v>6444.1349999999975</v>
      </c>
      <c r="K28" s="42">
        <v>8340.6479999999974</v>
      </c>
      <c r="L28" s="42">
        <v>9610.7089999999916</v>
      </c>
      <c r="M28" s="42">
        <v>9276.2820000000065</v>
      </c>
      <c r="N28" s="42">
        <v>9511.998892721469</v>
      </c>
      <c r="O28" s="42">
        <v>10266.007512015312</v>
      </c>
      <c r="P28" s="42">
        <v>10705.78182863527</v>
      </c>
      <c r="Q28" s="42">
        <v>11283.593600602562</v>
      </c>
      <c r="R28" s="42">
        <v>11780.910429202073</v>
      </c>
    </row>
    <row r="29" spans="1:18" x14ac:dyDescent="0.25">
      <c r="A29" s="32">
        <f t="shared" si="2"/>
        <v>22</v>
      </c>
      <c r="B29" s="24" t="s">
        <v>53</v>
      </c>
      <c r="C29" s="24" t="s">
        <v>9</v>
      </c>
      <c r="D29" s="27" t="s">
        <v>42</v>
      </c>
      <c r="E29" s="42">
        <v>5372.2070000000003</v>
      </c>
      <c r="F29" s="42">
        <v>4898.6989999999996</v>
      </c>
      <c r="G29" s="42">
        <v>5558.5929999999998</v>
      </c>
      <c r="H29" s="42">
        <v>6448.2539999999999</v>
      </c>
      <c r="I29" s="42">
        <v>6734.8530000000001</v>
      </c>
      <c r="J29" s="42">
        <v>6752.1459999999997</v>
      </c>
      <c r="K29" s="42">
        <v>7461.4089999999997</v>
      </c>
      <c r="L29" s="42">
        <v>8452.5879999999997</v>
      </c>
      <c r="M29" s="42">
        <v>9729.9680000000008</v>
      </c>
      <c r="N29" s="42">
        <v>10055.564811457622</v>
      </c>
      <c r="O29" s="42">
        <v>10865.31712036914</v>
      </c>
      <c r="P29" s="42">
        <v>11305.943873789836</v>
      </c>
      <c r="Q29" s="42">
        <v>11764.439588942547</v>
      </c>
      <c r="R29" s="42">
        <v>12241.528914956951</v>
      </c>
    </row>
    <row r="30" spans="1:18" x14ac:dyDescent="0.25">
      <c r="A30" s="32">
        <f t="shared" si="2"/>
        <v>23</v>
      </c>
      <c r="B30" s="24" t="s">
        <v>54</v>
      </c>
      <c r="C30" s="24" t="s">
        <v>57</v>
      </c>
      <c r="D30" s="27" t="s">
        <v>42</v>
      </c>
      <c r="E30" s="42">
        <v>477.20999999999913</v>
      </c>
      <c r="F30" s="42">
        <v>471.09199999999691</v>
      </c>
      <c r="G30" s="42">
        <v>381.45699999999488</v>
      </c>
      <c r="H30" s="42">
        <v>317.04799999999886</v>
      </c>
      <c r="I30" s="42">
        <v>242.99199999999837</v>
      </c>
      <c r="J30" s="42">
        <v>-308.01100000000224</v>
      </c>
      <c r="K30" s="42">
        <v>879.23899999999776</v>
      </c>
      <c r="L30" s="42">
        <v>1158.1209999999919</v>
      </c>
      <c r="M30" s="42">
        <v>-453.68599999999424</v>
      </c>
      <c r="N30" s="42">
        <v>-543.56591873615253</v>
      </c>
      <c r="O30" s="42">
        <v>-599.30960835382757</v>
      </c>
      <c r="P30" s="42">
        <v>-600.16204515456593</v>
      </c>
      <c r="Q30" s="42">
        <v>-480.84598833998461</v>
      </c>
      <c r="R30" s="42">
        <v>-460.61848575487784</v>
      </c>
    </row>
    <row r="31" spans="1:18" x14ac:dyDescent="0.25">
      <c r="A31" s="32">
        <f t="shared" si="2"/>
        <v>24</v>
      </c>
      <c r="B31" s="24" t="s">
        <v>11</v>
      </c>
      <c r="C31" s="24" t="s">
        <v>12</v>
      </c>
      <c r="D31" s="27" t="s">
        <v>42</v>
      </c>
      <c r="E31" s="42">
        <v>14810.942999999999</v>
      </c>
      <c r="F31" s="42">
        <v>15123.106</v>
      </c>
      <c r="G31" s="42">
        <v>16619.561000000002</v>
      </c>
      <c r="H31" s="42">
        <v>17917.467000000001</v>
      </c>
      <c r="I31" s="42">
        <v>18350.150000000001</v>
      </c>
      <c r="J31" s="42">
        <v>18291.886999999999</v>
      </c>
      <c r="K31" s="42">
        <v>21540.489000000001</v>
      </c>
      <c r="L31" s="42">
        <v>27981.044999999998</v>
      </c>
      <c r="M31" s="42">
        <v>25846.795999999998</v>
      </c>
      <c r="N31" s="42">
        <v>26315.181971368907</v>
      </c>
      <c r="O31" s="42">
        <v>27846.565477608397</v>
      </c>
      <c r="P31" s="42">
        <v>29834.599324153125</v>
      </c>
      <c r="Q31" s="42">
        <v>31885.12897410768</v>
      </c>
      <c r="R31" s="42">
        <v>34076.591364591412</v>
      </c>
    </row>
    <row r="32" spans="1:18" x14ac:dyDescent="0.25">
      <c r="A32" s="32">
        <f t="shared" si="2"/>
        <v>25</v>
      </c>
      <c r="B32" s="24" t="s">
        <v>13</v>
      </c>
      <c r="C32" s="24" t="s">
        <v>14</v>
      </c>
      <c r="D32" s="27" t="s">
        <v>42</v>
      </c>
      <c r="E32" s="42">
        <v>15240.611000000001</v>
      </c>
      <c r="F32" s="42">
        <v>15046.096</v>
      </c>
      <c r="G32" s="42">
        <v>16801.282999999999</v>
      </c>
      <c r="H32" s="42">
        <v>18123.004000000001</v>
      </c>
      <c r="I32" s="42">
        <v>18564.491000000002</v>
      </c>
      <c r="J32" s="42">
        <v>17898.87</v>
      </c>
      <c r="K32" s="42">
        <v>22591.496999999999</v>
      </c>
      <c r="L32" s="42">
        <v>29741.749</v>
      </c>
      <c r="M32" s="42">
        <v>27400.560000000001</v>
      </c>
      <c r="N32" s="42">
        <v>27874.859045786234</v>
      </c>
      <c r="O32" s="42">
        <v>29074.53825620532</v>
      </c>
      <c r="P32" s="42">
        <v>30623.625080029553</v>
      </c>
      <c r="Q32" s="42">
        <v>32208.080966864287</v>
      </c>
      <c r="R32" s="42">
        <v>34069.708046749045</v>
      </c>
    </row>
    <row r="33" spans="1:18" x14ac:dyDescent="0.25">
      <c r="A33" s="31"/>
      <c r="B33" s="12" t="s">
        <v>61</v>
      </c>
      <c r="C33" s="12" t="s">
        <v>62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  <c r="P33" s="38">
        <v>2026</v>
      </c>
      <c r="Q33" s="13">
        <v>2027</v>
      </c>
      <c r="R33" s="13">
        <v>2028</v>
      </c>
    </row>
    <row r="34" spans="1:18" x14ac:dyDescent="0.25">
      <c r="A34" s="14">
        <f>A32+1</f>
        <v>26</v>
      </c>
      <c r="B34" s="1" t="s">
        <v>63</v>
      </c>
      <c r="C34" s="1" t="s">
        <v>64</v>
      </c>
      <c r="D34" s="3" t="s">
        <v>47</v>
      </c>
      <c r="E34" s="18">
        <v>0.1157124740146287</v>
      </c>
      <c r="F34" s="18">
        <v>0.86339249455707545</v>
      </c>
      <c r="G34" s="18">
        <v>2.9478772084135869</v>
      </c>
      <c r="H34" s="18">
        <v>3.8925704722621504</v>
      </c>
      <c r="I34" s="18">
        <v>4.2558985008764409</v>
      </c>
      <c r="J34" s="18">
        <v>2.0708215560783572</v>
      </c>
      <c r="K34" s="18">
        <v>3.7732370861234301</v>
      </c>
      <c r="L34" s="18">
        <v>11.801272869641238</v>
      </c>
      <c r="M34" s="18">
        <v>5.408672671931015</v>
      </c>
      <c r="N34" s="18">
        <v>2.42283723006868</v>
      </c>
      <c r="O34" s="18">
        <v>2.9357237204415298</v>
      </c>
      <c r="P34" s="18">
        <v>2.7005738717556795</v>
      </c>
      <c r="Q34" s="18">
        <v>2.7005673328084754</v>
      </c>
      <c r="R34" s="18">
        <v>2.7005724089643905</v>
      </c>
    </row>
    <row r="35" spans="1:18" x14ac:dyDescent="0.25">
      <c r="A35" s="14">
        <f>A34+1</f>
        <v>27</v>
      </c>
      <c r="B35" s="1" t="s">
        <v>65</v>
      </c>
      <c r="C35" s="1" t="s">
        <v>66</v>
      </c>
      <c r="D35" s="3" t="s">
        <v>47</v>
      </c>
      <c r="E35" s="18">
        <v>-0.61568356957897663</v>
      </c>
      <c r="F35" s="18">
        <v>1.145857049074877</v>
      </c>
      <c r="G35" s="18">
        <v>3.2794647328272362</v>
      </c>
      <c r="H35" s="18">
        <v>3.0286794653374045</v>
      </c>
      <c r="I35" s="18">
        <v>3.2985812901600582</v>
      </c>
      <c r="J35" s="18">
        <v>-5.5855019919533788E-2</v>
      </c>
      <c r="K35" s="18">
        <v>3.3971426086837937</v>
      </c>
      <c r="L35" s="18">
        <v>13.339471534164289</v>
      </c>
      <c r="M35" s="18">
        <v>8.0094343116152658</v>
      </c>
      <c r="N35" s="18">
        <v>1</v>
      </c>
      <c r="O35" s="18">
        <v>1.7101196177793141</v>
      </c>
      <c r="P35" s="18">
        <v>2.5</v>
      </c>
      <c r="Q35" s="18">
        <v>2.5</v>
      </c>
      <c r="R35" s="18">
        <v>2.5</v>
      </c>
    </row>
    <row r="36" spans="1:18" x14ac:dyDescent="0.2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18">
        <v>3.9067919598156919</v>
      </c>
      <c r="F36" s="18">
        <v>-0.17867582731297205</v>
      </c>
      <c r="G36" s="18">
        <v>3.7072338178336253</v>
      </c>
      <c r="H36" s="18">
        <v>5.5824091096847894</v>
      </c>
      <c r="I36" s="18">
        <v>6.3135504864578991</v>
      </c>
      <c r="J36" s="18">
        <v>2.0806370770622493</v>
      </c>
      <c r="K36" s="18">
        <v>11.022877384556779</v>
      </c>
      <c r="L36" s="18">
        <v>2.5008627722850889</v>
      </c>
      <c r="M36" s="18">
        <v>0.55397517120212569</v>
      </c>
      <c r="N36" s="18">
        <v>3.5770489862205608</v>
      </c>
      <c r="O36" s="18">
        <v>3.7428184068322565</v>
      </c>
      <c r="P36" s="18">
        <v>1.9230354858561753</v>
      </c>
      <c r="Q36" s="18">
        <v>0.67943796677670321</v>
      </c>
      <c r="R36" s="18">
        <v>1.2871287128712936</v>
      </c>
    </row>
    <row r="37" spans="1:18" x14ac:dyDescent="0.2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18">
        <v>-2.4706820356685313</v>
      </c>
      <c r="F37" s="18">
        <v>-7.1479816176972975</v>
      </c>
      <c r="G37" s="18">
        <v>0.21063936009659301</v>
      </c>
      <c r="H37" s="18">
        <v>0.58495824054605805</v>
      </c>
      <c r="I37" s="18">
        <v>2.1154530775565803</v>
      </c>
      <c r="J37" s="18">
        <v>1.19963469986115</v>
      </c>
      <c r="K37" s="18">
        <v>3.6088146988746388</v>
      </c>
      <c r="L37" s="18">
        <v>16.976772814211216</v>
      </c>
      <c r="M37" s="18">
        <v>-7.3141522667998089</v>
      </c>
      <c r="N37" s="18">
        <v>2.343342354284375</v>
      </c>
      <c r="O37" s="18">
        <v>4.3088789481394265</v>
      </c>
      <c r="P37" s="18">
        <v>2.5562147053920641</v>
      </c>
      <c r="Q37" s="18">
        <v>3.6443593050591718</v>
      </c>
      <c r="R37" s="18">
        <v>2.6868701117018623</v>
      </c>
    </row>
    <row r="38" spans="1:18" x14ac:dyDescent="0.2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18">
        <v>1.7817213558691378</v>
      </c>
      <c r="F38" s="18">
        <v>-0.62380197056506859</v>
      </c>
      <c r="G38" s="18">
        <v>1.848727635845492</v>
      </c>
      <c r="H38" s="18">
        <v>3.8124505841679905</v>
      </c>
      <c r="I38" s="18">
        <v>2.9076855601933573</v>
      </c>
      <c r="J38" s="18">
        <v>2.4652891942558313</v>
      </c>
      <c r="K38" s="18">
        <v>3.0602105315172992</v>
      </c>
      <c r="L38" s="18">
        <v>12.657957868785473</v>
      </c>
      <c r="M38" s="18">
        <v>6.3774857247111782</v>
      </c>
      <c r="N38" s="18">
        <v>3.0433423542843752</v>
      </c>
      <c r="O38" s="18">
        <v>3.3088789481394265</v>
      </c>
      <c r="P38" s="18">
        <v>2</v>
      </c>
      <c r="Q38" s="18">
        <v>2</v>
      </c>
      <c r="R38" s="18">
        <v>2</v>
      </c>
    </row>
    <row r="39" spans="1:18" x14ac:dyDescent="0.2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18" t="s">
        <v>58</v>
      </c>
      <c r="F39" s="18" t="s">
        <v>58</v>
      </c>
      <c r="G39" s="18" t="s">
        <v>58</v>
      </c>
      <c r="H39" s="18" t="s">
        <v>58</v>
      </c>
      <c r="I39" s="18" t="s">
        <v>58</v>
      </c>
      <c r="J39" s="18" t="s">
        <v>58</v>
      </c>
      <c r="K39" s="18" t="s">
        <v>58</v>
      </c>
      <c r="L39" s="18" t="s">
        <v>58</v>
      </c>
      <c r="M39" s="18" t="s">
        <v>58</v>
      </c>
      <c r="N39" s="18" t="s">
        <v>58</v>
      </c>
      <c r="O39" s="18" t="s">
        <v>58</v>
      </c>
      <c r="P39" s="18" t="s">
        <v>58</v>
      </c>
      <c r="Q39" s="18" t="s">
        <v>58</v>
      </c>
      <c r="R39" s="18" t="s">
        <v>58</v>
      </c>
    </row>
    <row r="40" spans="1:18" x14ac:dyDescent="0.2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18">
        <v>-0.45029534626749523</v>
      </c>
      <c r="F40" s="18">
        <v>-1.7775967589107324</v>
      </c>
      <c r="G40" s="18">
        <v>3.3315414577166536</v>
      </c>
      <c r="H40" s="18">
        <v>3.2607830043145327</v>
      </c>
      <c r="I40" s="18">
        <v>1.1028578286640993</v>
      </c>
      <c r="J40" s="18">
        <v>-0.67016319560860893</v>
      </c>
      <c r="K40" s="18">
        <v>7.9923140014404197</v>
      </c>
      <c r="L40" s="18">
        <v>17.753928399200774</v>
      </c>
      <c r="M40" s="18">
        <v>-1.7953119367823405</v>
      </c>
      <c r="N40" s="18">
        <v>1.5070712663962604</v>
      </c>
      <c r="O40" s="18">
        <v>2.5725354912093734</v>
      </c>
      <c r="P40" s="18">
        <v>2.9587061969475967</v>
      </c>
      <c r="Q40" s="18">
        <v>2.9587061969475967</v>
      </c>
      <c r="R40" s="18">
        <v>2.9587061969475967</v>
      </c>
    </row>
    <row r="41" spans="1:18" x14ac:dyDescent="0.2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18">
        <v>-1.0310273216959587</v>
      </c>
      <c r="F41" s="18">
        <v>-4.6750609857775061</v>
      </c>
      <c r="G41" s="18">
        <v>2.8741110944788346</v>
      </c>
      <c r="H41" s="18">
        <v>1.4378758183506903</v>
      </c>
      <c r="I41" s="18">
        <v>0.20729389689233813</v>
      </c>
      <c r="J41" s="18">
        <v>-2.4706412305578169</v>
      </c>
      <c r="K41" s="18">
        <v>9.6963675893687338</v>
      </c>
      <c r="L41" s="18">
        <v>18.503866892425691</v>
      </c>
      <c r="M41" s="18">
        <v>-5.176346139439616</v>
      </c>
      <c r="N41" s="18">
        <v>0.69333102721283524</v>
      </c>
      <c r="O41" s="18">
        <v>2.0193814797556655</v>
      </c>
      <c r="P41" s="18">
        <v>2.5</v>
      </c>
      <c r="Q41" s="18">
        <v>2.5</v>
      </c>
      <c r="R41" s="18">
        <v>2.5</v>
      </c>
    </row>
    <row r="42" spans="1:18" x14ac:dyDescent="0.25">
      <c r="A42" s="11"/>
      <c r="B42" s="12" t="s">
        <v>79</v>
      </c>
      <c r="C42" s="12" t="s">
        <v>80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  <c r="P42" s="38">
        <v>2026</v>
      </c>
      <c r="Q42" s="13">
        <v>2027</v>
      </c>
      <c r="R42" s="13">
        <v>2028</v>
      </c>
    </row>
    <row r="43" spans="1:18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18">
        <v>1.365362061865782</v>
      </c>
      <c r="F43" s="18">
        <v>2.0909261168528883</v>
      </c>
      <c r="G43" s="18">
        <v>1.771497301935719</v>
      </c>
      <c r="H43" s="18">
        <v>1.8273453604577958</v>
      </c>
      <c r="I43" s="18">
        <v>1.2806944361131688E-2</v>
      </c>
      <c r="J43" s="18">
        <v>-2.5658560057565025</v>
      </c>
      <c r="K43" s="18">
        <v>4.2911647842705003</v>
      </c>
      <c r="L43" s="18">
        <v>4.2698606149611225</v>
      </c>
      <c r="M43" s="18">
        <v>-0.80318195832708972</v>
      </c>
      <c r="N43" s="18">
        <v>0.98404271780365649</v>
      </c>
      <c r="O43" s="18">
        <v>1.0778788009134517</v>
      </c>
      <c r="P43" s="18">
        <v>1.2189052586325708</v>
      </c>
      <c r="Q43" s="18">
        <v>1.2100530926043687</v>
      </c>
      <c r="R43" s="18">
        <v>1.4927615693935705</v>
      </c>
    </row>
    <row r="44" spans="1:18" x14ac:dyDescent="0.2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18">
        <v>0.27162144222712042</v>
      </c>
      <c r="F44" s="18">
        <v>0.37449344025014286</v>
      </c>
      <c r="G44" s="18">
        <v>0.62714912393166067</v>
      </c>
      <c r="H44" s="18">
        <v>0.31569566293164797</v>
      </c>
      <c r="I44" s="18">
        <v>0.98437334466728688</v>
      </c>
      <c r="J44" s="18">
        <v>0.39112436113962901</v>
      </c>
      <c r="K44" s="18">
        <v>0.68840152437049573</v>
      </c>
      <c r="L44" s="18">
        <v>0.54160937531201292</v>
      </c>
      <c r="M44" s="18">
        <v>1.330579899712504</v>
      </c>
      <c r="N44" s="18">
        <v>0.94823792349959923</v>
      </c>
      <c r="O44" s="18">
        <v>0.4457304063691121</v>
      </c>
      <c r="P44" s="18">
        <v>0.46282875268637019</v>
      </c>
      <c r="Q44" s="18">
        <v>0.3345346362345803</v>
      </c>
      <c r="R44" s="18">
        <v>0.20583473640668828</v>
      </c>
    </row>
    <row r="45" spans="1:18" x14ac:dyDescent="0.2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18">
        <v>1.4837480351445886</v>
      </c>
      <c r="F45" s="18">
        <v>-0.2695981617545114</v>
      </c>
      <c r="G45" s="18">
        <v>2.3881233092995329</v>
      </c>
      <c r="H45" s="18">
        <v>3.2501557487348651</v>
      </c>
      <c r="I45" s="18">
        <v>0.26880521792139511</v>
      </c>
      <c r="J45" s="18">
        <v>-2.3483942454099438</v>
      </c>
      <c r="K45" s="18">
        <v>6.3309842795146354</v>
      </c>
      <c r="L45" s="18">
        <v>-0.44465866795944065</v>
      </c>
      <c r="M45" s="18">
        <v>1.1768780970316499</v>
      </c>
      <c r="N45" s="18">
        <v>5.739693705805772E-2</v>
      </c>
      <c r="O45" s="18">
        <v>1.0184433626416924</v>
      </c>
      <c r="P45" s="18">
        <v>0.49729339497985164</v>
      </c>
      <c r="Q45" s="18">
        <v>0.49403493321644992</v>
      </c>
      <c r="R45" s="18">
        <v>0.66594948004957877</v>
      </c>
    </row>
    <row r="46" spans="1:18" x14ac:dyDescent="0.2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18" t="s">
        <v>137</v>
      </c>
      <c r="F46" s="18">
        <v>-1.8018709492210851</v>
      </c>
      <c r="G46" s="18">
        <v>2.2362318417103797</v>
      </c>
      <c r="H46" s="18">
        <v>2.4820749464066574</v>
      </c>
      <c r="I46" s="18">
        <v>0.33915645345849033</v>
      </c>
      <c r="J46" s="18">
        <v>-0.49387543836866715</v>
      </c>
      <c r="K46" s="18">
        <v>1.6783509322687029</v>
      </c>
      <c r="L46" s="18">
        <v>0.1297331922963692</v>
      </c>
      <c r="M46" s="18">
        <v>1.8720753268600792</v>
      </c>
      <c r="N46" s="18">
        <v>7.27486609781786E-2</v>
      </c>
      <c r="O46" s="18">
        <v>1.1239848846226888</v>
      </c>
      <c r="P46" s="18">
        <v>0.50129242333780522</v>
      </c>
      <c r="Q46" s="18">
        <v>0.4976518419811729</v>
      </c>
      <c r="R46" s="18">
        <v>0.49483164724604739</v>
      </c>
    </row>
    <row r="47" spans="1:18" x14ac:dyDescent="0.2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18">
        <v>1.9471664227244201</v>
      </c>
      <c r="F47" s="18">
        <v>1.5322727874665745</v>
      </c>
      <c r="G47" s="18">
        <v>0.15189146758914729</v>
      </c>
      <c r="H47" s="18">
        <v>0.76808080232820508</v>
      </c>
      <c r="I47" s="18">
        <v>-7.0351235537094201E-2</v>
      </c>
      <c r="J47" s="18">
        <v>-1.8545188070412764</v>
      </c>
      <c r="K47" s="18">
        <v>4.6526333472459331</v>
      </c>
      <c r="L47" s="18">
        <v>-0.5743918602558129</v>
      </c>
      <c r="M47" s="18">
        <v>-0.69519722982842358</v>
      </c>
      <c r="N47" s="18">
        <v>-1.5351723920116375E-2</v>
      </c>
      <c r="O47" s="18">
        <v>-0.10554152198099627</v>
      </c>
      <c r="P47" s="18">
        <v>-3.9990283579552453E-3</v>
      </c>
      <c r="Q47" s="18">
        <v>-3.6169087647242052E-3</v>
      </c>
      <c r="R47" s="18">
        <v>-9.689412958389345E-3</v>
      </c>
    </row>
    <row r="48" spans="1:18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18">
        <v>1.808250405654386</v>
      </c>
      <c r="F48" s="18">
        <v>2.3842300010996182</v>
      </c>
      <c r="G48" s="18">
        <v>3.8880431038303995</v>
      </c>
      <c r="H48" s="18">
        <v>2.7756714126900959</v>
      </c>
      <c r="I48" s="18">
        <v>0.82094696567002456</v>
      </c>
      <c r="J48" s="18">
        <v>0.22618774778658951</v>
      </c>
      <c r="K48" s="18">
        <v>5.9932308238288927</v>
      </c>
      <c r="L48" s="18">
        <v>6.9828693387029439</v>
      </c>
      <c r="M48" s="18">
        <v>-4.3079078255514691</v>
      </c>
      <c r="N48" s="18">
        <v>0.20565601830823566</v>
      </c>
      <c r="O48" s="18">
        <v>2.1429415087907615</v>
      </c>
      <c r="P48" s="18">
        <v>2.7556609523604694</v>
      </c>
      <c r="Q48" s="18">
        <v>2.612775199973695</v>
      </c>
      <c r="R48" s="18">
        <v>2.6434709460903165</v>
      </c>
    </row>
    <row r="49" spans="1:18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18">
        <v>-1.0437218906242427</v>
      </c>
      <c r="F49" s="18">
        <v>-2.2114366498039195</v>
      </c>
      <c r="G49" s="18">
        <v>-5.3623369031227215</v>
      </c>
      <c r="H49" s="18">
        <v>-4.1783489441217041</v>
      </c>
      <c r="I49" s="18">
        <v>-1.4994300891257504</v>
      </c>
      <c r="J49" s="18">
        <v>0.78313530026115696</v>
      </c>
      <c r="K49" s="18">
        <v>-10.572046133737869</v>
      </c>
      <c r="L49" s="18">
        <v>-8.3949524618245928</v>
      </c>
      <c r="M49" s="18">
        <v>2.3210922189303873</v>
      </c>
      <c r="N49" s="18">
        <v>-0.81987031002774013</v>
      </c>
      <c r="O49" s="18">
        <v>-1.7754461460159716</v>
      </c>
      <c r="P49" s="18">
        <v>-2.1733452896370959</v>
      </c>
      <c r="Q49" s="18">
        <v>-2.0549332746275208</v>
      </c>
      <c r="R49" s="18">
        <v>-2.5209701884997378</v>
      </c>
    </row>
    <row r="50" spans="1:18" x14ac:dyDescent="0.25">
      <c r="A50" s="11"/>
      <c r="B50" s="12" t="s">
        <v>81</v>
      </c>
      <c r="C50" s="12" t="s">
        <v>82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  <c r="P50" s="38">
        <v>2026</v>
      </c>
      <c r="Q50" s="13">
        <v>2027</v>
      </c>
      <c r="R50" s="13">
        <v>2028</v>
      </c>
    </row>
    <row r="51" spans="1:18" x14ac:dyDescent="0.25">
      <c r="A51" s="14">
        <f>A49+1</f>
        <v>41</v>
      </c>
      <c r="B51" s="1" t="s">
        <v>83</v>
      </c>
      <c r="C51" s="1" t="s">
        <v>84</v>
      </c>
      <c r="D51" s="3" t="s">
        <v>47</v>
      </c>
      <c r="E51" s="18">
        <v>0.16538037486218116</v>
      </c>
      <c r="F51" s="18">
        <v>0.1651073197578512</v>
      </c>
      <c r="G51" s="18">
        <v>2.9120879120879266</v>
      </c>
      <c r="H51" s="18">
        <v>2.5627335824879793</v>
      </c>
      <c r="I51" s="18">
        <v>2.8110359187922995</v>
      </c>
      <c r="J51" s="18">
        <v>0.20253164556962133</v>
      </c>
      <c r="K51" s="18">
        <v>3.2844871147043904</v>
      </c>
      <c r="L51" s="18">
        <v>17.318982387475529</v>
      </c>
      <c r="M51" s="18">
        <v>8.924103419516257</v>
      </c>
      <c r="N51" s="18">
        <v>1.2</v>
      </c>
      <c r="O51" s="18">
        <v>2.2000000000000002</v>
      </c>
      <c r="P51" s="18">
        <v>2.5</v>
      </c>
      <c r="Q51" s="18">
        <v>2.5</v>
      </c>
      <c r="R51" s="18">
        <v>2.5</v>
      </c>
    </row>
    <row r="52" spans="1:18" x14ac:dyDescent="0.25">
      <c r="A52" s="11"/>
      <c r="B52" s="12" t="s">
        <v>85</v>
      </c>
      <c r="C52" s="12" t="s">
        <v>86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  <c r="P52" s="38">
        <v>2026</v>
      </c>
      <c r="Q52" s="13">
        <v>2027</v>
      </c>
      <c r="R52" s="13">
        <v>2028</v>
      </c>
    </row>
    <row r="53" spans="1:18" x14ac:dyDescent="0.25">
      <c r="A53" s="33">
        <f>A51+1</f>
        <v>42</v>
      </c>
      <c r="B53" s="34" t="s">
        <v>87</v>
      </c>
      <c r="C53" s="34" t="s">
        <v>17</v>
      </c>
      <c r="D53" s="34" t="s">
        <v>42</v>
      </c>
      <c r="E53" s="56">
        <v>10852.927</v>
      </c>
      <c r="F53" s="56">
        <v>10803.933999999999</v>
      </c>
      <c r="G53" s="56">
        <v>11368.86</v>
      </c>
      <c r="H53" s="56">
        <v>11717.736999999999</v>
      </c>
      <c r="I53" s="56">
        <v>11902.636</v>
      </c>
      <c r="J53" s="56">
        <v>11662.337</v>
      </c>
      <c r="K53" s="56">
        <v>14186.775</v>
      </c>
      <c r="L53" s="56">
        <v>15831.021000000001</v>
      </c>
      <c r="M53" s="56">
        <v>15155.534</v>
      </c>
      <c r="N53" s="56">
        <v>14851.429125418734</v>
      </c>
      <c r="O53" s="56">
        <v>15732.181647968322</v>
      </c>
      <c r="P53" s="56">
        <v>16572.633505289352</v>
      </c>
      <c r="Q53" s="56">
        <v>17604.701130696154</v>
      </c>
      <c r="R53" s="56">
        <v>18623.721830432034</v>
      </c>
    </row>
    <row r="54" spans="1:18" x14ac:dyDescent="0.25">
      <c r="A54" s="33">
        <f>A53+1</f>
        <v>43</v>
      </c>
      <c r="B54" s="35" t="s">
        <v>15</v>
      </c>
      <c r="C54" s="35" t="s">
        <v>16</v>
      </c>
      <c r="D54" s="36" t="s">
        <v>42</v>
      </c>
      <c r="E54" s="56">
        <v>10893.712</v>
      </c>
      <c r="F54" s="56">
        <v>11609.1</v>
      </c>
      <c r="G54" s="56">
        <v>12525.65</v>
      </c>
      <c r="H54" s="56">
        <v>13909.813</v>
      </c>
      <c r="I54" s="56">
        <v>14970.794</v>
      </c>
      <c r="J54" s="56">
        <v>15050.929</v>
      </c>
      <c r="K54" s="56">
        <v>15890.757</v>
      </c>
      <c r="L54" s="56">
        <v>18245.468000000001</v>
      </c>
      <c r="M54" s="56">
        <v>20564.117000000002</v>
      </c>
      <c r="N54" s="56">
        <v>21947.891572705201</v>
      </c>
      <c r="O54" s="56">
        <v>23330.608741785632</v>
      </c>
      <c r="P54" s="56">
        <v>24705.714821026479</v>
      </c>
      <c r="Q54" s="56">
        <v>25889.118560953648</v>
      </c>
      <c r="R54" s="56">
        <v>27074.840191045321</v>
      </c>
    </row>
    <row r="55" spans="1:18" x14ac:dyDescent="0.25">
      <c r="A55" s="33">
        <f>A54+1</f>
        <v>44</v>
      </c>
      <c r="B55" s="35" t="s">
        <v>88</v>
      </c>
      <c r="C55" s="35" t="s">
        <v>89</v>
      </c>
      <c r="D55" s="36" t="s">
        <v>42</v>
      </c>
      <c r="E55" s="56">
        <v>9073.8649999999998</v>
      </c>
      <c r="F55" s="56">
        <v>9629.9770000000008</v>
      </c>
      <c r="G55" s="56">
        <v>10391.066999999999</v>
      </c>
      <c r="H55" s="56">
        <v>11462.377</v>
      </c>
      <c r="I55" s="56">
        <v>12257.844999999999</v>
      </c>
      <c r="J55" s="56">
        <v>12332.884</v>
      </c>
      <c r="K55" s="56">
        <v>12999.275</v>
      </c>
      <c r="L55" s="56">
        <v>14978.348</v>
      </c>
      <c r="M55" s="56">
        <v>16900.878000000001</v>
      </c>
      <c r="N55" s="56">
        <v>18017.798054960596</v>
      </c>
      <c r="O55" s="56">
        <v>19152.919332423116</v>
      </c>
      <c r="P55" s="56">
        <v>20281.792397876136</v>
      </c>
      <c r="Q55" s="56">
        <v>21253.290253734405</v>
      </c>
      <c r="R55" s="56">
        <v>22226.690947355437</v>
      </c>
    </row>
    <row r="56" spans="1:18" x14ac:dyDescent="0.25">
      <c r="A56" s="14">
        <f>A55+1</f>
        <v>45</v>
      </c>
      <c r="B56" s="1" t="s">
        <v>90</v>
      </c>
      <c r="C56" s="1" t="s">
        <v>91</v>
      </c>
      <c r="D56" s="3" t="s">
        <v>42</v>
      </c>
      <c r="E56" s="56">
        <v>1819.847</v>
      </c>
      <c r="F56" s="56">
        <v>1979.123</v>
      </c>
      <c r="G56" s="56">
        <v>2134.5830000000001</v>
      </c>
      <c r="H56" s="56">
        <v>2447.4360000000001</v>
      </c>
      <c r="I56" s="56">
        <v>2712.9490000000001</v>
      </c>
      <c r="J56" s="56">
        <v>2718.0450000000001</v>
      </c>
      <c r="K56" s="56">
        <v>2891.482</v>
      </c>
      <c r="L56" s="56">
        <v>3267.12</v>
      </c>
      <c r="M56" s="56">
        <v>3663.239</v>
      </c>
      <c r="N56" s="56">
        <v>3930.0935177446054</v>
      </c>
      <c r="O56" s="56">
        <v>4177.6894093625151</v>
      </c>
      <c r="P56" s="56">
        <v>4423.9224231503431</v>
      </c>
      <c r="Q56" s="56">
        <v>4635.8283072192444</v>
      </c>
      <c r="R56" s="56">
        <v>4848.1492436898852</v>
      </c>
    </row>
    <row r="57" spans="1:18" x14ac:dyDescent="0.25">
      <c r="A57" s="14">
        <f>A56+1</f>
        <v>46</v>
      </c>
      <c r="B57" s="24" t="s">
        <v>18</v>
      </c>
      <c r="C57" s="1" t="s">
        <v>19</v>
      </c>
      <c r="D57" s="3" t="s">
        <v>42</v>
      </c>
      <c r="E57" s="56">
        <v>3386.8510000000001</v>
      </c>
      <c r="F57" s="56">
        <v>3642.0329999999999</v>
      </c>
      <c r="G57" s="56">
        <v>3846.54</v>
      </c>
      <c r="H57" s="56">
        <v>4254.8389999999999</v>
      </c>
      <c r="I57" s="56">
        <v>4371.9660000000003</v>
      </c>
      <c r="J57" s="56">
        <v>4257.2529999999997</v>
      </c>
      <c r="K57" s="56">
        <v>4645.6970000000001</v>
      </c>
      <c r="L57" s="56">
        <v>5441.4440000000004</v>
      </c>
      <c r="M57" s="56">
        <v>5608.6610000000001</v>
      </c>
      <c r="N57" s="56">
        <v>5927.9378999999972</v>
      </c>
      <c r="O57" s="56">
        <v>6185.2385360000007</v>
      </c>
      <c r="P57" s="56">
        <v>6466.1891800000003</v>
      </c>
      <c r="Q57" s="56">
        <v>6813.2393298236893</v>
      </c>
      <c r="R57" s="56">
        <v>7158.6087928923043</v>
      </c>
    </row>
    <row r="58" spans="1:18" x14ac:dyDescent="0.25">
      <c r="A58" s="14">
        <f>A57+1</f>
        <v>47</v>
      </c>
      <c r="B58" s="1" t="s">
        <v>20</v>
      </c>
      <c r="C58" s="1" t="s">
        <v>92</v>
      </c>
      <c r="D58" s="3" t="s">
        <v>42</v>
      </c>
      <c r="E58" s="56">
        <v>561.36400000000003</v>
      </c>
      <c r="F58" s="56">
        <v>683.74300000000005</v>
      </c>
      <c r="G58" s="56">
        <v>756.61699999999996</v>
      </c>
      <c r="H58" s="56">
        <v>728.83299999999997</v>
      </c>
      <c r="I58" s="56">
        <v>672.52700000000004</v>
      </c>
      <c r="J58" s="56">
        <v>861.05600000000004</v>
      </c>
      <c r="K58" s="56">
        <v>1374.298</v>
      </c>
      <c r="L58" s="56">
        <v>1131.7460000000001</v>
      </c>
      <c r="M58" s="56">
        <v>980.26400000000001</v>
      </c>
      <c r="N58" s="56">
        <v>833.22439999999995</v>
      </c>
      <c r="O58" s="56">
        <v>869.39029304194992</v>
      </c>
      <c r="P58" s="56">
        <v>908.88040507171888</v>
      </c>
      <c r="Q58" s="56">
        <v>957.66139059060447</v>
      </c>
      <c r="R58" s="56">
        <v>1006.2061406365976</v>
      </c>
    </row>
    <row r="59" spans="1:18" x14ac:dyDescent="0.25">
      <c r="A59" s="11"/>
      <c r="B59" s="12" t="s">
        <v>93</v>
      </c>
      <c r="C59" s="12" t="s">
        <v>94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38">
        <v>2026</v>
      </c>
      <c r="Q59" s="13">
        <v>2027</v>
      </c>
      <c r="R59" s="13">
        <v>2028</v>
      </c>
    </row>
    <row r="60" spans="1:18" x14ac:dyDescent="0.25">
      <c r="A60" s="14">
        <f>A58+1</f>
        <v>48</v>
      </c>
      <c r="B60" s="50" t="s">
        <v>129</v>
      </c>
      <c r="C60" s="50" t="s">
        <v>95</v>
      </c>
      <c r="D60" s="50" t="s">
        <v>96</v>
      </c>
      <c r="E60" s="42">
        <v>1986.096</v>
      </c>
      <c r="F60" s="42">
        <v>1968.9570000000001</v>
      </c>
      <c r="G60" s="42">
        <v>1950.116</v>
      </c>
      <c r="H60" s="42">
        <v>1934.3789999999999</v>
      </c>
      <c r="I60" s="42">
        <v>1919.9680000000001</v>
      </c>
      <c r="J60" s="42">
        <v>1907.675</v>
      </c>
      <c r="K60" s="42">
        <v>1893.223</v>
      </c>
      <c r="L60" s="42">
        <v>1875.7570000000001</v>
      </c>
      <c r="M60" s="42">
        <v>1883.008</v>
      </c>
      <c r="N60" s="42">
        <v>1871.8820000000001</v>
      </c>
      <c r="O60" s="42">
        <v>1863.0889999999999</v>
      </c>
      <c r="P60" s="42">
        <v>1842.4090000000001</v>
      </c>
      <c r="Q60" s="42">
        <v>1821.191</v>
      </c>
      <c r="R60" s="42">
        <v>1799.221</v>
      </c>
    </row>
    <row r="61" spans="1:18" x14ac:dyDescent="0.25">
      <c r="A61" s="14">
        <f>A60+1</f>
        <v>49</v>
      </c>
      <c r="B61" s="24" t="s">
        <v>97</v>
      </c>
      <c r="C61" s="24" t="s">
        <v>98</v>
      </c>
      <c r="D61" s="24" t="s">
        <v>47</v>
      </c>
      <c r="E61" s="42"/>
      <c r="F61" s="42">
        <f t="shared" ref="F61:R61" si="5">(F60/E60)*100-100</f>
        <v>-0.86294922299828158</v>
      </c>
      <c r="G61" s="42">
        <f t="shared" si="5"/>
        <v>-0.95690256313368138</v>
      </c>
      <c r="H61" s="42">
        <f t="shared" si="5"/>
        <v>-0.80697763620214857</v>
      </c>
      <c r="I61" s="42">
        <f t="shared" si="5"/>
        <v>-0.74499361293727873</v>
      </c>
      <c r="J61" s="42">
        <f t="shared" si="5"/>
        <v>-0.64027108785147391</v>
      </c>
      <c r="K61" s="42">
        <f t="shared" si="5"/>
        <v>-0.75757138925655454</v>
      </c>
      <c r="L61" s="42">
        <f t="shared" si="5"/>
        <v>-0.92255376149560675</v>
      </c>
      <c r="M61" s="42">
        <f t="shared" si="5"/>
        <v>0.38656393125549471</v>
      </c>
      <c r="N61" s="42">
        <f t="shared" si="5"/>
        <v>-0.59086312963088972</v>
      </c>
      <c r="O61" s="42">
        <f t="shared" si="5"/>
        <v>-0.46974114821341573</v>
      </c>
      <c r="P61" s="42">
        <f t="shared" si="5"/>
        <v>-1.1099845471686933</v>
      </c>
      <c r="Q61" s="42">
        <f t="shared" si="5"/>
        <v>-1.1516443960054517</v>
      </c>
      <c r="R61" s="42">
        <f t="shared" si="5"/>
        <v>-1.2063534247643446</v>
      </c>
    </row>
    <row r="62" spans="1:18" x14ac:dyDescent="0.25">
      <c r="A62" s="14">
        <f t="shared" ref="A62:A68" si="6">A61+1</f>
        <v>50</v>
      </c>
      <c r="B62" s="50" t="s">
        <v>136</v>
      </c>
      <c r="C62" s="50" t="s">
        <v>99</v>
      </c>
      <c r="D62" s="50" t="s">
        <v>96</v>
      </c>
      <c r="E62" s="42">
        <v>1472.6</v>
      </c>
      <c r="F62" s="42">
        <v>1450.3</v>
      </c>
      <c r="G62" s="42">
        <v>1423.4</v>
      </c>
      <c r="H62" s="42">
        <v>1410.8</v>
      </c>
      <c r="I62" s="42">
        <v>1399.5</v>
      </c>
      <c r="J62" s="42">
        <v>1390.1</v>
      </c>
      <c r="K62" s="42">
        <v>1381.4</v>
      </c>
      <c r="L62" s="42">
        <v>1386</v>
      </c>
      <c r="M62" s="42">
        <v>1377.7</v>
      </c>
      <c r="N62" s="42">
        <v>1369.5596786630754</v>
      </c>
      <c r="O62" s="42">
        <v>1359.4001153030556</v>
      </c>
      <c r="P62" s="42">
        <v>1346.8009789999999</v>
      </c>
      <c r="Q62" s="42">
        <v>1333.1118120000001</v>
      </c>
      <c r="R62" s="42">
        <v>1317.0297719999999</v>
      </c>
    </row>
    <row r="63" spans="1:18" x14ac:dyDescent="0.25">
      <c r="A63" s="14">
        <f t="shared" si="6"/>
        <v>51</v>
      </c>
      <c r="B63" s="24" t="s">
        <v>100</v>
      </c>
      <c r="C63" s="24" t="s">
        <v>101</v>
      </c>
      <c r="D63" s="24" t="s">
        <v>96</v>
      </c>
      <c r="E63" s="42">
        <v>994.2</v>
      </c>
      <c r="F63" s="42">
        <v>988.6</v>
      </c>
      <c r="G63" s="42">
        <v>980.3</v>
      </c>
      <c r="H63" s="42">
        <v>982.2</v>
      </c>
      <c r="I63" s="42">
        <v>971.3</v>
      </c>
      <c r="J63" s="42">
        <v>971.7</v>
      </c>
      <c r="K63" s="42">
        <v>934.6</v>
      </c>
      <c r="L63" s="42">
        <v>951.3</v>
      </c>
      <c r="M63" s="42">
        <v>945.7</v>
      </c>
      <c r="N63" s="42">
        <v>947.73529763484828</v>
      </c>
      <c r="O63" s="42">
        <v>943.4236800203206</v>
      </c>
      <c r="P63" s="42">
        <v>939.39368285249986</v>
      </c>
      <c r="Q63" s="42">
        <v>932.51171249400011</v>
      </c>
      <c r="R63" s="42">
        <v>923.23787017199993</v>
      </c>
    </row>
    <row r="64" spans="1:18" x14ac:dyDescent="0.25">
      <c r="A64" s="14">
        <f t="shared" si="6"/>
        <v>52</v>
      </c>
      <c r="B64" s="35" t="s">
        <v>102</v>
      </c>
      <c r="C64" s="35" t="s">
        <v>103</v>
      </c>
      <c r="D64" s="35" t="s">
        <v>96</v>
      </c>
      <c r="E64" s="55">
        <v>896.1</v>
      </c>
      <c r="F64" s="55">
        <v>893.3</v>
      </c>
      <c r="G64" s="55">
        <v>894.8</v>
      </c>
      <c r="H64" s="55">
        <v>909.4</v>
      </c>
      <c r="I64" s="55">
        <v>910</v>
      </c>
      <c r="J64" s="55">
        <v>893</v>
      </c>
      <c r="K64" s="55">
        <v>864</v>
      </c>
      <c r="L64" s="55">
        <v>886.2</v>
      </c>
      <c r="M64" s="55">
        <v>884.2</v>
      </c>
      <c r="N64" s="55">
        <v>884.2</v>
      </c>
      <c r="O64" s="55">
        <v>884.2</v>
      </c>
      <c r="P64" s="55">
        <v>883.31580000000008</v>
      </c>
      <c r="Q64" s="55">
        <v>881.5491684000001</v>
      </c>
      <c r="R64" s="55">
        <v>878.0229717264001</v>
      </c>
    </row>
    <row r="65" spans="1:18" x14ac:dyDescent="0.25">
      <c r="A65" s="32">
        <f t="shared" si="6"/>
        <v>53</v>
      </c>
      <c r="B65" s="1" t="s">
        <v>104</v>
      </c>
      <c r="C65" s="1" t="s">
        <v>105</v>
      </c>
      <c r="D65" s="1" t="s">
        <v>47</v>
      </c>
      <c r="E65" s="42">
        <f>[1]OutputSUMMARY!H16</f>
        <v>1.300022609088856</v>
      </c>
      <c r="F65" s="42">
        <f>(F64/E64)*100-100</f>
        <v>-0.31246512665997273</v>
      </c>
      <c r="G65" s="42">
        <f>(G64/F64)*100-100</f>
        <v>0.16791671331020552</v>
      </c>
      <c r="H65" s="42">
        <f>(H64/G64)*100-100</f>
        <v>1.6316495306213596</v>
      </c>
      <c r="I65" s="42">
        <f>(I64/H64)*100-100</f>
        <v>6.5977567627001577E-2</v>
      </c>
      <c r="J65" s="42">
        <f t="shared" ref="J65:P65" si="7">(J64/I64)*100-100</f>
        <v>-1.8681318681318686</v>
      </c>
      <c r="K65" s="42">
        <f t="shared" si="7"/>
        <v>-3.2474804031354978</v>
      </c>
      <c r="L65" s="42">
        <f t="shared" si="7"/>
        <v>2.5694444444444429</v>
      </c>
      <c r="M65" s="42">
        <f t="shared" si="7"/>
        <v>-0.22568269013765985</v>
      </c>
      <c r="N65" s="42">
        <f t="shared" si="7"/>
        <v>0</v>
      </c>
      <c r="O65" s="42">
        <f t="shared" si="7"/>
        <v>0</v>
      </c>
      <c r="P65" s="42">
        <f t="shared" si="7"/>
        <v>-9.9999999999994316E-2</v>
      </c>
      <c r="Q65" s="42">
        <f>(Q64/P64)*100-100</f>
        <v>-0.20000000000000284</v>
      </c>
      <c r="R65" s="42">
        <f>(R64/Q64)*100-100</f>
        <v>-0.40000000000000568</v>
      </c>
    </row>
    <row r="66" spans="1:18" x14ac:dyDescent="0.25">
      <c r="A66" s="32">
        <f t="shared" si="6"/>
        <v>54</v>
      </c>
      <c r="B66" s="35" t="s">
        <v>106</v>
      </c>
      <c r="C66" s="35" t="s">
        <v>107</v>
      </c>
      <c r="D66" s="35" t="s">
        <v>47</v>
      </c>
      <c r="E66" s="42">
        <f t="shared" ref="E66:R66" si="8">E63/E62*100</f>
        <v>67.513241885101195</v>
      </c>
      <c r="F66" s="42">
        <f t="shared" si="8"/>
        <v>68.165207198510657</v>
      </c>
      <c r="G66" s="42">
        <f t="shared" si="8"/>
        <v>68.870310524097221</v>
      </c>
      <c r="H66" s="42">
        <f t="shared" si="8"/>
        <v>69.620073717039986</v>
      </c>
      <c r="I66" s="42">
        <f t="shared" si="8"/>
        <v>69.403358342265093</v>
      </c>
      <c r="J66" s="42">
        <f t="shared" si="8"/>
        <v>69.90144593914107</v>
      </c>
      <c r="K66" s="42">
        <f t="shared" si="8"/>
        <v>67.65600115824526</v>
      </c>
      <c r="L66" s="42">
        <f t="shared" si="8"/>
        <v>68.636363636363626</v>
      </c>
      <c r="M66" s="42">
        <f t="shared" si="8"/>
        <v>68.64339115917835</v>
      </c>
      <c r="N66" s="42">
        <f t="shared" si="8"/>
        <v>69.2</v>
      </c>
      <c r="O66" s="42">
        <f t="shared" si="8"/>
        <v>69.400000000000006</v>
      </c>
      <c r="P66" s="42">
        <f t="shared" si="8"/>
        <v>69.75</v>
      </c>
      <c r="Q66" s="42">
        <f t="shared" si="8"/>
        <v>69.95</v>
      </c>
      <c r="R66" s="42">
        <f t="shared" si="8"/>
        <v>70.100000000000009</v>
      </c>
    </row>
    <row r="67" spans="1:18" x14ac:dyDescent="0.25">
      <c r="A67" s="32">
        <f t="shared" si="6"/>
        <v>55</v>
      </c>
      <c r="B67" s="24" t="s">
        <v>108</v>
      </c>
      <c r="C67" s="24" t="s">
        <v>0</v>
      </c>
      <c r="D67" s="27" t="s">
        <v>47</v>
      </c>
      <c r="E67" s="42">
        <v>9.8772882719774699</v>
      </c>
      <c r="F67" s="42">
        <v>9.6398948007283014</v>
      </c>
      <c r="G67" s="42">
        <v>8.7116188921758653</v>
      </c>
      <c r="H67" s="42">
        <v>7.411932396660557</v>
      </c>
      <c r="I67" s="42">
        <v>6.3111294141871719</v>
      </c>
      <c r="J67" s="42">
        <v>8.1</v>
      </c>
      <c r="K67" s="42">
        <v>7.5540338112561516</v>
      </c>
      <c r="L67" s="42">
        <v>6.8537790392095035</v>
      </c>
      <c r="M67" s="42">
        <v>6.5031193824680127</v>
      </c>
      <c r="N67" s="42">
        <v>6.7039074933059704</v>
      </c>
      <c r="O67" s="42">
        <v>6.2775274009493733</v>
      </c>
      <c r="P67" s="42">
        <v>5.9695827080950181</v>
      </c>
      <c r="Q67" s="42">
        <v>5.4650835384899157</v>
      </c>
      <c r="R67" s="42">
        <v>4.8974267527800022</v>
      </c>
    </row>
    <row r="68" spans="1:18" x14ac:dyDescent="0.25">
      <c r="A68" s="14">
        <f t="shared" si="6"/>
        <v>56</v>
      </c>
      <c r="B68" s="15" t="s">
        <v>109</v>
      </c>
      <c r="C68" s="15" t="s">
        <v>4</v>
      </c>
      <c r="D68" s="16" t="s">
        <v>110</v>
      </c>
      <c r="E68" s="42">
        <v>10.885860497810707</v>
      </c>
      <c r="F68" s="42">
        <v>10.093447092972189</v>
      </c>
      <c r="G68" s="42">
        <v>9.3298903753318854</v>
      </c>
      <c r="H68" s="42">
        <v>8.6374598694123979</v>
      </c>
      <c r="I68" s="42">
        <v>8.0460596700732072</v>
      </c>
      <c r="J68" s="42">
        <v>7.5610833227187566</v>
      </c>
      <c r="K68" s="42">
        <v>7.1532257676357691</v>
      </c>
      <c r="L68" s="42">
        <v>6.803944430143674</v>
      </c>
      <c r="M68" s="42">
        <v>6.5027128964343088</v>
      </c>
      <c r="N68" s="42">
        <v>6.2400014448808268</v>
      </c>
      <c r="O68" s="42">
        <v>6.0062884835770545</v>
      </c>
      <c r="P68" s="42">
        <v>5.8013305415853216</v>
      </c>
      <c r="Q68" s="42">
        <v>5.630308926315406</v>
      </c>
      <c r="R68" s="42">
        <v>5.5017699885072782</v>
      </c>
    </row>
    <row r="69" spans="1:18" x14ac:dyDescent="0.25">
      <c r="A69" s="11"/>
      <c r="B69" s="12" t="s">
        <v>111</v>
      </c>
      <c r="C69" s="12" t="s">
        <v>112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38">
        <v>2026</v>
      </c>
      <c r="Q69" s="13">
        <v>2027</v>
      </c>
      <c r="R69" s="13">
        <v>2028</v>
      </c>
    </row>
    <row r="70" spans="1:18" x14ac:dyDescent="0.2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18">
        <v>818</v>
      </c>
      <c r="F70" s="18">
        <v>859</v>
      </c>
      <c r="G70" s="18">
        <v>926</v>
      </c>
      <c r="H70" s="18">
        <v>1004</v>
      </c>
      <c r="I70" s="18">
        <v>1076</v>
      </c>
      <c r="J70" s="18">
        <v>1143</v>
      </c>
      <c r="K70" s="18">
        <v>1277</v>
      </c>
      <c r="L70" s="18">
        <v>1373</v>
      </c>
      <c r="M70" s="18">
        <v>1537</v>
      </c>
      <c r="N70" s="18">
        <v>1655.3489999999999</v>
      </c>
      <c r="O70" s="18">
        <v>1759.6359869999999</v>
      </c>
      <c r="P70" s="18">
        <v>1865.21414622</v>
      </c>
      <c r="Q70" s="18">
        <v>1958.474853531</v>
      </c>
      <c r="R70" s="18">
        <v>2056.3985962075499</v>
      </c>
    </row>
    <row r="71" spans="1:18" x14ac:dyDescent="0.2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18">
        <v>6.9281045751634025</v>
      </c>
      <c r="F71" s="18">
        <v>5.012224938875292</v>
      </c>
      <c r="G71" s="18">
        <v>7.7997671711292185</v>
      </c>
      <c r="H71" s="18">
        <v>8.4233261339092849</v>
      </c>
      <c r="I71" s="18">
        <v>7.1713147410358431</v>
      </c>
      <c r="J71" s="18">
        <v>6.2267657992564978</v>
      </c>
      <c r="K71" s="18">
        <v>11.723534558180233</v>
      </c>
      <c r="L71" s="18">
        <v>7.5176194205168372</v>
      </c>
      <c r="M71" s="18">
        <v>11.944646758922062</v>
      </c>
      <c r="N71" s="18">
        <v>7.7</v>
      </c>
      <c r="O71" s="18">
        <v>6.3</v>
      </c>
      <c r="P71" s="18">
        <v>6</v>
      </c>
      <c r="Q71" s="18">
        <v>5</v>
      </c>
      <c r="R71" s="18">
        <v>5</v>
      </c>
    </row>
    <row r="72" spans="1:18" x14ac:dyDescent="0.2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18">
        <v>2.5520600870496253</v>
      </c>
      <c r="F72" s="18">
        <f>(F5/F64)/(E5/E64)*100-100</f>
        <v>2.6894835715525574</v>
      </c>
      <c r="G72" s="18">
        <f t="shared" ref="G72:N72" si="9">(G5/G64)/(F5/F64)*100-100</f>
        <v>3.1392878336128405</v>
      </c>
      <c r="H72" s="18">
        <f t="shared" si="9"/>
        <v>2.3209991385219126</v>
      </c>
      <c r="I72" s="18">
        <f t="shared" si="9"/>
        <v>0.52118095335112002</v>
      </c>
      <c r="J72" s="18">
        <f t="shared" si="9"/>
        <v>-1.6769995366191779</v>
      </c>
      <c r="K72" s="18">
        <f t="shared" si="9"/>
        <v>10.314166207724824</v>
      </c>
      <c r="L72" s="18">
        <f t="shared" si="9"/>
        <v>0.37563209670719289</v>
      </c>
      <c r="M72" s="18">
        <f t="shared" si="9"/>
        <v>-5.6985484440644996E-2</v>
      </c>
      <c r="N72" s="18">
        <f t="shared" si="9"/>
        <v>1.3754632866418177</v>
      </c>
      <c r="O72" s="18">
        <f>(O5/O64)/(N5/N64)*100-100</f>
        <v>2.909547932699013</v>
      </c>
      <c r="P72" s="18">
        <f>(P5/P64)/(O5/O64)*100-100</f>
        <v>2.8642072762984583</v>
      </c>
      <c r="Q72" s="18">
        <f>(Q5/Q64)/(P5/P64)*100-100</f>
        <v>2.8020687248512246</v>
      </c>
      <c r="R72" s="18">
        <f t="shared" ref="R72" si="10">(R5/R64)/(Q5/Q64)*100-100</f>
        <v>2.7171077285928789</v>
      </c>
    </row>
    <row r="73" spans="1:18" x14ac:dyDescent="0.25">
      <c r="A73" s="11"/>
      <c r="B73" s="12" t="s">
        <v>119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38">
        <v>2026</v>
      </c>
      <c r="Q73" s="13">
        <v>2027</v>
      </c>
      <c r="R73" s="13">
        <v>2028</v>
      </c>
    </row>
    <row r="74" spans="1:18" x14ac:dyDescent="0.25">
      <c r="A74" s="33">
        <f>A72+1</f>
        <v>60</v>
      </c>
      <c r="B74" s="35" t="s">
        <v>120</v>
      </c>
      <c r="C74" s="35" t="s">
        <v>121</v>
      </c>
      <c r="D74" s="57" t="s">
        <v>42</v>
      </c>
      <c r="E74" s="18">
        <v>24445.402089590527</v>
      </c>
      <c r="F74" s="18">
        <v>24863.672117256407</v>
      </c>
      <c r="G74" s="18">
        <v>25283.77314883345</v>
      </c>
      <c r="H74" s="18">
        <v>25906.929994434413</v>
      </c>
      <c r="I74" s="18">
        <v>26505.465624382676</v>
      </c>
      <c r="J74" s="18">
        <v>27141.875235443378</v>
      </c>
      <c r="K74" s="18">
        <v>27763.755291101599</v>
      </c>
      <c r="L74" s="18">
        <v>28388.697200163748</v>
      </c>
      <c r="M74" s="18">
        <v>29032.510700918803</v>
      </c>
      <c r="N74" s="18">
        <v>29673.726891373972</v>
      </c>
      <c r="O74" s="18">
        <v>30327.414091655581</v>
      </c>
      <c r="P74" s="18">
        <v>30994.074348508864</v>
      </c>
      <c r="Q74" s="18">
        <v>31675.129559529214</v>
      </c>
      <c r="R74" s="18">
        <v>32343.188450054229</v>
      </c>
    </row>
    <row r="75" spans="1:18" x14ac:dyDescent="0.25">
      <c r="A75" s="49">
        <v>61</v>
      </c>
      <c r="B75" s="50" t="s">
        <v>2</v>
      </c>
      <c r="C75" s="50" t="s">
        <v>122</v>
      </c>
      <c r="D75" s="51" t="s">
        <v>110</v>
      </c>
      <c r="E75" s="18">
        <v>1.7973455967614598</v>
      </c>
      <c r="F75" s="18">
        <f>(F74/E74)*100-100</f>
        <v>1.7110376263517821</v>
      </c>
      <c r="G75" s="18">
        <f t="shared" ref="G75:P75" si="11">(G74/F74)*100-100</f>
        <v>1.6896178070393546</v>
      </c>
      <c r="H75" s="18">
        <f t="shared" si="11"/>
        <v>2.4646513079070047</v>
      </c>
      <c r="I75" s="18">
        <f t="shared" si="11"/>
        <v>2.3103302092407176</v>
      </c>
      <c r="J75" s="18">
        <f t="shared" si="11"/>
        <v>2.4010504855091597</v>
      </c>
      <c r="K75" s="18">
        <f t="shared" si="11"/>
        <v>2.2912199332717194</v>
      </c>
      <c r="L75" s="18">
        <f t="shared" si="11"/>
        <v>2.25092716208475</v>
      </c>
      <c r="M75" s="18">
        <f t="shared" si="11"/>
        <v>2.2678515192706499</v>
      </c>
      <c r="N75" s="18">
        <f t="shared" si="11"/>
        <v>2.2086143257147768</v>
      </c>
      <c r="O75" s="18">
        <f t="shared" si="11"/>
        <v>2.2029157398211225</v>
      </c>
      <c r="P75" s="18">
        <f t="shared" si="11"/>
        <v>2.1982100248920062</v>
      </c>
      <c r="Q75" s="18">
        <f>(Q74/P74)*100-100</f>
        <v>2.1973723214389764</v>
      </c>
      <c r="R75" s="18">
        <f t="shared" ref="R75" si="12">(R74/Q74)*100-100</f>
        <v>2.1090959999689574</v>
      </c>
    </row>
    <row r="76" spans="1:18" x14ac:dyDescent="0.25">
      <c r="A76" s="49">
        <v>62</v>
      </c>
      <c r="B76" s="50" t="s">
        <v>123</v>
      </c>
      <c r="C76" s="50" t="s">
        <v>124</v>
      </c>
      <c r="D76" s="51" t="s">
        <v>47</v>
      </c>
      <c r="E76" s="18">
        <v>-4.4902154839986254E-2</v>
      </c>
      <c r="F76" s="18">
        <v>-3.8469266905607216E-2</v>
      </c>
      <c r="G76" s="18">
        <v>-0.33150748223143511</v>
      </c>
      <c r="H76" s="18">
        <v>0.19826604092198183</v>
      </c>
      <c r="I76" s="18">
        <v>0.12092529558742059</v>
      </c>
      <c r="J76" s="18">
        <v>0.35934640065382339</v>
      </c>
      <c r="K76" s="18">
        <v>1.3688612840966386E-2</v>
      </c>
      <c r="L76" s="18">
        <v>0.23380021002840437</v>
      </c>
      <c r="M76" s="18">
        <v>6.6035376094397691E-3</v>
      </c>
      <c r="N76" s="18">
        <v>5.263043093528879E-2</v>
      </c>
      <c r="O76" s="18">
        <v>-0.27629790774842039</v>
      </c>
      <c r="P76" s="18">
        <v>-0.42273457861524266</v>
      </c>
      <c r="Q76" s="18">
        <v>-0.4469501472988448</v>
      </c>
      <c r="R76" s="18">
        <v>-0.61495347819786095</v>
      </c>
    </row>
    <row r="77" spans="1:18" x14ac:dyDescent="0.25">
      <c r="A77" s="49">
        <v>63</v>
      </c>
      <c r="B77" s="50" t="s">
        <v>125</v>
      </c>
      <c r="C77" s="50" t="s">
        <v>126</v>
      </c>
      <c r="D77" s="51" t="s">
        <v>47</v>
      </c>
      <c r="E77" s="18">
        <v>0.9691063698745459</v>
      </c>
      <c r="F77" s="18">
        <v>0.66962008683891838</v>
      </c>
      <c r="G77" s="18">
        <v>0.85734706369138103</v>
      </c>
      <c r="H77" s="18">
        <v>1.0395321048291912</v>
      </c>
      <c r="I77" s="18">
        <v>0.92403107790933836</v>
      </c>
      <c r="J77" s="18">
        <v>0.72118250029531117</v>
      </c>
      <c r="K77" s="18">
        <v>0.81674767021046568</v>
      </c>
      <c r="L77" s="18">
        <v>0.72754982623528264</v>
      </c>
      <c r="M77" s="18">
        <v>0.87098356793910403</v>
      </c>
      <c r="N77" s="18">
        <v>0.79887898460391682</v>
      </c>
      <c r="O77" s="18">
        <v>0.86321638446512239</v>
      </c>
      <c r="P77" s="18">
        <v>0.85177628189423082</v>
      </c>
      <c r="Q77" s="18">
        <v>0.84334244974004657</v>
      </c>
      <c r="R77" s="18">
        <v>0.83642311623200172</v>
      </c>
    </row>
    <row r="78" spans="1:18" x14ac:dyDescent="0.25">
      <c r="A78" s="49">
        <f>A77+1</f>
        <v>64</v>
      </c>
      <c r="B78" s="50" t="s">
        <v>127</v>
      </c>
      <c r="C78" s="50" t="s">
        <v>128</v>
      </c>
      <c r="D78" s="51" t="s">
        <v>47</v>
      </c>
      <c r="E78" s="18">
        <v>0.93645871238431222</v>
      </c>
      <c r="F78" s="18">
        <v>1.079886806418471</v>
      </c>
      <c r="G78" s="18">
        <v>1.1637782255794087</v>
      </c>
      <c r="H78" s="18">
        <v>1.2268531621558318</v>
      </c>
      <c r="I78" s="18">
        <v>1.2653738357439588</v>
      </c>
      <c r="J78" s="18">
        <v>1.3205215845600251</v>
      </c>
      <c r="K78" s="18">
        <v>1.4607836502202871</v>
      </c>
      <c r="L78" s="18">
        <v>1.2895771258210629</v>
      </c>
      <c r="M78" s="18">
        <v>1.3902644137221061</v>
      </c>
      <c r="N78" s="18">
        <v>1.357104910175571</v>
      </c>
      <c r="O78" s="18">
        <v>1.6159972631044206</v>
      </c>
      <c r="P78" s="18">
        <v>1.7691683216130181</v>
      </c>
      <c r="Q78" s="18">
        <v>1.8009800189977747</v>
      </c>
      <c r="R78" s="18">
        <v>1.8876263619348164</v>
      </c>
    </row>
    <row r="79" spans="1:18" x14ac:dyDescent="0.25">
      <c r="A79" s="49">
        <f>A78+1</f>
        <v>65</v>
      </c>
      <c r="B79" s="50" t="s">
        <v>3</v>
      </c>
      <c r="C79" s="50" t="s">
        <v>22</v>
      </c>
      <c r="D79" s="51" t="s">
        <v>47</v>
      </c>
      <c r="E79" s="18">
        <f>E5/E74*100-100</f>
        <v>0.5183956882568026</v>
      </c>
      <c r="F79" s="18">
        <f t="shared" ref="F79:R79" si="13">F5/F74*100-100</f>
        <v>1.1682621994600453</v>
      </c>
      <c r="G79" s="18">
        <f t="shared" si="13"/>
        <v>2.7828000473853791</v>
      </c>
      <c r="H79" s="18">
        <f t="shared" si="13"/>
        <v>4.313405740493593</v>
      </c>
      <c r="I79" s="18">
        <f t="shared" si="13"/>
        <v>2.556847652560748</v>
      </c>
      <c r="J79" s="18">
        <f t="shared" si="13"/>
        <v>-3.3670047758895976</v>
      </c>
      <c r="K79" s="18">
        <f t="shared" si="13"/>
        <v>0.82788407579744216</v>
      </c>
      <c r="L79" s="18">
        <f t="shared" si="13"/>
        <v>1.52189019732036</v>
      </c>
      <c r="M79" s="18">
        <f t="shared" si="13"/>
        <v>-1.0098978484472667</v>
      </c>
      <c r="N79" s="18">
        <f t="shared" si="13"/>
        <v>-1.8168132636458552</v>
      </c>
      <c r="O79" s="18">
        <f t="shared" si="13"/>
        <v>-1.1379735256106756</v>
      </c>
      <c r="P79" s="18">
        <f t="shared" si="13"/>
        <v>-0.59322353533353578</v>
      </c>
      <c r="Q79" s="18">
        <f>Q5/Q74*100-100</f>
        <v>-0.20502886094860173</v>
      </c>
      <c r="R79" s="18">
        <f t="shared" si="13"/>
        <v>-1.2353472801123644E-2</v>
      </c>
    </row>
    <row r="80" spans="1:18" x14ac:dyDescent="0.25">
      <c r="A80" s="52">
        <f>A79+1</f>
        <v>66</v>
      </c>
      <c r="B80" s="53" t="s">
        <v>3</v>
      </c>
      <c r="C80" s="53" t="s">
        <v>22</v>
      </c>
      <c r="D80" s="54" t="s">
        <v>42</v>
      </c>
      <c r="E80" s="18">
        <f>E5-E74</f>
        <v>126.72391040947332</v>
      </c>
      <c r="F80" s="18">
        <f t="shared" ref="F80:R80" si="14">F5-F74</f>
        <v>290.4728827435938</v>
      </c>
      <c r="G80" s="18">
        <f t="shared" si="14"/>
        <v>703.59685116654873</v>
      </c>
      <c r="H80" s="18">
        <f t="shared" si="14"/>
        <v>1117.4710055655887</v>
      </c>
      <c r="I80" s="18">
        <f t="shared" si="14"/>
        <v>677.70437561732251</v>
      </c>
      <c r="J80" s="18">
        <f t="shared" si="14"/>
        <v>-913.86823544337676</v>
      </c>
      <c r="K80" s="18">
        <f t="shared" si="14"/>
        <v>229.85170889840083</v>
      </c>
      <c r="L80" s="18">
        <f t="shared" si="14"/>
        <v>432.0447998362506</v>
      </c>
      <c r="M80" s="18">
        <f t="shared" si="14"/>
        <v>-293.19870091880148</v>
      </c>
      <c r="N80" s="18">
        <f t="shared" si="14"/>
        <v>-539.11620598052832</v>
      </c>
      <c r="O80" s="18">
        <f t="shared" si="14"/>
        <v>-345.11794336536332</v>
      </c>
      <c r="P80" s="18">
        <f t="shared" si="14"/>
        <v>-183.86414359413175</v>
      </c>
      <c r="Q80" s="18">
        <f>Q5-Q74</f>
        <v>-64.94315733989788</v>
      </c>
      <c r="R80" s="18">
        <f t="shared" si="14"/>
        <v>-3.9955069881907548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D4DC-CF97-4B3B-8886-CBD620601C94}">
  <dimension ref="A1:Z80"/>
  <sheetViews>
    <sheetView zoomScale="70" zoomScaleNormal="70" workbookViewId="0"/>
  </sheetViews>
  <sheetFormatPr defaultRowHeight="15" x14ac:dyDescent="0.25"/>
  <cols>
    <col min="1" max="1" width="6.28515625" customWidth="1"/>
    <col min="2" max="2" width="32" customWidth="1"/>
    <col min="3" max="3" width="32.42578125" customWidth="1"/>
    <col min="4" max="4" width="23.140625" customWidth="1"/>
    <col min="5" max="16" width="11.5703125" customWidth="1"/>
    <col min="17" max="17" width="10.5703125" customWidth="1"/>
    <col min="18" max="18" width="11.140625" customWidth="1"/>
  </cols>
  <sheetData>
    <row r="1" spans="1:19" ht="20.25" x14ac:dyDescent="0.3">
      <c r="A1" s="2" t="s">
        <v>23</v>
      </c>
      <c r="B1" s="1"/>
      <c r="C1" s="1"/>
      <c r="D1" s="3"/>
      <c r="E1" s="23" t="s">
        <v>134</v>
      </c>
      <c r="F1" s="23" t="s">
        <v>133</v>
      </c>
      <c r="G1" s="23" t="s">
        <v>24</v>
      </c>
      <c r="H1" s="23" t="s">
        <v>25</v>
      </c>
      <c r="I1" s="23" t="s">
        <v>26</v>
      </c>
      <c r="J1" s="23" t="s">
        <v>27</v>
      </c>
      <c r="K1" s="23" t="s">
        <v>28</v>
      </c>
      <c r="L1" s="23" t="s">
        <v>29</v>
      </c>
      <c r="M1" s="23" t="s">
        <v>30</v>
      </c>
      <c r="N1" s="23" t="s">
        <v>31</v>
      </c>
      <c r="O1" s="23" t="s">
        <v>32</v>
      </c>
      <c r="P1" s="23" t="s">
        <v>33</v>
      </c>
      <c r="Q1" s="23" t="s">
        <v>34</v>
      </c>
      <c r="R1" s="23" t="s">
        <v>135</v>
      </c>
      <c r="S1" s="23"/>
    </row>
    <row r="2" spans="1:19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9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9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  <c r="P4" s="38">
        <v>2026</v>
      </c>
      <c r="Q4" s="13">
        <v>2027</v>
      </c>
      <c r="R4" s="13">
        <v>2028</v>
      </c>
    </row>
    <row r="5" spans="1:19" x14ac:dyDescent="0.25">
      <c r="A5" s="14">
        <v>1</v>
      </c>
      <c r="B5" s="15" t="s">
        <v>41</v>
      </c>
      <c r="C5" s="15" t="s">
        <v>1</v>
      </c>
      <c r="D5" s="16" t="s">
        <v>42</v>
      </c>
      <c r="E5" s="17">
        <v>24572.126</v>
      </c>
      <c r="F5" s="17">
        <v>25154.145</v>
      </c>
      <c r="G5" s="17">
        <v>25987.37</v>
      </c>
      <c r="H5" s="17">
        <v>27024.401000000002</v>
      </c>
      <c r="I5" s="17">
        <v>27183.17</v>
      </c>
      <c r="J5" s="17">
        <v>26228.007000000001</v>
      </c>
      <c r="K5" s="17">
        <v>27993.607</v>
      </c>
      <c r="L5" s="17">
        <v>28933.763999999999</v>
      </c>
      <c r="M5" s="17">
        <v>28760.160187158006</v>
      </c>
      <c r="N5" s="17">
        <v>29158.299824107613</v>
      </c>
      <c r="O5" s="17">
        <v>30007.390965962131</v>
      </c>
      <c r="P5" s="17">
        <v>30763.879796093257</v>
      </c>
      <c r="Q5" s="17">
        <v>31472.881735366729</v>
      </c>
      <c r="R5" s="17">
        <v>32198.72211896674</v>
      </c>
    </row>
    <row r="6" spans="1:19" x14ac:dyDescent="0.25">
      <c r="A6" s="14">
        <v>2</v>
      </c>
      <c r="B6" s="15" t="s">
        <v>43</v>
      </c>
      <c r="C6" s="15" t="s">
        <v>44</v>
      </c>
      <c r="D6" s="16" t="s">
        <v>42</v>
      </c>
      <c r="E6" s="18">
        <v>24572.126</v>
      </c>
      <c r="F6" s="18">
        <v>25371.324000000001</v>
      </c>
      <c r="G6" s="18">
        <v>26984.433000000001</v>
      </c>
      <c r="H6" s="18">
        <v>29153.556</v>
      </c>
      <c r="I6" s="18">
        <v>30572.868999999999</v>
      </c>
      <c r="J6" s="18">
        <v>30109.462</v>
      </c>
      <c r="K6" s="18">
        <v>33348.932000000001</v>
      </c>
      <c r="L6" s="18">
        <v>38870.027999999998</v>
      </c>
      <c r="M6" s="18">
        <v>40653.453009819452</v>
      </c>
      <c r="N6" s="18">
        <v>42326.095234016895</v>
      </c>
      <c r="O6" s="18">
        <v>44885.482401787929</v>
      </c>
      <c r="P6" s="18">
        <v>47259.509225518799</v>
      </c>
      <c r="Q6" s="18">
        <v>49654.089920289836</v>
      </c>
      <c r="R6" s="18">
        <v>52170.810954523098</v>
      </c>
    </row>
    <row r="7" spans="1:19" x14ac:dyDescent="0.25">
      <c r="A7" s="14">
        <v>3</v>
      </c>
      <c r="B7" s="15" t="s">
        <v>45</v>
      </c>
      <c r="C7" s="15" t="s">
        <v>46</v>
      </c>
      <c r="D7" s="16" t="s">
        <v>47</v>
      </c>
      <c r="E7" s="18">
        <v>3.8852600542676328</v>
      </c>
      <c r="F7" s="18">
        <v>2.3686147466442264</v>
      </c>
      <c r="G7" s="18">
        <v>3.3124759358745877</v>
      </c>
      <c r="H7" s="18">
        <v>3.9905192406926915</v>
      </c>
      <c r="I7" s="18">
        <v>0.58750238349406914</v>
      </c>
      <c r="J7" s="18">
        <v>-3.5138028419790572</v>
      </c>
      <c r="K7" s="18">
        <v>6.7317352782466457</v>
      </c>
      <c r="L7" s="18">
        <v>3.3584703821840378</v>
      </c>
      <c r="M7" s="18">
        <v>-0.600004247086531</v>
      </c>
      <c r="N7" s="18">
        <v>1.3843442955765681</v>
      </c>
      <c r="O7" s="18">
        <v>2.9120049762040736</v>
      </c>
      <c r="P7" s="18">
        <v>2.5210083442083402</v>
      </c>
      <c r="Q7" s="18">
        <v>2.3046570977809893</v>
      </c>
      <c r="R7" s="18">
        <v>2.3062406223335046</v>
      </c>
    </row>
    <row r="8" spans="1:19" x14ac:dyDescent="0.25">
      <c r="A8" s="14">
        <v>4</v>
      </c>
      <c r="B8" s="15" t="s">
        <v>48</v>
      </c>
      <c r="C8" s="15" t="s">
        <v>49</v>
      </c>
      <c r="D8" s="16" t="s">
        <v>47</v>
      </c>
      <c r="E8" s="18">
        <v>4.0054682588129822</v>
      </c>
      <c r="F8" s="18">
        <v>3.2524576831487906</v>
      </c>
      <c r="G8" s="18">
        <v>6.3580008674360045</v>
      </c>
      <c r="H8" s="18">
        <v>8.0384234866079964</v>
      </c>
      <c r="I8" s="18">
        <v>4.8684043895022455</v>
      </c>
      <c r="J8" s="18">
        <v>-1.5157458725905002</v>
      </c>
      <c r="K8" s="18">
        <v>10.758976696428519</v>
      </c>
      <c r="L8" s="18">
        <v>16.555540669188431</v>
      </c>
      <c r="M8" s="18">
        <v>4.5881752640349447</v>
      </c>
      <c r="N8" s="18">
        <v>4.114391522396474</v>
      </c>
      <c r="O8" s="18">
        <v>6.0468303386372924</v>
      </c>
      <c r="P8" s="18">
        <v>5.2890749897260605</v>
      </c>
      <c r="Q8" s="18">
        <v>5.0668759240479773</v>
      </c>
      <c r="R8" s="18">
        <v>5.0685070218251553</v>
      </c>
    </row>
    <row r="9" spans="1:19" x14ac:dyDescent="0.25">
      <c r="A9" s="30"/>
      <c r="B9" s="20" t="s">
        <v>131</v>
      </c>
      <c r="C9" s="20" t="s">
        <v>50</v>
      </c>
      <c r="D9" s="26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  <c r="P9" s="38">
        <v>2026</v>
      </c>
      <c r="Q9" s="13">
        <v>2027</v>
      </c>
      <c r="R9" s="13">
        <v>2028</v>
      </c>
    </row>
    <row r="10" spans="1:19" x14ac:dyDescent="0.25">
      <c r="A10" s="32">
        <f>A8+1</f>
        <v>5</v>
      </c>
      <c r="B10" s="24" t="s">
        <v>5</v>
      </c>
      <c r="C10" s="24" t="s">
        <v>6</v>
      </c>
      <c r="D10" s="27" t="s">
        <v>42</v>
      </c>
      <c r="E10" s="44">
        <v>14709.929</v>
      </c>
      <c r="F10" s="44">
        <v>15223.714</v>
      </c>
      <c r="G10" s="44">
        <v>15669.319</v>
      </c>
      <c r="H10" s="44">
        <v>16144.198</v>
      </c>
      <c r="I10" s="44">
        <v>16147.659</v>
      </c>
      <c r="J10" s="44">
        <v>15450.178</v>
      </c>
      <c r="K10" s="44">
        <v>16575.665000000001</v>
      </c>
      <c r="L10" s="44">
        <v>17568.189999999999</v>
      </c>
      <c r="M10" s="44">
        <v>17327.012057004231</v>
      </c>
      <c r="N10" s="44">
        <v>17657.890346562861</v>
      </c>
      <c r="O10" s="44">
        <v>18103.957816774429</v>
      </c>
      <c r="P10" s="44">
        <v>18597.288321110504</v>
      </c>
      <c r="Q10" s="44">
        <v>19062.220529138263</v>
      </c>
      <c r="R10" s="44">
        <v>19538.776042366717</v>
      </c>
    </row>
    <row r="11" spans="1:19" x14ac:dyDescent="0.25">
      <c r="A11" s="32">
        <f t="shared" ref="A11:A16" si="0">A10+1</f>
        <v>6</v>
      </c>
      <c r="B11" s="24" t="s">
        <v>51</v>
      </c>
      <c r="C11" s="24" t="s">
        <v>7</v>
      </c>
      <c r="D11" s="27" t="s">
        <v>42</v>
      </c>
      <c r="E11" s="44">
        <v>4442.4480000000003</v>
      </c>
      <c r="F11" s="44">
        <v>4534.4690000000001</v>
      </c>
      <c r="G11" s="44">
        <v>4692.223</v>
      </c>
      <c r="H11" s="44">
        <v>4774.2640000000001</v>
      </c>
      <c r="I11" s="44">
        <v>5040.2849999999999</v>
      </c>
      <c r="J11" s="44">
        <v>5146.6049999999996</v>
      </c>
      <c r="K11" s="44">
        <v>5327.1589999999997</v>
      </c>
      <c r="L11" s="44">
        <v>5478.7749999999996</v>
      </c>
      <c r="M11" s="44">
        <v>5831.5636746345872</v>
      </c>
      <c r="N11" s="44">
        <v>6222.2924379542392</v>
      </c>
      <c r="O11" s="44">
        <v>6585.7049098571615</v>
      </c>
      <c r="P11" s="44">
        <v>6788.2264324591952</v>
      </c>
      <c r="Q11" s="44">
        <v>6991.8732254329716</v>
      </c>
      <c r="R11" s="44">
        <v>7201.6294221959606</v>
      </c>
    </row>
    <row r="12" spans="1:19" x14ac:dyDescent="0.25">
      <c r="A12" s="32">
        <f t="shared" si="0"/>
        <v>7</v>
      </c>
      <c r="B12" s="24" t="s">
        <v>52</v>
      </c>
      <c r="C12" s="24" t="s">
        <v>8</v>
      </c>
      <c r="D12" s="27" t="s">
        <v>42</v>
      </c>
      <c r="E12" s="44">
        <v>5849.4169999999995</v>
      </c>
      <c r="F12" s="44">
        <v>5783.1709999999975</v>
      </c>
      <c r="G12" s="44">
        <v>6383.8829999999998</v>
      </c>
      <c r="H12" s="44">
        <v>7228.512999999999</v>
      </c>
      <c r="I12" s="44">
        <v>7301.1560000000009</v>
      </c>
      <c r="J12" s="44">
        <v>6662.7879999999986</v>
      </c>
      <c r="K12" s="44">
        <v>8323.2789999999968</v>
      </c>
      <c r="L12" s="44">
        <v>8514.5880000000034</v>
      </c>
      <c r="M12" s="44">
        <v>9001.6124621556919</v>
      </c>
      <c r="N12" s="44">
        <v>9277.0899258922818</v>
      </c>
      <c r="O12" s="44">
        <v>9590.4196504559604</v>
      </c>
      <c r="P12" s="44">
        <v>9800.0059077600981</v>
      </c>
      <c r="Q12" s="44">
        <v>10014.304506178069</v>
      </c>
      <c r="R12" s="44">
        <v>10234.544620431576</v>
      </c>
    </row>
    <row r="13" spans="1:19" x14ac:dyDescent="0.25">
      <c r="A13" s="32">
        <f t="shared" si="0"/>
        <v>8</v>
      </c>
      <c r="B13" s="24" t="s">
        <v>53</v>
      </c>
      <c r="C13" s="24" t="s">
        <v>9</v>
      </c>
      <c r="D13" s="27" t="s">
        <v>42</v>
      </c>
      <c r="E13" s="44">
        <v>5372.2070000000003</v>
      </c>
      <c r="F13" s="44">
        <v>4929.4489999999996</v>
      </c>
      <c r="G13" s="44">
        <v>5491.9539999999997</v>
      </c>
      <c r="H13" s="44">
        <v>6136.98</v>
      </c>
      <c r="I13" s="44">
        <v>6228.6350000000002</v>
      </c>
      <c r="J13" s="44">
        <v>6094.384</v>
      </c>
      <c r="K13" s="44">
        <v>6534.5820000000003</v>
      </c>
      <c r="L13" s="44">
        <v>6570.8990000000003</v>
      </c>
      <c r="M13" s="44">
        <v>6952.591764662724</v>
      </c>
      <c r="N13" s="44">
        <v>7220.2111480471503</v>
      </c>
      <c r="O13" s="44">
        <v>7520.8046680152365</v>
      </c>
      <c r="P13" s="44">
        <v>7729.3220375215269</v>
      </c>
      <c r="Q13" s="44">
        <v>7943.6206359394964</v>
      </c>
      <c r="R13" s="44">
        <v>8163.8607501930046</v>
      </c>
    </row>
    <row r="14" spans="1:19" x14ac:dyDescent="0.25">
      <c r="A14" s="32">
        <f t="shared" si="0"/>
        <v>9</v>
      </c>
      <c r="B14" s="24" t="s">
        <v>54</v>
      </c>
      <c r="C14" s="24" t="s">
        <v>10</v>
      </c>
      <c r="D14" s="27" t="s">
        <v>42</v>
      </c>
      <c r="E14" s="44">
        <v>477.20999999999913</v>
      </c>
      <c r="F14" s="44">
        <v>853.72199999999793</v>
      </c>
      <c r="G14" s="44">
        <v>891.92900000000009</v>
      </c>
      <c r="H14" s="44">
        <v>1091.5329999999994</v>
      </c>
      <c r="I14" s="44">
        <v>1072.5210000000006</v>
      </c>
      <c r="J14" s="44">
        <v>568.40399999999863</v>
      </c>
      <c r="K14" s="44">
        <v>1788.6969999999965</v>
      </c>
      <c r="L14" s="44">
        <v>1943.6890000000021</v>
      </c>
      <c r="M14" s="44">
        <v>2049.0206974929679</v>
      </c>
      <c r="N14" s="44">
        <v>2056.8787778451319</v>
      </c>
      <c r="O14" s="44">
        <v>2069.6149824407235</v>
      </c>
      <c r="P14" s="44">
        <v>2070.6838702385712</v>
      </c>
      <c r="Q14" s="44">
        <v>2070.6838702385712</v>
      </c>
      <c r="R14" s="44">
        <v>2070.6838702385712</v>
      </c>
    </row>
    <row r="15" spans="1:19" x14ac:dyDescent="0.25">
      <c r="A15" s="32">
        <f t="shared" si="0"/>
        <v>10</v>
      </c>
      <c r="B15" s="24" t="s">
        <v>11</v>
      </c>
      <c r="C15" s="24" t="s">
        <v>12</v>
      </c>
      <c r="D15" s="27" t="s">
        <v>42</v>
      </c>
      <c r="E15" s="44">
        <v>14810.942999999999</v>
      </c>
      <c r="F15" s="44">
        <v>15396.799000000001</v>
      </c>
      <c r="G15" s="44">
        <v>16374.803</v>
      </c>
      <c r="H15" s="44">
        <v>17096.127</v>
      </c>
      <c r="I15" s="44">
        <v>17317.983</v>
      </c>
      <c r="J15" s="44">
        <v>17379.468000000001</v>
      </c>
      <c r="K15" s="44">
        <v>18951.373</v>
      </c>
      <c r="L15" s="44">
        <v>20906.13</v>
      </c>
      <c r="M15" s="44">
        <v>19589.158095177387</v>
      </c>
      <c r="N15" s="44">
        <v>19434.202728157044</v>
      </c>
      <c r="O15" s="44">
        <v>20076.701278959546</v>
      </c>
      <c r="P15" s="44">
        <v>20898.852230534587</v>
      </c>
      <c r="Q15" s="44">
        <v>21734.806319755971</v>
      </c>
      <c r="R15" s="44">
        <v>22604.198572546211</v>
      </c>
    </row>
    <row r="16" spans="1:19" x14ac:dyDescent="0.25">
      <c r="A16" s="32">
        <f t="shared" si="0"/>
        <v>11</v>
      </c>
      <c r="B16" s="24" t="s">
        <v>13</v>
      </c>
      <c r="C16" s="24" t="s">
        <v>14</v>
      </c>
      <c r="D16" s="27" t="s">
        <v>42</v>
      </c>
      <c r="E16" s="44">
        <v>15240.611000000001</v>
      </c>
      <c r="F16" s="44">
        <v>15784.008</v>
      </c>
      <c r="G16" s="44">
        <v>17132.858</v>
      </c>
      <c r="H16" s="44">
        <v>18218.701000000001</v>
      </c>
      <c r="I16" s="44">
        <v>18623.913</v>
      </c>
      <c r="J16" s="44">
        <v>18411.031999999999</v>
      </c>
      <c r="K16" s="44">
        <v>21183.868999999999</v>
      </c>
      <c r="L16" s="44">
        <v>23533.919000000002</v>
      </c>
      <c r="M16" s="44">
        <v>22989.186101813888</v>
      </c>
      <c r="N16" s="44">
        <v>23433.175614458814</v>
      </c>
      <c r="O16" s="44">
        <v>24349.392690084966</v>
      </c>
      <c r="P16" s="44">
        <v>25320.493095771133</v>
      </c>
      <c r="Q16" s="44">
        <v>26330.322845138544</v>
      </c>
      <c r="R16" s="44">
        <v>27380.426538573724</v>
      </c>
    </row>
    <row r="17" spans="1:18" x14ac:dyDescent="0.25">
      <c r="A17" s="19"/>
      <c r="B17" s="20" t="s">
        <v>55</v>
      </c>
      <c r="C17" s="28" t="s">
        <v>56</v>
      </c>
      <c r="D17" s="29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  <c r="P17" s="38">
        <v>2026</v>
      </c>
      <c r="Q17" s="13">
        <v>2027</v>
      </c>
      <c r="R17" s="13">
        <v>2028</v>
      </c>
    </row>
    <row r="18" spans="1:18" x14ac:dyDescent="0.25">
      <c r="A18" s="14">
        <f>A16+1</f>
        <v>12</v>
      </c>
      <c r="B18" s="24" t="s">
        <v>5</v>
      </c>
      <c r="C18" s="24" t="s">
        <v>6</v>
      </c>
      <c r="D18" s="27" t="s">
        <v>47</v>
      </c>
      <c r="E18" s="18">
        <v>2.2447452133450128</v>
      </c>
      <c r="F18" s="18">
        <v>3.492776885598829</v>
      </c>
      <c r="G18" s="18">
        <v>2.9270452663522093</v>
      </c>
      <c r="H18" s="18">
        <v>3.0306294740696842</v>
      </c>
      <c r="I18" s="18">
        <v>2.1438042323310924E-2</v>
      </c>
      <c r="J18" s="18">
        <v>-4.3193939133839763</v>
      </c>
      <c r="K18" s="18">
        <v>7.2846215752336434</v>
      </c>
      <c r="L18" s="18">
        <v>5.9878442282707738</v>
      </c>
      <c r="M18" s="18">
        <v>-1.3728104204005547</v>
      </c>
      <c r="N18" s="18">
        <v>1.9096096226520274</v>
      </c>
      <c r="O18" s="18">
        <v>2.5261651389651689</v>
      </c>
      <c r="P18" s="18">
        <v>2.7249870405628798</v>
      </c>
      <c r="Q18" s="18">
        <v>2.5</v>
      </c>
      <c r="R18" s="18">
        <v>2.5</v>
      </c>
    </row>
    <row r="19" spans="1:18" x14ac:dyDescent="0.25">
      <c r="A19" s="14">
        <f t="shared" ref="A19:A24" si="1">A18+1</f>
        <v>13</v>
      </c>
      <c r="B19" s="24" t="s">
        <v>51</v>
      </c>
      <c r="C19" s="24" t="s">
        <v>7</v>
      </c>
      <c r="D19" s="27" t="s">
        <v>47</v>
      </c>
      <c r="E19" s="18">
        <v>1.467429202085512</v>
      </c>
      <c r="F19" s="18">
        <v>2.0714029742160136</v>
      </c>
      <c r="G19" s="18">
        <v>3.4789961073722111</v>
      </c>
      <c r="H19" s="18">
        <v>1.7484463121211462</v>
      </c>
      <c r="I19" s="18">
        <v>5.5719792621438557</v>
      </c>
      <c r="J19" s="18">
        <v>2.1094045277201445</v>
      </c>
      <c r="K19" s="18">
        <v>3.5082156100963715</v>
      </c>
      <c r="L19" s="18">
        <v>2.8460948884762018</v>
      </c>
      <c r="M19" s="18">
        <v>6.4391889543663865</v>
      </c>
      <c r="N19" s="18">
        <v>6.7002400234296573</v>
      </c>
      <c r="O19" s="18">
        <v>5.8404916761257937</v>
      </c>
      <c r="P19" s="18">
        <v>3.0751684956140224</v>
      </c>
      <c r="Q19" s="18">
        <v>3</v>
      </c>
      <c r="R19" s="18">
        <v>3</v>
      </c>
    </row>
    <row r="20" spans="1:18" x14ac:dyDescent="0.25">
      <c r="A20" s="14">
        <f t="shared" si="1"/>
        <v>14</v>
      </c>
      <c r="B20" s="24" t="s">
        <v>52</v>
      </c>
      <c r="C20" s="24" t="s">
        <v>8</v>
      </c>
      <c r="D20" s="27" t="s">
        <v>47</v>
      </c>
      <c r="E20" s="18">
        <v>6.3827461632921256</v>
      </c>
      <c r="F20" s="18">
        <v>-1.1325231215350584</v>
      </c>
      <c r="G20" s="18">
        <v>10.387242569863545</v>
      </c>
      <c r="H20" s="18">
        <v>13.230662278741633</v>
      </c>
      <c r="I20" s="18">
        <v>1.0049508107684346</v>
      </c>
      <c r="J20" s="18">
        <v>-8.7433825547625901</v>
      </c>
      <c r="K20" s="18">
        <v>24.921864540789812</v>
      </c>
      <c r="L20" s="18">
        <v>2.2984811634934488</v>
      </c>
      <c r="M20" s="18">
        <v>5.7198828898789742</v>
      </c>
      <c r="N20" s="18">
        <v>3.060312415078343</v>
      </c>
      <c r="O20" s="18">
        <v>3.3774570157951871</v>
      </c>
      <c r="P20" s="18">
        <v>2.1853710780442555</v>
      </c>
      <c r="Q20" s="18">
        <v>2.1867190737944213</v>
      </c>
      <c r="R20" s="18">
        <v>2.1992552165518475</v>
      </c>
    </row>
    <row r="21" spans="1:18" x14ac:dyDescent="0.25">
      <c r="A21" s="14">
        <f t="shared" si="1"/>
        <v>15</v>
      </c>
      <c r="B21" s="24" t="s">
        <v>53</v>
      </c>
      <c r="C21" s="24" t="s">
        <v>9</v>
      </c>
      <c r="D21" s="27" t="s">
        <v>47</v>
      </c>
      <c r="E21" s="18">
        <v>-1.9995731344699266</v>
      </c>
      <c r="F21" s="18">
        <v>-8.2416407260554365</v>
      </c>
      <c r="G21" s="18">
        <v>11.411113087892772</v>
      </c>
      <c r="H21" s="18">
        <v>11.744927215340837</v>
      </c>
      <c r="I21" s="18">
        <v>1.4934870245625831</v>
      </c>
      <c r="J21" s="18">
        <v>-2.1553839645443986</v>
      </c>
      <c r="K21" s="18">
        <v>7.2230105618549914</v>
      </c>
      <c r="L21" s="18">
        <v>0.55576622957673294</v>
      </c>
      <c r="M21" s="18">
        <v>5.8088362743472999</v>
      </c>
      <c r="N21" s="18">
        <v>3.849203181245727</v>
      </c>
      <c r="O21" s="18">
        <v>4.1632233989360259</v>
      </c>
      <c r="P21" s="18">
        <v>2.7725406882734376</v>
      </c>
      <c r="Q21" s="18">
        <v>2.7725406882734376</v>
      </c>
      <c r="R21" s="18">
        <v>2.7725406882734376</v>
      </c>
    </row>
    <row r="22" spans="1:18" x14ac:dyDescent="0.25">
      <c r="A22" s="14">
        <f t="shared" si="1"/>
        <v>16</v>
      </c>
      <c r="B22" s="24" t="s">
        <v>54</v>
      </c>
      <c r="C22" s="24" t="s">
        <v>57</v>
      </c>
      <c r="D22" s="27" t="s">
        <v>58</v>
      </c>
      <c r="E22" s="39" t="s">
        <v>58</v>
      </c>
      <c r="F22" s="39" t="s">
        <v>58</v>
      </c>
      <c r="G22" s="39" t="s">
        <v>58</v>
      </c>
      <c r="H22" s="39" t="s">
        <v>58</v>
      </c>
      <c r="I22" s="39" t="s">
        <v>58</v>
      </c>
      <c r="J22" s="39" t="s">
        <v>58</v>
      </c>
      <c r="K22" s="39" t="s">
        <v>58</v>
      </c>
      <c r="L22" s="39" t="s">
        <v>58</v>
      </c>
      <c r="M22" s="39" t="s">
        <v>58</v>
      </c>
      <c r="N22" s="39" t="s">
        <v>58</v>
      </c>
      <c r="O22" s="39" t="s">
        <v>58</v>
      </c>
      <c r="P22" s="39" t="s">
        <v>58</v>
      </c>
      <c r="Q22" s="39" t="s">
        <v>58</v>
      </c>
      <c r="R22" s="39" t="s">
        <v>58</v>
      </c>
    </row>
    <row r="23" spans="1:18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v>2.973656482703646</v>
      </c>
      <c r="F23" s="18">
        <v>3.9555617761812982</v>
      </c>
      <c r="G23" s="18">
        <v>6.3519956323388982</v>
      </c>
      <c r="H23" s="18">
        <v>4.4050850565958086</v>
      </c>
      <c r="I23" s="18">
        <v>1.2976974258555742</v>
      </c>
      <c r="J23" s="18">
        <v>0.35503557198317992</v>
      </c>
      <c r="K23" s="18">
        <v>9.0446094207256493</v>
      </c>
      <c r="L23" s="18">
        <v>10.314593037665404</v>
      </c>
      <c r="M23" s="18">
        <v>-6.2994533413052238</v>
      </c>
      <c r="N23" s="18">
        <v>-0.79102617002457976</v>
      </c>
      <c r="O23" s="18">
        <v>3.3060195974575493</v>
      </c>
      <c r="P23" s="18">
        <v>4.0950499793342914</v>
      </c>
      <c r="Q23" s="18">
        <v>4</v>
      </c>
      <c r="R23" s="18">
        <v>4</v>
      </c>
    </row>
    <row r="24" spans="1:18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v>1.6465073619400243</v>
      </c>
      <c r="F24" s="18">
        <v>3.5654541671590323</v>
      </c>
      <c r="G24" s="18">
        <v>8.5456748374683968</v>
      </c>
      <c r="H24" s="18">
        <v>6.3377808886293252</v>
      </c>
      <c r="I24" s="18">
        <v>2.2241541809155336</v>
      </c>
      <c r="J24" s="18">
        <v>-1.1430519461726476</v>
      </c>
      <c r="K24" s="18">
        <v>15.060736410647692</v>
      </c>
      <c r="L24" s="18">
        <v>11.093582574552372</v>
      </c>
      <c r="M24" s="18">
        <v>-2.3146714246195614</v>
      </c>
      <c r="N24" s="18">
        <v>1.9312972224357878</v>
      </c>
      <c r="O24" s="18">
        <v>3.9099142630110322</v>
      </c>
      <c r="P24" s="18">
        <v>3.9881914840594703</v>
      </c>
      <c r="Q24" s="18">
        <v>3.9881914840594703</v>
      </c>
      <c r="R24" s="18">
        <v>3.9881914840594703</v>
      </c>
    </row>
    <row r="25" spans="1:18" x14ac:dyDescent="0.25">
      <c r="A25" s="19"/>
      <c r="B25" s="20" t="s">
        <v>59</v>
      </c>
      <c r="C25" s="20" t="s">
        <v>60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  <c r="P25" s="38">
        <v>2026</v>
      </c>
      <c r="Q25" s="13">
        <v>2027</v>
      </c>
      <c r="R25" s="13">
        <v>2028</v>
      </c>
    </row>
    <row r="26" spans="1:18" x14ac:dyDescent="0.25">
      <c r="A26" s="32">
        <f>A24+1</f>
        <v>19</v>
      </c>
      <c r="B26" s="24" t="s">
        <v>5</v>
      </c>
      <c r="C26" s="24" t="s">
        <v>6</v>
      </c>
      <c r="D26" s="27" t="s">
        <v>42</v>
      </c>
      <c r="E26" s="42">
        <v>14709.929</v>
      </c>
      <c r="F26" s="42">
        <v>15398.156000000001</v>
      </c>
      <c r="G26" s="42">
        <v>16368.625</v>
      </c>
      <c r="H26" s="42">
        <v>17375.474999999999</v>
      </c>
      <c r="I26" s="42">
        <v>17952.467000000001</v>
      </c>
      <c r="J26" s="42">
        <v>17167.435000000001</v>
      </c>
      <c r="K26" s="42">
        <v>19043.704000000002</v>
      </c>
      <c r="L26" s="42">
        <v>23198.438999999998</v>
      </c>
      <c r="M26" s="42">
        <v>24847.64569547298</v>
      </c>
      <c r="N26" s="42">
        <v>25727.292948335031</v>
      </c>
      <c r="O26" s="42">
        <v>27036.637025345197</v>
      </c>
      <c r="P26" s="42">
        <v>28467.716427502124</v>
      </c>
      <c r="Q26" s="42">
        <v>29908.894571644414</v>
      </c>
      <c r="R26" s="42">
        <v>31423.032359333905</v>
      </c>
    </row>
    <row r="27" spans="1:18" x14ac:dyDescent="0.25">
      <c r="A27" s="32">
        <f t="shared" ref="A27:A32" si="2">A26+1</f>
        <v>20</v>
      </c>
      <c r="B27" s="24" t="s">
        <v>51</v>
      </c>
      <c r="C27" s="24" t="s">
        <v>7</v>
      </c>
      <c r="D27" s="27" t="s">
        <v>42</v>
      </c>
      <c r="E27" s="42">
        <v>4442.4480000000003</v>
      </c>
      <c r="F27" s="42">
        <v>4526.3670000000002</v>
      </c>
      <c r="G27" s="42">
        <v>4857.4799999999996</v>
      </c>
      <c r="H27" s="42">
        <v>5218.3159999999998</v>
      </c>
      <c r="I27" s="42">
        <v>5856.8980000000001</v>
      </c>
      <c r="J27" s="42">
        <v>6104.875</v>
      </c>
      <c r="K27" s="42">
        <v>7015.5879999999997</v>
      </c>
      <c r="L27" s="42">
        <v>7395.7020000000002</v>
      </c>
      <c r="M27" s="42">
        <v>7874.8641442288845</v>
      </c>
      <c r="N27" s="42">
        <v>8528.6460553626403</v>
      </c>
      <c r="O27" s="42">
        <v>9203.0111157583451</v>
      </c>
      <c r="P27" s="42">
        <v>9599.1876856622475</v>
      </c>
      <c r="Q27" s="42">
        <v>9935.1592546604261</v>
      </c>
      <c r="R27" s="42">
        <v>10282.889828573539</v>
      </c>
    </row>
    <row r="28" spans="1:18" x14ac:dyDescent="0.25">
      <c r="A28" s="32">
        <f t="shared" si="2"/>
        <v>21</v>
      </c>
      <c r="B28" s="24" t="s">
        <v>52</v>
      </c>
      <c r="C28" s="24" t="s">
        <v>8</v>
      </c>
      <c r="D28" s="27" t="s">
        <v>42</v>
      </c>
      <c r="E28" s="42">
        <v>5849.4169999999995</v>
      </c>
      <c r="F28" s="42">
        <v>5369.7909999999965</v>
      </c>
      <c r="G28" s="42">
        <v>5940.0499999999947</v>
      </c>
      <c r="H28" s="42">
        <v>6765.3019999999988</v>
      </c>
      <c r="I28" s="42">
        <v>6977.8449999999984</v>
      </c>
      <c r="J28" s="42">
        <v>6444.1349999999975</v>
      </c>
      <c r="K28" s="42">
        <v>8340.6479999999974</v>
      </c>
      <c r="L28" s="42">
        <v>10036.590999999989</v>
      </c>
      <c r="M28" s="42">
        <v>9435.2781212421178</v>
      </c>
      <c r="N28" s="42">
        <v>9882.320243197024</v>
      </c>
      <c r="O28" s="42">
        <v>10522.570968621754</v>
      </c>
      <c r="P28" s="42">
        <v>11102.799538069768</v>
      </c>
      <c r="Q28" s="42">
        <v>11778.432137319443</v>
      </c>
      <c r="R28" s="42">
        <v>12489.911630996712</v>
      </c>
    </row>
    <row r="29" spans="1:18" x14ac:dyDescent="0.25">
      <c r="A29" s="32">
        <f t="shared" si="2"/>
        <v>22</v>
      </c>
      <c r="B29" s="24" t="s">
        <v>53</v>
      </c>
      <c r="C29" s="24" t="s">
        <v>9</v>
      </c>
      <c r="D29" s="27" t="s">
        <v>42</v>
      </c>
      <c r="E29" s="42">
        <v>5372.2070000000003</v>
      </c>
      <c r="F29" s="42">
        <v>4898.6989999999996</v>
      </c>
      <c r="G29" s="42">
        <v>5558.5929999999998</v>
      </c>
      <c r="H29" s="42">
        <v>6448.2539999999999</v>
      </c>
      <c r="I29" s="42">
        <v>6734.8530000000001</v>
      </c>
      <c r="J29" s="42">
        <v>6752.1459999999997</v>
      </c>
      <c r="K29" s="42">
        <v>7461.4089999999997</v>
      </c>
      <c r="L29" s="42">
        <v>8452.5879999999997</v>
      </c>
      <c r="M29" s="42">
        <v>9507.0308527306279</v>
      </c>
      <c r="N29" s="42">
        <v>10263.992810616004</v>
      </c>
      <c r="O29" s="42">
        <v>11118.957991411587</v>
      </c>
      <c r="P29" s="42">
        <v>11655.780338352215</v>
      </c>
      <c r="Q29" s="42">
        <v>12218.520422584181</v>
      </c>
      <c r="R29" s="42">
        <v>12808.429550261435</v>
      </c>
    </row>
    <row r="30" spans="1:18" x14ac:dyDescent="0.25">
      <c r="A30" s="32">
        <f t="shared" si="2"/>
        <v>23</v>
      </c>
      <c r="B30" s="24" t="s">
        <v>54</v>
      </c>
      <c r="C30" s="24" t="s">
        <v>57</v>
      </c>
      <c r="D30" s="27" t="s">
        <v>42</v>
      </c>
      <c r="E30" s="42">
        <v>477.20999999999913</v>
      </c>
      <c r="F30" s="42">
        <v>471.09199999999691</v>
      </c>
      <c r="G30" s="42">
        <v>381.45699999999488</v>
      </c>
      <c r="H30" s="42">
        <v>317.04799999999886</v>
      </c>
      <c r="I30" s="42">
        <v>242.99199999999837</v>
      </c>
      <c r="J30" s="42">
        <v>-308.01100000000224</v>
      </c>
      <c r="K30" s="42">
        <v>879.23899999999776</v>
      </c>
      <c r="L30" s="42">
        <v>1584.0029999999897</v>
      </c>
      <c r="M30" s="42">
        <v>-71.752731488510108</v>
      </c>
      <c r="N30" s="42">
        <v>-381.67256741898018</v>
      </c>
      <c r="O30" s="42">
        <v>-596.38702278983328</v>
      </c>
      <c r="P30" s="42">
        <v>-552.98080028244658</v>
      </c>
      <c r="Q30" s="42">
        <v>-440.08828526473735</v>
      </c>
      <c r="R30" s="42">
        <v>-318.51791926472288</v>
      </c>
    </row>
    <row r="31" spans="1:18" x14ac:dyDescent="0.25">
      <c r="A31" s="32">
        <f t="shared" si="2"/>
        <v>24</v>
      </c>
      <c r="B31" s="24" t="s">
        <v>11</v>
      </c>
      <c r="C31" s="24" t="s">
        <v>12</v>
      </c>
      <c r="D31" s="27" t="s">
        <v>42</v>
      </c>
      <c r="E31" s="42">
        <v>14810.942999999999</v>
      </c>
      <c r="F31" s="42">
        <v>15123.106</v>
      </c>
      <c r="G31" s="42">
        <v>16619.561000000002</v>
      </c>
      <c r="H31" s="42">
        <v>17917.467000000001</v>
      </c>
      <c r="I31" s="42">
        <v>18350.150000000001</v>
      </c>
      <c r="J31" s="42">
        <v>18291.886999999999</v>
      </c>
      <c r="K31" s="42">
        <v>21540.489000000001</v>
      </c>
      <c r="L31" s="42">
        <v>27981.044999999998</v>
      </c>
      <c r="M31" s="42">
        <v>25946.514999561899</v>
      </c>
      <c r="N31" s="42">
        <v>26476.634522427779</v>
      </c>
      <c r="O31" s="42">
        <v>28282.396120040463</v>
      </c>
      <c r="P31" s="42">
        <v>30392.600473226743</v>
      </c>
      <c r="Q31" s="42">
        <v>32630.428937306922</v>
      </c>
      <c r="R31" s="42">
        <v>35033.030278885984</v>
      </c>
    </row>
    <row r="32" spans="1:18" x14ac:dyDescent="0.25">
      <c r="A32" s="32">
        <f t="shared" si="2"/>
        <v>25</v>
      </c>
      <c r="B32" s="24" t="s">
        <v>13</v>
      </c>
      <c r="C32" s="24" t="s">
        <v>14</v>
      </c>
      <c r="D32" s="27" t="s">
        <v>42</v>
      </c>
      <c r="E32" s="42">
        <v>15240.611000000001</v>
      </c>
      <c r="F32" s="42">
        <v>15046.096</v>
      </c>
      <c r="G32" s="42">
        <v>16801.282999999999</v>
      </c>
      <c r="H32" s="42">
        <v>18123.004000000001</v>
      </c>
      <c r="I32" s="42">
        <v>18564.491000000002</v>
      </c>
      <c r="J32" s="42">
        <v>17898.87</v>
      </c>
      <c r="K32" s="42">
        <v>22591.496999999999</v>
      </c>
      <c r="L32" s="42">
        <v>29741.749</v>
      </c>
      <c r="M32" s="42">
        <v>27450.849950686435</v>
      </c>
      <c r="N32" s="42">
        <v>28288.798535305566</v>
      </c>
      <c r="O32" s="42">
        <v>30159.13282797781</v>
      </c>
      <c r="P32" s="42">
        <v>32302.794898942087</v>
      </c>
      <c r="Q32" s="42">
        <v>34598.824980641344</v>
      </c>
      <c r="R32" s="42">
        <v>37058.05314326704</v>
      </c>
    </row>
    <row r="33" spans="1:18" x14ac:dyDescent="0.25">
      <c r="A33" s="31"/>
      <c r="B33" s="12" t="s">
        <v>61</v>
      </c>
      <c r="C33" s="12" t="s">
        <v>62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  <c r="P33" s="38">
        <v>2026</v>
      </c>
      <c r="Q33" s="13">
        <v>2027</v>
      </c>
      <c r="R33" s="13">
        <v>2028</v>
      </c>
    </row>
    <row r="34" spans="1:18" x14ac:dyDescent="0.25">
      <c r="A34" s="14">
        <f>A32+1</f>
        <v>26</v>
      </c>
      <c r="B34" s="1" t="s">
        <v>63</v>
      </c>
      <c r="C34" s="1" t="s">
        <v>64</v>
      </c>
      <c r="D34" s="3" t="s">
        <v>47</v>
      </c>
      <c r="E34" s="18">
        <v>0.1157124740146287</v>
      </c>
      <c r="F34" s="18">
        <v>0.86339249455707545</v>
      </c>
      <c r="G34" s="18">
        <v>2.9478772084135869</v>
      </c>
      <c r="H34" s="18">
        <v>3.8925704722621504</v>
      </c>
      <c r="I34" s="18">
        <v>4.2558985008764409</v>
      </c>
      <c r="J34" s="18">
        <v>2.0708215560783572</v>
      </c>
      <c r="K34" s="18">
        <v>3.7732370861234301</v>
      </c>
      <c r="L34" s="18">
        <v>12.768252314692916</v>
      </c>
      <c r="M34" s="18">
        <v>5.2194967130764667</v>
      </c>
      <c r="N34" s="18">
        <v>2.6927700186734</v>
      </c>
      <c r="O34" s="18">
        <v>3.0461221343010862</v>
      </c>
      <c r="P34" s="18">
        <v>2.6999994344808869</v>
      </c>
      <c r="Q34" s="18">
        <v>2.699993240412212</v>
      </c>
      <c r="R34" s="18">
        <v>2.6999979499673117</v>
      </c>
    </row>
    <row r="35" spans="1:18" x14ac:dyDescent="0.25">
      <c r="A35" s="14">
        <f>A34+1</f>
        <v>27</v>
      </c>
      <c r="B35" s="1" t="s">
        <v>65</v>
      </c>
      <c r="C35" s="1" t="s">
        <v>66</v>
      </c>
      <c r="D35" s="3" t="s">
        <v>47</v>
      </c>
      <c r="E35" s="18">
        <v>-0.61568356957897663</v>
      </c>
      <c r="F35" s="18">
        <v>1.145857049074877</v>
      </c>
      <c r="G35" s="18">
        <v>3.2794647328272362</v>
      </c>
      <c r="H35" s="18">
        <v>3.0286794653374045</v>
      </c>
      <c r="I35" s="18">
        <v>3.2985812901600582</v>
      </c>
      <c r="J35" s="18">
        <v>-5.5855019919533788E-2</v>
      </c>
      <c r="K35" s="18">
        <v>3.3971426086837937</v>
      </c>
      <c r="L35" s="18">
        <v>14.93473036544124</v>
      </c>
      <c r="M35" s="18">
        <v>8.6</v>
      </c>
      <c r="N35" s="18">
        <v>1.6</v>
      </c>
      <c r="O35" s="18">
        <v>2.5</v>
      </c>
      <c r="P35" s="18">
        <v>2.5</v>
      </c>
      <c r="Q35" s="18">
        <v>2.5</v>
      </c>
      <c r="R35" s="18">
        <v>2.5</v>
      </c>
    </row>
    <row r="36" spans="1:18" x14ac:dyDescent="0.2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18">
        <v>3.9067919598156919</v>
      </c>
      <c r="F36" s="18">
        <v>-0.17867582731297205</v>
      </c>
      <c r="G36" s="18">
        <v>3.7072338178336253</v>
      </c>
      <c r="H36" s="18">
        <v>5.5824091096847894</v>
      </c>
      <c r="I36" s="18">
        <v>6.3135504864578991</v>
      </c>
      <c r="J36" s="18">
        <v>2.0806370770622493</v>
      </c>
      <c r="K36" s="18">
        <v>11.022877384556779</v>
      </c>
      <c r="L36" s="18">
        <v>2.5008627722850889</v>
      </c>
      <c r="M36" s="18">
        <v>3.7334170009856393E-2</v>
      </c>
      <c r="N36" s="18">
        <v>1.5013047047192742</v>
      </c>
      <c r="O36" s="18">
        <v>1.9525298059956953</v>
      </c>
      <c r="P36" s="18">
        <v>1.1930027640507461</v>
      </c>
      <c r="Q36" s="18">
        <v>0.48543689320388239</v>
      </c>
      <c r="R36" s="18">
        <v>0.48543689320385397</v>
      </c>
    </row>
    <row r="37" spans="1:18" x14ac:dyDescent="0.2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18">
        <v>-2.4706820356685313</v>
      </c>
      <c r="F37" s="18">
        <v>-7.1479816176972975</v>
      </c>
      <c r="G37" s="18">
        <v>0.21063936009659301</v>
      </c>
      <c r="H37" s="18">
        <v>0.58495824054605805</v>
      </c>
      <c r="I37" s="18">
        <v>2.1154530775565803</v>
      </c>
      <c r="J37" s="18">
        <v>1.19963469986115</v>
      </c>
      <c r="K37" s="18">
        <v>3.6088146988746388</v>
      </c>
      <c r="L37" s="18">
        <v>17.629769989182776</v>
      </c>
      <c r="M37" s="18">
        <v>-11.07747089206338</v>
      </c>
      <c r="N37" s="18">
        <v>1.6278557478220284</v>
      </c>
      <c r="O37" s="18">
        <v>2.9999693248660937</v>
      </c>
      <c r="P37" s="18">
        <v>3.2575719924040176</v>
      </c>
      <c r="Q37" s="18">
        <v>3.8151007991460655</v>
      </c>
      <c r="R37" s="18">
        <v>3.7586113482012027</v>
      </c>
    </row>
    <row r="38" spans="1:18" x14ac:dyDescent="0.2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18">
        <v>1.7817213558691378</v>
      </c>
      <c r="F38" s="18">
        <v>-0.62380197056506859</v>
      </c>
      <c r="G38" s="18">
        <v>1.848727635845492</v>
      </c>
      <c r="H38" s="18">
        <v>3.8124505841679905</v>
      </c>
      <c r="I38" s="18">
        <v>2.9076855601933573</v>
      </c>
      <c r="J38" s="18">
        <v>2.4652891942558313</v>
      </c>
      <c r="K38" s="18">
        <v>3.0602105315172992</v>
      </c>
      <c r="L38" s="18">
        <v>12.657957868785473</v>
      </c>
      <c r="M38" s="18">
        <v>6.3</v>
      </c>
      <c r="N38" s="18">
        <v>3.9604778975005916</v>
      </c>
      <c r="O38" s="18">
        <v>4</v>
      </c>
      <c r="P38" s="18">
        <v>2</v>
      </c>
      <c r="Q38" s="18">
        <v>2</v>
      </c>
      <c r="R38" s="18">
        <v>2</v>
      </c>
    </row>
    <row r="39" spans="1:18" x14ac:dyDescent="0.2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18" t="s">
        <v>58</v>
      </c>
      <c r="F39" s="18" t="s">
        <v>58</v>
      </c>
      <c r="G39" s="18" t="s">
        <v>58</v>
      </c>
      <c r="H39" s="18" t="s">
        <v>58</v>
      </c>
      <c r="I39" s="18" t="s">
        <v>58</v>
      </c>
      <c r="J39" s="18" t="s">
        <v>58</v>
      </c>
      <c r="K39" s="18" t="s">
        <v>58</v>
      </c>
      <c r="L39" s="18" t="s">
        <v>58</v>
      </c>
      <c r="M39" s="18" t="s">
        <v>58</v>
      </c>
      <c r="N39" s="18" t="s">
        <v>58</v>
      </c>
      <c r="O39" s="18" t="s">
        <v>58</v>
      </c>
      <c r="P39" s="18" t="s">
        <v>58</v>
      </c>
      <c r="Q39" s="18" t="s">
        <v>58</v>
      </c>
      <c r="R39" s="18" t="s">
        <v>58</v>
      </c>
    </row>
    <row r="40" spans="1:18" x14ac:dyDescent="0.2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18">
        <v>-0.45029534626749523</v>
      </c>
      <c r="F40" s="18">
        <v>-1.7775967589107324</v>
      </c>
      <c r="G40" s="18">
        <v>3.3315414577166536</v>
      </c>
      <c r="H40" s="18">
        <v>3.2607830043145327</v>
      </c>
      <c r="I40" s="18">
        <v>1.1028578286640993</v>
      </c>
      <c r="J40" s="18">
        <v>-0.67016319560860893</v>
      </c>
      <c r="K40" s="18">
        <v>7.9923140014404197</v>
      </c>
      <c r="L40" s="18">
        <v>17.753928399200774</v>
      </c>
      <c r="M40" s="18">
        <v>-1.0369710123672331</v>
      </c>
      <c r="N40" s="18">
        <v>2.8567479781613745</v>
      </c>
      <c r="O40" s="18">
        <v>3.401726842072704</v>
      </c>
      <c r="P40" s="18">
        <v>3.2337212057823916</v>
      </c>
      <c r="Q40" s="18">
        <v>3.2337212057823916</v>
      </c>
      <c r="R40" s="18">
        <v>3.2337212057823916</v>
      </c>
    </row>
    <row r="41" spans="1:18" x14ac:dyDescent="0.2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18">
        <v>-1.0310273216959587</v>
      </c>
      <c r="F41" s="18">
        <v>-4.6750609857775061</v>
      </c>
      <c r="G41" s="18">
        <v>2.8741110944788346</v>
      </c>
      <c r="H41" s="18">
        <v>1.4378758183506903</v>
      </c>
      <c r="I41" s="18">
        <v>0.20729389689233813</v>
      </c>
      <c r="J41" s="18">
        <v>-2.4706412305578169</v>
      </c>
      <c r="K41" s="18">
        <v>9.6963675893687338</v>
      </c>
      <c r="L41" s="18">
        <v>18.503866892425691</v>
      </c>
      <c r="M41" s="18">
        <v>-5.5156346858147041</v>
      </c>
      <c r="N41" s="18">
        <v>1.1000000000000001</v>
      </c>
      <c r="O41" s="18">
        <v>2.6</v>
      </c>
      <c r="P41" s="18">
        <v>3</v>
      </c>
      <c r="Q41" s="18">
        <v>3</v>
      </c>
      <c r="R41" s="18">
        <v>3</v>
      </c>
    </row>
    <row r="42" spans="1:18" x14ac:dyDescent="0.25">
      <c r="A42" s="11"/>
      <c r="B42" s="12" t="s">
        <v>79</v>
      </c>
      <c r="C42" s="12" t="s">
        <v>80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  <c r="P42" s="38">
        <v>2026</v>
      </c>
      <c r="Q42" s="13">
        <v>2027</v>
      </c>
      <c r="R42" s="13">
        <v>2028</v>
      </c>
    </row>
    <row r="43" spans="1:18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18">
        <v>1.365362061865782</v>
      </c>
      <c r="F43" s="18">
        <v>2.0909261168528883</v>
      </c>
      <c r="G43" s="18">
        <v>1.771497301935719</v>
      </c>
      <c r="H43" s="18">
        <v>1.8273453604577958</v>
      </c>
      <c r="I43" s="18">
        <v>1.2806944361131688E-2</v>
      </c>
      <c r="J43" s="18">
        <v>-2.5658560057565025</v>
      </c>
      <c r="K43" s="18">
        <v>4.2911647842705003</v>
      </c>
      <c r="L43" s="18">
        <v>3.5455416659953785</v>
      </c>
      <c r="M43" s="18">
        <v>-0.83355191186244615</v>
      </c>
      <c r="N43" s="18">
        <v>1.1504744320108955</v>
      </c>
      <c r="O43" s="18">
        <v>1.5298130306032638</v>
      </c>
      <c r="P43" s="18">
        <v>1.6440299821322901</v>
      </c>
      <c r="Q43" s="18">
        <v>1.5112924998712449</v>
      </c>
      <c r="R43" s="18">
        <v>1.5141781970760599</v>
      </c>
    </row>
    <row r="44" spans="1:18" x14ac:dyDescent="0.2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18">
        <v>0.27162144222712042</v>
      </c>
      <c r="F44" s="18">
        <v>0.37449344025014286</v>
      </c>
      <c r="G44" s="18">
        <v>0.62714912393166067</v>
      </c>
      <c r="H44" s="18">
        <v>0.31569566293164797</v>
      </c>
      <c r="I44" s="18">
        <v>0.98437334466728688</v>
      </c>
      <c r="J44" s="18">
        <v>0.39112436113962901</v>
      </c>
      <c r="K44" s="18">
        <v>0.68840152437049573</v>
      </c>
      <c r="L44" s="18">
        <v>0.54160937531201292</v>
      </c>
      <c r="M44" s="18">
        <v>1.2192975467505263</v>
      </c>
      <c r="N44" s="18">
        <v>1.3585764501204696</v>
      </c>
      <c r="O44" s="18">
        <v>1.246343147903495</v>
      </c>
      <c r="P44" s="18">
        <v>0.67490546856191769</v>
      </c>
      <c r="Q44" s="18">
        <v>0.66196719764727852</v>
      </c>
      <c r="R44" s="18">
        <v>0.66646644729478877</v>
      </c>
    </row>
    <row r="45" spans="1:18" x14ac:dyDescent="0.2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18">
        <v>1.4837480351445886</v>
      </c>
      <c r="F45" s="18">
        <v>-0.2695981617545114</v>
      </c>
      <c r="G45" s="18">
        <v>2.3881233092995329</v>
      </c>
      <c r="H45" s="18">
        <v>3.2501557487348651</v>
      </c>
      <c r="I45" s="18">
        <v>0.26880521792139511</v>
      </c>
      <c r="J45" s="18">
        <v>-2.3483942454099438</v>
      </c>
      <c r="K45" s="18">
        <v>6.3309842795146354</v>
      </c>
      <c r="L45" s="18">
        <v>0.68340246399831861</v>
      </c>
      <c r="M45" s="18">
        <v>1.6832392154566842</v>
      </c>
      <c r="N45" s="18">
        <v>0.95784398259226744</v>
      </c>
      <c r="O45" s="18">
        <v>1.0745815992488748</v>
      </c>
      <c r="P45" s="18">
        <v>0.69844878397417032</v>
      </c>
      <c r="Q45" s="18">
        <v>0.69659158675163024</v>
      </c>
      <c r="R45" s="18">
        <v>0.6997774023534028</v>
      </c>
    </row>
    <row r="46" spans="1:18" x14ac:dyDescent="0.2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18">
        <v>-0.46341838757982795</v>
      </c>
      <c r="F46" s="18">
        <v>-1.8018709492210851</v>
      </c>
      <c r="G46" s="18">
        <v>2.2362318417103797</v>
      </c>
      <c r="H46" s="18">
        <v>2.4820749464066574</v>
      </c>
      <c r="I46" s="18">
        <v>0.33915645345849033</v>
      </c>
      <c r="J46" s="18">
        <v>-0.49387543836866715</v>
      </c>
      <c r="K46" s="18">
        <v>1.6783509322687029</v>
      </c>
      <c r="L46" s="18">
        <v>0.1297331922963692</v>
      </c>
      <c r="M46" s="18">
        <v>1.3191949884664989</v>
      </c>
      <c r="N46" s="18">
        <v>0.93052118501037928</v>
      </c>
      <c r="O46" s="18">
        <v>1.030902082019064</v>
      </c>
      <c r="P46" s="18">
        <v>0.69488670222217941</v>
      </c>
      <c r="Q46" s="18">
        <v>0.69659158675162902</v>
      </c>
      <c r="R46" s="18">
        <v>0.69977740235340236</v>
      </c>
    </row>
    <row r="47" spans="1:18" x14ac:dyDescent="0.2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18">
        <v>1.9471664227244201</v>
      </c>
      <c r="F47" s="18">
        <v>1.5322727874665745</v>
      </c>
      <c r="G47" s="18">
        <v>0.15189146758914729</v>
      </c>
      <c r="H47" s="18">
        <v>0.76808080232820508</v>
      </c>
      <c r="I47" s="18">
        <v>-7.0351235537094201E-2</v>
      </c>
      <c r="J47" s="18">
        <v>-1.8545188070412764</v>
      </c>
      <c r="K47" s="18">
        <v>4.6526333472459331</v>
      </c>
      <c r="L47" s="18">
        <v>0.55366927170194924</v>
      </c>
      <c r="M47" s="18">
        <v>0.36404422699018985</v>
      </c>
      <c r="N47" s="18">
        <v>2.7322797581889106E-2</v>
      </c>
      <c r="O47" s="18">
        <v>4.3679517229813197E-2</v>
      </c>
      <c r="P47" s="18">
        <v>3.56208175199364E-3</v>
      </c>
      <c r="Q47" s="18">
        <v>0</v>
      </c>
      <c r="R47" s="18">
        <v>0</v>
      </c>
    </row>
    <row r="48" spans="1:18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18">
        <v>1.808250405654386</v>
      </c>
      <c r="F48" s="18">
        <v>2.3842300010996182</v>
      </c>
      <c r="G48" s="18">
        <v>3.8880431038303995</v>
      </c>
      <c r="H48" s="18">
        <v>2.7756714126900959</v>
      </c>
      <c r="I48" s="18">
        <v>0.82094696567002456</v>
      </c>
      <c r="J48" s="18">
        <v>0.22618774778658951</v>
      </c>
      <c r="K48" s="18">
        <v>5.9932308238288927</v>
      </c>
      <c r="L48" s="18">
        <v>6.9828693387029439</v>
      </c>
      <c r="M48" s="18">
        <v>-4.5516784640346621</v>
      </c>
      <c r="N48" s="18">
        <v>-0.53878478427088983</v>
      </c>
      <c r="O48" s="18">
        <v>2.2034842726711181</v>
      </c>
      <c r="P48" s="18">
        <v>2.739828172691253</v>
      </c>
      <c r="Q48" s="18">
        <v>2.7173233505077676</v>
      </c>
      <c r="R48" s="18">
        <v>2.7623535083324913</v>
      </c>
    </row>
    <row r="49" spans="1:26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18">
        <v>-1.0437218906242427</v>
      </c>
      <c r="F49" s="18">
        <v>-2.2114366498039195</v>
      </c>
      <c r="G49" s="18">
        <v>-5.3623369031227215</v>
      </c>
      <c r="H49" s="18">
        <v>-4.1783489441217041</v>
      </c>
      <c r="I49" s="18">
        <v>-1.4994300891257504</v>
      </c>
      <c r="J49" s="18">
        <v>0.78313530026115696</v>
      </c>
      <c r="K49" s="18">
        <v>-10.572046133737869</v>
      </c>
      <c r="L49" s="18">
        <v>-8.3949524618245928</v>
      </c>
      <c r="M49" s="18">
        <v>1.8826893666033693</v>
      </c>
      <c r="N49" s="18">
        <v>-1.5437657848761777</v>
      </c>
      <c r="O49" s="18">
        <v>-3.1422170742226703</v>
      </c>
      <c r="P49" s="18">
        <v>-3.2362040631513174</v>
      </c>
      <c r="Q49" s="18">
        <v>-3.28251753699691</v>
      </c>
      <c r="R49" s="18">
        <v>-3.3365349327232314</v>
      </c>
    </row>
    <row r="50" spans="1:26" x14ac:dyDescent="0.25">
      <c r="A50" s="11"/>
      <c r="B50" s="12" t="s">
        <v>81</v>
      </c>
      <c r="C50" s="12" t="s">
        <v>82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  <c r="P50" s="38">
        <v>2026</v>
      </c>
      <c r="Q50" s="13">
        <v>2027</v>
      </c>
      <c r="R50" s="13">
        <v>2028</v>
      </c>
    </row>
    <row r="51" spans="1:26" x14ac:dyDescent="0.25">
      <c r="A51" s="14">
        <f>A49+1</f>
        <v>41</v>
      </c>
      <c r="B51" s="1" t="s">
        <v>83</v>
      </c>
      <c r="C51" s="1" t="s">
        <v>84</v>
      </c>
      <c r="D51" s="3" t="s">
        <v>47</v>
      </c>
      <c r="E51" s="18">
        <v>0.16538037486218116</v>
      </c>
      <c r="F51" s="18">
        <v>0.1651073197578512</v>
      </c>
      <c r="G51" s="18">
        <v>2.9120879120879266</v>
      </c>
      <c r="H51" s="18">
        <v>2.5627335824879793</v>
      </c>
      <c r="I51" s="18">
        <v>2.8110359187922995</v>
      </c>
      <c r="J51" s="18">
        <v>0.20253164556962133</v>
      </c>
      <c r="K51" s="18">
        <v>3.2844871147043904</v>
      </c>
      <c r="L51" s="18">
        <v>17.318982387475529</v>
      </c>
      <c r="M51" s="18">
        <v>8.924103419516257</v>
      </c>
      <c r="N51" s="18">
        <v>1.6</v>
      </c>
      <c r="O51" s="18">
        <v>2.5</v>
      </c>
      <c r="P51" s="18">
        <v>2.5</v>
      </c>
      <c r="Q51" s="18">
        <v>2.5</v>
      </c>
      <c r="R51" s="18">
        <v>2.5</v>
      </c>
      <c r="S51" s="37"/>
    </row>
    <row r="52" spans="1:26" x14ac:dyDescent="0.25">
      <c r="A52" s="11"/>
      <c r="B52" s="12" t="s">
        <v>85</v>
      </c>
      <c r="C52" s="12" t="s">
        <v>86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  <c r="P52" s="38">
        <v>2026</v>
      </c>
      <c r="Q52" s="13">
        <v>2027</v>
      </c>
      <c r="R52" s="13">
        <v>2028</v>
      </c>
      <c r="S52" s="37"/>
    </row>
    <row r="53" spans="1:26" x14ac:dyDescent="0.25">
      <c r="A53" s="33">
        <f>A51+1</f>
        <v>42</v>
      </c>
      <c r="B53" s="34" t="s">
        <v>87</v>
      </c>
      <c r="C53" s="34" t="s">
        <v>17</v>
      </c>
      <c r="D53" s="34" t="s">
        <v>42</v>
      </c>
      <c r="E53" s="42">
        <v>10852.927</v>
      </c>
      <c r="F53" s="42">
        <v>10803.933999999999</v>
      </c>
      <c r="G53" s="42">
        <v>11368.86</v>
      </c>
      <c r="H53" s="42">
        <v>11717.736999999999</v>
      </c>
      <c r="I53" s="42">
        <v>11902.636</v>
      </c>
      <c r="J53" s="42">
        <v>11662.337</v>
      </c>
      <c r="K53" s="42">
        <v>14186.775</v>
      </c>
      <c r="L53" s="42">
        <v>16314.861999999999</v>
      </c>
      <c r="M53" s="42">
        <v>15434.124697503381</v>
      </c>
      <c r="N53" s="42">
        <v>15140.531670713161</v>
      </c>
      <c r="O53" s="42">
        <v>15976.621315322591</v>
      </c>
      <c r="P53" s="42">
        <v>16702.649994257561</v>
      </c>
      <c r="Q53" s="42">
        <v>17643.390355375737</v>
      </c>
      <c r="R53" s="42">
        <v>18636.931323612778</v>
      </c>
      <c r="S53" s="37"/>
    </row>
    <row r="54" spans="1:26" x14ac:dyDescent="0.25">
      <c r="A54" s="33">
        <f>A53+1</f>
        <v>43</v>
      </c>
      <c r="B54" s="35" t="s">
        <v>15</v>
      </c>
      <c r="C54" s="35" t="s">
        <v>16</v>
      </c>
      <c r="D54" s="36" t="s">
        <v>42</v>
      </c>
      <c r="E54" s="42">
        <v>10893.712</v>
      </c>
      <c r="F54" s="42">
        <v>11609.1</v>
      </c>
      <c r="G54" s="42">
        <v>12525.65</v>
      </c>
      <c r="H54" s="42">
        <v>13909.813</v>
      </c>
      <c r="I54" s="42">
        <v>14970.794</v>
      </c>
      <c r="J54" s="42">
        <v>15050.929</v>
      </c>
      <c r="K54" s="42">
        <v>15890.757</v>
      </c>
      <c r="L54" s="42">
        <v>18245.468000000001</v>
      </c>
      <c r="M54" s="42">
        <v>20439.230090448</v>
      </c>
      <c r="N54" s="42">
        <v>21972.172347231601</v>
      </c>
      <c r="O54" s="42">
        <v>23400.363549801648</v>
      </c>
      <c r="P54" s="42">
        <v>24729.972206701383</v>
      </c>
      <c r="Q54" s="42">
        <v>25888.571404585349</v>
      </c>
      <c r="R54" s="42">
        <v>27101.450974890173</v>
      </c>
      <c r="S54" s="37"/>
    </row>
    <row r="55" spans="1:26" x14ac:dyDescent="0.25">
      <c r="A55" s="33">
        <f>A54+1</f>
        <v>44</v>
      </c>
      <c r="B55" s="35" t="s">
        <v>88</v>
      </c>
      <c r="C55" s="35" t="s">
        <v>89</v>
      </c>
      <c r="D55" s="36" t="s">
        <v>42</v>
      </c>
      <c r="E55" s="42">
        <v>9073.8649999999998</v>
      </c>
      <c r="F55" s="42">
        <v>9629.9770000000008</v>
      </c>
      <c r="G55" s="42">
        <v>10391.066999999999</v>
      </c>
      <c r="H55" s="42">
        <v>11462.377</v>
      </c>
      <c r="I55" s="42">
        <v>12257.844999999999</v>
      </c>
      <c r="J55" s="42">
        <v>12332.884</v>
      </c>
      <c r="K55" s="42">
        <v>12999.275</v>
      </c>
      <c r="L55" s="42">
        <v>14978.348</v>
      </c>
      <c r="M55" s="42">
        <v>16779.284650128</v>
      </c>
      <c r="N55" s="42">
        <v>18037.7309988876</v>
      </c>
      <c r="O55" s="42">
        <v>19210.183513815289</v>
      </c>
      <c r="P55" s="42">
        <v>20301.706141070277</v>
      </c>
      <c r="Q55" s="42">
        <v>21252.841073779426</v>
      </c>
      <c r="R55" s="42">
        <v>22248.536678085991</v>
      </c>
    </row>
    <row r="56" spans="1:26" x14ac:dyDescent="0.25">
      <c r="A56" s="14">
        <f>A55+1</f>
        <v>45</v>
      </c>
      <c r="B56" s="1" t="s">
        <v>90</v>
      </c>
      <c r="C56" s="1" t="s">
        <v>91</v>
      </c>
      <c r="D56" s="3" t="s">
        <v>42</v>
      </c>
      <c r="E56" s="42">
        <v>1819.847</v>
      </c>
      <c r="F56" s="42">
        <v>1979.123</v>
      </c>
      <c r="G56" s="42">
        <v>2134.5830000000001</v>
      </c>
      <c r="H56" s="42">
        <v>2447.4360000000001</v>
      </c>
      <c r="I56" s="42">
        <v>2712.9490000000001</v>
      </c>
      <c r="J56" s="42">
        <v>2718.0450000000001</v>
      </c>
      <c r="K56" s="42">
        <v>2891.482</v>
      </c>
      <c r="L56" s="42">
        <v>3267.12</v>
      </c>
      <c r="M56" s="42">
        <v>3659.9454403200002</v>
      </c>
      <c r="N56" s="42">
        <v>3934.4413483440003</v>
      </c>
      <c r="O56" s="42">
        <v>4190.1800359863591</v>
      </c>
      <c r="P56" s="42">
        <v>4428.2660656311045</v>
      </c>
      <c r="Q56" s="42">
        <v>4635.7303308059236</v>
      </c>
      <c r="R56" s="42">
        <v>4852.9142968041815</v>
      </c>
    </row>
    <row r="57" spans="1:26" x14ac:dyDescent="0.25">
      <c r="A57" s="14">
        <f>A56+1</f>
        <v>46</v>
      </c>
      <c r="B57" s="24" t="s">
        <v>18</v>
      </c>
      <c r="C57" s="1" t="s">
        <v>19</v>
      </c>
      <c r="D57" s="3" t="s">
        <v>42</v>
      </c>
      <c r="E57" s="42">
        <v>3386.8510000000001</v>
      </c>
      <c r="F57" s="42">
        <v>3642.0329999999999</v>
      </c>
      <c r="G57" s="42">
        <v>3846.54</v>
      </c>
      <c r="H57" s="42">
        <v>4254.8389999999999</v>
      </c>
      <c r="I57" s="42">
        <v>4371.9660000000003</v>
      </c>
      <c r="J57" s="42">
        <v>4257.2529999999997</v>
      </c>
      <c r="K57" s="42">
        <v>4645.6970000000001</v>
      </c>
      <c r="L57" s="42">
        <v>5441.4440000000004</v>
      </c>
      <c r="M57" s="42">
        <v>5677.4455911105515</v>
      </c>
      <c r="N57" s="42">
        <v>5976.1364799282492</v>
      </c>
      <c r="O57" s="42">
        <v>6314.4183342628567</v>
      </c>
      <c r="P57" s="42">
        <v>6679.3897999714036</v>
      </c>
      <c r="Q57" s="42">
        <v>7017.8261936194704</v>
      </c>
      <c r="R57" s="42">
        <v>7373.5252070225579</v>
      </c>
    </row>
    <row r="58" spans="1:26" x14ac:dyDescent="0.25">
      <c r="A58" s="14">
        <f>A57+1</f>
        <v>47</v>
      </c>
      <c r="B58" s="1" t="s">
        <v>20</v>
      </c>
      <c r="C58" s="1" t="s">
        <v>92</v>
      </c>
      <c r="D58" s="3" t="s">
        <v>42</v>
      </c>
      <c r="E58" s="42">
        <v>561.36400000000003</v>
      </c>
      <c r="F58" s="42">
        <v>683.74300000000005</v>
      </c>
      <c r="G58" s="42">
        <v>756.61699999999996</v>
      </c>
      <c r="H58" s="42">
        <v>728.83299999999997</v>
      </c>
      <c r="I58" s="42">
        <v>672.52700000000004</v>
      </c>
      <c r="J58" s="42">
        <v>861.05600000000004</v>
      </c>
      <c r="K58" s="42">
        <v>1374.298</v>
      </c>
      <c r="L58" s="42">
        <v>1131.7460000000001</v>
      </c>
      <c r="M58" s="42">
        <v>897.34736924247966</v>
      </c>
      <c r="N58" s="42">
        <v>762.74526385610773</v>
      </c>
      <c r="O58" s="42">
        <v>805.92079759915271</v>
      </c>
      <c r="P58" s="42">
        <v>852.50277541154003</v>
      </c>
      <c r="Q58" s="42">
        <v>895.69803329070805</v>
      </c>
      <c r="R58" s="42">
        <v>941.09655100239729</v>
      </c>
    </row>
    <row r="59" spans="1:26" x14ac:dyDescent="0.25">
      <c r="A59" s="11"/>
      <c r="B59" s="12" t="s">
        <v>93</v>
      </c>
      <c r="C59" s="12" t="s">
        <v>94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38">
        <v>2026</v>
      </c>
      <c r="Q59" s="13">
        <v>2027</v>
      </c>
      <c r="R59" s="13">
        <v>2028</v>
      </c>
    </row>
    <row r="60" spans="1:26" x14ac:dyDescent="0.25">
      <c r="A60" s="14">
        <f>A58+1</f>
        <v>48</v>
      </c>
      <c r="B60" s="50" t="s">
        <v>129</v>
      </c>
      <c r="C60" s="50" t="s">
        <v>95</v>
      </c>
      <c r="D60" s="50" t="s">
        <v>96</v>
      </c>
      <c r="E60" s="42">
        <v>1986.096</v>
      </c>
      <c r="F60" s="42">
        <v>1968.9570000000001</v>
      </c>
      <c r="G60" s="42">
        <v>1950.116</v>
      </c>
      <c r="H60" s="42">
        <v>1934.3789999999999</v>
      </c>
      <c r="I60" s="42">
        <v>1919.9680000000001</v>
      </c>
      <c r="J60" s="42">
        <v>1907.675</v>
      </c>
      <c r="K60" s="42">
        <v>1893.223</v>
      </c>
      <c r="L60" s="42">
        <v>1875.7570000000001</v>
      </c>
      <c r="M60" s="42">
        <v>1883.008</v>
      </c>
      <c r="N60" s="42">
        <v>1883.405</v>
      </c>
      <c r="O60" s="42">
        <v>1863.0889999999999</v>
      </c>
      <c r="P60" s="42">
        <v>1842.4090000000001</v>
      </c>
      <c r="Q60" s="42">
        <v>1821.191</v>
      </c>
      <c r="R60" s="42">
        <v>1799.221</v>
      </c>
      <c r="U60" s="45"/>
      <c r="V60" s="45"/>
      <c r="W60" s="45"/>
      <c r="X60" s="45"/>
      <c r="Y60" s="45"/>
      <c r="Z60" s="37"/>
    </row>
    <row r="61" spans="1:26" x14ac:dyDescent="0.25">
      <c r="A61" s="14">
        <f>A60+1</f>
        <v>49</v>
      </c>
      <c r="B61" s="24" t="s">
        <v>97</v>
      </c>
      <c r="C61" s="24" t="s">
        <v>98</v>
      </c>
      <c r="D61" s="24" t="s">
        <v>47</v>
      </c>
      <c r="E61" s="42"/>
      <c r="F61" s="42">
        <f t="shared" ref="F61:M61" si="5">(F60/E60)*100-100</f>
        <v>-0.86294922299828158</v>
      </c>
      <c r="G61" s="42">
        <f t="shared" si="5"/>
        <v>-0.95690256313368138</v>
      </c>
      <c r="H61" s="42">
        <f t="shared" si="5"/>
        <v>-0.80697763620214857</v>
      </c>
      <c r="I61" s="42">
        <f t="shared" si="5"/>
        <v>-0.74499361293727873</v>
      </c>
      <c r="J61" s="42">
        <f t="shared" si="5"/>
        <v>-0.64027108785147391</v>
      </c>
      <c r="K61" s="42">
        <f t="shared" si="5"/>
        <v>-0.75757138925655454</v>
      </c>
      <c r="L61" s="42">
        <f t="shared" si="5"/>
        <v>-0.92255376149560675</v>
      </c>
      <c r="M61" s="42">
        <f t="shared" si="5"/>
        <v>0.38656393125549471</v>
      </c>
      <c r="N61" s="42">
        <f t="shared" ref="N61" si="6">(N60/M60)*100-100</f>
        <v>2.108328801577386E-2</v>
      </c>
      <c r="O61" s="42">
        <f t="shared" ref="O61" si="7">(O60/N60)*100-100</f>
        <v>-1.0786846164261021</v>
      </c>
      <c r="P61" s="42">
        <f t="shared" ref="P61" si="8">(P60/O60)*100-100</f>
        <v>-1.1099845471686933</v>
      </c>
      <c r="Q61" s="42">
        <f t="shared" ref="Q61" si="9">(Q60/P60)*100-100</f>
        <v>-1.1516443960054517</v>
      </c>
      <c r="R61" s="42">
        <f t="shared" ref="R61" si="10">(R60/Q60)*100-100</f>
        <v>-1.2063534247643446</v>
      </c>
      <c r="S61" s="37"/>
      <c r="U61" s="46"/>
      <c r="V61" s="46"/>
      <c r="W61" s="46"/>
      <c r="X61" s="46"/>
      <c r="Y61" s="46"/>
      <c r="Z61" s="37"/>
    </row>
    <row r="62" spans="1:26" x14ac:dyDescent="0.25">
      <c r="A62" s="14">
        <f t="shared" ref="A62:A68" si="11">A61+1</f>
        <v>50</v>
      </c>
      <c r="B62" s="50" t="s">
        <v>136</v>
      </c>
      <c r="C62" s="50" t="s">
        <v>99</v>
      </c>
      <c r="D62" s="50" t="s">
        <v>96</v>
      </c>
      <c r="E62" s="42">
        <v>1472.6</v>
      </c>
      <c r="F62" s="42">
        <v>1450.3</v>
      </c>
      <c r="G62" s="42">
        <v>1423.4</v>
      </c>
      <c r="H62" s="42">
        <v>1410.8</v>
      </c>
      <c r="I62" s="42">
        <v>1399.5</v>
      </c>
      <c r="J62" s="42">
        <v>1390.1</v>
      </c>
      <c r="K62" s="42">
        <v>1381.4</v>
      </c>
      <c r="L62" s="42">
        <v>1386</v>
      </c>
      <c r="M62" s="42">
        <v>1381.4</v>
      </c>
      <c r="N62" s="42">
        <v>1386</v>
      </c>
      <c r="O62" s="42">
        <v>1378.6</v>
      </c>
      <c r="P62" s="42">
        <v>1375</v>
      </c>
      <c r="Q62" s="42">
        <v>1365</v>
      </c>
      <c r="R62" s="42">
        <v>1357</v>
      </c>
      <c r="S62" s="37"/>
    </row>
    <row r="63" spans="1:26" x14ac:dyDescent="0.25">
      <c r="A63" s="14">
        <f t="shared" si="11"/>
        <v>51</v>
      </c>
      <c r="B63" s="24" t="s">
        <v>100</v>
      </c>
      <c r="C63" s="24" t="s">
        <v>101</v>
      </c>
      <c r="D63" s="24" t="s">
        <v>96</v>
      </c>
      <c r="E63" s="42">
        <v>994.2</v>
      </c>
      <c r="F63" s="42">
        <v>988.6</v>
      </c>
      <c r="G63" s="42">
        <v>980.3</v>
      </c>
      <c r="H63" s="42">
        <v>982.2</v>
      </c>
      <c r="I63" s="42">
        <v>971.3</v>
      </c>
      <c r="J63" s="42">
        <v>971.7</v>
      </c>
      <c r="K63" s="42">
        <v>934.6</v>
      </c>
      <c r="L63" s="42">
        <v>951.3</v>
      </c>
      <c r="M63" s="42">
        <v>948.6</v>
      </c>
      <c r="N63" s="42">
        <v>949</v>
      </c>
      <c r="O63" s="42">
        <v>945</v>
      </c>
      <c r="P63" s="42">
        <v>942</v>
      </c>
      <c r="Q63" s="42">
        <v>934</v>
      </c>
      <c r="R63" s="42">
        <v>925</v>
      </c>
      <c r="S63" s="37"/>
    </row>
    <row r="64" spans="1:26" x14ac:dyDescent="0.25">
      <c r="A64" s="14">
        <f t="shared" si="11"/>
        <v>52</v>
      </c>
      <c r="B64" s="35" t="s">
        <v>102</v>
      </c>
      <c r="C64" s="35" t="s">
        <v>103</v>
      </c>
      <c r="D64" s="35" t="s">
        <v>96</v>
      </c>
      <c r="E64" s="42">
        <v>896.1</v>
      </c>
      <c r="F64" s="42">
        <v>893.3</v>
      </c>
      <c r="G64" s="42">
        <v>894.8</v>
      </c>
      <c r="H64" s="42">
        <v>909.4</v>
      </c>
      <c r="I64" s="42">
        <v>910</v>
      </c>
      <c r="J64" s="42">
        <v>893</v>
      </c>
      <c r="K64" s="42">
        <v>864</v>
      </c>
      <c r="L64" s="42">
        <v>886.2</v>
      </c>
      <c r="M64" s="42">
        <v>887.97239999999999</v>
      </c>
      <c r="N64" s="42">
        <v>887.97239999999999</v>
      </c>
      <c r="O64" s="42">
        <v>887.97239999999999</v>
      </c>
      <c r="P64" s="42">
        <v>885.30848279999998</v>
      </c>
      <c r="Q64" s="42">
        <v>882.65255735159997</v>
      </c>
      <c r="R64" s="42">
        <v>880.00459967954521</v>
      </c>
      <c r="S64" s="37"/>
    </row>
    <row r="65" spans="1:21" x14ac:dyDescent="0.25">
      <c r="A65" s="32">
        <f t="shared" si="11"/>
        <v>53</v>
      </c>
      <c r="B65" s="1" t="s">
        <v>104</v>
      </c>
      <c r="C65" s="1" t="s">
        <v>105</v>
      </c>
      <c r="D65" s="1" t="s">
        <v>47</v>
      </c>
      <c r="E65" s="42">
        <f>[1]OutputSUMMARY!H16</f>
        <v>1.300022609088856</v>
      </c>
      <c r="F65" s="42">
        <f>(F64/E64)*100-100</f>
        <v>-0.31246512665997273</v>
      </c>
      <c r="G65" s="42">
        <f>(G64/F64)*100-100</f>
        <v>0.16791671331020552</v>
      </c>
      <c r="H65" s="42">
        <f>(H64/G64)*100-100</f>
        <v>1.6316495306213596</v>
      </c>
      <c r="I65" s="42">
        <f>(I64/H64)*100-100</f>
        <v>6.5977567627001577E-2</v>
      </c>
      <c r="J65" s="42">
        <f t="shared" ref="J65:P65" si="12">(J64/I64)*100-100</f>
        <v>-1.8681318681318686</v>
      </c>
      <c r="K65" s="42">
        <f t="shared" si="12"/>
        <v>-3.2474804031354978</v>
      </c>
      <c r="L65" s="42">
        <f t="shared" si="12"/>
        <v>2.5694444444444429</v>
      </c>
      <c r="M65" s="42">
        <f t="shared" si="12"/>
        <v>0.20000000000000284</v>
      </c>
      <c r="N65" s="42">
        <f t="shared" si="12"/>
        <v>0</v>
      </c>
      <c r="O65" s="42">
        <f t="shared" si="12"/>
        <v>0</v>
      </c>
      <c r="P65" s="42">
        <f t="shared" si="12"/>
        <v>-0.29999999999999716</v>
      </c>
      <c r="Q65" s="42">
        <f>(Q64/P64)*100-100</f>
        <v>-0.29999999999999716</v>
      </c>
      <c r="R65" s="42">
        <f>(R64/Q64)*100-100</f>
        <v>-0.29999999999999716</v>
      </c>
      <c r="S65" s="37"/>
    </row>
    <row r="66" spans="1:21" x14ac:dyDescent="0.25">
      <c r="A66" s="32">
        <f t="shared" si="11"/>
        <v>54</v>
      </c>
      <c r="B66" s="35" t="s">
        <v>106</v>
      </c>
      <c r="C66" s="35" t="s">
        <v>107</v>
      </c>
      <c r="D66" s="35" t="s">
        <v>47</v>
      </c>
      <c r="E66" s="42">
        <f t="shared" ref="E66:R66" si="13">E63/E62*100</f>
        <v>67.513241885101195</v>
      </c>
      <c r="F66" s="42">
        <f t="shared" si="13"/>
        <v>68.165207198510657</v>
      </c>
      <c r="G66" s="42">
        <f t="shared" si="13"/>
        <v>68.870310524097221</v>
      </c>
      <c r="H66" s="42">
        <f t="shared" si="13"/>
        <v>69.620073717039986</v>
      </c>
      <c r="I66" s="42">
        <f t="shared" si="13"/>
        <v>69.403358342265093</v>
      </c>
      <c r="J66" s="42">
        <f t="shared" si="13"/>
        <v>69.90144593914107</v>
      </c>
      <c r="K66" s="42">
        <f t="shared" si="13"/>
        <v>67.65600115824526</v>
      </c>
      <c r="L66" s="42">
        <f t="shared" si="13"/>
        <v>68.636363636363626</v>
      </c>
      <c r="M66" s="42">
        <f t="shared" si="13"/>
        <v>68.669465759374546</v>
      </c>
      <c r="N66" s="42">
        <f t="shared" si="13"/>
        <v>68.470418470418466</v>
      </c>
      <c r="O66" s="42">
        <f t="shared" si="13"/>
        <v>68.547802118090814</v>
      </c>
      <c r="P66" s="42">
        <f t="shared" si="13"/>
        <v>68.509090909090915</v>
      </c>
      <c r="Q66" s="42">
        <f t="shared" si="13"/>
        <v>68.424908424908423</v>
      </c>
      <c r="R66" s="42">
        <f t="shared" si="13"/>
        <v>68.165070007369195</v>
      </c>
      <c r="S66" s="37"/>
    </row>
    <row r="67" spans="1:21" x14ac:dyDescent="0.25">
      <c r="A67" s="32">
        <f t="shared" si="11"/>
        <v>55</v>
      </c>
      <c r="B67" s="24" t="s">
        <v>108</v>
      </c>
      <c r="C67" s="24" t="s">
        <v>0</v>
      </c>
      <c r="D67" s="27" t="s">
        <v>47</v>
      </c>
      <c r="E67" s="42">
        <v>9.8772882719774699</v>
      </c>
      <c r="F67" s="42">
        <v>9.6398948007283014</v>
      </c>
      <c r="G67" s="42">
        <v>8.7116188921758653</v>
      </c>
      <c r="H67" s="42">
        <v>7.411932396660557</v>
      </c>
      <c r="I67" s="42">
        <v>6.3111294141871719</v>
      </c>
      <c r="J67" s="42">
        <v>8.1</v>
      </c>
      <c r="K67" s="42">
        <v>7.5540338112561516</v>
      </c>
      <c r="L67" s="42">
        <v>6.8537790392095035</v>
      </c>
      <c r="M67" s="42">
        <v>6.3904818931637726</v>
      </c>
      <c r="N67" s="42">
        <v>6.4110966094613211</v>
      </c>
      <c r="O67" s="42">
        <v>5.9928008410359714</v>
      </c>
      <c r="P67" s="42">
        <v>5.9951881126893687</v>
      </c>
      <c r="Q67" s="42">
        <v>5.4577301795899622</v>
      </c>
      <c r="R67" s="42">
        <v>4.8637597684909428</v>
      </c>
      <c r="S67" s="43"/>
    </row>
    <row r="68" spans="1:21" x14ac:dyDescent="0.25">
      <c r="A68" s="14">
        <f t="shared" si="11"/>
        <v>56</v>
      </c>
      <c r="B68" s="15" t="s">
        <v>109</v>
      </c>
      <c r="C68" s="15" t="s">
        <v>4</v>
      </c>
      <c r="D68" s="16" t="s">
        <v>110</v>
      </c>
      <c r="E68" s="42">
        <v>10.90904177545217</v>
      </c>
      <c r="F68" s="42">
        <v>10.119725842426551</v>
      </c>
      <c r="G68" s="42">
        <v>9.3566017172737972</v>
      </c>
      <c r="H68" s="42">
        <v>8.6599741317720902</v>
      </c>
      <c r="I68" s="42">
        <v>8.0572481611976503</v>
      </c>
      <c r="J68" s="42">
        <v>7.5508680461244655</v>
      </c>
      <c r="K68" s="42">
        <v>7.1083556521863152</v>
      </c>
      <c r="L68" s="42">
        <v>6.7081996355815718</v>
      </c>
      <c r="M68" s="42">
        <v>6.3378022156900036</v>
      </c>
      <c r="N68" s="42">
        <v>5.987477199963938</v>
      </c>
      <c r="O68" s="42">
        <v>5.6485919894051753</v>
      </c>
      <c r="P68" s="42">
        <v>5.3209863732054661</v>
      </c>
      <c r="Q68" s="42">
        <v>5.0113843175891759</v>
      </c>
      <c r="R68" s="42">
        <v>4.7399938235703489</v>
      </c>
      <c r="S68" s="37"/>
    </row>
    <row r="69" spans="1:21" x14ac:dyDescent="0.25">
      <c r="A69" s="11"/>
      <c r="B69" s="12" t="s">
        <v>111</v>
      </c>
      <c r="C69" s="12" t="s">
        <v>112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38">
        <v>2026</v>
      </c>
      <c r="Q69" s="13">
        <v>2027</v>
      </c>
      <c r="R69" s="13">
        <v>2028</v>
      </c>
      <c r="S69" s="37"/>
    </row>
    <row r="70" spans="1:21" x14ac:dyDescent="0.2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18">
        <v>818</v>
      </c>
      <c r="F70" s="18">
        <v>859</v>
      </c>
      <c r="G70" s="18">
        <v>926</v>
      </c>
      <c r="H70" s="18">
        <v>1004</v>
      </c>
      <c r="I70" s="18">
        <v>1076</v>
      </c>
      <c r="J70" s="18">
        <v>1143</v>
      </c>
      <c r="K70" s="18">
        <v>1277</v>
      </c>
      <c r="L70" s="18">
        <v>1373</v>
      </c>
      <c r="M70" s="18">
        <v>1535.0140000000001</v>
      </c>
      <c r="N70" s="18">
        <v>1650.14005</v>
      </c>
      <c r="O70" s="18">
        <v>1757.3991532499999</v>
      </c>
      <c r="P70" s="18">
        <v>1862.8431024450001</v>
      </c>
      <c r="Q70" s="18">
        <v>1955.9852575672503</v>
      </c>
      <c r="R70" s="18">
        <v>2053.784520445613</v>
      </c>
      <c r="S70" s="37"/>
    </row>
    <row r="71" spans="1:21" x14ac:dyDescent="0.2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18">
        <v>6.9281045751634025</v>
      </c>
      <c r="F71" s="18">
        <v>5.012224938875292</v>
      </c>
      <c r="G71" s="18">
        <v>7.7997671711292185</v>
      </c>
      <c r="H71" s="18">
        <v>8.4233261339092849</v>
      </c>
      <c r="I71" s="18">
        <v>7.1713147410358431</v>
      </c>
      <c r="J71" s="18">
        <v>6.2267657992564978</v>
      </c>
      <c r="K71" s="18">
        <v>11.723534558180233</v>
      </c>
      <c r="L71" s="18">
        <v>7.5176194205168372</v>
      </c>
      <c r="M71" s="18">
        <v>11.8</v>
      </c>
      <c r="N71" s="18">
        <v>7.5</v>
      </c>
      <c r="O71" s="18">
        <v>6.5</v>
      </c>
      <c r="P71" s="18">
        <v>6</v>
      </c>
      <c r="Q71" s="18">
        <v>5</v>
      </c>
      <c r="R71" s="18">
        <v>5</v>
      </c>
      <c r="S71" s="37"/>
    </row>
    <row r="72" spans="1:21" x14ac:dyDescent="0.2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18">
        <v>2.5520600870496253</v>
      </c>
      <c r="F72" s="18">
        <f>(F5/F64)/(E5/E64)*100-100</f>
        <v>2.6894835715525574</v>
      </c>
      <c r="G72" s="18">
        <f t="shared" ref="G72:N72" si="14">(G5/G64)/(F5/F64)*100-100</f>
        <v>3.1392878336128405</v>
      </c>
      <c r="H72" s="18">
        <f t="shared" si="14"/>
        <v>2.3209991385219126</v>
      </c>
      <c r="I72" s="18">
        <f t="shared" si="14"/>
        <v>0.52118095335112002</v>
      </c>
      <c r="J72" s="18">
        <f t="shared" si="14"/>
        <v>-1.6769995366191779</v>
      </c>
      <c r="K72" s="18">
        <f t="shared" si="14"/>
        <v>10.314166207724824</v>
      </c>
      <c r="L72" s="18">
        <f t="shared" si="14"/>
        <v>0.76926022365944391</v>
      </c>
      <c r="M72" s="18">
        <f t="shared" si="14"/>
        <v>-0.79840743222207777</v>
      </c>
      <c r="N72" s="18">
        <f t="shared" si="14"/>
        <v>1.3843442955765966</v>
      </c>
      <c r="O72" s="18">
        <f>(O5/O64)/(N5/N64)*100-100</f>
        <v>2.912004976204102</v>
      </c>
      <c r="P72" s="18">
        <f>(P5/P64)/(O5/O64)*100-100</f>
        <v>2.8294968347124723</v>
      </c>
      <c r="Q72" s="18">
        <f>(Q5/Q64)/(P5/P64)*100-100</f>
        <v>2.6124945815255671</v>
      </c>
      <c r="R72" s="18">
        <f t="shared" ref="R72" si="15">(R5/R64)/(Q5/Q64)*100-100</f>
        <v>2.6140828709463619</v>
      </c>
      <c r="S72" s="37"/>
    </row>
    <row r="73" spans="1:21" x14ac:dyDescent="0.25">
      <c r="A73" s="11"/>
      <c r="B73" s="12" t="s">
        <v>119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38">
        <v>2026</v>
      </c>
      <c r="Q73" s="13">
        <v>2027</v>
      </c>
      <c r="R73" s="13">
        <v>2028</v>
      </c>
      <c r="S73" s="37"/>
    </row>
    <row r="74" spans="1:21" x14ac:dyDescent="0.25">
      <c r="A74" s="14">
        <f>A72+1</f>
        <v>60</v>
      </c>
      <c r="B74" s="1" t="s">
        <v>120</v>
      </c>
      <c r="C74" s="1" t="s">
        <v>121</v>
      </c>
      <c r="D74" s="3" t="s">
        <v>42</v>
      </c>
      <c r="E74" s="18">
        <v>24619.035967382064</v>
      </c>
      <c r="F74" s="18">
        <v>25035.297003750682</v>
      </c>
      <c r="G74" s="18">
        <v>25538.407076557236</v>
      </c>
      <c r="H74" s="18">
        <v>26113.494843196026</v>
      </c>
      <c r="I74" s="18">
        <v>26672.559263709118</v>
      </c>
      <c r="J74" s="18">
        <v>27189.79320858467</v>
      </c>
      <c r="K74" s="18">
        <v>27752.503110016245</v>
      </c>
      <c r="L74" s="18">
        <v>28298.633091825526</v>
      </c>
      <c r="M74" s="18">
        <v>28873.017532825557</v>
      </c>
      <c r="N74" s="18">
        <v>29472.360496642617</v>
      </c>
      <c r="O74" s="18">
        <v>30110.636759676443</v>
      </c>
      <c r="P74" s="18">
        <v>30778.539186671205</v>
      </c>
      <c r="Q74" s="18">
        <v>31476.264933436716</v>
      </c>
      <c r="R74" s="18">
        <v>32201.67543448474</v>
      </c>
      <c r="S74" s="37"/>
    </row>
    <row r="75" spans="1:21" x14ac:dyDescent="0.25">
      <c r="A75" s="22">
        <v>61</v>
      </c>
      <c r="B75" s="24" t="s">
        <v>2</v>
      </c>
      <c r="C75" s="24" t="s">
        <v>122</v>
      </c>
      <c r="D75" s="27" t="s">
        <v>110</v>
      </c>
      <c r="E75" s="18">
        <v>1.7973455967614598</v>
      </c>
      <c r="F75" s="18">
        <f>(F74/E74)*100-100</f>
        <v>1.6908096520112537</v>
      </c>
      <c r="G75" s="18">
        <f t="shared" ref="G75:P75" si="16">(G74/F74)*100-100</f>
        <v>2.0096029726796445</v>
      </c>
      <c r="H75" s="18">
        <f t="shared" si="16"/>
        <v>2.2518544908256501</v>
      </c>
      <c r="I75" s="18">
        <f t="shared" si="16"/>
        <v>2.1409023337171504</v>
      </c>
      <c r="J75" s="18">
        <f t="shared" si="16"/>
        <v>1.9391987838951223</v>
      </c>
      <c r="K75" s="18">
        <f t="shared" si="16"/>
        <v>2.0695630051864811</v>
      </c>
      <c r="L75" s="18">
        <f t="shared" si="16"/>
        <v>1.967858465394329</v>
      </c>
      <c r="M75" s="18">
        <f t="shared" si="16"/>
        <v>2.0297250370228994</v>
      </c>
      <c r="N75" s="18">
        <f t="shared" si="16"/>
        <v>2.0757891451271888</v>
      </c>
      <c r="O75" s="18">
        <f t="shared" si="16"/>
        <v>2.1656774424516669</v>
      </c>
      <c r="P75" s="18">
        <f t="shared" si="16"/>
        <v>2.2181610848203803</v>
      </c>
      <c r="Q75" s="18">
        <f>(Q74/P74)*100-100</f>
        <v>2.2669228793927374</v>
      </c>
      <c r="R75" s="18">
        <f t="shared" ref="R75" si="17">(R74/Q74)*100-100</f>
        <v>2.3046270025432136</v>
      </c>
      <c r="S75" s="37"/>
      <c r="U75" s="41"/>
    </row>
    <row r="76" spans="1:21" x14ac:dyDescent="0.25">
      <c r="A76" s="22">
        <v>62</v>
      </c>
      <c r="B76" s="24" t="s">
        <v>123</v>
      </c>
      <c r="C76" s="24" t="s">
        <v>124</v>
      </c>
      <c r="D76" s="27" t="s">
        <v>47</v>
      </c>
      <c r="E76" s="18">
        <v>-0.11007180377283661</v>
      </c>
      <c r="F76" s="18">
        <v>-5.6416040698733953E-2</v>
      </c>
      <c r="G76" s="18">
        <v>-3.5648076926848377E-2</v>
      </c>
      <c r="H76" s="18">
        <v>-4.2844432131753367E-2</v>
      </c>
      <c r="I76" s="18">
        <v>-7.1522946845719554E-2</v>
      </c>
      <c r="J76" s="18">
        <v>-0.10159492841544662</v>
      </c>
      <c r="K76" s="18">
        <v>-0.10931948709361507</v>
      </c>
      <c r="L76" s="18">
        <v>-9.7615140953897284E-2</v>
      </c>
      <c r="M76" s="18">
        <v>-8.7920955104254683E-2</v>
      </c>
      <c r="N76" s="18">
        <v>-8.2514568605203925E-2</v>
      </c>
      <c r="O76" s="18">
        <v>-8.0558801224807158E-2</v>
      </c>
      <c r="P76" s="18">
        <v>-8.2579517666575272E-2</v>
      </c>
      <c r="Q76" s="18">
        <v>-8.7502777560163877E-2</v>
      </c>
      <c r="R76" s="18">
        <v>-9.7244495597506531E-2</v>
      </c>
    </row>
    <row r="77" spans="1:21" x14ac:dyDescent="0.25">
      <c r="A77" s="22">
        <v>63</v>
      </c>
      <c r="B77" s="24" t="s">
        <v>125</v>
      </c>
      <c r="C77" s="24" t="s">
        <v>126</v>
      </c>
      <c r="D77" s="27" t="s">
        <v>47</v>
      </c>
      <c r="E77" s="18">
        <v>1.0244857919901047</v>
      </c>
      <c r="F77" s="18">
        <v>0.70454772155391354</v>
      </c>
      <c r="G77" s="18">
        <v>0.89790364449554672</v>
      </c>
      <c r="H77" s="18">
        <v>1.0834586695630473</v>
      </c>
      <c r="I77" s="18">
        <v>0.95223524573067975</v>
      </c>
      <c r="J77" s="18">
        <v>0.72634388282305751</v>
      </c>
      <c r="K77" s="18">
        <v>0.81393667971084238</v>
      </c>
      <c r="L77" s="18">
        <v>0.70618938757363525</v>
      </c>
      <c r="M77" s="18">
        <v>0.77559098227830814</v>
      </c>
      <c r="N77" s="18">
        <v>0.80832271434863301</v>
      </c>
      <c r="O77" s="18">
        <v>0.86533356255439642</v>
      </c>
      <c r="P77" s="18">
        <v>0.88539999692005811</v>
      </c>
      <c r="Q77" s="18">
        <v>0.90919855788206705</v>
      </c>
      <c r="R77" s="18">
        <v>0.93290077307423658</v>
      </c>
    </row>
    <row r="78" spans="1:21" x14ac:dyDescent="0.25">
      <c r="A78" s="22">
        <f>A77+1</f>
        <v>64</v>
      </c>
      <c r="B78" s="24" t="s">
        <v>127</v>
      </c>
      <c r="C78" s="24" t="s">
        <v>128</v>
      </c>
      <c r="D78" s="27" t="s">
        <v>47</v>
      </c>
      <c r="E78" s="18">
        <v>0.88293160854419162</v>
      </c>
      <c r="F78" s="18">
        <v>1.0426779711560741</v>
      </c>
      <c r="G78" s="18">
        <v>1.1473474051109465</v>
      </c>
      <c r="H78" s="18">
        <v>1.211240253394356</v>
      </c>
      <c r="I78" s="18">
        <v>1.2601900348321902</v>
      </c>
      <c r="J78" s="18">
        <v>1.3144498294875115</v>
      </c>
      <c r="K78" s="18">
        <v>1.3649458125692537</v>
      </c>
      <c r="L78" s="18">
        <v>1.359284218774591</v>
      </c>
      <c r="M78" s="18">
        <v>1.342055009848846</v>
      </c>
      <c r="N78" s="18">
        <v>1.3499809993837597</v>
      </c>
      <c r="O78" s="18">
        <v>1.3809026811220777</v>
      </c>
      <c r="P78" s="18">
        <v>1.4153406055668976</v>
      </c>
      <c r="Q78" s="18">
        <v>1.4452270990708342</v>
      </c>
      <c r="R78" s="18">
        <v>1.4689707250664834</v>
      </c>
    </row>
    <row r="79" spans="1:21" x14ac:dyDescent="0.25">
      <c r="A79" s="22">
        <f>A78+1</f>
        <v>65</v>
      </c>
      <c r="B79" s="24" t="s">
        <v>3</v>
      </c>
      <c r="C79" s="24" t="s">
        <v>22</v>
      </c>
      <c r="D79" s="27" t="s">
        <v>47</v>
      </c>
      <c r="E79" s="18">
        <f>E5/E74*100-100</f>
        <v>-0.19054347799895766</v>
      </c>
      <c r="F79" s="18">
        <f t="shared" ref="F79:R79" si="18">F5/F74*100-100</f>
        <v>0.47472173480312563</v>
      </c>
      <c r="G79" s="18">
        <f t="shared" si="18"/>
        <v>1.7579910998242383</v>
      </c>
      <c r="H79" s="18">
        <f t="shared" si="18"/>
        <v>3.4882583211236238</v>
      </c>
      <c r="I79" s="18">
        <f t="shared" si="18"/>
        <v>1.9143672387884436</v>
      </c>
      <c r="J79" s="18">
        <f t="shared" si="18"/>
        <v>-3.5373060810223507</v>
      </c>
      <c r="K79" s="18">
        <f t="shared" si="18"/>
        <v>0.86876448235308601</v>
      </c>
      <c r="L79" s="18">
        <f t="shared" si="18"/>
        <v>2.2443872328163508</v>
      </c>
      <c r="M79" s="18">
        <f t="shared" si="18"/>
        <v>-0.39087478660394481</v>
      </c>
      <c r="N79" s="18">
        <f t="shared" si="18"/>
        <v>-1.0656108545183685</v>
      </c>
      <c r="O79" s="18">
        <f t="shared" si="18"/>
        <v>-0.34288811139515474</v>
      </c>
      <c r="P79" s="40">
        <f t="shared" si="18"/>
        <v>-4.7628610601165633E-2</v>
      </c>
      <c r="Q79" s="18">
        <f>Q5/Q74*100-100</f>
        <v>-1.0748410197777503E-2</v>
      </c>
      <c r="R79" s="18">
        <f t="shared" si="18"/>
        <v>-9.1713101202088865E-3</v>
      </c>
    </row>
    <row r="80" spans="1:21" x14ac:dyDescent="0.25">
      <c r="A80" s="22">
        <f>A79+1</f>
        <v>66</v>
      </c>
      <c r="B80" s="24" t="s">
        <v>3</v>
      </c>
      <c r="C80" s="24" t="s">
        <v>22</v>
      </c>
      <c r="D80" s="27" t="s">
        <v>42</v>
      </c>
      <c r="E80" s="18">
        <f>E5-E74</f>
        <v>-46.909967382063769</v>
      </c>
      <c r="F80" s="18">
        <f t="shared" ref="F80:R80" si="19">F5-F74</f>
        <v>118.84799624931838</v>
      </c>
      <c r="G80" s="18">
        <f t="shared" si="19"/>
        <v>448.96292344276299</v>
      </c>
      <c r="H80" s="18">
        <f t="shared" si="19"/>
        <v>910.90615680397605</v>
      </c>
      <c r="I80" s="18">
        <f t="shared" si="19"/>
        <v>510.6107362908806</v>
      </c>
      <c r="J80" s="18">
        <f t="shared" si="19"/>
        <v>-961.7862085846682</v>
      </c>
      <c r="K80" s="18">
        <f t="shared" si="19"/>
        <v>241.10388998375493</v>
      </c>
      <c r="L80" s="18">
        <f t="shared" si="19"/>
        <v>635.13090817447301</v>
      </c>
      <c r="M80" s="18">
        <f t="shared" si="19"/>
        <v>-112.85734566755127</v>
      </c>
      <c r="N80" s="18">
        <f t="shared" si="19"/>
        <v>-314.06067253500441</v>
      </c>
      <c r="O80" s="18">
        <f t="shared" si="19"/>
        <v>-103.24579371431173</v>
      </c>
      <c r="P80" s="18">
        <f t="shared" si="19"/>
        <v>-14.659390577948216</v>
      </c>
      <c r="Q80" s="18">
        <f>Q5-Q74</f>
        <v>-3.3831980699869746</v>
      </c>
      <c r="R80" s="18">
        <f t="shared" si="19"/>
        <v>-2.9533155179997266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91D5-00D4-4190-B6B1-D7EE81C351DE}">
  <dimension ref="A1:U80"/>
  <sheetViews>
    <sheetView zoomScale="70" zoomScaleNormal="70" workbookViewId="0"/>
  </sheetViews>
  <sheetFormatPr defaultRowHeight="15" x14ac:dyDescent="0.25"/>
  <cols>
    <col min="1" max="1" width="6.28515625" customWidth="1"/>
    <col min="2" max="2" width="32" customWidth="1"/>
    <col min="3" max="3" width="0" hidden="1" customWidth="1"/>
    <col min="4" max="4" width="33.5703125" customWidth="1"/>
    <col min="5" max="16" width="11.5703125" customWidth="1"/>
    <col min="17" max="17" width="13.7109375" customWidth="1"/>
    <col min="18" max="18" width="13.5703125" customWidth="1"/>
  </cols>
  <sheetData>
    <row r="1" spans="1:18" ht="20.25" x14ac:dyDescent="0.3">
      <c r="A1" s="2" t="s">
        <v>23</v>
      </c>
      <c r="B1" s="1"/>
      <c r="C1" s="1"/>
      <c r="D1" s="3"/>
      <c r="E1" s="23" t="s">
        <v>134</v>
      </c>
      <c r="F1" s="23" t="s">
        <v>133</v>
      </c>
      <c r="G1" s="23" t="s">
        <v>24</v>
      </c>
      <c r="H1" s="23" t="s">
        <v>25</v>
      </c>
      <c r="I1" s="23" t="s">
        <v>26</v>
      </c>
      <c r="J1" s="23" t="s">
        <v>27</v>
      </c>
      <c r="K1" s="23" t="s">
        <v>28</v>
      </c>
      <c r="L1" s="23" t="s">
        <v>29</v>
      </c>
      <c r="M1" s="23" t="s">
        <v>30</v>
      </c>
      <c r="N1" s="23" t="s">
        <v>31</v>
      </c>
      <c r="O1" s="23" t="s">
        <v>32</v>
      </c>
      <c r="P1" s="23" t="s">
        <v>33</v>
      </c>
      <c r="Q1" s="23" t="s">
        <v>34</v>
      </c>
      <c r="R1" s="23" t="s">
        <v>135</v>
      </c>
    </row>
    <row r="2" spans="1:18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8" x14ac:dyDescent="0.25">
      <c r="A3" s="6" t="s">
        <v>35</v>
      </c>
      <c r="B3" s="6" t="s">
        <v>36</v>
      </c>
      <c r="C3" s="6" t="s">
        <v>37</v>
      </c>
      <c r="D3" s="7" t="s">
        <v>38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x14ac:dyDescent="0.25">
      <c r="A4" s="11"/>
      <c r="B4" s="13" t="s">
        <v>39</v>
      </c>
      <c r="C4" s="12" t="s">
        <v>40</v>
      </c>
      <c r="D4" s="13"/>
      <c r="E4" s="20">
        <v>2015</v>
      </c>
      <c r="F4" s="20">
        <v>2016</v>
      </c>
      <c r="G4" s="20">
        <v>2017</v>
      </c>
      <c r="H4" s="20">
        <v>2018</v>
      </c>
      <c r="I4" s="20">
        <v>2019</v>
      </c>
      <c r="J4" s="20">
        <v>2020</v>
      </c>
      <c r="K4" s="20">
        <v>2021</v>
      </c>
      <c r="L4" s="20">
        <v>2022</v>
      </c>
      <c r="M4" s="20">
        <v>2023</v>
      </c>
      <c r="N4" s="20">
        <v>2024</v>
      </c>
      <c r="O4" s="20">
        <v>2025</v>
      </c>
      <c r="P4" s="47">
        <v>2026</v>
      </c>
      <c r="Q4" s="20">
        <v>2027</v>
      </c>
      <c r="R4" s="20">
        <v>2028</v>
      </c>
    </row>
    <row r="5" spans="1:18" x14ac:dyDescent="0.25">
      <c r="A5" s="14">
        <v>1</v>
      </c>
      <c r="B5" s="15" t="s">
        <v>41</v>
      </c>
      <c r="C5" s="15" t="s">
        <v>1</v>
      </c>
      <c r="D5" s="16" t="s">
        <v>42</v>
      </c>
      <c r="E5" s="48">
        <f>'10.06.2024_VTBI_MTBF_2024_2028'!E5-'12.02.2024._SP_2024_2028'!E5</f>
        <v>0</v>
      </c>
      <c r="F5" s="48">
        <f>'10.06.2024_VTBI_MTBF_2024_2028'!F5-'12.02.2024._SP_2024_2028'!F5</f>
        <v>0</v>
      </c>
      <c r="G5" s="48">
        <f>'10.06.2024_VTBI_MTBF_2024_2028'!G5-'12.02.2024._SP_2024_2028'!G5</f>
        <v>0</v>
      </c>
      <c r="H5" s="48">
        <f>'10.06.2024_VTBI_MTBF_2024_2028'!H5-'12.02.2024._SP_2024_2028'!H5</f>
        <v>0</v>
      </c>
      <c r="I5" s="48">
        <f>'10.06.2024_VTBI_MTBF_2024_2028'!I5-'12.02.2024._SP_2024_2028'!I5</f>
        <v>0</v>
      </c>
      <c r="J5" s="48">
        <f>'10.06.2024_VTBI_MTBF_2024_2028'!J5-'12.02.2024._SP_2024_2028'!J5</f>
        <v>0</v>
      </c>
      <c r="K5" s="48">
        <f>'10.06.2024_VTBI_MTBF_2024_2028'!K5-'12.02.2024._SP_2024_2028'!K5</f>
        <v>0</v>
      </c>
      <c r="L5" s="48">
        <f>'10.06.2024_VTBI_MTBF_2024_2028'!L5-'12.02.2024._SP_2024_2028'!L5</f>
        <v>-113.02200000000084</v>
      </c>
      <c r="M5" s="48">
        <f>'10.06.2024_VTBI_MTBF_2024_2028'!M5-'12.02.2024._SP_2024_2028'!M5</f>
        <v>-20.848187158004293</v>
      </c>
      <c r="N5" s="48">
        <f>'10.06.2024_VTBI_MTBF_2024_2028'!N5-'12.02.2024._SP_2024_2028'!N5</f>
        <v>-23.68913871416953</v>
      </c>
      <c r="O5" s="48">
        <f>'10.06.2024_VTBI_MTBF_2024_2028'!O5-'12.02.2024._SP_2024_2028'!O5</f>
        <v>-25.094817671913916</v>
      </c>
      <c r="P5" s="48">
        <f>'10.06.2024_VTBI_MTBF_2024_2028'!P5-'12.02.2024._SP_2024_2028'!P5</f>
        <v>46.33040882147543</v>
      </c>
      <c r="Q5" s="48">
        <f>'10.06.2024_VTBI_MTBF_2024_2028'!Q5-'12.02.2024._SP_2024_2028'!Q5</f>
        <v>137.30466682258702</v>
      </c>
      <c r="R5" s="48">
        <f>'10.06.2024_VTBI_MTBF_2024_2028'!R5-'12.02.2024._SP_2024_2028'!R5</f>
        <v>140.47082409929862</v>
      </c>
    </row>
    <row r="6" spans="1:18" x14ac:dyDescent="0.25">
      <c r="A6" s="14">
        <v>2</v>
      </c>
      <c r="B6" s="15" t="s">
        <v>43</v>
      </c>
      <c r="C6" s="15" t="s">
        <v>44</v>
      </c>
      <c r="D6" s="16" t="s">
        <v>42</v>
      </c>
      <c r="E6" s="48">
        <f>'10.06.2024_VTBI_MTBF_2024_2028'!E6-'12.02.2024._SP_2024_2028'!E6</f>
        <v>0</v>
      </c>
      <c r="F6" s="48">
        <f>'10.06.2024_VTBI_MTBF_2024_2028'!F6-'12.02.2024._SP_2024_2028'!F6</f>
        <v>0</v>
      </c>
      <c r="G6" s="48">
        <f>'10.06.2024_VTBI_MTBF_2024_2028'!G6-'12.02.2024._SP_2024_2028'!G6</f>
        <v>0</v>
      </c>
      <c r="H6" s="48">
        <f>'10.06.2024_VTBI_MTBF_2024_2028'!H6-'12.02.2024._SP_2024_2028'!H6</f>
        <v>0</v>
      </c>
      <c r="I6" s="48">
        <f>'10.06.2024_VTBI_MTBF_2024_2028'!I6-'12.02.2024._SP_2024_2028'!I6</f>
        <v>0</v>
      </c>
      <c r="J6" s="48">
        <f>'10.06.2024_VTBI_MTBF_2024_2028'!J6-'12.02.2024._SP_2024_2028'!J6</f>
        <v>0</v>
      </c>
      <c r="K6" s="48">
        <f>'10.06.2024_VTBI_MTBF_2024_2028'!K6-'12.02.2024._SP_2024_2028'!K6</f>
        <v>0</v>
      </c>
      <c r="L6" s="48">
        <f>'10.06.2024_VTBI_MTBF_2024_2028'!L6-'12.02.2024._SP_2024_2028'!L6</f>
        <v>-483.84100000000035</v>
      </c>
      <c r="M6" s="48">
        <f>'10.06.2024_VTBI_MTBF_2024_2028'!M6-'12.02.2024._SP_2024_2028'!M6</f>
        <v>-305.40500981944933</v>
      </c>
      <c r="N6" s="48">
        <f>'10.06.2024_VTBI_MTBF_2024_2028'!N6-'12.02.2024._SP_2024_2028'!N6</f>
        <v>-432.06103589296254</v>
      </c>
      <c r="O6" s="48">
        <f>'10.06.2024_VTBI_MTBF_2024_2028'!O6-'12.02.2024._SP_2024_2028'!O6</f>
        <v>-506.84376907592377</v>
      </c>
      <c r="P6" s="48">
        <f>'10.06.2024_VTBI_MTBF_2024_2028'!P6-'12.02.2024._SP_2024_2028'!P6</f>
        <v>-423.8521242746865</v>
      </c>
      <c r="Q6" s="48">
        <f>'10.06.2024_VTBI_MTBF_2024_2028'!Q6-'12.02.2024._SP_2024_2028'!Q6</f>
        <v>-304.69228940695029</v>
      </c>
      <c r="R6" s="48">
        <f>'10.06.2024_VTBI_MTBF_2024_2028'!R6-'12.02.2024._SP_2024_2028'!R6</f>
        <v>-319.84628079003596</v>
      </c>
    </row>
    <row r="7" spans="1:18" x14ac:dyDescent="0.25">
      <c r="A7" s="14">
        <v>3</v>
      </c>
      <c r="B7" s="15" t="s">
        <v>45</v>
      </c>
      <c r="C7" s="15" t="s">
        <v>46</v>
      </c>
      <c r="D7" s="16" t="s">
        <v>47</v>
      </c>
      <c r="E7" s="48">
        <f>'10.06.2024_VTBI_MTBF_2024_2028'!E7-'12.02.2024._SP_2024_2028'!E7</f>
        <v>0</v>
      </c>
      <c r="F7" s="48">
        <f>'10.06.2024_VTBI_MTBF_2024_2028'!F7-'12.02.2024._SP_2024_2028'!F7</f>
        <v>0</v>
      </c>
      <c r="G7" s="48">
        <f>'10.06.2024_VTBI_MTBF_2024_2028'!G7-'12.02.2024._SP_2024_2028'!G7</f>
        <v>0</v>
      </c>
      <c r="H7" s="48">
        <f>'10.06.2024_VTBI_MTBF_2024_2028'!H7-'12.02.2024._SP_2024_2028'!H7</f>
        <v>0</v>
      </c>
      <c r="I7" s="48">
        <f>'10.06.2024_VTBI_MTBF_2024_2028'!I7-'12.02.2024._SP_2024_2028'!I7</f>
        <v>0</v>
      </c>
      <c r="J7" s="48">
        <f>'10.06.2024_VTBI_MTBF_2024_2028'!J7-'12.02.2024._SP_2024_2028'!J7</f>
        <v>0</v>
      </c>
      <c r="K7" s="48">
        <f>'10.06.2024_VTBI_MTBF_2024_2028'!K7-'12.02.2024._SP_2024_2028'!K7</f>
        <v>0</v>
      </c>
      <c r="L7" s="48">
        <f>'10.06.2024_VTBI_MTBF_2024_2028'!L7-'12.02.2024._SP_2024_2028'!L7</f>
        <v>-0.40374218299199072</v>
      </c>
      <c r="M7" s="48">
        <f>'10.06.2024_VTBI_MTBF_2024_2028'!M7-'12.02.2024._SP_2024_2028'!M7</f>
        <v>0.31746467888250152</v>
      </c>
      <c r="N7" s="48">
        <f>'10.06.2024_VTBI_MTBF_2024_2028'!N7-'12.02.2024._SP_2024_2028'!N7</f>
        <v>-8.8810089347646226E-3</v>
      </c>
      <c r="O7" s="48">
        <f>'10.06.2024_VTBI_MTBF_2024_2028'!O7-'12.02.2024._SP_2024_2028'!O7</f>
        <v>-2.4570435050605965E-3</v>
      </c>
      <c r="P7" s="48">
        <f>'10.06.2024_VTBI_MTBF_2024_2028'!P7-'12.02.2024._SP_2024_2028'!P7</f>
        <v>0.24033472481384877</v>
      </c>
      <c r="Q7" s="48">
        <f>'10.06.2024_VTBI_MTBF_2024_2028'!Q7-'12.02.2024._SP_2024_2028'!Q7</f>
        <v>0.29180748962053826</v>
      </c>
      <c r="R7" s="48">
        <f>'10.06.2024_VTBI_MTBF_2024_2028'!R7-'12.02.2024._SP_2024_2028'!R7</f>
        <v>-1.3246549741552371E-6</v>
      </c>
    </row>
    <row r="8" spans="1:18" x14ac:dyDescent="0.25">
      <c r="A8" s="14">
        <v>4</v>
      </c>
      <c r="B8" s="15" t="s">
        <v>48</v>
      </c>
      <c r="C8" s="15" t="s">
        <v>49</v>
      </c>
      <c r="D8" s="16" t="s">
        <v>47</v>
      </c>
      <c r="E8" s="48">
        <f>'10.06.2024_VTBI_MTBF_2024_2028'!E8-'12.02.2024._SP_2024_2028'!E8</f>
        <v>0</v>
      </c>
      <c r="F8" s="48">
        <f>'10.06.2024_VTBI_MTBF_2024_2028'!F8-'12.02.2024._SP_2024_2028'!F8</f>
        <v>0</v>
      </c>
      <c r="G8" s="48">
        <f>'10.06.2024_VTBI_MTBF_2024_2028'!G8-'12.02.2024._SP_2024_2028'!G8</f>
        <v>0</v>
      </c>
      <c r="H8" s="48">
        <f>'10.06.2024_VTBI_MTBF_2024_2028'!H8-'12.02.2024._SP_2024_2028'!H8</f>
        <v>0</v>
      </c>
      <c r="I8" s="48">
        <f>'10.06.2024_VTBI_MTBF_2024_2028'!I8-'12.02.2024._SP_2024_2028'!I8</f>
        <v>0</v>
      </c>
      <c r="J8" s="48">
        <f>'10.06.2024_VTBI_MTBF_2024_2028'!J8-'12.02.2024._SP_2024_2028'!J8</f>
        <v>0</v>
      </c>
      <c r="K8" s="48">
        <f>'10.06.2024_VTBI_MTBF_2024_2028'!K8-'12.02.2024._SP_2024_2028'!K8</f>
        <v>0</v>
      </c>
      <c r="L8" s="48">
        <f>'10.06.2024_VTBI_MTBF_2024_2028'!L8-'12.02.2024._SP_2024_2028'!L8</f>
        <v>-1.450844063012255</v>
      </c>
      <c r="M8" s="48">
        <f>'10.06.2024_VTBI_MTBF_2024_2028'!M8-'12.02.2024._SP_2024_2028'!M8</f>
        <v>0.52267619927918929</v>
      </c>
      <c r="N8" s="48">
        <f>'10.06.2024_VTBI_MTBF_2024_2028'!N8-'12.02.2024._SP_2024_2028'!N8</f>
        <v>-0.28276576909131279</v>
      </c>
      <c r="O8" s="48">
        <f>'10.06.2024_VTBI_MTBF_2024_2028'!O8-'12.02.2024._SP_2024_2028'!O8</f>
        <v>-0.11614239667888171</v>
      </c>
      <c r="P8" s="48">
        <f>'10.06.2024_VTBI_MTBF_2024_2028'!P8-'12.02.2024._SP_2024_2028'!P8</f>
        <v>0.24741406048336501</v>
      </c>
      <c r="Q8" s="48">
        <f>'10.06.2024_VTBI_MTBF_2024_2028'!Q8-'12.02.2024._SP_2024_2028'!Q8</f>
        <v>0.30027527061733394</v>
      </c>
      <c r="R8" s="48">
        <f>'10.06.2024_VTBI_MTBF_2024_2028'!R8-'12.02.2024._SP_2024_2028'!R8</f>
        <v>5.8634697555248749E-4</v>
      </c>
    </row>
    <row r="9" spans="1:18" x14ac:dyDescent="0.25">
      <c r="A9" s="30"/>
      <c r="B9" s="20" t="s">
        <v>131</v>
      </c>
      <c r="C9" s="25" t="s">
        <v>50</v>
      </c>
      <c r="D9" s="26"/>
      <c r="E9" s="20">
        <v>2015</v>
      </c>
      <c r="F9" s="20">
        <v>2016</v>
      </c>
      <c r="G9" s="20">
        <v>2017</v>
      </c>
      <c r="H9" s="20">
        <v>2018</v>
      </c>
      <c r="I9" s="20">
        <v>2019</v>
      </c>
      <c r="J9" s="20">
        <v>2020</v>
      </c>
      <c r="K9" s="20">
        <v>2021</v>
      </c>
      <c r="L9" s="20">
        <v>2022</v>
      </c>
      <c r="M9" s="20">
        <v>2023</v>
      </c>
      <c r="N9" s="20">
        <v>2024</v>
      </c>
      <c r="O9" s="20">
        <v>2025</v>
      </c>
      <c r="P9" s="47">
        <v>2026</v>
      </c>
      <c r="Q9" s="20">
        <v>2027</v>
      </c>
      <c r="R9" s="20">
        <v>2028</v>
      </c>
    </row>
    <row r="10" spans="1:18" x14ac:dyDescent="0.25">
      <c r="A10" s="32">
        <f>A8+1</f>
        <v>5</v>
      </c>
      <c r="B10" s="24" t="s">
        <v>5</v>
      </c>
      <c r="C10" s="24" t="s">
        <v>6</v>
      </c>
      <c r="D10" s="27" t="s">
        <v>42</v>
      </c>
      <c r="E10" s="48">
        <f>'10.06.2024_VTBI_MTBF_2024_2028'!E10-'12.02.2024._SP_2024_2028'!E10</f>
        <v>0</v>
      </c>
      <c r="F10" s="48">
        <f>'10.06.2024_VTBI_MTBF_2024_2028'!F10-'12.02.2024._SP_2024_2028'!F10</f>
        <v>0</v>
      </c>
      <c r="G10" s="48">
        <f>'10.06.2024_VTBI_MTBF_2024_2028'!G10-'12.02.2024._SP_2024_2028'!G10</f>
        <v>0</v>
      </c>
      <c r="H10" s="48">
        <f>'10.06.2024_VTBI_MTBF_2024_2028'!H10-'12.02.2024._SP_2024_2028'!H10</f>
        <v>0</v>
      </c>
      <c r="I10" s="48">
        <f>'10.06.2024_VTBI_MTBF_2024_2028'!I10-'12.02.2024._SP_2024_2028'!I10</f>
        <v>0</v>
      </c>
      <c r="J10" s="48">
        <f>'10.06.2024_VTBI_MTBF_2024_2028'!J10-'12.02.2024._SP_2024_2028'!J10</f>
        <v>0</v>
      </c>
      <c r="K10" s="48">
        <f>'10.06.2024_VTBI_MTBF_2024_2028'!K10-'12.02.2024._SP_2024_2028'!K10</f>
        <v>0</v>
      </c>
      <c r="L10" s="48">
        <f>'10.06.2024_VTBI_MTBF_2024_2028'!L10-'12.02.2024._SP_2024_2028'!L10</f>
        <v>202.76300000000265</v>
      </c>
      <c r="M10" s="48">
        <f>'10.06.2024_VTBI_MTBF_2024_2028'!M10-'12.02.2024._SP_2024_2028'!M10</f>
        <v>212.45794299577028</v>
      </c>
      <c r="N10" s="48">
        <f>'10.06.2024_VTBI_MTBF_2024_2028'!N10-'12.02.2024._SP_2024_2028'!N10</f>
        <v>164.3867603200124</v>
      </c>
      <c r="O10" s="48">
        <f>'10.06.2024_VTBI_MTBF_2024_2028'!O10-'12.02.2024._SP_2024_2028'!O10</f>
        <v>32.355082414964272</v>
      </c>
      <c r="P10" s="48">
        <f>'10.06.2024_VTBI_MTBF_2024_2028'!P10-'12.02.2024._SP_2024_2028'!P10</f>
        <v>-95.519637510809844</v>
      </c>
      <c r="Q10" s="48">
        <f>'10.06.2024_VTBI_MTBF_2024_2028'!Q10-'12.02.2024._SP_2024_2028'!Q10</f>
        <v>-187.6319441160922</v>
      </c>
      <c r="R10" s="48">
        <f>'10.06.2024_VTBI_MTBF_2024_2028'!R10-'12.02.2024._SP_2024_2028'!R10</f>
        <v>-192.32274271899223</v>
      </c>
    </row>
    <row r="11" spans="1:18" x14ac:dyDescent="0.25">
      <c r="A11" s="32">
        <f t="shared" ref="A11:A16" si="0">A10+1</f>
        <v>6</v>
      </c>
      <c r="B11" s="24" t="s">
        <v>51</v>
      </c>
      <c r="C11" s="24" t="s">
        <v>7</v>
      </c>
      <c r="D11" s="27" t="s">
        <v>42</v>
      </c>
      <c r="E11" s="48">
        <f>'10.06.2024_VTBI_MTBF_2024_2028'!E11-'12.02.2024._SP_2024_2028'!E11</f>
        <v>0</v>
      </c>
      <c r="F11" s="48">
        <f>'10.06.2024_VTBI_MTBF_2024_2028'!F11-'12.02.2024._SP_2024_2028'!F11</f>
        <v>0</v>
      </c>
      <c r="G11" s="48">
        <f>'10.06.2024_VTBI_MTBF_2024_2028'!G11-'12.02.2024._SP_2024_2028'!G11</f>
        <v>0</v>
      </c>
      <c r="H11" s="48">
        <f>'10.06.2024_VTBI_MTBF_2024_2028'!H11-'12.02.2024._SP_2024_2028'!H11</f>
        <v>0</v>
      </c>
      <c r="I11" s="48">
        <f>'10.06.2024_VTBI_MTBF_2024_2028'!I11-'12.02.2024._SP_2024_2028'!I11</f>
        <v>0</v>
      </c>
      <c r="J11" s="48">
        <f>'10.06.2024_VTBI_MTBF_2024_2028'!J11-'12.02.2024._SP_2024_2028'!J11</f>
        <v>0</v>
      </c>
      <c r="K11" s="48">
        <f>'10.06.2024_VTBI_MTBF_2024_2028'!K11-'12.02.2024._SP_2024_2028'!K11</f>
        <v>0</v>
      </c>
      <c r="L11" s="48">
        <f>'10.06.2024_VTBI_MTBF_2024_2028'!L11-'12.02.2024._SP_2024_2028'!L11</f>
        <v>0</v>
      </c>
      <c r="M11" s="48">
        <f>'10.06.2024_VTBI_MTBF_2024_2028'!M11-'12.02.2024._SP_2024_2028'!M11</f>
        <v>30.694325365412624</v>
      </c>
      <c r="N11" s="48">
        <f>'10.06.2024_VTBI_MTBF_2024_2028'!N11-'12.02.2024._SP_2024_2028'!N11</f>
        <v>-87.517382617368639</v>
      </c>
      <c r="O11" s="48">
        <f>'10.06.2024_VTBI_MTBF_2024_2028'!O11-'12.02.2024._SP_2024_2028'!O11</f>
        <v>-321.06803591822791</v>
      </c>
      <c r="P11" s="48">
        <f>'10.06.2024_VTBI_MTBF_2024_2028'!P11-'12.02.2024._SP_2024_2028'!P11</f>
        <v>-384.82287123039623</v>
      </c>
      <c r="Q11" s="48">
        <f>'10.06.2024_VTBI_MTBF_2024_2028'!Q11-'12.02.2024._SP_2024_2028'!Q11</f>
        <v>-485.39883957205166</v>
      </c>
      <c r="R11" s="48">
        <f>'10.06.2024_VTBI_MTBF_2024_2028'!R11-'12.02.2024._SP_2024_2028'!R11</f>
        <v>-630.09029247643139</v>
      </c>
    </row>
    <row r="12" spans="1:18" x14ac:dyDescent="0.25">
      <c r="A12" s="32">
        <f t="shared" si="0"/>
        <v>7</v>
      </c>
      <c r="B12" s="24" t="s">
        <v>52</v>
      </c>
      <c r="C12" s="24" t="s">
        <v>8</v>
      </c>
      <c r="D12" s="27" t="s">
        <v>42</v>
      </c>
      <c r="E12" s="48">
        <f>'10.06.2024_VTBI_MTBF_2024_2028'!E12-'12.02.2024._SP_2024_2028'!E12</f>
        <v>0</v>
      </c>
      <c r="F12" s="48">
        <f>'10.06.2024_VTBI_MTBF_2024_2028'!F12-'12.02.2024._SP_2024_2028'!F12</f>
        <v>0</v>
      </c>
      <c r="G12" s="48">
        <f>'10.06.2024_VTBI_MTBF_2024_2028'!G12-'12.02.2024._SP_2024_2028'!G12</f>
        <v>0</v>
      </c>
      <c r="H12" s="48">
        <f>'10.06.2024_VTBI_MTBF_2024_2028'!H12-'12.02.2024._SP_2024_2028'!H12</f>
        <v>0</v>
      </c>
      <c r="I12" s="48">
        <f>'10.06.2024_VTBI_MTBF_2024_2028'!I12-'12.02.2024._SP_2024_2028'!I12</f>
        <v>0</v>
      </c>
      <c r="J12" s="48">
        <f>'10.06.2024_VTBI_MTBF_2024_2028'!J12-'12.02.2024._SP_2024_2028'!J12</f>
        <v>0</v>
      </c>
      <c r="K12" s="48">
        <f>'10.06.2024_VTBI_MTBF_2024_2028'!K12-'12.02.2024._SP_2024_2028'!K12</f>
        <v>0</v>
      </c>
      <c r="L12" s="48">
        <f>'10.06.2024_VTBI_MTBF_2024_2028'!L12-'12.02.2024._SP_2024_2028'!L12</f>
        <v>-315.78500000000713</v>
      </c>
      <c r="M12" s="48">
        <f>'10.06.2024_VTBI_MTBF_2024_2028'!M12-'12.02.2024._SP_2024_2028'!M12</f>
        <v>-463.62446215569435</v>
      </c>
      <c r="N12" s="48">
        <f>'10.06.2024_VTBI_MTBF_2024_2028'!N12-'12.02.2024._SP_2024_2028'!N12</f>
        <v>-722.60644107272492</v>
      </c>
      <c r="O12" s="48">
        <f>'10.06.2024_VTBI_MTBF_2024_2028'!O12-'12.02.2024._SP_2024_2028'!O12</f>
        <v>-739.21665687951645</v>
      </c>
      <c r="P12" s="48">
        <f>'10.06.2024_VTBI_MTBF_2024_2028'!P12-'12.02.2024._SP_2024_2028'!P12</f>
        <v>-799.70293577490884</v>
      </c>
      <c r="Q12" s="48">
        <f>'10.06.2024_VTBI_MTBF_2024_2028'!Q12-'12.02.2024._SP_2024_2028'!Q12</f>
        <v>-861.78833278318052</v>
      </c>
      <c r="R12" s="48">
        <f>'10.06.2024_VTBI_MTBF_2024_2028'!R12-'12.02.2024._SP_2024_2028'!R12</f>
        <v>-928.6740824626122</v>
      </c>
    </row>
    <row r="13" spans="1:18" x14ac:dyDescent="0.25">
      <c r="A13" s="32">
        <f t="shared" si="0"/>
        <v>8</v>
      </c>
      <c r="B13" s="24" t="s">
        <v>53</v>
      </c>
      <c r="C13" s="24" t="s">
        <v>9</v>
      </c>
      <c r="D13" s="27" t="s">
        <v>42</v>
      </c>
      <c r="E13" s="48">
        <f>'10.06.2024_VTBI_MTBF_2024_2028'!E13-'12.02.2024._SP_2024_2028'!E13</f>
        <v>0</v>
      </c>
      <c r="F13" s="48">
        <f>'10.06.2024_VTBI_MTBF_2024_2028'!F13-'12.02.2024._SP_2024_2028'!F13</f>
        <v>0</v>
      </c>
      <c r="G13" s="48">
        <f>'10.06.2024_VTBI_MTBF_2024_2028'!G13-'12.02.2024._SP_2024_2028'!G13</f>
        <v>0</v>
      </c>
      <c r="H13" s="48">
        <f>'10.06.2024_VTBI_MTBF_2024_2028'!H13-'12.02.2024._SP_2024_2028'!H13</f>
        <v>0</v>
      </c>
      <c r="I13" s="48">
        <f>'10.06.2024_VTBI_MTBF_2024_2028'!I13-'12.02.2024._SP_2024_2028'!I13</f>
        <v>0</v>
      </c>
      <c r="J13" s="48">
        <f>'10.06.2024_VTBI_MTBF_2024_2028'!J13-'12.02.2024._SP_2024_2028'!J13</f>
        <v>0</v>
      </c>
      <c r="K13" s="48">
        <f>'10.06.2024_VTBI_MTBF_2024_2028'!K13-'12.02.2024._SP_2024_2028'!K13</f>
        <v>0</v>
      </c>
      <c r="L13" s="48">
        <f>'10.06.2024_VTBI_MTBF_2024_2028'!L13-'12.02.2024._SP_2024_2028'!L13</f>
        <v>0</v>
      </c>
      <c r="M13" s="48">
        <f>'10.06.2024_VTBI_MTBF_2024_2028'!M13-'12.02.2024._SP_2024_2028'!M13</f>
        <v>157.85323533727569</v>
      </c>
      <c r="N13" s="48">
        <f>'10.06.2024_VTBI_MTBF_2024_2028'!N13-'12.02.2024._SP_2024_2028'!N13</f>
        <v>-88.858683392810235</v>
      </c>
      <c r="O13" s="48">
        <f>'10.06.2024_VTBI_MTBF_2024_2028'!O13-'12.02.2024._SP_2024_2028'!O13</f>
        <v>-61.983583063407423</v>
      </c>
      <c r="P13" s="48">
        <f>'10.06.2024_VTBI_MTBF_2024_2028'!P13-'12.02.2024._SP_2024_2028'!P13</f>
        <v>-120.20197363561601</v>
      </c>
      <c r="Q13" s="48">
        <f>'10.06.2024_VTBI_MTBF_2024_2028'!Q13-'12.02.2024._SP_2024_2028'!Q13</f>
        <v>-181.17299345055562</v>
      </c>
      <c r="R13" s="48">
        <f>'10.06.2024_VTBI_MTBF_2024_2028'!R13-'12.02.2024._SP_2024_2028'!R13</f>
        <v>-244.9959016325638</v>
      </c>
    </row>
    <row r="14" spans="1:18" x14ac:dyDescent="0.25">
      <c r="A14" s="32">
        <f t="shared" si="0"/>
        <v>9</v>
      </c>
      <c r="B14" s="24" t="s">
        <v>54</v>
      </c>
      <c r="C14" s="24" t="s">
        <v>10</v>
      </c>
      <c r="D14" s="27" t="s">
        <v>42</v>
      </c>
      <c r="E14" s="48">
        <f>'10.06.2024_VTBI_MTBF_2024_2028'!E14-'12.02.2024._SP_2024_2028'!E14</f>
        <v>0</v>
      </c>
      <c r="F14" s="48">
        <f>'10.06.2024_VTBI_MTBF_2024_2028'!F14-'12.02.2024._SP_2024_2028'!F14</f>
        <v>0</v>
      </c>
      <c r="G14" s="48">
        <f>'10.06.2024_VTBI_MTBF_2024_2028'!G14-'12.02.2024._SP_2024_2028'!G14</f>
        <v>0</v>
      </c>
      <c r="H14" s="48">
        <f>'10.06.2024_VTBI_MTBF_2024_2028'!H14-'12.02.2024._SP_2024_2028'!H14</f>
        <v>0</v>
      </c>
      <c r="I14" s="48">
        <f>'10.06.2024_VTBI_MTBF_2024_2028'!I14-'12.02.2024._SP_2024_2028'!I14</f>
        <v>0</v>
      </c>
      <c r="J14" s="48">
        <f>'10.06.2024_VTBI_MTBF_2024_2028'!J14-'12.02.2024._SP_2024_2028'!J14</f>
        <v>0</v>
      </c>
      <c r="K14" s="48">
        <f>'10.06.2024_VTBI_MTBF_2024_2028'!K14-'12.02.2024._SP_2024_2028'!K14</f>
        <v>0</v>
      </c>
      <c r="L14" s="48">
        <f>'10.06.2024_VTBI_MTBF_2024_2028'!L14-'12.02.2024._SP_2024_2028'!L14</f>
        <v>-315.78500000000713</v>
      </c>
      <c r="M14" s="48">
        <f>'10.06.2024_VTBI_MTBF_2024_2028'!M14-'12.02.2024._SP_2024_2028'!M14</f>
        <v>-621.47769749297004</v>
      </c>
      <c r="N14" s="48">
        <f>'10.06.2024_VTBI_MTBF_2024_2028'!N14-'12.02.2024._SP_2024_2028'!N14</f>
        <v>-633.74775767991491</v>
      </c>
      <c r="O14" s="48">
        <f>'10.06.2024_VTBI_MTBF_2024_2028'!O14-'12.02.2024._SP_2024_2028'!O14</f>
        <v>-677.23307381610857</v>
      </c>
      <c r="P14" s="48">
        <f>'10.06.2024_VTBI_MTBF_2024_2028'!P14-'12.02.2024._SP_2024_2028'!P14</f>
        <v>-679.5009621392926</v>
      </c>
      <c r="Q14" s="48">
        <f>'10.06.2024_VTBI_MTBF_2024_2028'!Q14-'12.02.2024._SP_2024_2028'!Q14</f>
        <v>-680.61533933262422</v>
      </c>
      <c r="R14" s="48">
        <f>'10.06.2024_VTBI_MTBF_2024_2028'!R14-'12.02.2024._SP_2024_2028'!R14</f>
        <v>-683.67818083004909</v>
      </c>
    </row>
    <row r="15" spans="1:18" x14ac:dyDescent="0.25">
      <c r="A15" s="32">
        <f t="shared" si="0"/>
        <v>10</v>
      </c>
      <c r="B15" s="24" t="s">
        <v>11</v>
      </c>
      <c r="C15" s="24" t="s">
        <v>12</v>
      </c>
      <c r="D15" s="27" t="s">
        <v>42</v>
      </c>
      <c r="E15" s="48">
        <f>'10.06.2024_VTBI_MTBF_2024_2028'!E15-'12.02.2024._SP_2024_2028'!E15</f>
        <v>0</v>
      </c>
      <c r="F15" s="48">
        <f>'10.06.2024_VTBI_MTBF_2024_2028'!F15-'12.02.2024._SP_2024_2028'!F15</f>
        <v>0</v>
      </c>
      <c r="G15" s="48">
        <f>'10.06.2024_VTBI_MTBF_2024_2028'!G15-'12.02.2024._SP_2024_2028'!G15</f>
        <v>0</v>
      </c>
      <c r="H15" s="48">
        <f>'10.06.2024_VTBI_MTBF_2024_2028'!H15-'12.02.2024._SP_2024_2028'!H15</f>
        <v>0</v>
      </c>
      <c r="I15" s="48">
        <f>'10.06.2024_VTBI_MTBF_2024_2028'!I15-'12.02.2024._SP_2024_2028'!I15</f>
        <v>0</v>
      </c>
      <c r="J15" s="48">
        <f>'10.06.2024_VTBI_MTBF_2024_2028'!J15-'12.02.2024._SP_2024_2028'!J15</f>
        <v>0</v>
      </c>
      <c r="K15" s="48">
        <f>'10.06.2024_VTBI_MTBF_2024_2028'!K15-'12.02.2024._SP_2024_2028'!K15</f>
        <v>0</v>
      </c>
      <c r="L15" s="48">
        <f>'10.06.2024_VTBI_MTBF_2024_2028'!L15-'12.02.2024._SP_2024_2028'!L15</f>
        <v>0</v>
      </c>
      <c r="M15" s="48">
        <f>'10.06.2024_VTBI_MTBF_2024_2028'!M15-'12.02.2024._SP_2024_2028'!M15</f>
        <v>75.400904822614393</v>
      </c>
      <c r="N15" s="48">
        <f>'10.06.2024_VTBI_MTBF_2024_2028'!N15-'12.02.2024._SP_2024_2028'!N15</f>
        <v>289.46039659133749</v>
      </c>
      <c r="O15" s="48">
        <f>'10.06.2024_VTBI_MTBF_2024_2028'!O15-'12.02.2024._SP_2024_2028'!O15</f>
        <v>271.29951159071788</v>
      </c>
      <c r="P15" s="48">
        <f>'10.06.2024_VTBI_MTBF_2024_2028'!P15-'12.02.2024._SP_2024_2028'!P15</f>
        <v>275.3589875951875</v>
      </c>
      <c r="Q15" s="48">
        <f>'10.06.2024_VTBI_MTBF_2024_2028'!Q15-'12.02.2024._SP_2024_2028'!Q15</f>
        <v>244.40642966757878</v>
      </c>
      <c r="R15" s="48">
        <f>'10.06.2024_VTBI_MTBF_2024_2028'!R15-'12.02.2024._SP_2024_2028'!R15</f>
        <v>210.62027042420596</v>
      </c>
    </row>
    <row r="16" spans="1:18" x14ac:dyDescent="0.25">
      <c r="A16" s="32">
        <f t="shared" si="0"/>
        <v>11</v>
      </c>
      <c r="B16" s="24" t="s">
        <v>13</v>
      </c>
      <c r="C16" s="24" t="s">
        <v>14</v>
      </c>
      <c r="D16" s="27" t="s">
        <v>42</v>
      </c>
      <c r="E16" s="48">
        <f>'10.06.2024_VTBI_MTBF_2024_2028'!E16-'12.02.2024._SP_2024_2028'!E16</f>
        <v>0</v>
      </c>
      <c r="F16" s="48">
        <f>'10.06.2024_VTBI_MTBF_2024_2028'!F16-'12.02.2024._SP_2024_2028'!F16</f>
        <v>0</v>
      </c>
      <c r="G16" s="48">
        <f>'10.06.2024_VTBI_MTBF_2024_2028'!G16-'12.02.2024._SP_2024_2028'!G16</f>
        <v>0</v>
      </c>
      <c r="H16" s="48">
        <f>'10.06.2024_VTBI_MTBF_2024_2028'!H16-'12.02.2024._SP_2024_2028'!H16</f>
        <v>0</v>
      </c>
      <c r="I16" s="48">
        <f>'10.06.2024_VTBI_MTBF_2024_2028'!I16-'12.02.2024._SP_2024_2028'!I16</f>
        <v>0</v>
      </c>
      <c r="J16" s="48">
        <f>'10.06.2024_VTBI_MTBF_2024_2028'!J16-'12.02.2024._SP_2024_2028'!J16</f>
        <v>0</v>
      </c>
      <c r="K16" s="48">
        <f>'10.06.2024_VTBI_MTBF_2024_2028'!K16-'12.02.2024._SP_2024_2028'!K16</f>
        <v>0</v>
      </c>
      <c r="L16" s="48">
        <f>'10.06.2024_VTBI_MTBF_2024_2028'!L16-'12.02.2024._SP_2024_2028'!L16</f>
        <v>0</v>
      </c>
      <c r="M16" s="48">
        <f>'10.06.2024_VTBI_MTBF_2024_2028'!M16-'12.02.2024._SP_2024_2028'!M16</f>
        <v>-124.22310181388821</v>
      </c>
      <c r="N16" s="48">
        <f>'10.06.2024_VTBI_MTBF_2024_2028'!N16-'12.02.2024._SP_2024_2028'!N16</f>
        <v>-332.58752806457414</v>
      </c>
      <c r="O16" s="48">
        <f>'10.06.2024_VTBI_MTBF_2024_2028'!O16-'12.02.2024._SP_2024_2028'!O16</f>
        <v>-731.53528112014828</v>
      </c>
      <c r="P16" s="48">
        <f>'10.06.2024_VTBI_MTBF_2024_2028'!P16-'12.02.2024._SP_2024_2028'!P16</f>
        <v>-1051.0168657424038</v>
      </c>
      <c r="Q16" s="48">
        <f>'10.06.2024_VTBI_MTBF_2024_2028'!Q16-'12.02.2024._SP_2024_2028'!Q16</f>
        <v>-1427.7173536263399</v>
      </c>
      <c r="R16" s="48">
        <f>'10.06.2024_VTBI_MTBF_2024_2028'!R16-'12.02.2024._SP_2024_2028'!R16</f>
        <v>-1680.9376713331294</v>
      </c>
    </row>
    <row r="17" spans="1:18" x14ac:dyDescent="0.25">
      <c r="A17" s="19"/>
      <c r="B17" s="20" t="s">
        <v>55</v>
      </c>
      <c r="C17" s="28" t="s">
        <v>56</v>
      </c>
      <c r="D17" s="29"/>
      <c r="E17" s="20">
        <v>2015</v>
      </c>
      <c r="F17" s="20">
        <v>2016</v>
      </c>
      <c r="G17" s="20">
        <v>2017</v>
      </c>
      <c r="H17" s="20">
        <v>2018</v>
      </c>
      <c r="I17" s="20">
        <v>2019</v>
      </c>
      <c r="J17" s="20">
        <v>2020</v>
      </c>
      <c r="K17" s="20">
        <v>2021</v>
      </c>
      <c r="L17" s="20">
        <v>2022</v>
      </c>
      <c r="M17" s="20">
        <v>2023</v>
      </c>
      <c r="N17" s="20">
        <v>2024</v>
      </c>
      <c r="O17" s="20">
        <v>2025</v>
      </c>
      <c r="P17" s="47">
        <v>2026</v>
      </c>
      <c r="Q17" s="20">
        <v>2027</v>
      </c>
      <c r="R17" s="20">
        <v>2028</v>
      </c>
    </row>
    <row r="18" spans="1:18" x14ac:dyDescent="0.25">
      <c r="A18" s="14">
        <f>A16+1</f>
        <v>12</v>
      </c>
      <c r="B18" s="24" t="s">
        <v>5</v>
      </c>
      <c r="C18" s="24" t="s">
        <v>6</v>
      </c>
      <c r="D18" s="27" t="s">
        <v>47</v>
      </c>
      <c r="E18" s="48">
        <f>'10.06.2024_VTBI_MTBF_2024_2028'!E18-'12.02.2024._SP_2024_2028'!E18</f>
        <v>0</v>
      </c>
      <c r="F18" s="48">
        <f>'10.06.2024_VTBI_MTBF_2024_2028'!F18-'12.02.2024._SP_2024_2028'!F18</f>
        <v>0</v>
      </c>
      <c r="G18" s="48">
        <f>'10.06.2024_VTBI_MTBF_2024_2028'!G18-'12.02.2024._SP_2024_2028'!G18</f>
        <v>0</v>
      </c>
      <c r="H18" s="48">
        <f>'10.06.2024_VTBI_MTBF_2024_2028'!H18-'12.02.2024._SP_2024_2028'!H18</f>
        <v>0</v>
      </c>
      <c r="I18" s="48">
        <f>'10.06.2024_VTBI_MTBF_2024_2028'!I18-'12.02.2024._SP_2024_2028'!I18</f>
        <v>0</v>
      </c>
      <c r="J18" s="48">
        <f>'10.06.2024_VTBI_MTBF_2024_2028'!J18-'12.02.2024._SP_2024_2028'!J18</f>
        <v>0</v>
      </c>
      <c r="K18" s="48">
        <f>'10.06.2024_VTBI_MTBF_2024_2028'!K18-'12.02.2024._SP_2024_2028'!K18</f>
        <v>0</v>
      </c>
      <c r="L18" s="48">
        <f>'10.06.2024_VTBI_MTBF_2024_2028'!L18-'12.02.2024._SP_2024_2028'!L18</f>
        <v>1.2232571061251605</v>
      </c>
      <c r="M18" s="48">
        <f>'10.06.2024_VTBI_MTBF_2024_2028'!M18-'12.02.2024._SP_2024_2028'!M18</f>
        <v>7.0218488499108389E-2</v>
      </c>
      <c r="N18" s="48">
        <f>'10.06.2024_VTBI_MTBF_2024_2028'!N18-'12.02.2024._SP_2024_2028'!N18</f>
        <v>-0.29720567382761942</v>
      </c>
      <c r="O18" s="48">
        <f>'10.06.2024_VTBI_MTBF_2024_2028'!O18-'12.02.2024._SP_2024_2028'!O18</f>
        <v>-0.76412434909751425</v>
      </c>
      <c r="P18" s="48">
        <f>'10.06.2024_VTBI_MTBF_2024_2028'!P18-'12.02.2024._SP_2024_2028'!P18</f>
        <v>-0.70993697806294165</v>
      </c>
      <c r="Q18" s="48">
        <f>'10.06.2024_VTBI_MTBF_2024_2028'!Q18-'12.02.2024._SP_2024_2028'!Q18</f>
        <v>-0.48494993750001925</v>
      </c>
      <c r="R18" s="48">
        <f>'10.06.2024_VTBI_MTBF_2024_2028'!R18-'12.02.2024._SP_2024_2028'!R18</f>
        <v>0</v>
      </c>
    </row>
    <row r="19" spans="1:18" x14ac:dyDescent="0.25">
      <c r="A19" s="14">
        <f t="shared" ref="A19:A24" si="1">A18+1</f>
        <v>13</v>
      </c>
      <c r="B19" s="24" t="s">
        <v>51</v>
      </c>
      <c r="C19" s="24" t="s">
        <v>7</v>
      </c>
      <c r="D19" s="27" t="s">
        <v>47</v>
      </c>
      <c r="E19" s="48">
        <f>'10.06.2024_VTBI_MTBF_2024_2028'!E19-'12.02.2024._SP_2024_2028'!E19</f>
        <v>0</v>
      </c>
      <c r="F19" s="48">
        <f>'10.06.2024_VTBI_MTBF_2024_2028'!F19-'12.02.2024._SP_2024_2028'!F19</f>
        <v>0</v>
      </c>
      <c r="G19" s="48">
        <f>'10.06.2024_VTBI_MTBF_2024_2028'!G19-'12.02.2024._SP_2024_2028'!G19</f>
        <v>0</v>
      </c>
      <c r="H19" s="48">
        <f>'10.06.2024_VTBI_MTBF_2024_2028'!H19-'12.02.2024._SP_2024_2028'!H19</f>
        <v>0</v>
      </c>
      <c r="I19" s="48">
        <f>'10.06.2024_VTBI_MTBF_2024_2028'!I19-'12.02.2024._SP_2024_2028'!I19</f>
        <v>0</v>
      </c>
      <c r="J19" s="48">
        <f>'10.06.2024_VTBI_MTBF_2024_2028'!J19-'12.02.2024._SP_2024_2028'!J19</f>
        <v>0</v>
      </c>
      <c r="K19" s="48">
        <f>'10.06.2024_VTBI_MTBF_2024_2028'!K19-'12.02.2024._SP_2024_2028'!K19</f>
        <v>0</v>
      </c>
      <c r="L19" s="48">
        <f>'10.06.2024_VTBI_MTBF_2024_2028'!L19-'12.02.2024._SP_2024_2028'!L19</f>
        <v>0</v>
      </c>
      <c r="M19" s="48">
        <f>'10.06.2024_VTBI_MTBF_2024_2028'!M19-'12.02.2024._SP_2024_2028'!M19</f>
        <v>0.56024066265565864</v>
      </c>
      <c r="N19" s="48">
        <f>'10.06.2024_VTBI_MTBF_2024_2028'!N19-'12.02.2024._SP_2024_2028'!N19</f>
        <v>-2.0515695736324773</v>
      </c>
      <c r="O19" s="48">
        <f>'10.06.2024_VTBI_MTBF_2024_2028'!O19-'12.02.2024._SP_2024_2028'!O19</f>
        <v>-3.7236770019008389</v>
      </c>
      <c r="P19" s="48">
        <f>'10.06.2024_VTBI_MTBF_2024_2028'!P19-'12.02.2024._SP_2024_2028'!P19</f>
        <v>-0.8600889932866238</v>
      </c>
      <c r="Q19" s="48">
        <f>'10.06.2024_VTBI_MTBF_2024_2028'!Q19-'12.02.2024._SP_2024_2028'!Q19</f>
        <v>-1.390374374400011</v>
      </c>
      <c r="R19" s="48">
        <f>'10.06.2024_VTBI_MTBF_2024_2028'!R19-'12.02.2024._SP_2024_2028'!R19</f>
        <v>-2</v>
      </c>
    </row>
    <row r="20" spans="1:18" x14ac:dyDescent="0.25">
      <c r="A20" s="14">
        <f t="shared" si="1"/>
        <v>14</v>
      </c>
      <c r="B20" s="24" t="s">
        <v>52</v>
      </c>
      <c r="C20" s="24" t="s">
        <v>8</v>
      </c>
      <c r="D20" s="27" t="s">
        <v>47</v>
      </c>
      <c r="E20" s="48">
        <f>'10.06.2024_VTBI_MTBF_2024_2028'!E20-'12.02.2024._SP_2024_2028'!E20</f>
        <v>0</v>
      </c>
      <c r="F20" s="48">
        <f>'10.06.2024_VTBI_MTBF_2024_2028'!F20-'12.02.2024._SP_2024_2028'!F20</f>
        <v>0</v>
      </c>
      <c r="G20" s="48">
        <f>'10.06.2024_VTBI_MTBF_2024_2028'!G20-'12.02.2024._SP_2024_2028'!G20</f>
        <v>0</v>
      </c>
      <c r="H20" s="48">
        <f>'10.06.2024_VTBI_MTBF_2024_2028'!H20-'12.02.2024._SP_2024_2028'!H20</f>
        <v>0</v>
      </c>
      <c r="I20" s="48">
        <f>'10.06.2024_VTBI_MTBF_2024_2028'!I20-'12.02.2024._SP_2024_2028'!I20</f>
        <v>0</v>
      </c>
      <c r="J20" s="48">
        <f>'10.06.2024_VTBI_MTBF_2024_2028'!J20-'12.02.2024._SP_2024_2028'!J20</f>
        <v>0</v>
      </c>
      <c r="K20" s="48">
        <f>'10.06.2024_VTBI_MTBF_2024_2028'!K20-'12.02.2024._SP_2024_2028'!K20</f>
        <v>0</v>
      </c>
      <c r="L20" s="48">
        <f>'10.06.2024_VTBI_MTBF_2024_2028'!L20-'12.02.2024._SP_2024_2028'!L20</f>
        <v>-3.7939975339046867</v>
      </c>
      <c r="M20" s="48">
        <f>'10.06.2024_VTBI_MTBF_2024_2028'!M20-'12.02.2024._SP_2024_2028'!M20</f>
        <v>-1.582876548831365</v>
      </c>
      <c r="N20" s="48">
        <f>'10.06.2024_VTBI_MTBF_2024_2028'!N20-'12.02.2024._SP_2024_2028'!N20</f>
        <v>-2.8671113374994235</v>
      </c>
      <c r="O20" s="48">
        <f>'10.06.2024_VTBI_MTBF_2024_2028'!O20-'12.02.2024._SP_2024_2028'!O20</f>
        <v>9.1127724399044041E-2</v>
      </c>
      <c r="P20" s="48">
        <f>'10.06.2024_VTBI_MTBF_2024_2028'!P20-'12.02.2024._SP_2024_2028'!P20</f>
        <v>-0.50085453812361891</v>
      </c>
      <c r="Q20" s="48">
        <f>'10.06.2024_VTBI_MTBF_2024_2028'!Q20-'12.02.2024._SP_2024_2028'!Q20</f>
        <v>-0.49551821218470593</v>
      </c>
      <c r="R20" s="48">
        <f>'10.06.2024_VTBI_MTBF_2024_2028'!R20-'12.02.2024._SP_2024_2028'!R20</f>
        <v>0.1007447834481523</v>
      </c>
    </row>
    <row r="21" spans="1:18" x14ac:dyDescent="0.25">
      <c r="A21" s="14">
        <f t="shared" si="1"/>
        <v>15</v>
      </c>
      <c r="B21" s="24" t="s">
        <v>53</v>
      </c>
      <c r="C21" s="24" t="s">
        <v>9</v>
      </c>
      <c r="D21" s="27" t="s">
        <v>47</v>
      </c>
      <c r="E21" s="48">
        <f>'10.06.2024_VTBI_MTBF_2024_2028'!E21-'12.02.2024._SP_2024_2028'!E21</f>
        <v>0</v>
      </c>
      <c r="F21" s="48">
        <f>'10.06.2024_VTBI_MTBF_2024_2028'!F21-'12.02.2024._SP_2024_2028'!F21</f>
        <v>0</v>
      </c>
      <c r="G21" s="48">
        <f>'10.06.2024_VTBI_MTBF_2024_2028'!G21-'12.02.2024._SP_2024_2028'!G21</f>
        <v>0</v>
      </c>
      <c r="H21" s="48">
        <f>'10.06.2024_VTBI_MTBF_2024_2028'!H21-'12.02.2024._SP_2024_2028'!H21</f>
        <v>0</v>
      </c>
      <c r="I21" s="48">
        <f>'10.06.2024_VTBI_MTBF_2024_2028'!I21-'12.02.2024._SP_2024_2028'!I21</f>
        <v>0</v>
      </c>
      <c r="J21" s="48">
        <f>'10.06.2024_VTBI_MTBF_2024_2028'!J21-'12.02.2024._SP_2024_2028'!J21</f>
        <v>0</v>
      </c>
      <c r="K21" s="48">
        <f>'10.06.2024_VTBI_MTBF_2024_2028'!K21-'12.02.2024._SP_2024_2028'!K21</f>
        <v>0</v>
      </c>
      <c r="L21" s="48">
        <f>'10.06.2024_VTBI_MTBF_2024_2028'!L21-'12.02.2024._SP_2024_2028'!L21</f>
        <v>0</v>
      </c>
      <c r="M21" s="48">
        <f>'10.06.2024_VTBI_MTBF_2024_2028'!M21-'12.02.2024._SP_2024_2028'!M21</f>
        <v>2.4023080454786481</v>
      </c>
      <c r="N21" s="48">
        <f>'10.06.2024_VTBI_MTBF_2024_2028'!N21-'12.02.2024._SP_2024_2028'!N21</f>
        <v>-3.5551644163816292</v>
      </c>
      <c r="O21" s="48">
        <f>'10.06.2024_VTBI_MTBF_2024_2028'!O21-'12.02.2024._SP_2024_2028'!O21</f>
        <v>0.42873334307815014</v>
      </c>
      <c r="P21" s="48">
        <f>'10.06.2024_VTBI_MTBF_2024_2028'!P21-'12.02.2024._SP_2024_2028'!P21</f>
        <v>-0.75749062577348525</v>
      </c>
      <c r="Q21" s="48">
        <f>'10.06.2024_VTBI_MTBF_2024_2028'!Q21-'12.02.2024._SP_2024_2028'!Q21</f>
        <v>-0.75749062577348525</v>
      </c>
      <c r="R21" s="48">
        <f>'10.06.2024_VTBI_MTBF_2024_2028'!R21-'12.02.2024._SP_2024_2028'!R21</f>
        <v>-0.75749062577348525</v>
      </c>
    </row>
    <row r="22" spans="1:18" x14ac:dyDescent="0.25">
      <c r="A22" s="14">
        <f t="shared" si="1"/>
        <v>16</v>
      </c>
      <c r="B22" s="24" t="s">
        <v>54</v>
      </c>
      <c r="C22" s="24" t="s">
        <v>57</v>
      </c>
      <c r="D22" s="27" t="s">
        <v>58</v>
      </c>
      <c r="E22" s="58" t="s">
        <v>58</v>
      </c>
      <c r="F22" s="58" t="s">
        <v>58</v>
      </c>
      <c r="G22" s="58" t="s">
        <v>58</v>
      </c>
      <c r="H22" s="58" t="s">
        <v>58</v>
      </c>
      <c r="I22" s="58" t="s">
        <v>58</v>
      </c>
      <c r="J22" s="58" t="s">
        <v>58</v>
      </c>
      <c r="K22" s="58" t="s">
        <v>58</v>
      </c>
      <c r="L22" s="58" t="s">
        <v>58</v>
      </c>
      <c r="M22" s="58" t="s">
        <v>58</v>
      </c>
      <c r="N22" s="58" t="s">
        <v>58</v>
      </c>
      <c r="O22" s="58" t="s">
        <v>58</v>
      </c>
      <c r="P22" s="58" t="s">
        <v>58</v>
      </c>
      <c r="Q22" s="58" t="s">
        <v>58</v>
      </c>
      <c r="R22" s="58" t="s">
        <v>58</v>
      </c>
    </row>
    <row r="23" spans="1:18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48">
        <f>'10.06.2024_VTBI_MTBF_2024_2028'!E23-'12.02.2024._SP_2024_2028'!E23</f>
        <v>0</v>
      </c>
      <c r="F23" s="48">
        <f>'10.06.2024_VTBI_MTBF_2024_2028'!F23-'12.02.2024._SP_2024_2028'!F23</f>
        <v>0</v>
      </c>
      <c r="G23" s="48">
        <f>'10.06.2024_VTBI_MTBF_2024_2028'!G23-'12.02.2024._SP_2024_2028'!G23</f>
        <v>0</v>
      </c>
      <c r="H23" s="48">
        <f>'10.06.2024_VTBI_MTBF_2024_2028'!H23-'12.02.2024._SP_2024_2028'!H23</f>
        <v>0</v>
      </c>
      <c r="I23" s="48">
        <f>'10.06.2024_VTBI_MTBF_2024_2028'!I23-'12.02.2024._SP_2024_2028'!I23</f>
        <v>0</v>
      </c>
      <c r="J23" s="48">
        <f>'10.06.2024_VTBI_MTBF_2024_2028'!J23-'12.02.2024._SP_2024_2028'!J23</f>
        <v>0</v>
      </c>
      <c r="K23" s="48">
        <f>'10.06.2024_VTBI_MTBF_2024_2028'!K23-'12.02.2024._SP_2024_2028'!K23</f>
        <v>0</v>
      </c>
      <c r="L23" s="48">
        <f>'10.06.2024_VTBI_MTBF_2024_2028'!L23-'12.02.2024._SP_2024_2028'!L23</f>
        <v>0</v>
      </c>
      <c r="M23" s="48">
        <f>'10.06.2024_VTBI_MTBF_2024_2028'!M23-'12.02.2024._SP_2024_2028'!M23</f>
        <v>0.36066409623691698</v>
      </c>
      <c r="N23" s="48">
        <f>'10.06.2024_VTBI_MTBF_2024_2028'!N23-'12.02.2024._SP_2024_2028'!N23</f>
        <v>1.0915878289378611</v>
      </c>
      <c r="O23" s="48">
        <f>'10.06.2024_VTBI_MTBF_2024_2028'!O23-'12.02.2024._SP_2024_2028'!O23</f>
        <v>-0.14059509262257563</v>
      </c>
      <c r="P23" s="48">
        <f>'10.06.2024_VTBI_MTBF_2024_2028'!P23-'12.02.2024._SP_2024_2028'!P23</f>
        <v>-3.4648979334292562E-2</v>
      </c>
      <c r="Q23" s="48">
        <f>'10.06.2024_VTBI_MTBF_2024_2028'!Q23-'12.02.2024._SP_2024_2028'!Q23</f>
        <v>-0.19819825635573807</v>
      </c>
      <c r="R23" s="48">
        <f>'10.06.2024_VTBI_MTBF_2024_2028'!R23-'12.02.2024._SP_2024_2028'!R23</f>
        <v>-0.19819825635573807</v>
      </c>
    </row>
    <row r="24" spans="1:18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48">
        <f>'10.06.2024_VTBI_MTBF_2024_2028'!E24-'12.02.2024._SP_2024_2028'!E24</f>
        <v>0</v>
      </c>
      <c r="F24" s="48">
        <f>'10.06.2024_VTBI_MTBF_2024_2028'!F24-'12.02.2024._SP_2024_2028'!F24</f>
        <v>0</v>
      </c>
      <c r="G24" s="48">
        <f>'10.06.2024_VTBI_MTBF_2024_2028'!G24-'12.02.2024._SP_2024_2028'!G24</f>
        <v>0</v>
      </c>
      <c r="H24" s="48">
        <f>'10.06.2024_VTBI_MTBF_2024_2028'!H24-'12.02.2024._SP_2024_2028'!H24</f>
        <v>0</v>
      </c>
      <c r="I24" s="48">
        <f>'10.06.2024_VTBI_MTBF_2024_2028'!I24-'12.02.2024._SP_2024_2028'!I24</f>
        <v>0</v>
      </c>
      <c r="J24" s="48">
        <f>'10.06.2024_VTBI_MTBF_2024_2028'!J24-'12.02.2024._SP_2024_2028'!J24</f>
        <v>0</v>
      </c>
      <c r="K24" s="48">
        <f>'10.06.2024_VTBI_MTBF_2024_2028'!K24-'12.02.2024._SP_2024_2028'!K24</f>
        <v>0</v>
      </c>
      <c r="L24" s="48">
        <f>'10.06.2024_VTBI_MTBF_2024_2028'!L24-'12.02.2024._SP_2024_2028'!L24</f>
        <v>0</v>
      </c>
      <c r="M24" s="48">
        <f>'10.06.2024_VTBI_MTBF_2024_2028'!M24-'12.02.2024._SP_2024_2028'!M24</f>
        <v>-0.52784706964398254</v>
      </c>
      <c r="N24" s="48">
        <f>'10.06.2024_VTBI_MTBF_2024_2028'!N24-'12.02.2024._SP_2024_2028'!N24</f>
        <v>-0.90079003817207592</v>
      </c>
      <c r="O24" s="48">
        <f>'10.06.2024_VTBI_MTBF_2024_2028'!O24-'12.02.2024._SP_2024_2028'!O24</f>
        <v>-1.6707101326398401</v>
      </c>
      <c r="P24" s="48">
        <f>'10.06.2024_VTBI_MTBF_2024_2028'!P24-'12.02.2024._SP_2024_2028'!P24</f>
        <v>-1.2291824436518937</v>
      </c>
      <c r="Q24" s="48">
        <f>'10.06.2024_VTBI_MTBF_2024_2028'!Q24-'12.02.2024._SP_2024_2028'!Q24</f>
        <v>-1.3794443669704606</v>
      </c>
      <c r="R24" s="48">
        <f>'10.06.2024_VTBI_MTBF_2024_2028'!R24-'12.02.2024._SP_2024_2028'!R24</f>
        <v>-0.78819148405947015</v>
      </c>
    </row>
    <row r="25" spans="1:18" x14ac:dyDescent="0.25">
      <c r="A25" s="19"/>
      <c r="B25" s="20" t="s">
        <v>59</v>
      </c>
      <c r="C25" s="20" t="s">
        <v>60</v>
      </c>
      <c r="D25" s="21"/>
      <c r="E25" s="20">
        <v>2015</v>
      </c>
      <c r="F25" s="20">
        <v>2016</v>
      </c>
      <c r="G25" s="20">
        <v>2017</v>
      </c>
      <c r="H25" s="20">
        <v>2018</v>
      </c>
      <c r="I25" s="20">
        <v>2019</v>
      </c>
      <c r="J25" s="20">
        <v>2020</v>
      </c>
      <c r="K25" s="20">
        <v>2021</v>
      </c>
      <c r="L25" s="20">
        <v>2022</v>
      </c>
      <c r="M25" s="20">
        <v>2023</v>
      </c>
      <c r="N25" s="20">
        <v>2024</v>
      </c>
      <c r="O25" s="20">
        <v>2025</v>
      </c>
      <c r="P25" s="47">
        <v>2026</v>
      </c>
      <c r="Q25" s="20">
        <v>2027</v>
      </c>
      <c r="R25" s="20">
        <v>2028</v>
      </c>
    </row>
    <row r="26" spans="1:18" x14ac:dyDescent="0.25">
      <c r="A26" s="32">
        <f>A24+1</f>
        <v>19</v>
      </c>
      <c r="B26" s="24" t="s">
        <v>5</v>
      </c>
      <c r="C26" s="24" t="s">
        <v>6</v>
      </c>
      <c r="D26" s="27" t="s">
        <v>42</v>
      </c>
      <c r="E26" s="48">
        <f>'10.06.2024_VTBI_MTBF_2024_2028'!E26-'12.02.2024._SP_2024_2028'!E26</f>
        <v>0</v>
      </c>
      <c r="F26" s="48">
        <f>'10.06.2024_VTBI_MTBF_2024_2028'!F26-'12.02.2024._SP_2024_2028'!F26</f>
        <v>0</v>
      </c>
      <c r="G26" s="48">
        <f>'10.06.2024_VTBI_MTBF_2024_2028'!G26-'12.02.2024._SP_2024_2028'!G26</f>
        <v>0</v>
      </c>
      <c r="H26" s="48">
        <f>'10.06.2024_VTBI_MTBF_2024_2028'!H26-'12.02.2024._SP_2024_2028'!H26</f>
        <v>0</v>
      </c>
      <c r="I26" s="48">
        <f>'10.06.2024_VTBI_MTBF_2024_2028'!I26-'12.02.2024._SP_2024_2028'!I26</f>
        <v>0</v>
      </c>
      <c r="J26" s="48">
        <f>'10.06.2024_VTBI_MTBF_2024_2028'!J26-'12.02.2024._SP_2024_2028'!J26</f>
        <v>0</v>
      </c>
      <c r="K26" s="48">
        <f>'10.06.2024_VTBI_MTBF_2024_2028'!K26-'12.02.2024._SP_2024_2028'!K26</f>
        <v>0</v>
      </c>
      <c r="L26" s="48">
        <f>'10.06.2024_VTBI_MTBF_2024_2028'!L26-'12.02.2024._SP_2024_2028'!L26</f>
        <v>-57.958999999998923</v>
      </c>
      <c r="M26" s="48">
        <f>'10.06.2024_VTBI_MTBF_2024_2028'!M26-'12.02.2024._SP_2024_2028'!M26</f>
        <v>-179.31269547298143</v>
      </c>
      <c r="N26" s="48">
        <f>'10.06.2024_VTBI_MTBF_2024_2028'!N26-'12.02.2024._SP_2024_2028'!N26</f>
        <v>-410.54591117986274</v>
      </c>
      <c r="O26" s="48">
        <f>'10.06.2024_VTBI_MTBF_2024_2028'!O26-'12.02.2024._SP_2024_2028'!O26</f>
        <v>-833.22322435534807</v>
      </c>
      <c r="P26" s="48">
        <f>'10.06.2024_VTBI_MTBF_2024_2028'!P26-'12.02.2024._SP_2024_2028'!P26</f>
        <v>-1068.0050776592179</v>
      </c>
      <c r="Q26" s="48">
        <f>'10.06.2024_VTBI_MTBF_2024_2028'!Q26-'12.02.2024._SP_2024_2028'!Q26</f>
        <v>-1258.2695898586171</v>
      </c>
      <c r="R26" s="48">
        <f>'10.06.2024_VTBI_MTBF_2024_2028'!R26-'12.02.2024._SP_2024_2028'!R26</f>
        <v>-1321.9694878452065</v>
      </c>
    </row>
    <row r="27" spans="1:18" x14ac:dyDescent="0.25">
      <c r="A27" s="32">
        <f t="shared" ref="A27:A32" si="2">A26+1</f>
        <v>20</v>
      </c>
      <c r="B27" s="24" t="s">
        <v>51</v>
      </c>
      <c r="C27" s="24" t="s">
        <v>7</v>
      </c>
      <c r="D27" s="27" t="s">
        <v>42</v>
      </c>
      <c r="E27" s="48">
        <f>'10.06.2024_VTBI_MTBF_2024_2028'!E27-'12.02.2024._SP_2024_2028'!E27</f>
        <v>0</v>
      </c>
      <c r="F27" s="48">
        <f>'10.06.2024_VTBI_MTBF_2024_2028'!F27-'12.02.2024._SP_2024_2028'!F27</f>
        <v>0</v>
      </c>
      <c r="G27" s="48">
        <f>'10.06.2024_VTBI_MTBF_2024_2028'!G27-'12.02.2024._SP_2024_2028'!G27</f>
        <v>0</v>
      </c>
      <c r="H27" s="48">
        <f>'10.06.2024_VTBI_MTBF_2024_2028'!H27-'12.02.2024._SP_2024_2028'!H27</f>
        <v>0</v>
      </c>
      <c r="I27" s="48">
        <f>'10.06.2024_VTBI_MTBF_2024_2028'!I27-'12.02.2024._SP_2024_2028'!I27</f>
        <v>0</v>
      </c>
      <c r="J27" s="48">
        <f>'10.06.2024_VTBI_MTBF_2024_2028'!J27-'12.02.2024._SP_2024_2028'!J27</f>
        <v>0</v>
      </c>
      <c r="K27" s="48">
        <f>'10.06.2024_VTBI_MTBF_2024_2028'!K27-'12.02.2024._SP_2024_2028'!K27</f>
        <v>0</v>
      </c>
      <c r="L27" s="48">
        <f>'10.06.2024_VTBI_MTBF_2024_2028'!L27-'12.02.2024._SP_2024_2028'!L27</f>
        <v>0</v>
      </c>
      <c r="M27" s="48">
        <f>'10.06.2024_VTBI_MTBF_2024_2028'!M27-'12.02.2024._SP_2024_2028'!M27</f>
        <v>82.332855771115646</v>
      </c>
      <c r="N27" s="48">
        <f>'10.06.2024_VTBI_MTBF_2024_2028'!N27-'12.02.2024._SP_2024_2028'!N27</f>
        <v>96.319287301983422</v>
      </c>
      <c r="O27" s="48">
        <f>'10.06.2024_VTBI_MTBF_2024_2028'!O27-'12.02.2024._SP_2024_2028'!O27</f>
        <v>-65.821017454580215</v>
      </c>
      <c r="P27" s="48">
        <f>'10.06.2024_VTBI_MTBF_2024_2028'!P27-'12.02.2024._SP_2024_2028'!P27</f>
        <v>-79.998007019879878</v>
      </c>
      <c r="Q27" s="48">
        <f>'10.06.2024_VTBI_MTBF_2024_2028'!Q27-'12.02.2024._SP_2024_2028'!Q27</f>
        <v>-197.02821340928494</v>
      </c>
      <c r="R27" s="48">
        <f>'10.06.2024_VTBI_MTBF_2024_2028'!R27-'12.02.2024._SP_2024_2028'!R27</f>
        <v>-320.78177337362285</v>
      </c>
    </row>
    <row r="28" spans="1:18" x14ac:dyDescent="0.25">
      <c r="A28" s="32">
        <f t="shared" si="2"/>
        <v>21</v>
      </c>
      <c r="B28" s="24" t="s">
        <v>52</v>
      </c>
      <c r="C28" s="24" t="s">
        <v>8</v>
      </c>
      <c r="D28" s="27" t="s">
        <v>42</v>
      </c>
      <c r="E28" s="48">
        <f>'10.06.2024_VTBI_MTBF_2024_2028'!E28-'12.02.2024._SP_2024_2028'!E28</f>
        <v>0</v>
      </c>
      <c r="F28" s="48">
        <f>'10.06.2024_VTBI_MTBF_2024_2028'!F28-'12.02.2024._SP_2024_2028'!F28</f>
        <v>0</v>
      </c>
      <c r="G28" s="48">
        <f>'10.06.2024_VTBI_MTBF_2024_2028'!G28-'12.02.2024._SP_2024_2028'!G28</f>
        <v>0</v>
      </c>
      <c r="H28" s="48">
        <f>'10.06.2024_VTBI_MTBF_2024_2028'!H28-'12.02.2024._SP_2024_2028'!H28</f>
        <v>0</v>
      </c>
      <c r="I28" s="48">
        <f>'10.06.2024_VTBI_MTBF_2024_2028'!I28-'12.02.2024._SP_2024_2028'!I28</f>
        <v>0</v>
      </c>
      <c r="J28" s="48">
        <f>'10.06.2024_VTBI_MTBF_2024_2028'!J28-'12.02.2024._SP_2024_2028'!J28</f>
        <v>0</v>
      </c>
      <c r="K28" s="48">
        <f>'10.06.2024_VTBI_MTBF_2024_2028'!K28-'12.02.2024._SP_2024_2028'!K28</f>
        <v>0</v>
      </c>
      <c r="L28" s="48">
        <f>'10.06.2024_VTBI_MTBF_2024_2028'!L28-'12.02.2024._SP_2024_2028'!L28</f>
        <v>-425.88199999999779</v>
      </c>
      <c r="M28" s="48">
        <f>'10.06.2024_VTBI_MTBF_2024_2028'!M28-'12.02.2024._SP_2024_2028'!M28</f>
        <v>-158.99612124211126</v>
      </c>
      <c r="N28" s="48">
        <f>'10.06.2024_VTBI_MTBF_2024_2028'!N28-'12.02.2024._SP_2024_2028'!N28</f>
        <v>-370.32135047555494</v>
      </c>
      <c r="O28" s="48">
        <f>'10.06.2024_VTBI_MTBF_2024_2028'!O28-'12.02.2024._SP_2024_2028'!O28</f>
        <v>-256.56345660644183</v>
      </c>
      <c r="P28" s="48">
        <f>'10.06.2024_VTBI_MTBF_2024_2028'!P28-'12.02.2024._SP_2024_2028'!P28</f>
        <v>-397.0177094344981</v>
      </c>
      <c r="Q28" s="48">
        <f>'10.06.2024_VTBI_MTBF_2024_2028'!Q28-'12.02.2024._SP_2024_2028'!Q28</f>
        <v>-494.83853671688121</v>
      </c>
      <c r="R28" s="48">
        <f>'10.06.2024_VTBI_MTBF_2024_2028'!R28-'12.02.2024._SP_2024_2028'!R28</f>
        <v>-709.0012017946392</v>
      </c>
    </row>
    <row r="29" spans="1:18" x14ac:dyDescent="0.25">
      <c r="A29" s="32">
        <f t="shared" si="2"/>
        <v>22</v>
      </c>
      <c r="B29" s="24" t="s">
        <v>53</v>
      </c>
      <c r="C29" s="24" t="s">
        <v>9</v>
      </c>
      <c r="D29" s="27" t="s">
        <v>42</v>
      </c>
      <c r="E29" s="48">
        <f>'10.06.2024_VTBI_MTBF_2024_2028'!E29-'12.02.2024._SP_2024_2028'!E29</f>
        <v>0</v>
      </c>
      <c r="F29" s="48">
        <f>'10.06.2024_VTBI_MTBF_2024_2028'!F29-'12.02.2024._SP_2024_2028'!F29</f>
        <v>0</v>
      </c>
      <c r="G29" s="48">
        <f>'10.06.2024_VTBI_MTBF_2024_2028'!G29-'12.02.2024._SP_2024_2028'!G29</f>
        <v>0</v>
      </c>
      <c r="H29" s="48">
        <f>'10.06.2024_VTBI_MTBF_2024_2028'!H29-'12.02.2024._SP_2024_2028'!H29</f>
        <v>0</v>
      </c>
      <c r="I29" s="48">
        <f>'10.06.2024_VTBI_MTBF_2024_2028'!I29-'12.02.2024._SP_2024_2028'!I29</f>
        <v>0</v>
      </c>
      <c r="J29" s="48">
        <f>'10.06.2024_VTBI_MTBF_2024_2028'!J29-'12.02.2024._SP_2024_2028'!J29</f>
        <v>0</v>
      </c>
      <c r="K29" s="48">
        <f>'10.06.2024_VTBI_MTBF_2024_2028'!K29-'12.02.2024._SP_2024_2028'!K29</f>
        <v>0</v>
      </c>
      <c r="L29" s="48">
        <f>'10.06.2024_VTBI_MTBF_2024_2028'!L29-'12.02.2024._SP_2024_2028'!L29</f>
        <v>0</v>
      </c>
      <c r="M29" s="48">
        <f>'10.06.2024_VTBI_MTBF_2024_2028'!M29-'12.02.2024._SP_2024_2028'!M29</f>
        <v>222.93714726937287</v>
      </c>
      <c r="N29" s="48">
        <f>'10.06.2024_VTBI_MTBF_2024_2028'!N29-'12.02.2024._SP_2024_2028'!N29</f>
        <v>-208.42799915838259</v>
      </c>
      <c r="O29" s="48">
        <f>'10.06.2024_VTBI_MTBF_2024_2028'!O29-'12.02.2024._SP_2024_2028'!O29</f>
        <v>-253.64087104244754</v>
      </c>
      <c r="P29" s="48">
        <f>'10.06.2024_VTBI_MTBF_2024_2028'!P29-'12.02.2024._SP_2024_2028'!P29</f>
        <v>-349.83646456237875</v>
      </c>
      <c r="Q29" s="48">
        <f>'10.06.2024_VTBI_MTBF_2024_2028'!Q29-'12.02.2024._SP_2024_2028'!Q29</f>
        <v>-454.08083364163394</v>
      </c>
      <c r="R29" s="48">
        <f>'10.06.2024_VTBI_MTBF_2024_2028'!R29-'12.02.2024._SP_2024_2028'!R29</f>
        <v>-566.90063530448424</v>
      </c>
    </row>
    <row r="30" spans="1:18" x14ac:dyDescent="0.25">
      <c r="A30" s="32">
        <f t="shared" si="2"/>
        <v>23</v>
      </c>
      <c r="B30" s="24" t="s">
        <v>54</v>
      </c>
      <c r="C30" s="24" t="s">
        <v>57</v>
      </c>
      <c r="D30" s="27" t="s">
        <v>42</v>
      </c>
      <c r="E30" s="48">
        <f>'10.06.2024_VTBI_MTBF_2024_2028'!E30-'12.02.2024._SP_2024_2028'!E30</f>
        <v>0</v>
      </c>
      <c r="F30" s="48">
        <f>'10.06.2024_VTBI_MTBF_2024_2028'!F30-'12.02.2024._SP_2024_2028'!F30</f>
        <v>0</v>
      </c>
      <c r="G30" s="48">
        <f>'10.06.2024_VTBI_MTBF_2024_2028'!G30-'12.02.2024._SP_2024_2028'!G30</f>
        <v>0</v>
      </c>
      <c r="H30" s="48">
        <f>'10.06.2024_VTBI_MTBF_2024_2028'!H30-'12.02.2024._SP_2024_2028'!H30</f>
        <v>0</v>
      </c>
      <c r="I30" s="48">
        <f>'10.06.2024_VTBI_MTBF_2024_2028'!I30-'12.02.2024._SP_2024_2028'!I30</f>
        <v>0</v>
      </c>
      <c r="J30" s="48">
        <f>'10.06.2024_VTBI_MTBF_2024_2028'!J30-'12.02.2024._SP_2024_2028'!J30</f>
        <v>0</v>
      </c>
      <c r="K30" s="48">
        <f>'10.06.2024_VTBI_MTBF_2024_2028'!K30-'12.02.2024._SP_2024_2028'!K30</f>
        <v>0</v>
      </c>
      <c r="L30" s="48">
        <f>'10.06.2024_VTBI_MTBF_2024_2028'!L30-'12.02.2024._SP_2024_2028'!L30</f>
        <v>-425.88199999999779</v>
      </c>
      <c r="M30" s="48">
        <f>'10.06.2024_VTBI_MTBF_2024_2028'!M30-'12.02.2024._SP_2024_2028'!M30</f>
        <v>-381.93326851148413</v>
      </c>
      <c r="N30" s="48">
        <f>'10.06.2024_VTBI_MTBF_2024_2028'!N30-'12.02.2024._SP_2024_2028'!N30</f>
        <v>-161.89335131717235</v>
      </c>
      <c r="O30" s="48">
        <f>'10.06.2024_VTBI_MTBF_2024_2028'!O30-'12.02.2024._SP_2024_2028'!O30</f>
        <v>-2.9225855639942893</v>
      </c>
      <c r="P30" s="48">
        <f>'10.06.2024_VTBI_MTBF_2024_2028'!P30-'12.02.2024._SP_2024_2028'!P30</f>
        <v>-47.18124487211935</v>
      </c>
      <c r="Q30" s="48">
        <f>'10.06.2024_VTBI_MTBF_2024_2028'!Q30-'12.02.2024._SP_2024_2028'!Q30</f>
        <v>-40.757703075247264</v>
      </c>
      <c r="R30" s="48">
        <f>'10.06.2024_VTBI_MTBF_2024_2028'!R30-'12.02.2024._SP_2024_2028'!R30</f>
        <v>-142.10056649015496</v>
      </c>
    </row>
    <row r="31" spans="1:18" x14ac:dyDescent="0.25">
      <c r="A31" s="32">
        <f t="shared" si="2"/>
        <v>24</v>
      </c>
      <c r="B31" s="24" t="s">
        <v>11</v>
      </c>
      <c r="C31" s="24" t="s">
        <v>12</v>
      </c>
      <c r="D31" s="27" t="s">
        <v>42</v>
      </c>
      <c r="E31" s="48">
        <f>'10.06.2024_VTBI_MTBF_2024_2028'!E31-'12.02.2024._SP_2024_2028'!E31</f>
        <v>0</v>
      </c>
      <c r="F31" s="48">
        <f>'10.06.2024_VTBI_MTBF_2024_2028'!F31-'12.02.2024._SP_2024_2028'!F31</f>
        <v>0</v>
      </c>
      <c r="G31" s="48">
        <f>'10.06.2024_VTBI_MTBF_2024_2028'!G31-'12.02.2024._SP_2024_2028'!G31</f>
        <v>0</v>
      </c>
      <c r="H31" s="48">
        <f>'10.06.2024_VTBI_MTBF_2024_2028'!H31-'12.02.2024._SP_2024_2028'!H31</f>
        <v>0</v>
      </c>
      <c r="I31" s="48">
        <f>'10.06.2024_VTBI_MTBF_2024_2028'!I31-'12.02.2024._SP_2024_2028'!I31</f>
        <v>0</v>
      </c>
      <c r="J31" s="48">
        <f>'10.06.2024_VTBI_MTBF_2024_2028'!J31-'12.02.2024._SP_2024_2028'!J31</f>
        <v>0</v>
      </c>
      <c r="K31" s="48">
        <f>'10.06.2024_VTBI_MTBF_2024_2028'!K31-'12.02.2024._SP_2024_2028'!K31</f>
        <v>0</v>
      </c>
      <c r="L31" s="48">
        <f>'10.06.2024_VTBI_MTBF_2024_2028'!L31-'12.02.2024._SP_2024_2028'!L31</f>
        <v>0</v>
      </c>
      <c r="M31" s="48">
        <f>'10.06.2024_VTBI_MTBF_2024_2028'!M31-'12.02.2024._SP_2024_2028'!M31</f>
        <v>-99.718999561901001</v>
      </c>
      <c r="N31" s="48">
        <f>'10.06.2024_VTBI_MTBF_2024_2028'!N31-'12.02.2024._SP_2024_2028'!N31</f>
        <v>-161.4525510588719</v>
      </c>
      <c r="O31" s="48">
        <f>'10.06.2024_VTBI_MTBF_2024_2028'!O31-'12.02.2024._SP_2024_2028'!O31</f>
        <v>-435.83064243206536</v>
      </c>
      <c r="P31" s="48">
        <f>'10.06.2024_VTBI_MTBF_2024_2028'!P31-'12.02.2024._SP_2024_2028'!P31</f>
        <v>-558.00114907361785</v>
      </c>
      <c r="Q31" s="48">
        <f>'10.06.2024_VTBI_MTBF_2024_2028'!Q31-'12.02.2024._SP_2024_2028'!Q31</f>
        <v>-745.29996319924248</v>
      </c>
      <c r="R31" s="48">
        <f>'10.06.2024_VTBI_MTBF_2024_2028'!R31-'12.02.2024._SP_2024_2028'!R31</f>
        <v>-956.4389142945729</v>
      </c>
    </row>
    <row r="32" spans="1:18" x14ac:dyDescent="0.25">
      <c r="A32" s="32">
        <f t="shared" si="2"/>
        <v>25</v>
      </c>
      <c r="B32" s="24" t="s">
        <v>13</v>
      </c>
      <c r="C32" s="24" t="s">
        <v>14</v>
      </c>
      <c r="D32" s="27" t="s">
        <v>42</v>
      </c>
      <c r="E32" s="48">
        <f>'10.06.2024_VTBI_MTBF_2024_2028'!E32-'12.02.2024._SP_2024_2028'!E32</f>
        <v>0</v>
      </c>
      <c r="F32" s="48">
        <f>'10.06.2024_VTBI_MTBF_2024_2028'!F32-'12.02.2024._SP_2024_2028'!F32</f>
        <v>0</v>
      </c>
      <c r="G32" s="48">
        <f>'10.06.2024_VTBI_MTBF_2024_2028'!G32-'12.02.2024._SP_2024_2028'!G32</f>
        <v>0</v>
      </c>
      <c r="H32" s="48">
        <f>'10.06.2024_VTBI_MTBF_2024_2028'!H32-'12.02.2024._SP_2024_2028'!H32</f>
        <v>0</v>
      </c>
      <c r="I32" s="48">
        <f>'10.06.2024_VTBI_MTBF_2024_2028'!I32-'12.02.2024._SP_2024_2028'!I32</f>
        <v>0</v>
      </c>
      <c r="J32" s="48">
        <f>'10.06.2024_VTBI_MTBF_2024_2028'!J32-'12.02.2024._SP_2024_2028'!J32</f>
        <v>0</v>
      </c>
      <c r="K32" s="48">
        <f>'10.06.2024_VTBI_MTBF_2024_2028'!K32-'12.02.2024._SP_2024_2028'!K32</f>
        <v>0</v>
      </c>
      <c r="L32" s="48">
        <f>'10.06.2024_VTBI_MTBF_2024_2028'!L32-'12.02.2024._SP_2024_2028'!L32</f>
        <v>0</v>
      </c>
      <c r="M32" s="48">
        <f>'10.06.2024_VTBI_MTBF_2024_2028'!M32-'12.02.2024._SP_2024_2028'!M32</f>
        <v>-50.289950686434167</v>
      </c>
      <c r="N32" s="48">
        <f>'10.06.2024_VTBI_MTBF_2024_2028'!N32-'12.02.2024._SP_2024_2028'!N32</f>
        <v>-413.93948951933271</v>
      </c>
      <c r="O32" s="48">
        <f>'10.06.2024_VTBI_MTBF_2024_2028'!O32-'12.02.2024._SP_2024_2028'!O32</f>
        <v>-1084.5945717724899</v>
      </c>
      <c r="P32" s="48">
        <f>'10.06.2024_VTBI_MTBF_2024_2028'!P32-'12.02.2024._SP_2024_2028'!P32</f>
        <v>-1679.1698189125345</v>
      </c>
      <c r="Q32" s="48">
        <f>'10.06.2024_VTBI_MTBF_2024_2028'!Q32-'12.02.2024._SP_2024_2028'!Q32</f>
        <v>-2390.7440137770573</v>
      </c>
      <c r="R32" s="48">
        <f>'10.06.2024_VTBI_MTBF_2024_2028'!R32-'12.02.2024._SP_2024_2028'!R32</f>
        <v>-2988.3450965179945</v>
      </c>
    </row>
    <row r="33" spans="1:18" x14ac:dyDescent="0.25">
      <c r="A33" s="31"/>
      <c r="B33" s="12" t="s">
        <v>61</v>
      </c>
      <c r="C33" s="12" t="s">
        <v>62</v>
      </c>
      <c r="D33" s="13"/>
      <c r="E33" s="20">
        <v>2015</v>
      </c>
      <c r="F33" s="20">
        <v>2016</v>
      </c>
      <c r="G33" s="20">
        <v>2017</v>
      </c>
      <c r="H33" s="20">
        <v>2018</v>
      </c>
      <c r="I33" s="20">
        <v>2019</v>
      </c>
      <c r="J33" s="20">
        <v>2020</v>
      </c>
      <c r="K33" s="20">
        <v>2021</v>
      </c>
      <c r="L33" s="20">
        <v>2022</v>
      </c>
      <c r="M33" s="20">
        <v>2023</v>
      </c>
      <c r="N33" s="20">
        <v>2024</v>
      </c>
      <c r="O33" s="20">
        <v>2025</v>
      </c>
      <c r="P33" s="47">
        <v>2026</v>
      </c>
      <c r="Q33" s="20">
        <v>2027</v>
      </c>
      <c r="R33" s="20">
        <v>2028</v>
      </c>
    </row>
    <row r="34" spans="1:18" x14ac:dyDescent="0.25">
      <c r="A34" s="14">
        <f>A32+1</f>
        <v>26</v>
      </c>
      <c r="B34" s="1" t="s">
        <v>63</v>
      </c>
      <c r="C34" s="1" t="s">
        <v>64</v>
      </c>
      <c r="D34" s="3" t="s">
        <v>47</v>
      </c>
      <c r="E34" s="48">
        <f>'10.06.2024_VTBI_MTBF_2024_2028'!E34-'12.02.2024._SP_2024_2028'!E34</f>
        <v>0</v>
      </c>
      <c r="F34" s="48">
        <f>'10.06.2024_VTBI_MTBF_2024_2028'!F34-'12.02.2024._SP_2024_2028'!F34</f>
        <v>0</v>
      </c>
      <c r="G34" s="48">
        <f>'10.06.2024_VTBI_MTBF_2024_2028'!G34-'12.02.2024._SP_2024_2028'!G34</f>
        <v>0</v>
      </c>
      <c r="H34" s="48">
        <f>'10.06.2024_VTBI_MTBF_2024_2028'!H34-'12.02.2024._SP_2024_2028'!H34</f>
        <v>0</v>
      </c>
      <c r="I34" s="48">
        <f>'10.06.2024_VTBI_MTBF_2024_2028'!I34-'12.02.2024._SP_2024_2028'!I34</f>
        <v>0</v>
      </c>
      <c r="J34" s="48">
        <f>'10.06.2024_VTBI_MTBF_2024_2028'!J34-'12.02.2024._SP_2024_2028'!J34</f>
        <v>0</v>
      </c>
      <c r="K34" s="48">
        <f>'10.06.2024_VTBI_MTBF_2024_2028'!K34-'12.02.2024._SP_2024_2028'!K34</f>
        <v>0</v>
      </c>
      <c r="L34" s="48">
        <f>'10.06.2024_VTBI_MTBF_2024_2028'!L34-'12.02.2024._SP_2024_2028'!L34</f>
        <v>-0.96697944505167754</v>
      </c>
      <c r="M34" s="48">
        <f>'10.06.2024_VTBI_MTBF_2024_2028'!M34-'12.02.2024._SP_2024_2028'!M34</f>
        <v>0.1891759588545483</v>
      </c>
      <c r="N34" s="48">
        <f>'10.06.2024_VTBI_MTBF_2024_2028'!N34-'12.02.2024._SP_2024_2028'!N34</f>
        <v>-0.26993278860472003</v>
      </c>
      <c r="O34" s="48">
        <f>'10.06.2024_VTBI_MTBF_2024_2028'!O34-'12.02.2024._SP_2024_2028'!O34</f>
        <v>-0.1103984138595564</v>
      </c>
      <c r="P34" s="48">
        <f>'10.06.2024_VTBI_MTBF_2024_2028'!P34-'12.02.2024._SP_2024_2028'!P34</f>
        <v>5.7443727479267181E-4</v>
      </c>
      <c r="Q34" s="48">
        <f>'10.06.2024_VTBI_MTBF_2024_2028'!Q34-'12.02.2024._SP_2024_2028'!Q34</f>
        <v>5.7409239626338149E-4</v>
      </c>
      <c r="R34" s="48">
        <f>'10.06.2024_VTBI_MTBF_2024_2028'!R34-'12.02.2024._SP_2024_2028'!R34</f>
        <v>5.7445899707886383E-4</v>
      </c>
    </row>
    <row r="35" spans="1:18" x14ac:dyDescent="0.25">
      <c r="A35" s="14">
        <f>A34+1</f>
        <v>27</v>
      </c>
      <c r="B35" s="1" t="s">
        <v>65</v>
      </c>
      <c r="C35" s="1" t="s">
        <v>66</v>
      </c>
      <c r="D35" s="3" t="s">
        <v>47</v>
      </c>
      <c r="E35" s="48">
        <f>'10.06.2024_VTBI_MTBF_2024_2028'!E35-'12.02.2024._SP_2024_2028'!E35</f>
        <v>0</v>
      </c>
      <c r="F35" s="48">
        <f>'10.06.2024_VTBI_MTBF_2024_2028'!F35-'12.02.2024._SP_2024_2028'!F35</f>
        <v>0</v>
      </c>
      <c r="G35" s="48">
        <f>'10.06.2024_VTBI_MTBF_2024_2028'!G35-'12.02.2024._SP_2024_2028'!G35</f>
        <v>0</v>
      </c>
      <c r="H35" s="48">
        <f>'10.06.2024_VTBI_MTBF_2024_2028'!H35-'12.02.2024._SP_2024_2028'!H35</f>
        <v>0</v>
      </c>
      <c r="I35" s="48">
        <f>'10.06.2024_VTBI_MTBF_2024_2028'!I35-'12.02.2024._SP_2024_2028'!I35</f>
        <v>0</v>
      </c>
      <c r="J35" s="48">
        <f>'10.06.2024_VTBI_MTBF_2024_2028'!J35-'12.02.2024._SP_2024_2028'!J35</f>
        <v>0</v>
      </c>
      <c r="K35" s="48">
        <f>'10.06.2024_VTBI_MTBF_2024_2028'!K35-'12.02.2024._SP_2024_2028'!K35</f>
        <v>0</v>
      </c>
      <c r="L35" s="48">
        <f>'10.06.2024_VTBI_MTBF_2024_2028'!L35-'12.02.2024._SP_2024_2028'!L35</f>
        <v>-1.5952588312769507</v>
      </c>
      <c r="M35" s="48">
        <f>'10.06.2024_VTBI_MTBF_2024_2028'!M35-'12.02.2024._SP_2024_2028'!M35</f>
        <v>-0.59056568838473389</v>
      </c>
      <c r="N35" s="48">
        <f>'10.06.2024_VTBI_MTBF_2024_2028'!N35-'12.02.2024._SP_2024_2028'!N35</f>
        <v>-0.60000000000000009</v>
      </c>
      <c r="O35" s="48">
        <f>'10.06.2024_VTBI_MTBF_2024_2028'!O35-'12.02.2024._SP_2024_2028'!O35</f>
        <v>-0.78988038222068591</v>
      </c>
      <c r="P35" s="48">
        <f>'10.06.2024_VTBI_MTBF_2024_2028'!P35-'12.02.2024._SP_2024_2028'!P35</f>
        <v>0</v>
      </c>
      <c r="Q35" s="48">
        <f>'10.06.2024_VTBI_MTBF_2024_2028'!Q35-'12.02.2024._SP_2024_2028'!Q35</f>
        <v>0</v>
      </c>
      <c r="R35" s="48">
        <f>'10.06.2024_VTBI_MTBF_2024_2028'!R35-'12.02.2024._SP_2024_2028'!R35</f>
        <v>0</v>
      </c>
    </row>
    <row r="36" spans="1:18" x14ac:dyDescent="0.2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48">
        <f>'10.06.2024_VTBI_MTBF_2024_2028'!E36-'12.02.2024._SP_2024_2028'!E36</f>
        <v>0</v>
      </c>
      <c r="F36" s="48">
        <f>'10.06.2024_VTBI_MTBF_2024_2028'!F36-'12.02.2024._SP_2024_2028'!F36</f>
        <v>0</v>
      </c>
      <c r="G36" s="48">
        <f>'10.06.2024_VTBI_MTBF_2024_2028'!G36-'12.02.2024._SP_2024_2028'!G36</f>
        <v>0</v>
      </c>
      <c r="H36" s="48">
        <f>'10.06.2024_VTBI_MTBF_2024_2028'!H36-'12.02.2024._SP_2024_2028'!H36</f>
        <v>0</v>
      </c>
      <c r="I36" s="48">
        <f>'10.06.2024_VTBI_MTBF_2024_2028'!I36-'12.02.2024._SP_2024_2028'!I36</f>
        <v>0</v>
      </c>
      <c r="J36" s="48">
        <f>'10.06.2024_VTBI_MTBF_2024_2028'!J36-'12.02.2024._SP_2024_2028'!J36</f>
        <v>0</v>
      </c>
      <c r="K36" s="48">
        <f>'10.06.2024_VTBI_MTBF_2024_2028'!K36-'12.02.2024._SP_2024_2028'!K36</f>
        <v>0</v>
      </c>
      <c r="L36" s="48">
        <f>'10.06.2024_VTBI_MTBF_2024_2028'!L36-'12.02.2024._SP_2024_2028'!L36</f>
        <v>0</v>
      </c>
      <c r="M36" s="48">
        <f>'10.06.2024_VTBI_MTBF_2024_2028'!M36-'12.02.2024._SP_2024_2028'!M36</f>
        <v>0.5166410011922693</v>
      </c>
      <c r="N36" s="48">
        <f>'10.06.2024_VTBI_MTBF_2024_2028'!N36-'12.02.2024._SP_2024_2028'!N36</f>
        <v>2.0757442815012865</v>
      </c>
      <c r="O36" s="48">
        <f>'10.06.2024_VTBI_MTBF_2024_2028'!O36-'12.02.2024._SP_2024_2028'!O36</f>
        <v>1.7902886008365613</v>
      </c>
      <c r="P36" s="48">
        <f>'10.06.2024_VTBI_MTBF_2024_2028'!P36-'12.02.2024._SP_2024_2028'!P36</f>
        <v>0.73003272180542922</v>
      </c>
      <c r="Q36" s="48">
        <f>'10.06.2024_VTBI_MTBF_2024_2028'!Q36-'12.02.2024._SP_2024_2028'!Q36</f>
        <v>0.19400107357282081</v>
      </c>
      <c r="R36" s="48">
        <f>'10.06.2024_VTBI_MTBF_2024_2028'!R36-'12.02.2024._SP_2024_2028'!R36</f>
        <v>0.80169181966743963</v>
      </c>
    </row>
    <row r="37" spans="1:18" x14ac:dyDescent="0.2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48">
        <f>'10.06.2024_VTBI_MTBF_2024_2028'!E37-'12.02.2024._SP_2024_2028'!E37</f>
        <v>0</v>
      </c>
      <c r="F37" s="48">
        <f>'10.06.2024_VTBI_MTBF_2024_2028'!F37-'12.02.2024._SP_2024_2028'!F37</f>
        <v>0</v>
      </c>
      <c r="G37" s="48">
        <f>'10.06.2024_VTBI_MTBF_2024_2028'!G37-'12.02.2024._SP_2024_2028'!G37</f>
        <v>0</v>
      </c>
      <c r="H37" s="48">
        <f>'10.06.2024_VTBI_MTBF_2024_2028'!H37-'12.02.2024._SP_2024_2028'!H37</f>
        <v>0</v>
      </c>
      <c r="I37" s="48">
        <f>'10.06.2024_VTBI_MTBF_2024_2028'!I37-'12.02.2024._SP_2024_2028'!I37</f>
        <v>0</v>
      </c>
      <c r="J37" s="48">
        <f>'10.06.2024_VTBI_MTBF_2024_2028'!J37-'12.02.2024._SP_2024_2028'!J37</f>
        <v>0</v>
      </c>
      <c r="K37" s="48">
        <f>'10.06.2024_VTBI_MTBF_2024_2028'!K37-'12.02.2024._SP_2024_2028'!K37</f>
        <v>0</v>
      </c>
      <c r="L37" s="48">
        <f>'10.06.2024_VTBI_MTBF_2024_2028'!L37-'12.02.2024._SP_2024_2028'!L37</f>
        <v>-0.65299717497155996</v>
      </c>
      <c r="M37" s="48">
        <f>'10.06.2024_VTBI_MTBF_2024_2028'!M37-'12.02.2024._SP_2024_2028'!M37</f>
        <v>3.7633186252635706</v>
      </c>
      <c r="N37" s="48">
        <f>'10.06.2024_VTBI_MTBF_2024_2028'!N37-'12.02.2024._SP_2024_2028'!N37</f>
        <v>0.71548660646234663</v>
      </c>
      <c r="O37" s="48">
        <f>'10.06.2024_VTBI_MTBF_2024_2028'!O37-'12.02.2024._SP_2024_2028'!O37</f>
        <v>1.3089096232733328</v>
      </c>
      <c r="P37" s="48">
        <f>'10.06.2024_VTBI_MTBF_2024_2028'!P37-'12.02.2024._SP_2024_2028'!P37</f>
        <v>-0.70135728701195355</v>
      </c>
      <c r="Q37" s="48">
        <f>'10.06.2024_VTBI_MTBF_2024_2028'!Q37-'12.02.2024._SP_2024_2028'!Q37</f>
        <v>-0.17074149408689365</v>
      </c>
      <c r="R37" s="48">
        <f>'10.06.2024_VTBI_MTBF_2024_2028'!R37-'12.02.2024._SP_2024_2028'!R37</f>
        <v>-1.0717412364993404</v>
      </c>
    </row>
    <row r="38" spans="1:18" x14ac:dyDescent="0.2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48">
        <f>'10.06.2024_VTBI_MTBF_2024_2028'!E38-'12.02.2024._SP_2024_2028'!E38</f>
        <v>0</v>
      </c>
      <c r="F38" s="48">
        <f>'10.06.2024_VTBI_MTBF_2024_2028'!F38-'12.02.2024._SP_2024_2028'!F38</f>
        <v>0</v>
      </c>
      <c r="G38" s="48">
        <f>'10.06.2024_VTBI_MTBF_2024_2028'!G38-'12.02.2024._SP_2024_2028'!G38</f>
        <v>0</v>
      </c>
      <c r="H38" s="48">
        <f>'10.06.2024_VTBI_MTBF_2024_2028'!H38-'12.02.2024._SP_2024_2028'!H38</f>
        <v>0</v>
      </c>
      <c r="I38" s="48">
        <f>'10.06.2024_VTBI_MTBF_2024_2028'!I38-'12.02.2024._SP_2024_2028'!I38</f>
        <v>0</v>
      </c>
      <c r="J38" s="48">
        <f>'10.06.2024_VTBI_MTBF_2024_2028'!J38-'12.02.2024._SP_2024_2028'!J38</f>
        <v>0</v>
      </c>
      <c r="K38" s="48">
        <f>'10.06.2024_VTBI_MTBF_2024_2028'!K38-'12.02.2024._SP_2024_2028'!K38</f>
        <v>0</v>
      </c>
      <c r="L38" s="48">
        <f>'10.06.2024_VTBI_MTBF_2024_2028'!L38-'12.02.2024._SP_2024_2028'!L38</f>
        <v>0</v>
      </c>
      <c r="M38" s="48">
        <f>'10.06.2024_VTBI_MTBF_2024_2028'!M38-'12.02.2024._SP_2024_2028'!M38</f>
        <v>7.7485724711178428E-2</v>
      </c>
      <c r="N38" s="48">
        <f>'10.06.2024_VTBI_MTBF_2024_2028'!N38-'12.02.2024._SP_2024_2028'!N38</f>
        <v>-0.91713554321621649</v>
      </c>
      <c r="O38" s="48">
        <f>'10.06.2024_VTBI_MTBF_2024_2028'!O38-'12.02.2024._SP_2024_2028'!O38</f>
        <v>-0.69112105186057349</v>
      </c>
      <c r="P38" s="48">
        <f>'10.06.2024_VTBI_MTBF_2024_2028'!P38-'12.02.2024._SP_2024_2028'!P38</f>
        <v>0</v>
      </c>
      <c r="Q38" s="48">
        <f>'10.06.2024_VTBI_MTBF_2024_2028'!Q38-'12.02.2024._SP_2024_2028'!Q38</f>
        <v>0</v>
      </c>
      <c r="R38" s="48">
        <f>'10.06.2024_VTBI_MTBF_2024_2028'!R38-'12.02.2024._SP_2024_2028'!R38</f>
        <v>0</v>
      </c>
    </row>
    <row r="39" spans="1:18" x14ac:dyDescent="0.2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10" t="s">
        <v>58</v>
      </c>
      <c r="F39" s="10" t="s">
        <v>58</v>
      </c>
      <c r="G39" s="10" t="s">
        <v>58</v>
      </c>
      <c r="H39" s="10" t="s">
        <v>58</v>
      </c>
      <c r="I39" s="10" t="s">
        <v>58</v>
      </c>
      <c r="J39" s="10" t="s">
        <v>58</v>
      </c>
      <c r="K39" s="10" t="s">
        <v>58</v>
      </c>
      <c r="L39" s="10" t="s">
        <v>58</v>
      </c>
      <c r="M39" s="10" t="s">
        <v>58</v>
      </c>
      <c r="N39" s="10" t="s">
        <v>58</v>
      </c>
      <c r="O39" s="10" t="s">
        <v>58</v>
      </c>
      <c r="P39" s="10" t="s">
        <v>58</v>
      </c>
      <c r="Q39" s="10" t="s">
        <v>58</v>
      </c>
      <c r="R39" s="10" t="s">
        <v>58</v>
      </c>
    </row>
    <row r="40" spans="1:18" x14ac:dyDescent="0.2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48">
        <f>'10.06.2024_VTBI_MTBF_2024_2028'!E40-'12.02.2024._SP_2024_2028'!E40</f>
        <v>0</v>
      </c>
      <c r="F40" s="48">
        <f>'10.06.2024_VTBI_MTBF_2024_2028'!F40-'12.02.2024._SP_2024_2028'!F40</f>
        <v>0</v>
      </c>
      <c r="G40" s="48">
        <f>'10.06.2024_VTBI_MTBF_2024_2028'!G40-'12.02.2024._SP_2024_2028'!G40</f>
        <v>0</v>
      </c>
      <c r="H40" s="48">
        <f>'10.06.2024_VTBI_MTBF_2024_2028'!H40-'12.02.2024._SP_2024_2028'!H40</f>
        <v>0</v>
      </c>
      <c r="I40" s="48">
        <f>'10.06.2024_VTBI_MTBF_2024_2028'!I40-'12.02.2024._SP_2024_2028'!I40</f>
        <v>0</v>
      </c>
      <c r="J40" s="48">
        <f>'10.06.2024_VTBI_MTBF_2024_2028'!J40-'12.02.2024._SP_2024_2028'!J40</f>
        <v>0</v>
      </c>
      <c r="K40" s="48">
        <f>'10.06.2024_VTBI_MTBF_2024_2028'!K40-'12.02.2024._SP_2024_2028'!K40</f>
        <v>0</v>
      </c>
      <c r="L40" s="48">
        <f>'10.06.2024_VTBI_MTBF_2024_2028'!L40-'12.02.2024._SP_2024_2028'!L40</f>
        <v>0</v>
      </c>
      <c r="M40" s="48">
        <f>'10.06.2024_VTBI_MTBF_2024_2028'!M40-'12.02.2024._SP_2024_2028'!M40</f>
        <v>-0.75834092441510736</v>
      </c>
      <c r="N40" s="48">
        <f>'10.06.2024_VTBI_MTBF_2024_2028'!N40-'12.02.2024._SP_2024_2028'!N40</f>
        <v>-1.3496767117651141</v>
      </c>
      <c r="O40" s="48">
        <f>'10.06.2024_VTBI_MTBF_2024_2028'!O40-'12.02.2024._SP_2024_2028'!O40</f>
        <v>-0.82919135086333062</v>
      </c>
      <c r="P40" s="48">
        <f>'10.06.2024_VTBI_MTBF_2024_2028'!P40-'12.02.2024._SP_2024_2028'!P40</f>
        <v>-0.27501500883479491</v>
      </c>
      <c r="Q40" s="48">
        <f>'10.06.2024_VTBI_MTBF_2024_2028'!Q40-'12.02.2024._SP_2024_2028'!Q40</f>
        <v>-0.27501500883479491</v>
      </c>
      <c r="R40" s="48">
        <f>'10.06.2024_VTBI_MTBF_2024_2028'!R40-'12.02.2024._SP_2024_2028'!R40</f>
        <v>-0.27501500883479491</v>
      </c>
    </row>
    <row r="41" spans="1:18" x14ac:dyDescent="0.2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48">
        <f>'10.06.2024_VTBI_MTBF_2024_2028'!E41-'12.02.2024._SP_2024_2028'!E41</f>
        <v>0</v>
      </c>
      <c r="F41" s="48">
        <f>'10.06.2024_VTBI_MTBF_2024_2028'!F41-'12.02.2024._SP_2024_2028'!F41</f>
        <v>0</v>
      </c>
      <c r="G41" s="48">
        <f>'10.06.2024_VTBI_MTBF_2024_2028'!G41-'12.02.2024._SP_2024_2028'!G41</f>
        <v>0</v>
      </c>
      <c r="H41" s="48">
        <f>'10.06.2024_VTBI_MTBF_2024_2028'!H41-'12.02.2024._SP_2024_2028'!H41</f>
        <v>0</v>
      </c>
      <c r="I41" s="48">
        <f>'10.06.2024_VTBI_MTBF_2024_2028'!I41-'12.02.2024._SP_2024_2028'!I41</f>
        <v>0</v>
      </c>
      <c r="J41" s="48">
        <f>'10.06.2024_VTBI_MTBF_2024_2028'!J41-'12.02.2024._SP_2024_2028'!J41</f>
        <v>0</v>
      </c>
      <c r="K41" s="48">
        <f>'10.06.2024_VTBI_MTBF_2024_2028'!K41-'12.02.2024._SP_2024_2028'!K41</f>
        <v>0</v>
      </c>
      <c r="L41" s="48">
        <f>'10.06.2024_VTBI_MTBF_2024_2028'!L41-'12.02.2024._SP_2024_2028'!L41</f>
        <v>0</v>
      </c>
      <c r="M41" s="48">
        <f>'10.06.2024_VTBI_MTBF_2024_2028'!M41-'12.02.2024._SP_2024_2028'!M41</f>
        <v>0.3392885463750881</v>
      </c>
      <c r="N41" s="48">
        <f>'10.06.2024_VTBI_MTBF_2024_2028'!N41-'12.02.2024._SP_2024_2028'!N41</f>
        <v>-0.40666897278716485</v>
      </c>
      <c r="O41" s="48">
        <f>'10.06.2024_VTBI_MTBF_2024_2028'!O41-'12.02.2024._SP_2024_2028'!O41</f>
        <v>-0.58061852024433458</v>
      </c>
      <c r="P41" s="48">
        <f>'10.06.2024_VTBI_MTBF_2024_2028'!P41-'12.02.2024._SP_2024_2028'!P41</f>
        <v>-0.5</v>
      </c>
      <c r="Q41" s="48">
        <f>'10.06.2024_VTBI_MTBF_2024_2028'!Q41-'12.02.2024._SP_2024_2028'!Q41</f>
        <v>-0.5</v>
      </c>
      <c r="R41" s="48">
        <f>'10.06.2024_VTBI_MTBF_2024_2028'!R41-'12.02.2024._SP_2024_2028'!R41</f>
        <v>-0.5</v>
      </c>
    </row>
    <row r="42" spans="1:18" x14ac:dyDescent="0.25">
      <c r="A42" s="11"/>
      <c r="B42" s="12" t="s">
        <v>79</v>
      </c>
      <c r="C42" s="12" t="s">
        <v>80</v>
      </c>
      <c r="D42" s="13"/>
      <c r="E42" s="20">
        <v>2015</v>
      </c>
      <c r="F42" s="20">
        <v>2016</v>
      </c>
      <c r="G42" s="20">
        <v>2017</v>
      </c>
      <c r="H42" s="20">
        <v>2018</v>
      </c>
      <c r="I42" s="20">
        <v>2019</v>
      </c>
      <c r="J42" s="20">
        <v>2020</v>
      </c>
      <c r="K42" s="20">
        <v>2021</v>
      </c>
      <c r="L42" s="20">
        <v>2022</v>
      </c>
      <c r="M42" s="20">
        <v>2023</v>
      </c>
      <c r="N42" s="20">
        <v>2024</v>
      </c>
      <c r="O42" s="20">
        <v>2025</v>
      </c>
      <c r="P42" s="47">
        <v>2026</v>
      </c>
      <c r="Q42" s="20">
        <v>2027</v>
      </c>
      <c r="R42" s="20">
        <v>2028</v>
      </c>
    </row>
    <row r="43" spans="1:18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48">
        <f>'10.06.2024_VTBI_MTBF_2024_2028'!E43-'12.02.2024._SP_2024_2028'!E43</f>
        <v>0</v>
      </c>
      <c r="F43" s="48">
        <f>'10.06.2024_VTBI_MTBF_2024_2028'!F43-'12.02.2024._SP_2024_2028'!F43</f>
        <v>0</v>
      </c>
      <c r="G43" s="48">
        <f>'10.06.2024_VTBI_MTBF_2024_2028'!G43-'12.02.2024._SP_2024_2028'!G43</f>
        <v>0</v>
      </c>
      <c r="H43" s="48">
        <f>'10.06.2024_VTBI_MTBF_2024_2028'!H43-'12.02.2024._SP_2024_2028'!H43</f>
        <v>0</v>
      </c>
      <c r="I43" s="48">
        <f>'10.06.2024_VTBI_MTBF_2024_2028'!I43-'12.02.2024._SP_2024_2028'!I43</f>
        <v>0</v>
      </c>
      <c r="J43" s="48">
        <f>'10.06.2024_VTBI_MTBF_2024_2028'!J43-'12.02.2024._SP_2024_2028'!J43</f>
        <v>0</v>
      </c>
      <c r="K43" s="48">
        <f>'10.06.2024_VTBI_MTBF_2024_2028'!K43-'12.02.2024._SP_2024_2028'!K43</f>
        <v>0</v>
      </c>
      <c r="L43" s="48">
        <f>'10.06.2024_VTBI_MTBF_2024_2028'!L43-'12.02.2024._SP_2024_2028'!L43</f>
        <v>0.724318948965744</v>
      </c>
      <c r="M43" s="48">
        <f>'10.06.2024_VTBI_MTBF_2024_2028'!M43-'12.02.2024._SP_2024_2028'!M43</f>
        <v>3.0369953535356431E-2</v>
      </c>
      <c r="N43" s="48">
        <f>'10.06.2024_VTBI_MTBF_2024_2028'!N43-'12.02.2024._SP_2024_2028'!N43</f>
        <v>-0.16643171420723901</v>
      </c>
      <c r="O43" s="48">
        <f>'10.06.2024_VTBI_MTBF_2024_2028'!O43-'12.02.2024._SP_2024_2028'!O43</f>
        <v>-0.45193422968981212</v>
      </c>
      <c r="P43" s="48">
        <f>'10.06.2024_VTBI_MTBF_2024_2028'!P43-'12.02.2024._SP_2024_2028'!P43</f>
        <v>-0.4251247234997193</v>
      </c>
      <c r="Q43" s="48">
        <f>'10.06.2024_VTBI_MTBF_2024_2028'!Q43-'12.02.2024._SP_2024_2028'!Q43</f>
        <v>-0.30123940726687626</v>
      </c>
      <c r="R43" s="48">
        <f>'10.06.2024_VTBI_MTBF_2024_2028'!R43-'12.02.2024._SP_2024_2028'!R43</f>
        <v>-2.141662768248942E-2</v>
      </c>
    </row>
    <row r="44" spans="1:18" x14ac:dyDescent="0.2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48">
        <f>'10.06.2024_VTBI_MTBF_2024_2028'!E44-'12.02.2024._SP_2024_2028'!E44</f>
        <v>0</v>
      </c>
      <c r="F44" s="48">
        <f>'10.06.2024_VTBI_MTBF_2024_2028'!F44-'12.02.2024._SP_2024_2028'!F44</f>
        <v>0</v>
      </c>
      <c r="G44" s="48">
        <f>'10.06.2024_VTBI_MTBF_2024_2028'!G44-'12.02.2024._SP_2024_2028'!G44</f>
        <v>0</v>
      </c>
      <c r="H44" s="48">
        <f>'10.06.2024_VTBI_MTBF_2024_2028'!H44-'12.02.2024._SP_2024_2028'!H44</f>
        <v>0</v>
      </c>
      <c r="I44" s="48">
        <f>'10.06.2024_VTBI_MTBF_2024_2028'!I44-'12.02.2024._SP_2024_2028'!I44</f>
        <v>0</v>
      </c>
      <c r="J44" s="48">
        <f>'10.06.2024_VTBI_MTBF_2024_2028'!J44-'12.02.2024._SP_2024_2028'!J44</f>
        <v>0</v>
      </c>
      <c r="K44" s="48">
        <f>'10.06.2024_VTBI_MTBF_2024_2028'!K44-'12.02.2024._SP_2024_2028'!K44</f>
        <v>0</v>
      </c>
      <c r="L44" s="48">
        <f>'10.06.2024_VTBI_MTBF_2024_2028'!L44-'12.02.2024._SP_2024_2028'!L44</f>
        <v>0</v>
      </c>
      <c r="M44" s="48">
        <f>'10.06.2024_VTBI_MTBF_2024_2028'!M44-'12.02.2024._SP_2024_2028'!M44</f>
        <v>0.11128235296197775</v>
      </c>
      <c r="N44" s="48">
        <f>'10.06.2024_VTBI_MTBF_2024_2028'!N44-'12.02.2024._SP_2024_2028'!N44</f>
        <v>-0.41033852662087034</v>
      </c>
      <c r="O44" s="48">
        <f>'10.06.2024_VTBI_MTBF_2024_2028'!O44-'12.02.2024._SP_2024_2028'!O44</f>
        <v>-0.80061274153438289</v>
      </c>
      <c r="P44" s="48">
        <f>'10.06.2024_VTBI_MTBF_2024_2028'!P44-'12.02.2024._SP_2024_2028'!P44</f>
        <v>-0.21207671587554749</v>
      </c>
      <c r="Q44" s="48">
        <f>'10.06.2024_VTBI_MTBF_2024_2028'!Q44-'12.02.2024._SP_2024_2028'!Q44</f>
        <v>-0.32743256141269822</v>
      </c>
      <c r="R44" s="48">
        <f>'10.06.2024_VTBI_MTBF_2024_2028'!R44-'12.02.2024._SP_2024_2028'!R44</f>
        <v>-0.46063171088810051</v>
      </c>
    </row>
    <row r="45" spans="1:18" x14ac:dyDescent="0.2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48">
        <f>'10.06.2024_VTBI_MTBF_2024_2028'!E45-'12.02.2024._SP_2024_2028'!E45</f>
        <v>0</v>
      </c>
      <c r="F45" s="48">
        <f>'10.06.2024_VTBI_MTBF_2024_2028'!F45-'12.02.2024._SP_2024_2028'!F45</f>
        <v>0</v>
      </c>
      <c r="G45" s="48">
        <f>'10.06.2024_VTBI_MTBF_2024_2028'!G45-'12.02.2024._SP_2024_2028'!G45</f>
        <v>0</v>
      </c>
      <c r="H45" s="48">
        <f>'10.06.2024_VTBI_MTBF_2024_2028'!H45-'12.02.2024._SP_2024_2028'!H45</f>
        <v>0</v>
      </c>
      <c r="I45" s="48">
        <f>'10.06.2024_VTBI_MTBF_2024_2028'!I45-'12.02.2024._SP_2024_2028'!I45</f>
        <v>0</v>
      </c>
      <c r="J45" s="48">
        <f>'10.06.2024_VTBI_MTBF_2024_2028'!J45-'12.02.2024._SP_2024_2028'!J45</f>
        <v>0</v>
      </c>
      <c r="K45" s="48">
        <f>'10.06.2024_VTBI_MTBF_2024_2028'!K45-'12.02.2024._SP_2024_2028'!K45</f>
        <v>0</v>
      </c>
      <c r="L45" s="48">
        <f>'10.06.2024_VTBI_MTBF_2024_2028'!L45-'12.02.2024._SP_2024_2028'!L45</f>
        <v>-1.1280611319577591</v>
      </c>
      <c r="M45" s="48">
        <f>'10.06.2024_VTBI_MTBF_2024_2028'!M45-'12.02.2024._SP_2024_2028'!M45</f>
        <v>-0.50636111842503428</v>
      </c>
      <c r="N45" s="48">
        <f>'10.06.2024_VTBI_MTBF_2024_2028'!N45-'12.02.2024._SP_2024_2028'!N45</f>
        <v>-0.90044704553420973</v>
      </c>
      <c r="O45" s="48">
        <f>'10.06.2024_VTBI_MTBF_2024_2028'!O45-'12.02.2024._SP_2024_2028'!O45</f>
        <v>-5.6138236607182312E-2</v>
      </c>
      <c r="P45" s="48">
        <f>'10.06.2024_VTBI_MTBF_2024_2028'!P45-'12.02.2024._SP_2024_2028'!P45</f>
        <v>-0.20115538899431867</v>
      </c>
      <c r="Q45" s="48">
        <f>'10.06.2024_VTBI_MTBF_2024_2028'!Q45-'12.02.2024._SP_2024_2028'!Q45</f>
        <v>-0.20255665353518032</v>
      </c>
      <c r="R45" s="48">
        <f>'10.06.2024_VTBI_MTBF_2024_2028'!R45-'12.02.2024._SP_2024_2028'!R45</f>
        <v>-3.3827922303824032E-2</v>
      </c>
    </row>
    <row r="46" spans="1:18" x14ac:dyDescent="0.2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48"/>
      <c r="F46" s="48">
        <f>'10.06.2024_VTBI_MTBF_2024_2028'!F46-'12.02.2024._SP_2024_2028'!F46</f>
        <v>0</v>
      </c>
      <c r="G46" s="48">
        <f>'10.06.2024_VTBI_MTBF_2024_2028'!G46-'12.02.2024._SP_2024_2028'!G46</f>
        <v>0</v>
      </c>
      <c r="H46" s="48">
        <f>'10.06.2024_VTBI_MTBF_2024_2028'!H46-'12.02.2024._SP_2024_2028'!H46</f>
        <v>0</v>
      </c>
      <c r="I46" s="48">
        <f>'10.06.2024_VTBI_MTBF_2024_2028'!I46-'12.02.2024._SP_2024_2028'!I46</f>
        <v>0</v>
      </c>
      <c r="J46" s="48">
        <f>'10.06.2024_VTBI_MTBF_2024_2028'!J46-'12.02.2024._SP_2024_2028'!J46</f>
        <v>0</v>
      </c>
      <c r="K46" s="48">
        <f>'10.06.2024_VTBI_MTBF_2024_2028'!K46-'12.02.2024._SP_2024_2028'!K46</f>
        <v>0</v>
      </c>
      <c r="L46" s="48">
        <f>'10.06.2024_VTBI_MTBF_2024_2028'!L46-'12.02.2024._SP_2024_2028'!L46</f>
        <v>0</v>
      </c>
      <c r="M46" s="48">
        <f>'10.06.2024_VTBI_MTBF_2024_2028'!M46-'12.02.2024._SP_2024_2028'!M46</f>
        <v>0.55288033839358031</v>
      </c>
      <c r="N46" s="48">
        <f>'10.06.2024_VTBI_MTBF_2024_2028'!N46-'12.02.2024._SP_2024_2028'!N46</f>
        <v>-0.85777252403220072</v>
      </c>
      <c r="O46" s="48">
        <f>'10.06.2024_VTBI_MTBF_2024_2028'!O46-'12.02.2024._SP_2024_2028'!O46</f>
        <v>9.3082802603624781E-2</v>
      </c>
      <c r="P46" s="48">
        <f>'10.06.2024_VTBI_MTBF_2024_2028'!P46-'12.02.2024._SP_2024_2028'!P46</f>
        <v>-0.19359427888437419</v>
      </c>
      <c r="Q46" s="48">
        <f>'10.06.2024_VTBI_MTBF_2024_2028'!Q46-'12.02.2024._SP_2024_2028'!Q46</f>
        <v>-0.19893974477045612</v>
      </c>
      <c r="R46" s="48">
        <f>'10.06.2024_VTBI_MTBF_2024_2028'!R46-'12.02.2024._SP_2024_2028'!R46</f>
        <v>-0.20494575510735497</v>
      </c>
    </row>
    <row r="47" spans="1:18" x14ac:dyDescent="0.2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48">
        <f>'10.06.2024_VTBI_MTBF_2024_2028'!E47-'12.02.2024._SP_2024_2028'!E47</f>
        <v>0</v>
      </c>
      <c r="F47" s="48">
        <f>'10.06.2024_VTBI_MTBF_2024_2028'!F47-'12.02.2024._SP_2024_2028'!F47</f>
        <v>0</v>
      </c>
      <c r="G47" s="48">
        <f>'10.06.2024_VTBI_MTBF_2024_2028'!G47-'12.02.2024._SP_2024_2028'!G47</f>
        <v>0</v>
      </c>
      <c r="H47" s="48">
        <f>'10.06.2024_VTBI_MTBF_2024_2028'!H47-'12.02.2024._SP_2024_2028'!H47</f>
        <v>0</v>
      </c>
      <c r="I47" s="48">
        <f>'10.06.2024_VTBI_MTBF_2024_2028'!I47-'12.02.2024._SP_2024_2028'!I47</f>
        <v>0</v>
      </c>
      <c r="J47" s="48">
        <f>'10.06.2024_VTBI_MTBF_2024_2028'!J47-'12.02.2024._SP_2024_2028'!J47</f>
        <v>0</v>
      </c>
      <c r="K47" s="48">
        <f>'10.06.2024_VTBI_MTBF_2024_2028'!K47-'12.02.2024._SP_2024_2028'!K47</f>
        <v>0</v>
      </c>
      <c r="L47" s="48">
        <f>'10.06.2024_VTBI_MTBF_2024_2028'!L47-'12.02.2024._SP_2024_2028'!L47</f>
        <v>-1.1280611319577623</v>
      </c>
      <c r="M47" s="48">
        <f>'10.06.2024_VTBI_MTBF_2024_2028'!M47-'12.02.2024._SP_2024_2028'!M47</f>
        <v>-1.0592414568186135</v>
      </c>
      <c r="N47" s="48">
        <f>'10.06.2024_VTBI_MTBF_2024_2028'!N47-'12.02.2024._SP_2024_2028'!N47</f>
        <v>-4.2674521502005479E-2</v>
      </c>
      <c r="O47" s="48">
        <f>'10.06.2024_VTBI_MTBF_2024_2028'!O47-'12.02.2024._SP_2024_2028'!O47</f>
        <v>-0.14922103921080948</v>
      </c>
      <c r="P47" s="48">
        <f>'10.06.2024_VTBI_MTBF_2024_2028'!P47-'12.02.2024._SP_2024_2028'!P47</f>
        <v>-7.5611101099488853E-3</v>
      </c>
      <c r="Q47" s="48">
        <f>'10.06.2024_VTBI_MTBF_2024_2028'!Q47-'12.02.2024._SP_2024_2028'!Q47</f>
        <v>-3.6169087647242052E-3</v>
      </c>
      <c r="R47" s="48">
        <f>'10.06.2024_VTBI_MTBF_2024_2028'!R47-'12.02.2024._SP_2024_2028'!R47</f>
        <v>-9.689412958389345E-3</v>
      </c>
    </row>
    <row r="48" spans="1:18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48">
        <f>'10.06.2024_VTBI_MTBF_2024_2028'!E48-'12.02.2024._SP_2024_2028'!E48</f>
        <v>0</v>
      </c>
      <c r="F48" s="48">
        <f>'10.06.2024_VTBI_MTBF_2024_2028'!F48-'12.02.2024._SP_2024_2028'!F48</f>
        <v>0</v>
      </c>
      <c r="G48" s="48">
        <f>'10.06.2024_VTBI_MTBF_2024_2028'!G48-'12.02.2024._SP_2024_2028'!G48</f>
        <v>0</v>
      </c>
      <c r="H48" s="48">
        <f>'10.06.2024_VTBI_MTBF_2024_2028'!H48-'12.02.2024._SP_2024_2028'!H48</f>
        <v>0</v>
      </c>
      <c r="I48" s="48">
        <f>'10.06.2024_VTBI_MTBF_2024_2028'!I48-'12.02.2024._SP_2024_2028'!I48</f>
        <v>0</v>
      </c>
      <c r="J48" s="48">
        <f>'10.06.2024_VTBI_MTBF_2024_2028'!J48-'12.02.2024._SP_2024_2028'!J48</f>
        <v>0</v>
      </c>
      <c r="K48" s="48">
        <f>'10.06.2024_VTBI_MTBF_2024_2028'!K48-'12.02.2024._SP_2024_2028'!K48</f>
        <v>0</v>
      </c>
      <c r="L48" s="48">
        <f>'10.06.2024_VTBI_MTBF_2024_2028'!L48-'12.02.2024._SP_2024_2028'!L48</f>
        <v>0</v>
      </c>
      <c r="M48" s="48">
        <f>'10.06.2024_VTBI_MTBF_2024_2028'!M48-'12.02.2024._SP_2024_2028'!M48</f>
        <v>0.24377063848319303</v>
      </c>
      <c r="N48" s="48">
        <f>'10.06.2024_VTBI_MTBF_2024_2028'!N48-'12.02.2024._SP_2024_2028'!N48</f>
        <v>0.74444080257912548</v>
      </c>
      <c r="O48" s="48">
        <f>'10.06.2024_VTBI_MTBF_2024_2028'!O48-'12.02.2024._SP_2024_2028'!O48</f>
        <v>-6.054276388035662E-2</v>
      </c>
      <c r="P48" s="48">
        <f>'10.06.2024_VTBI_MTBF_2024_2028'!P48-'12.02.2024._SP_2024_2028'!P48</f>
        <v>1.5832779669216368E-2</v>
      </c>
      <c r="Q48" s="48">
        <f>'10.06.2024_VTBI_MTBF_2024_2028'!Q48-'12.02.2024._SP_2024_2028'!Q48</f>
        <v>-0.10454815053407263</v>
      </c>
      <c r="R48" s="48">
        <f>'10.06.2024_VTBI_MTBF_2024_2028'!R48-'12.02.2024._SP_2024_2028'!R48</f>
        <v>-0.11888256224217475</v>
      </c>
    </row>
    <row r="49" spans="1:19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48">
        <f>'10.06.2024_VTBI_MTBF_2024_2028'!E49-'12.02.2024._SP_2024_2028'!E49</f>
        <v>0</v>
      </c>
      <c r="F49" s="48">
        <f>'10.06.2024_VTBI_MTBF_2024_2028'!F49-'12.02.2024._SP_2024_2028'!F49</f>
        <v>0</v>
      </c>
      <c r="G49" s="48">
        <f>'10.06.2024_VTBI_MTBF_2024_2028'!G49-'12.02.2024._SP_2024_2028'!G49</f>
        <v>0</v>
      </c>
      <c r="H49" s="48">
        <f>'10.06.2024_VTBI_MTBF_2024_2028'!H49-'12.02.2024._SP_2024_2028'!H49</f>
        <v>0</v>
      </c>
      <c r="I49" s="48">
        <f>'10.06.2024_VTBI_MTBF_2024_2028'!I49-'12.02.2024._SP_2024_2028'!I49</f>
        <v>0</v>
      </c>
      <c r="J49" s="48">
        <f>'10.06.2024_VTBI_MTBF_2024_2028'!J49-'12.02.2024._SP_2024_2028'!J49</f>
        <v>0</v>
      </c>
      <c r="K49" s="48">
        <f>'10.06.2024_VTBI_MTBF_2024_2028'!K49-'12.02.2024._SP_2024_2028'!K49</f>
        <v>0</v>
      </c>
      <c r="L49" s="48">
        <f>'10.06.2024_VTBI_MTBF_2024_2028'!L49-'12.02.2024._SP_2024_2028'!L49</f>
        <v>0</v>
      </c>
      <c r="M49" s="48">
        <f>'10.06.2024_VTBI_MTBF_2024_2028'!M49-'12.02.2024._SP_2024_2028'!M49</f>
        <v>0.43840285232701803</v>
      </c>
      <c r="N49" s="48">
        <f>'10.06.2024_VTBI_MTBF_2024_2028'!N49-'12.02.2024._SP_2024_2028'!N49</f>
        <v>0.72389547484843753</v>
      </c>
      <c r="O49" s="48">
        <f>'10.06.2024_VTBI_MTBF_2024_2028'!O49-'12.02.2024._SP_2024_2028'!O49</f>
        <v>1.3667709282066987</v>
      </c>
      <c r="P49" s="48">
        <f>'10.06.2024_VTBI_MTBF_2024_2028'!P49-'12.02.2024._SP_2024_2028'!P49</f>
        <v>1.0628587735142214</v>
      </c>
      <c r="Q49" s="48">
        <f>'10.06.2024_VTBI_MTBF_2024_2028'!Q49-'12.02.2024._SP_2024_2028'!Q49</f>
        <v>1.2275842623693891</v>
      </c>
      <c r="R49" s="48">
        <f>'10.06.2024_VTBI_MTBF_2024_2028'!R49-'12.02.2024._SP_2024_2028'!R49</f>
        <v>0.81556474422349368</v>
      </c>
    </row>
    <row r="50" spans="1:19" x14ac:dyDescent="0.25">
      <c r="A50" s="11"/>
      <c r="B50" s="12" t="s">
        <v>81</v>
      </c>
      <c r="C50" s="12" t="s">
        <v>82</v>
      </c>
      <c r="D50" s="13"/>
      <c r="E50" s="20">
        <v>2015</v>
      </c>
      <c r="F50" s="20">
        <v>2016</v>
      </c>
      <c r="G50" s="20">
        <v>2017</v>
      </c>
      <c r="H50" s="20">
        <v>2018</v>
      </c>
      <c r="I50" s="20">
        <v>2019</v>
      </c>
      <c r="J50" s="20">
        <v>2020</v>
      </c>
      <c r="K50" s="20">
        <v>2021</v>
      </c>
      <c r="L50" s="20">
        <v>2022</v>
      </c>
      <c r="M50" s="20">
        <v>2023</v>
      </c>
      <c r="N50" s="20">
        <v>2024</v>
      </c>
      <c r="O50" s="20">
        <v>2025</v>
      </c>
      <c r="P50" s="47">
        <v>2026</v>
      </c>
      <c r="Q50" s="20">
        <v>2027</v>
      </c>
      <c r="R50" s="47">
        <v>2028</v>
      </c>
    </row>
    <row r="51" spans="1:19" x14ac:dyDescent="0.25">
      <c r="A51" s="14">
        <f>A49+1</f>
        <v>41</v>
      </c>
      <c r="B51" s="1" t="s">
        <v>83</v>
      </c>
      <c r="C51" s="1" t="s">
        <v>84</v>
      </c>
      <c r="D51" s="3" t="s">
        <v>47</v>
      </c>
      <c r="E51" s="48">
        <f>'10.06.2024_VTBI_MTBF_2024_2028'!E51-'12.02.2024._SP_2024_2028'!E51</f>
        <v>0</v>
      </c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37"/>
    </row>
    <row r="52" spans="1:19" x14ac:dyDescent="0.25">
      <c r="A52" s="11"/>
      <c r="B52" s="12" t="s">
        <v>85</v>
      </c>
      <c r="C52" s="12" t="s">
        <v>86</v>
      </c>
      <c r="D52" s="13"/>
      <c r="E52" s="20">
        <v>2015</v>
      </c>
      <c r="F52" s="20">
        <v>2016</v>
      </c>
      <c r="G52" s="20">
        <v>2017</v>
      </c>
      <c r="H52" s="20">
        <v>2018</v>
      </c>
      <c r="I52" s="20">
        <v>2019</v>
      </c>
      <c r="J52" s="20">
        <v>2020</v>
      </c>
      <c r="K52" s="20">
        <v>2021</v>
      </c>
      <c r="L52" s="20">
        <v>2022</v>
      </c>
      <c r="M52" s="20">
        <v>2023</v>
      </c>
      <c r="N52" s="20">
        <v>2024</v>
      </c>
      <c r="O52" s="20">
        <v>2025</v>
      </c>
      <c r="P52" s="47">
        <v>2026</v>
      </c>
      <c r="Q52" s="20">
        <v>2027</v>
      </c>
      <c r="R52" s="20">
        <v>2028</v>
      </c>
      <c r="S52" s="37"/>
    </row>
    <row r="53" spans="1:19" x14ac:dyDescent="0.25">
      <c r="A53" s="33">
        <f>A51+1</f>
        <v>42</v>
      </c>
      <c r="B53" s="34" t="s">
        <v>87</v>
      </c>
      <c r="C53" s="34" t="s">
        <v>17</v>
      </c>
      <c r="D53" s="34" t="s">
        <v>42</v>
      </c>
      <c r="E53" s="48">
        <f>'10.06.2024_VTBI_MTBF_2024_2028'!E53-'12.02.2024._SP_2024_2028'!E53</f>
        <v>0</v>
      </c>
      <c r="F53" s="48">
        <f>'10.06.2024_VTBI_MTBF_2024_2028'!F53-'12.02.2024._SP_2024_2028'!F53</f>
        <v>0</v>
      </c>
      <c r="G53" s="48">
        <f>'10.06.2024_VTBI_MTBF_2024_2028'!G53-'12.02.2024._SP_2024_2028'!G53</f>
        <v>0</v>
      </c>
      <c r="H53" s="48">
        <f>'10.06.2024_VTBI_MTBF_2024_2028'!H53-'12.02.2024._SP_2024_2028'!H53</f>
        <v>0</v>
      </c>
      <c r="I53" s="48">
        <f>'10.06.2024_VTBI_MTBF_2024_2028'!I53-'12.02.2024._SP_2024_2028'!I53</f>
        <v>0</v>
      </c>
      <c r="J53" s="48">
        <f>'10.06.2024_VTBI_MTBF_2024_2028'!J53-'12.02.2024._SP_2024_2028'!J53</f>
        <v>0</v>
      </c>
      <c r="K53" s="48">
        <f>'10.06.2024_VTBI_MTBF_2024_2028'!K53-'12.02.2024._SP_2024_2028'!K53</f>
        <v>0</v>
      </c>
      <c r="L53" s="48">
        <f>'10.06.2024_VTBI_MTBF_2024_2028'!L53-'12.02.2024._SP_2024_2028'!L53</f>
        <v>-483.84099999999853</v>
      </c>
      <c r="M53" s="48">
        <f>'10.06.2024_VTBI_MTBF_2024_2028'!M53-'12.02.2024._SP_2024_2028'!M53</f>
        <v>-278.59069750338131</v>
      </c>
      <c r="N53" s="48">
        <f>'10.06.2024_VTBI_MTBF_2024_2028'!N53-'12.02.2024._SP_2024_2028'!N53</f>
        <v>-289.10254529442682</v>
      </c>
      <c r="O53" s="48">
        <f>'10.06.2024_VTBI_MTBF_2024_2028'!O53-'12.02.2024._SP_2024_2028'!O53</f>
        <v>-244.43966735426875</v>
      </c>
      <c r="P53" s="48">
        <f>'10.06.2024_VTBI_MTBF_2024_2028'!P53-'12.02.2024._SP_2024_2028'!P53</f>
        <v>-130.01648896820916</v>
      </c>
      <c r="Q53" s="48">
        <f>'10.06.2024_VTBI_MTBF_2024_2028'!Q53-'12.02.2024._SP_2024_2028'!Q53</f>
        <v>-38.689224679583276</v>
      </c>
      <c r="R53" s="48">
        <f>'10.06.2024_VTBI_MTBF_2024_2028'!R53-'12.02.2024._SP_2024_2028'!R53</f>
        <v>-13.209493180744175</v>
      </c>
      <c r="S53" s="37"/>
    </row>
    <row r="54" spans="1:19" x14ac:dyDescent="0.25">
      <c r="A54" s="33">
        <f>A53+1</f>
        <v>43</v>
      </c>
      <c r="B54" s="35" t="s">
        <v>15</v>
      </c>
      <c r="C54" s="35" t="s">
        <v>16</v>
      </c>
      <c r="D54" s="36" t="s">
        <v>42</v>
      </c>
      <c r="E54" s="48">
        <f>'10.06.2024_VTBI_MTBF_2024_2028'!E54-'12.02.2024._SP_2024_2028'!E54</f>
        <v>0</v>
      </c>
      <c r="F54" s="48">
        <f>'10.06.2024_VTBI_MTBF_2024_2028'!F54-'12.02.2024._SP_2024_2028'!F54</f>
        <v>0</v>
      </c>
      <c r="G54" s="48">
        <f>'10.06.2024_VTBI_MTBF_2024_2028'!G54-'12.02.2024._SP_2024_2028'!G54</f>
        <v>0</v>
      </c>
      <c r="H54" s="48">
        <f>'10.06.2024_VTBI_MTBF_2024_2028'!H54-'12.02.2024._SP_2024_2028'!H54</f>
        <v>0</v>
      </c>
      <c r="I54" s="48">
        <f>'10.06.2024_VTBI_MTBF_2024_2028'!I54-'12.02.2024._SP_2024_2028'!I54</f>
        <v>0</v>
      </c>
      <c r="J54" s="48">
        <f>'10.06.2024_VTBI_MTBF_2024_2028'!J54-'12.02.2024._SP_2024_2028'!J54</f>
        <v>0</v>
      </c>
      <c r="K54" s="48">
        <f>'10.06.2024_VTBI_MTBF_2024_2028'!K54-'12.02.2024._SP_2024_2028'!K54</f>
        <v>0</v>
      </c>
      <c r="L54" s="48">
        <f>'10.06.2024_VTBI_MTBF_2024_2028'!L54-'12.02.2024._SP_2024_2028'!L54</f>
        <v>0</v>
      </c>
      <c r="M54" s="48">
        <f>'10.06.2024_VTBI_MTBF_2024_2028'!M54-'12.02.2024._SP_2024_2028'!M54</f>
        <v>124.88690955200218</v>
      </c>
      <c r="N54" s="48">
        <f>'10.06.2024_VTBI_MTBF_2024_2028'!N54-'12.02.2024._SP_2024_2028'!N54</f>
        <v>-24.28077452639991</v>
      </c>
      <c r="O54" s="48">
        <f>'10.06.2024_VTBI_MTBF_2024_2028'!O54-'12.02.2024._SP_2024_2028'!O54</f>
        <v>-69.754808016015886</v>
      </c>
      <c r="P54" s="48">
        <f>'10.06.2024_VTBI_MTBF_2024_2028'!P54-'12.02.2024._SP_2024_2028'!P54</f>
        <v>-24.257385674904071</v>
      </c>
      <c r="Q54" s="48">
        <f>'10.06.2024_VTBI_MTBF_2024_2028'!Q54-'12.02.2024._SP_2024_2028'!Q54</f>
        <v>0.54715636829860159</v>
      </c>
      <c r="R54" s="48">
        <f>'10.06.2024_VTBI_MTBF_2024_2028'!R54-'12.02.2024._SP_2024_2028'!R54</f>
        <v>-26.610783844851539</v>
      </c>
      <c r="S54" s="37"/>
    </row>
    <row r="55" spans="1:19" x14ac:dyDescent="0.25">
      <c r="A55" s="33">
        <f>A54+1</f>
        <v>44</v>
      </c>
      <c r="B55" s="35" t="s">
        <v>88</v>
      </c>
      <c r="C55" s="35" t="s">
        <v>89</v>
      </c>
      <c r="D55" s="36" t="s">
        <v>42</v>
      </c>
      <c r="E55" s="48">
        <f>'10.06.2024_VTBI_MTBF_2024_2028'!E55-'12.02.2024._SP_2024_2028'!E55</f>
        <v>0</v>
      </c>
      <c r="F55" s="48">
        <f>'10.06.2024_VTBI_MTBF_2024_2028'!F55-'12.02.2024._SP_2024_2028'!F55</f>
        <v>0</v>
      </c>
      <c r="G55" s="48">
        <f>'10.06.2024_VTBI_MTBF_2024_2028'!G55-'12.02.2024._SP_2024_2028'!G55</f>
        <v>0</v>
      </c>
      <c r="H55" s="48">
        <f>'10.06.2024_VTBI_MTBF_2024_2028'!H55-'12.02.2024._SP_2024_2028'!H55</f>
        <v>0</v>
      </c>
      <c r="I55" s="48">
        <f>'10.06.2024_VTBI_MTBF_2024_2028'!I55-'12.02.2024._SP_2024_2028'!I55</f>
        <v>0</v>
      </c>
      <c r="J55" s="48">
        <f>'10.06.2024_VTBI_MTBF_2024_2028'!J55-'12.02.2024._SP_2024_2028'!J55</f>
        <v>0</v>
      </c>
      <c r="K55" s="48">
        <f>'10.06.2024_VTBI_MTBF_2024_2028'!K55-'12.02.2024._SP_2024_2028'!K55</f>
        <v>0</v>
      </c>
      <c r="L55" s="48">
        <f>'10.06.2024_VTBI_MTBF_2024_2028'!L55-'12.02.2024._SP_2024_2028'!L55</f>
        <v>0</v>
      </c>
      <c r="M55" s="48">
        <f>'10.06.2024_VTBI_MTBF_2024_2028'!M55-'12.02.2024._SP_2024_2028'!M55</f>
        <v>121.59334987200054</v>
      </c>
      <c r="N55" s="48">
        <f>'10.06.2024_VTBI_MTBF_2024_2028'!N55-'12.02.2024._SP_2024_2028'!N55</f>
        <v>-19.932943927004089</v>
      </c>
      <c r="O55" s="48">
        <f>'10.06.2024_VTBI_MTBF_2024_2028'!O55-'12.02.2024._SP_2024_2028'!O55</f>
        <v>-57.264181392172759</v>
      </c>
      <c r="P55" s="48">
        <f>'10.06.2024_VTBI_MTBF_2024_2028'!P55-'12.02.2024._SP_2024_2028'!P55</f>
        <v>-19.913743194141716</v>
      </c>
      <c r="Q55" s="48">
        <f>'10.06.2024_VTBI_MTBF_2024_2028'!Q55-'12.02.2024._SP_2024_2028'!Q55</f>
        <v>0.44917995497962693</v>
      </c>
      <c r="R55" s="48">
        <f>'10.06.2024_VTBI_MTBF_2024_2028'!R55-'12.02.2024._SP_2024_2028'!R55</f>
        <v>-21.845730730554351</v>
      </c>
    </row>
    <row r="56" spans="1:19" x14ac:dyDescent="0.25">
      <c r="A56" s="14">
        <f>A55+1</f>
        <v>45</v>
      </c>
      <c r="B56" s="1" t="s">
        <v>90</v>
      </c>
      <c r="C56" s="1" t="s">
        <v>91</v>
      </c>
      <c r="D56" s="3" t="s">
        <v>42</v>
      </c>
      <c r="E56" s="48">
        <f>'10.06.2024_VTBI_MTBF_2024_2028'!E56-'12.02.2024._SP_2024_2028'!E56</f>
        <v>0</v>
      </c>
      <c r="F56" s="48">
        <f>'10.06.2024_VTBI_MTBF_2024_2028'!F56-'12.02.2024._SP_2024_2028'!F56</f>
        <v>0</v>
      </c>
      <c r="G56" s="48">
        <f>'10.06.2024_VTBI_MTBF_2024_2028'!G56-'12.02.2024._SP_2024_2028'!G56</f>
        <v>0</v>
      </c>
      <c r="H56" s="48">
        <f>'10.06.2024_VTBI_MTBF_2024_2028'!H56-'12.02.2024._SP_2024_2028'!H56</f>
        <v>0</v>
      </c>
      <c r="I56" s="48">
        <f>'10.06.2024_VTBI_MTBF_2024_2028'!I56-'12.02.2024._SP_2024_2028'!I56</f>
        <v>0</v>
      </c>
      <c r="J56" s="48">
        <f>'10.06.2024_VTBI_MTBF_2024_2028'!J56-'12.02.2024._SP_2024_2028'!J56</f>
        <v>0</v>
      </c>
      <c r="K56" s="48">
        <f>'10.06.2024_VTBI_MTBF_2024_2028'!K56-'12.02.2024._SP_2024_2028'!K56</f>
        <v>0</v>
      </c>
      <c r="L56" s="48">
        <f>'10.06.2024_VTBI_MTBF_2024_2028'!L56-'12.02.2024._SP_2024_2028'!L56</f>
        <v>0</v>
      </c>
      <c r="M56" s="48">
        <f>'10.06.2024_VTBI_MTBF_2024_2028'!M56-'12.02.2024._SP_2024_2028'!M56</f>
        <v>3.2935596799998166</v>
      </c>
      <c r="N56" s="48">
        <f>'10.06.2024_VTBI_MTBF_2024_2028'!N56-'12.02.2024._SP_2024_2028'!N56</f>
        <v>-4.3478305993949107</v>
      </c>
      <c r="O56" s="48">
        <f>'10.06.2024_VTBI_MTBF_2024_2028'!O56-'12.02.2024._SP_2024_2028'!O56</f>
        <v>-12.490626623844037</v>
      </c>
      <c r="P56" s="48">
        <f>'10.06.2024_VTBI_MTBF_2024_2028'!P56-'12.02.2024._SP_2024_2028'!P56</f>
        <v>-4.3436424807614458</v>
      </c>
      <c r="Q56" s="48">
        <f>'10.06.2024_VTBI_MTBF_2024_2028'!Q56-'12.02.2024._SP_2024_2028'!Q56</f>
        <v>9.7976413320793654E-2</v>
      </c>
      <c r="R56" s="48">
        <f>'10.06.2024_VTBI_MTBF_2024_2028'!R56-'12.02.2024._SP_2024_2028'!R56</f>
        <v>-4.7650531142962791</v>
      </c>
    </row>
    <row r="57" spans="1:19" x14ac:dyDescent="0.25">
      <c r="A57" s="14">
        <f>A56+1</f>
        <v>46</v>
      </c>
      <c r="B57" s="24" t="s">
        <v>18</v>
      </c>
      <c r="C57" s="1" t="s">
        <v>19</v>
      </c>
      <c r="D57" s="3" t="s">
        <v>42</v>
      </c>
      <c r="E57" s="48">
        <f>'10.06.2024_VTBI_MTBF_2024_2028'!E57-'12.02.2024._SP_2024_2028'!E57</f>
        <v>0</v>
      </c>
      <c r="F57" s="48">
        <f>'10.06.2024_VTBI_MTBF_2024_2028'!F57-'12.02.2024._SP_2024_2028'!F57</f>
        <v>0</v>
      </c>
      <c r="G57" s="48">
        <f>'10.06.2024_VTBI_MTBF_2024_2028'!G57-'12.02.2024._SP_2024_2028'!G57</f>
        <v>0</v>
      </c>
      <c r="H57" s="48">
        <f>'10.06.2024_VTBI_MTBF_2024_2028'!H57-'12.02.2024._SP_2024_2028'!H57</f>
        <v>0</v>
      </c>
      <c r="I57" s="48">
        <f>'10.06.2024_VTBI_MTBF_2024_2028'!I57-'12.02.2024._SP_2024_2028'!I57</f>
        <v>0</v>
      </c>
      <c r="J57" s="48">
        <f>'10.06.2024_VTBI_MTBF_2024_2028'!J57-'12.02.2024._SP_2024_2028'!J57</f>
        <v>0</v>
      </c>
      <c r="K57" s="48">
        <f>'10.06.2024_VTBI_MTBF_2024_2028'!K57-'12.02.2024._SP_2024_2028'!K57</f>
        <v>0</v>
      </c>
      <c r="L57" s="48">
        <f>'10.06.2024_VTBI_MTBF_2024_2028'!L57-'12.02.2024._SP_2024_2028'!L57</f>
        <v>0</v>
      </c>
      <c r="M57" s="48">
        <f>'10.06.2024_VTBI_MTBF_2024_2028'!M57-'12.02.2024._SP_2024_2028'!M57</f>
        <v>-68.784591110551446</v>
      </c>
      <c r="N57" s="48">
        <f>'10.06.2024_VTBI_MTBF_2024_2028'!N57-'12.02.2024._SP_2024_2028'!N57</f>
        <v>-48.198579928252002</v>
      </c>
      <c r="O57" s="48">
        <f>'10.06.2024_VTBI_MTBF_2024_2028'!O57-'12.02.2024._SP_2024_2028'!O57</f>
        <v>-129.17979826285591</v>
      </c>
      <c r="P57" s="48">
        <f>'10.06.2024_VTBI_MTBF_2024_2028'!P57-'12.02.2024._SP_2024_2028'!P57</f>
        <v>-213.20061997140328</v>
      </c>
      <c r="Q57" s="48">
        <f>'10.06.2024_VTBI_MTBF_2024_2028'!Q57-'12.02.2024._SP_2024_2028'!Q57</f>
        <v>-204.58686379578103</v>
      </c>
      <c r="R57" s="48">
        <f>'10.06.2024_VTBI_MTBF_2024_2028'!R57-'12.02.2024._SP_2024_2028'!R57</f>
        <v>-214.91641413025354</v>
      </c>
    </row>
    <row r="58" spans="1:19" x14ac:dyDescent="0.25">
      <c r="A58" s="14">
        <f>A57+1</f>
        <v>47</v>
      </c>
      <c r="B58" s="1" t="s">
        <v>20</v>
      </c>
      <c r="C58" s="1" t="s">
        <v>92</v>
      </c>
      <c r="D58" s="3" t="s">
        <v>42</v>
      </c>
      <c r="E58" s="48">
        <f>'10.06.2024_VTBI_MTBF_2024_2028'!E58-'12.02.2024._SP_2024_2028'!E58</f>
        <v>0</v>
      </c>
      <c r="F58" s="48">
        <f>'10.06.2024_VTBI_MTBF_2024_2028'!F58-'12.02.2024._SP_2024_2028'!F58</f>
        <v>0</v>
      </c>
      <c r="G58" s="48">
        <f>'10.06.2024_VTBI_MTBF_2024_2028'!G58-'12.02.2024._SP_2024_2028'!G58</f>
        <v>0</v>
      </c>
      <c r="H58" s="48">
        <f>'10.06.2024_VTBI_MTBF_2024_2028'!H58-'12.02.2024._SP_2024_2028'!H58</f>
        <v>0</v>
      </c>
      <c r="I58" s="48">
        <f>'10.06.2024_VTBI_MTBF_2024_2028'!I58-'12.02.2024._SP_2024_2028'!I58</f>
        <v>0</v>
      </c>
      <c r="J58" s="48">
        <f>'10.06.2024_VTBI_MTBF_2024_2028'!J58-'12.02.2024._SP_2024_2028'!J58</f>
        <v>0</v>
      </c>
      <c r="K58" s="48">
        <f>'10.06.2024_VTBI_MTBF_2024_2028'!K58-'12.02.2024._SP_2024_2028'!K58</f>
        <v>0</v>
      </c>
      <c r="L58" s="48">
        <f>'10.06.2024_VTBI_MTBF_2024_2028'!L58-'12.02.2024._SP_2024_2028'!L58</f>
        <v>0</v>
      </c>
      <c r="M58" s="48">
        <f>'10.06.2024_VTBI_MTBF_2024_2028'!M58-'12.02.2024._SP_2024_2028'!M58</f>
        <v>82.916630757520352</v>
      </c>
      <c r="N58" s="48">
        <f>'10.06.2024_VTBI_MTBF_2024_2028'!N58-'12.02.2024._SP_2024_2028'!N58</f>
        <v>70.479136143892219</v>
      </c>
      <c r="O58" s="48">
        <f>'10.06.2024_VTBI_MTBF_2024_2028'!O58-'12.02.2024._SP_2024_2028'!O58</f>
        <v>63.469495442797211</v>
      </c>
      <c r="P58" s="48">
        <f>'10.06.2024_VTBI_MTBF_2024_2028'!P58-'12.02.2024._SP_2024_2028'!P58</f>
        <v>56.377629660178854</v>
      </c>
      <c r="Q58" s="48">
        <f>'10.06.2024_VTBI_MTBF_2024_2028'!Q58-'12.02.2024._SP_2024_2028'!Q58</f>
        <v>61.963357299896415</v>
      </c>
      <c r="R58" s="48">
        <f>'10.06.2024_VTBI_MTBF_2024_2028'!R58-'12.02.2024._SP_2024_2028'!R58</f>
        <v>65.109589634200347</v>
      </c>
    </row>
    <row r="59" spans="1:19" x14ac:dyDescent="0.25">
      <c r="A59" s="11"/>
      <c r="B59" s="12" t="s">
        <v>93</v>
      </c>
      <c r="C59" s="12" t="s">
        <v>94</v>
      </c>
      <c r="D59" s="13"/>
      <c r="E59" s="20">
        <v>2015</v>
      </c>
      <c r="F59" s="20">
        <v>2016</v>
      </c>
      <c r="G59" s="20">
        <v>2017</v>
      </c>
      <c r="H59" s="20">
        <v>2018</v>
      </c>
      <c r="I59" s="20">
        <v>2019</v>
      </c>
      <c r="J59" s="20">
        <v>2020</v>
      </c>
      <c r="K59" s="20">
        <v>2021</v>
      </c>
      <c r="L59" s="20">
        <v>2022</v>
      </c>
      <c r="M59" s="20">
        <v>2023</v>
      </c>
      <c r="N59" s="20">
        <v>2024</v>
      </c>
      <c r="O59" s="20">
        <v>2025</v>
      </c>
      <c r="P59" s="47">
        <v>2026</v>
      </c>
      <c r="Q59" s="20">
        <v>2027</v>
      </c>
      <c r="R59" s="47">
        <v>2028</v>
      </c>
    </row>
    <row r="60" spans="1:19" x14ac:dyDescent="0.25">
      <c r="A60" s="14">
        <f>A58+1</f>
        <v>48</v>
      </c>
      <c r="B60" s="35" t="s">
        <v>129</v>
      </c>
      <c r="C60" s="35" t="s">
        <v>95</v>
      </c>
      <c r="D60" s="35" t="s">
        <v>96</v>
      </c>
      <c r="E60" s="48">
        <f>'10.06.2024_VTBI_MTBF_2024_2028'!E60-'12.02.2024._SP_2024_2028'!E60</f>
        <v>0</v>
      </c>
      <c r="F60" s="48">
        <f>'10.06.2024_VTBI_MTBF_2024_2028'!F60-'12.02.2024._SP_2024_2028'!F60</f>
        <v>0</v>
      </c>
      <c r="G60" s="48">
        <f>'10.06.2024_VTBI_MTBF_2024_2028'!G60-'12.02.2024._SP_2024_2028'!G60</f>
        <v>0</v>
      </c>
      <c r="H60" s="48">
        <f>'10.06.2024_VTBI_MTBF_2024_2028'!H60-'12.02.2024._SP_2024_2028'!H60</f>
        <v>0</v>
      </c>
      <c r="I60" s="48">
        <f>'10.06.2024_VTBI_MTBF_2024_2028'!I60-'12.02.2024._SP_2024_2028'!I60</f>
        <v>0</v>
      </c>
      <c r="J60" s="48">
        <f>'10.06.2024_VTBI_MTBF_2024_2028'!J60-'12.02.2024._SP_2024_2028'!J60</f>
        <v>0</v>
      </c>
      <c r="K60" s="48">
        <f>'10.06.2024_VTBI_MTBF_2024_2028'!K60-'12.02.2024._SP_2024_2028'!K60</f>
        <v>0</v>
      </c>
      <c r="L60" s="48">
        <f>'10.06.2024_VTBI_MTBF_2024_2028'!L60-'12.02.2024._SP_2024_2028'!L60</f>
        <v>0</v>
      </c>
      <c r="M60" s="48">
        <f>'10.06.2024_VTBI_MTBF_2024_2028'!M60-'12.02.2024._SP_2024_2028'!M60</f>
        <v>0</v>
      </c>
      <c r="N60" s="48">
        <f>'10.06.2024_VTBI_MTBF_2024_2028'!N60-'12.02.2024._SP_2024_2028'!N60</f>
        <v>-11.522999999999911</v>
      </c>
      <c r="O60" s="48">
        <f>'10.06.2024_VTBI_MTBF_2024_2028'!O60-'12.02.2024._SP_2024_2028'!O60</f>
        <v>0</v>
      </c>
      <c r="P60" s="48">
        <f>'10.06.2024_VTBI_MTBF_2024_2028'!P60-'12.02.2024._SP_2024_2028'!P60</f>
        <v>0</v>
      </c>
      <c r="Q60" s="48">
        <f>'10.06.2024_VTBI_MTBF_2024_2028'!Q60-'12.02.2024._SP_2024_2028'!Q60</f>
        <v>0</v>
      </c>
      <c r="R60" s="48">
        <f>'10.06.2024_VTBI_MTBF_2024_2028'!R60-'12.02.2024._SP_2024_2028'!R60</f>
        <v>0</v>
      </c>
    </row>
    <row r="61" spans="1:19" x14ac:dyDescent="0.25">
      <c r="A61" s="14">
        <f>A60+1</f>
        <v>49</v>
      </c>
      <c r="B61" s="1" t="s">
        <v>97</v>
      </c>
      <c r="C61" s="1" t="s">
        <v>98</v>
      </c>
      <c r="D61" s="1" t="s">
        <v>47</v>
      </c>
      <c r="E61" s="48">
        <f>'10.06.2024_VTBI_MTBF_2024_2028'!E61-'12.02.2024._SP_2024_2028'!E61</f>
        <v>0</v>
      </c>
      <c r="F61" s="48">
        <f>'10.06.2024_VTBI_MTBF_2024_2028'!F61-'12.02.2024._SP_2024_2028'!F61</f>
        <v>0</v>
      </c>
      <c r="G61" s="48">
        <f>'10.06.2024_VTBI_MTBF_2024_2028'!G61-'12.02.2024._SP_2024_2028'!G61</f>
        <v>0</v>
      </c>
      <c r="H61" s="48">
        <f>'10.06.2024_VTBI_MTBF_2024_2028'!H61-'12.02.2024._SP_2024_2028'!H61</f>
        <v>0</v>
      </c>
      <c r="I61" s="48">
        <f>'10.06.2024_VTBI_MTBF_2024_2028'!I61-'12.02.2024._SP_2024_2028'!I61</f>
        <v>0</v>
      </c>
      <c r="J61" s="48">
        <f>'10.06.2024_VTBI_MTBF_2024_2028'!J61-'12.02.2024._SP_2024_2028'!J61</f>
        <v>0</v>
      </c>
      <c r="K61" s="48">
        <f>'10.06.2024_VTBI_MTBF_2024_2028'!K61-'12.02.2024._SP_2024_2028'!K61</f>
        <v>0</v>
      </c>
      <c r="L61" s="48">
        <f>'10.06.2024_VTBI_MTBF_2024_2028'!L61-'12.02.2024._SP_2024_2028'!L61</f>
        <v>0</v>
      </c>
      <c r="M61" s="48">
        <f>'10.06.2024_VTBI_MTBF_2024_2028'!M61-'12.02.2024._SP_2024_2028'!M61</f>
        <v>0</v>
      </c>
      <c r="N61" s="48">
        <f>'10.06.2024_VTBI_MTBF_2024_2028'!N61-'12.02.2024._SP_2024_2028'!N61</f>
        <v>-0.61194641764666358</v>
      </c>
      <c r="O61" s="48">
        <f>'10.06.2024_VTBI_MTBF_2024_2028'!O61-'12.02.2024._SP_2024_2028'!O61</f>
        <v>0.60894346821268641</v>
      </c>
      <c r="P61" s="48">
        <f>'10.06.2024_VTBI_MTBF_2024_2028'!P61-'12.02.2024._SP_2024_2028'!P61</f>
        <v>0</v>
      </c>
      <c r="Q61" s="48">
        <f>'10.06.2024_VTBI_MTBF_2024_2028'!Q61-'12.02.2024._SP_2024_2028'!Q61</f>
        <v>0</v>
      </c>
      <c r="R61" s="48">
        <f>'10.06.2024_VTBI_MTBF_2024_2028'!R61-'12.02.2024._SP_2024_2028'!R61</f>
        <v>0</v>
      </c>
      <c r="S61" s="37"/>
    </row>
    <row r="62" spans="1:19" x14ac:dyDescent="0.25">
      <c r="A62" s="14">
        <f t="shared" ref="A62:A68" si="5">A61+1</f>
        <v>50</v>
      </c>
      <c r="B62" s="35" t="s">
        <v>130</v>
      </c>
      <c r="C62" s="35" t="s">
        <v>99</v>
      </c>
      <c r="D62" s="35" t="s">
        <v>96</v>
      </c>
      <c r="E62" s="48">
        <f>'10.06.2024_VTBI_MTBF_2024_2028'!E62-'12.02.2024._SP_2024_2028'!E62</f>
        <v>0</v>
      </c>
      <c r="F62" s="48">
        <f>'10.06.2024_VTBI_MTBF_2024_2028'!F62-'12.02.2024._SP_2024_2028'!F62</f>
        <v>0</v>
      </c>
      <c r="G62" s="48">
        <f>'10.06.2024_VTBI_MTBF_2024_2028'!G62-'12.02.2024._SP_2024_2028'!G62</f>
        <v>0</v>
      </c>
      <c r="H62" s="48">
        <f>'10.06.2024_VTBI_MTBF_2024_2028'!H62-'12.02.2024._SP_2024_2028'!H62</f>
        <v>0</v>
      </c>
      <c r="I62" s="48">
        <f>'10.06.2024_VTBI_MTBF_2024_2028'!I62-'12.02.2024._SP_2024_2028'!I62</f>
        <v>0</v>
      </c>
      <c r="J62" s="48">
        <f>'10.06.2024_VTBI_MTBF_2024_2028'!J62-'12.02.2024._SP_2024_2028'!J62</f>
        <v>0</v>
      </c>
      <c r="K62" s="48">
        <f>'10.06.2024_VTBI_MTBF_2024_2028'!K62-'12.02.2024._SP_2024_2028'!K62</f>
        <v>0</v>
      </c>
      <c r="L62" s="48">
        <f>'10.06.2024_VTBI_MTBF_2024_2028'!L62-'12.02.2024._SP_2024_2028'!L62</f>
        <v>0</v>
      </c>
      <c r="M62" s="48">
        <f>'10.06.2024_VTBI_MTBF_2024_2028'!M62-'12.02.2024._SP_2024_2028'!M62</f>
        <v>-3.7000000000000455</v>
      </c>
      <c r="N62" s="48">
        <f>'10.06.2024_VTBI_MTBF_2024_2028'!N62-'12.02.2024._SP_2024_2028'!N62</f>
        <v>-16.440321336924626</v>
      </c>
      <c r="O62" s="48">
        <f>'10.06.2024_VTBI_MTBF_2024_2028'!O62-'12.02.2024._SP_2024_2028'!O62</f>
        <v>-19.199884696944309</v>
      </c>
      <c r="P62" s="48">
        <f>'10.06.2024_VTBI_MTBF_2024_2028'!P62-'12.02.2024._SP_2024_2028'!P62</f>
        <v>-28.19902100000013</v>
      </c>
      <c r="Q62" s="48">
        <f>'10.06.2024_VTBI_MTBF_2024_2028'!Q62-'12.02.2024._SP_2024_2028'!Q62</f>
        <v>-31.8881879999999</v>
      </c>
      <c r="R62" s="48">
        <f>'10.06.2024_VTBI_MTBF_2024_2028'!R62-'12.02.2024._SP_2024_2028'!R62</f>
        <v>-39.970228000000134</v>
      </c>
      <c r="S62" s="37"/>
    </row>
    <row r="63" spans="1:19" x14ac:dyDescent="0.25">
      <c r="A63" s="14">
        <f t="shared" si="5"/>
        <v>51</v>
      </c>
      <c r="B63" s="1" t="s">
        <v>100</v>
      </c>
      <c r="C63" s="1" t="s">
        <v>101</v>
      </c>
      <c r="D63" s="1" t="s">
        <v>96</v>
      </c>
      <c r="E63" s="48">
        <f>'10.06.2024_VTBI_MTBF_2024_2028'!E63-'12.02.2024._SP_2024_2028'!E63</f>
        <v>0</v>
      </c>
      <c r="F63" s="48">
        <f>'10.06.2024_VTBI_MTBF_2024_2028'!F63-'12.02.2024._SP_2024_2028'!F63</f>
        <v>0</v>
      </c>
      <c r="G63" s="48">
        <f>'10.06.2024_VTBI_MTBF_2024_2028'!G63-'12.02.2024._SP_2024_2028'!G63</f>
        <v>0</v>
      </c>
      <c r="H63" s="48">
        <f>'10.06.2024_VTBI_MTBF_2024_2028'!H63-'12.02.2024._SP_2024_2028'!H63</f>
        <v>0</v>
      </c>
      <c r="I63" s="48">
        <f>'10.06.2024_VTBI_MTBF_2024_2028'!I63-'12.02.2024._SP_2024_2028'!I63</f>
        <v>0</v>
      </c>
      <c r="J63" s="48">
        <f>'10.06.2024_VTBI_MTBF_2024_2028'!J63-'12.02.2024._SP_2024_2028'!J63</f>
        <v>0</v>
      </c>
      <c r="K63" s="48">
        <f>'10.06.2024_VTBI_MTBF_2024_2028'!K63-'12.02.2024._SP_2024_2028'!K63</f>
        <v>0</v>
      </c>
      <c r="L63" s="48">
        <f>'10.06.2024_VTBI_MTBF_2024_2028'!L63-'12.02.2024._SP_2024_2028'!L63</f>
        <v>0</v>
      </c>
      <c r="M63" s="48">
        <f>'10.06.2024_VTBI_MTBF_2024_2028'!M63-'12.02.2024._SP_2024_2028'!M63</f>
        <v>-2.8999999999999773</v>
      </c>
      <c r="N63" s="48">
        <f>'10.06.2024_VTBI_MTBF_2024_2028'!N63-'12.02.2024._SP_2024_2028'!N63</f>
        <v>-1.2647023651517202</v>
      </c>
      <c r="O63" s="48">
        <f>'10.06.2024_VTBI_MTBF_2024_2028'!O63-'12.02.2024._SP_2024_2028'!O63</f>
        <v>-1.576319979679397</v>
      </c>
      <c r="P63" s="48">
        <f>'10.06.2024_VTBI_MTBF_2024_2028'!P63-'12.02.2024._SP_2024_2028'!P63</f>
        <v>-2.6063171475001354</v>
      </c>
      <c r="Q63" s="48">
        <f>'10.06.2024_VTBI_MTBF_2024_2028'!Q63-'12.02.2024._SP_2024_2028'!Q63</f>
        <v>-1.4882875059998923</v>
      </c>
      <c r="R63" s="48">
        <f>'10.06.2024_VTBI_MTBF_2024_2028'!R63-'12.02.2024._SP_2024_2028'!R63</f>
        <v>-1.7621298280000701</v>
      </c>
      <c r="S63" s="37"/>
    </row>
    <row r="64" spans="1:19" x14ac:dyDescent="0.25">
      <c r="A64" s="14">
        <f t="shared" si="5"/>
        <v>52</v>
      </c>
      <c r="B64" s="35" t="s">
        <v>102</v>
      </c>
      <c r="C64" s="35" t="s">
        <v>103</v>
      </c>
      <c r="D64" s="35" t="s">
        <v>96</v>
      </c>
      <c r="E64" s="48">
        <f>'10.06.2024_VTBI_MTBF_2024_2028'!E64-'12.02.2024._SP_2024_2028'!E64</f>
        <v>0</v>
      </c>
      <c r="F64" s="48">
        <f>'10.06.2024_VTBI_MTBF_2024_2028'!F64-'12.02.2024._SP_2024_2028'!F64</f>
        <v>0</v>
      </c>
      <c r="G64" s="48">
        <f>'10.06.2024_VTBI_MTBF_2024_2028'!G64-'12.02.2024._SP_2024_2028'!G64</f>
        <v>0</v>
      </c>
      <c r="H64" s="48">
        <f>'10.06.2024_VTBI_MTBF_2024_2028'!H64-'12.02.2024._SP_2024_2028'!H64</f>
        <v>0</v>
      </c>
      <c r="I64" s="48">
        <f>'10.06.2024_VTBI_MTBF_2024_2028'!I64-'12.02.2024._SP_2024_2028'!I64</f>
        <v>0</v>
      </c>
      <c r="J64" s="48">
        <f>'10.06.2024_VTBI_MTBF_2024_2028'!J64-'12.02.2024._SP_2024_2028'!J64</f>
        <v>0</v>
      </c>
      <c r="K64" s="48">
        <f>'10.06.2024_VTBI_MTBF_2024_2028'!K64-'12.02.2024._SP_2024_2028'!K64</f>
        <v>0</v>
      </c>
      <c r="L64" s="48">
        <f>'10.06.2024_VTBI_MTBF_2024_2028'!L64-'12.02.2024._SP_2024_2028'!L64</f>
        <v>0</v>
      </c>
      <c r="M64" s="48">
        <f>'10.06.2024_VTBI_MTBF_2024_2028'!M64-'12.02.2024._SP_2024_2028'!M64</f>
        <v>-3.7723999999999478</v>
      </c>
      <c r="N64" s="48">
        <f>'10.06.2024_VTBI_MTBF_2024_2028'!N64-'12.02.2024._SP_2024_2028'!N64</f>
        <v>-3.7723999999999478</v>
      </c>
      <c r="O64" s="48">
        <f>'10.06.2024_VTBI_MTBF_2024_2028'!O64-'12.02.2024._SP_2024_2028'!O64</f>
        <v>-3.7723999999999478</v>
      </c>
      <c r="P64" s="48">
        <f>'10.06.2024_VTBI_MTBF_2024_2028'!P64-'12.02.2024._SP_2024_2028'!P64</f>
        <v>-1.9926827999998977</v>
      </c>
      <c r="Q64" s="48">
        <f>'10.06.2024_VTBI_MTBF_2024_2028'!Q64-'12.02.2024._SP_2024_2028'!Q64</f>
        <v>-1.1033889515998681</v>
      </c>
      <c r="R64" s="48">
        <f>'10.06.2024_VTBI_MTBF_2024_2028'!R64-'12.02.2024._SP_2024_2028'!R64</f>
        <v>-1.9816279531451073</v>
      </c>
      <c r="S64" s="37"/>
    </row>
    <row r="65" spans="1:21" x14ac:dyDescent="0.25">
      <c r="A65" s="32">
        <f t="shared" si="5"/>
        <v>53</v>
      </c>
      <c r="B65" s="1" t="s">
        <v>104</v>
      </c>
      <c r="C65" s="1" t="s">
        <v>105</v>
      </c>
      <c r="D65" s="1" t="s">
        <v>47</v>
      </c>
      <c r="E65" s="48">
        <f>'10.06.2024_VTBI_MTBF_2024_2028'!E65-'12.02.2024._SP_2024_2028'!E65</f>
        <v>0</v>
      </c>
      <c r="F65" s="48">
        <f>'10.06.2024_VTBI_MTBF_2024_2028'!F65-'12.02.2024._SP_2024_2028'!F65</f>
        <v>0</v>
      </c>
      <c r="G65" s="48">
        <f>'10.06.2024_VTBI_MTBF_2024_2028'!G65-'12.02.2024._SP_2024_2028'!G65</f>
        <v>0</v>
      </c>
      <c r="H65" s="48">
        <f>'10.06.2024_VTBI_MTBF_2024_2028'!H65-'12.02.2024._SP_2024_2028'!H65</f>
        <v>0</v>
      </c>
      <c r="I65" s="48">
        <f>'10.06.2024_VTBI_MTBF_2024_2028'!I65-'12.02.2024._SP_2024_2028'!I65</f>
        <v>0</v>
      </c>
      <c r="J65" s="48">
        <f>'10.06.2024_VTBI_MTBF_2024_2028'!J65-'12.02.2024._SP_2024_2028'!J65</f>
        <v>0</v>
      </c>
      <c r="K65" s="48">
        <f>'10.06.2024_VTBI_MTBF_2024_2028'!K65-'12.02.2024._SP_2024_2028'!K65</f>
        <v>0</v>
      </c>
      <c r="L65" s="48">
        <f>'10.06.2024_VTBI_MTBF_2024_2028'!L65-'12.02.2024._SP_2024_2028'!L65</f>
        <v>0</v>
      </c>
      <c r="M65" s="48">
        <f>'10.06.2024_VTBI_MTBF_2024_2028'!M65-'12.02.2024._SP_2024_2028'!M65</f>
        <v>-0.42568269013766269</v>
      </c>
      <c r="N65" s="48">
        <f>'10.06.2024_VTBI_MTBF_2024_2028'!N65-'12.02.2024._SP_2024_2028'!N65</f>
        <v>0</v>
      </c>
      <c r="O65" s="48">
        <f>'10.06.2024_VTBI_MTBF_2024_2028'!O65-'12.02.2024._SP_2024_2028'!O65</f>
        <v>0</v>
      </c>
      <c r="P65" s="48">
        <f>'10.06.2024_VTBI_MTBF_2024_2028'!P65-'12.02.2024._SP_2024_2028'!P65</f>
        <v>0.20000000000000284</v>
      </c>
      <c r="Q65" s="48">
        <f>'10.06.2024_VTBI_MTBF_2024_2028'!Q65-'12.02.2024._SP_2024_2028'!Q65</f>
        <v>9.9999999999994316E-2</v>
      </c>
      <c r="R65" s="48">
        <f>'10.06.2024_VTBI_MTBF_2024_2028'!R65-'12.02.2024._SP_2024_2028'!R65</f>
        <v>-0.10000000000000853</v>
      </c>
      <c r="S65" s="37"/>
    </row>
    <row r="66" spans="1:21" x14ac:dyDescent="0.25">
      <c r="A66" s="32">
        <f t="shared" si="5"/>
        <v>54</v>
      </c>
      <c r="B66" s="35" t="s">
        <v>106</v>
      </c>
      <c r="C66" s="35" t="s">
        <v>107</v>
      </c>
      <c r="D66" s="35" t="s">
        <v>47</v>
      </c>
      <c r="E66" s="48">
        <f>'10.06.2024_VTBI_MTBF_2024_2028'!E66-'12.02.2024._SP_2024_2028'!E66</f>
        <v>0</v>
      </c>
      <c r="F66" s="48">
        <f>'10.06.2024_VTBI_MTBF_2024_2028'!F66-'12.02.2024._SP_2024_2028'!F66</f>
        <v>0</v>
      </c>
      <c r="G66" s="48">
        <f>'10.06.2024_VTBI_MTBF_2024_2028'!G66-'12.02.2024._SP_2024_2028'!G66</f>
        <v>0</v>
      </c>
      <c r="H66" s="48">
        <f>'10.06.2024_VTBI_MTBF_2024_2028'!H66-'12.02.2024._SP_2024_2028'!H66</f>
        <v>0</v>
      </c>
      <c r="I66" s="48">
        <f>'10.06.2024_VTBI_MTBF_2024_2028'!I66-'12.02.2024._SP_2024_2028'!I66</f>
        <v>0</v>
      </c>
      <c r="J66" s="48">
        <f>'10.06.2024_VTBI_MTBF_2024_2028'!J66-'12.02.2024._SP_2024_2028'!J66</f>
        <v>0</v>
      </c>
      <c r="K66" s="48">
        <f>'10.06.2024_VTBI_MTBF_2024_2028'!K66-'12.02.2024._SP_2024_2028'!K66</f>
        <v>0</v>
      </c>
      <c r="L66" s="48">
        <f>'10.06.2024_VTBI_MTBF_2024_2028'!L66-'12.02.2024._SP_2024_2028'!L66</f>
        <v>0</v>
      </c>
      <c r="M66" s="48">
        <f>'10.06.2024_VTBI_MTBF_2024_2028'!M66-'12.02.2024._SP_2024_2028'!M66</f>
        <v>-2.6074600196196229E-2</v>
      </c>
      <c r="N66" s="48">
        <f>'10.06.2024_VTBI_MTBF_2024_2028'!N66-'12.02.2024._SP_2024_2028'!N66</f>
        <v>0.72958152958153732</v>
      </c>
      <c r="O66" s="48">
        <f>'10.06.2024_VTBI_MTBF_2024_2028'!O66-'12.02.2024._SP_2024_2028'!O66</f>
        <v>0.85219788190919132</v>
      </c>
      <c r="P66" s="48">
        <f>'10.06.2024_VTBI_MTBF_2024_2028'!P66-'12.02.2024._SP_2024_2028'!P66</f>
        <v>1.240909090909085</v>
      </c>
      <c r="Q66" s="48">
        <f>'10.06.2024_VTBI_MTBF_2024_2028'!Q66-'12.02.2024._SP_2024_2028'!Q66</f>
        <v>1.5250915750915794</v>
      </c>
      <c r="R66" s="48">
        <f>'10.06.2024_VTBI_MTBF_2024_2028'!R66-'12.02.2024._SP_2024_2028'!R66</f>
        <v>1.9349299926308134</v>
      </c>
      <c r="S66" s="37"/>
    </row>
    <row r="67" spans="1:21" x14ac:dyDescent="0.25">
      <c r="A67" s="32">
        <f t="shared" si="5"/>
        <v>55</v>
      </c>
      <c r="B67" s="24" t="s">
        <v>108</v>
      </c>
      <c r="C67" s="24" t="s">
        <v>0</v>
      </c>
      <c r="D67" s="27" t="s">
        <v>47</v>
      </c>
      <c r="E67" s="48">
        <f>'10.06.2024_VTBI_MTBF_2024_2028'!E67-'12.02.2024._SP_2024_2028'!E67</f>
        <v>0</v>
      </c>
      <c r="F67" s="48">
        <f>'10.06.2024_VTBI_MTBF_2024_2028'!F67-'12.02.2024._SP_2024_2028'!F67</f>
        <v>0</v>
      </c>
      <c r="G67" s="48">
        <f>'10.06.2024_VTBI_MTBF_2024_2028'!G67-'12.02.2024._SP_2024_2028'!G67</f>
        <v>0</v>
      </c>
      <c r="H67" s="48">
        <f>'10.06.2024_VTBI_MTBF_2024_2028'!H67-'12.02.2024._SP_2024_2028'!H67</f>
        <v>0</v>
      </c>
      <c r="I67" s="48">
        <f>'10.06.2024_VTBI_MTBF_2024_2028'!I67-'12.02.2024._SP_2024_2028'!I67</f>
        <v>0</v>
      </c>
      <c r="J67" s="48">
        <f>'10.06.2024_VTBI_MTBF_2024_2028'!J67-'12.02.2024._SP_2024_2028'!J67</f>
        <v>0</v>
      </c>
      <c r="K67" s="48">
        <f>'10.06.2024_VTBI_MTBF_2024_2028'!K67-'12.02.2024._SP_2024_2028'!K67</f>
        <v>0</v>
      </c>
      <c r="L67" s="48">
        <f>'10.06.2024_VTBI_MTBF_2024_2028'!L67-'12.02.2024._SP_2024_2028'!L67</f>
        <v>0</v>
      </c>
      <c r="M67" s="48">
        <f>'10.06.2024_VTBI_MTBF_2024_2028'!M67-'12.02.2024._SP_2024_2028'!M67</f>
        <v>0.11263748930424011</v>
      </c>
      <c r="N67" s="48">
        <f>'10.06.2024_VTBI_MTBF_2024_2028'!N67-'12.02.2024._SP_2024_2028'!N67</f>
        <v>0.29281088384464926</v>
      </c>
      <c r="O67" s="48">
        <f>'10.06.2024_VTBI_MTBF_2024_2028'!O67-'12.02.2024._SP_2024_2028'!O67</f>
        <v>0.2847265599134019</v>
      </c>
      <c r="P67" s="48">
        <f>'10.06.2024_VTBI_MTBF_2024_2028'!P67-'12.02.2024._SP_2024_2028'!P67</f>
        <v>-2.5605404594350567E-2</v>
      </c>
      <c r="Q67" s="48">
        <f>'10.06.2024_VTBI_MTBF_2024_2028'!Q67-'12.02.2024._SP_2024_2028'!Q67</f>
        <v>7.3533588999534771E-3</v>
      </c>
      <c r="R67" s="48">
        <f>'10.06.2024_VTBI_MTBF_2024_2028'!R67-'12.02.2024._SP_2024_2028'!R67</f>
        <v>3.3666984289059343E-2</v>
      </c>
      <c r="S67" s="37"/>
    </row>
    <row r="68" spans="1:21" x14ac:dyDescent="0.25">
      <c r="A68" s="14">
        <f t="shared" si="5"/>
        <v>56</v>
      </c>
      <c r="B68" s="15" t="s">
        <v>109</v>
      </c>
      <c r="C68" s="15" t="s">
        <v>4</v>
      </c>
      <c r="D68" s="16" t="s">
        <v>110</v>
      </c>
      <c r="E68" s="48">
        <f>'10.06.2024_VTBI_MTBF_2024_2028'!E68-'12.02.2024._SP_2024_2028'!E68</f>
        <v>-2.3181277641462827E-2</v>
      </c>
      <c r="F68" s="48">
        <f>'10.06.2024_VTBI_MTBF_2024_2028'!F68-'12.02.2024._SP_2024_2028'!F68</f>
        <v>-2.6278749454361261E-2</v>
      </c>
      <c r="G68" s="48">
        <f>'10.06.2024_VTBI_MTBF_2024_2028'!G68-'12.02.2024._SP_2024_2028'!G68</f>
        <v>-2.6711341941911826E-2</v>
      </c>
      <c r="H68" s="48">
        <f>'10.06.2024_VTBI_MTBF_2024_2028'!H68-'12.02.2024._SP_2024_2028'!H68</f>
        <v>-2.2514262359692339E-2</v>
      </c>
      <c r="I68" s="48">
        <f>'10.06.2024_VTBI_MTBF_2024_2028'!I68-'12.02.2024._SP_2024_2028'!I68</f>
        <v>-1.118849112444309E-2</v>
      </c>
      <c r="J68" s="48">
        <f>'10.06.2024_VTBI_MTBF_2024_2028'!J68-'12.02.2024._SP_2024_2028'!J68</f>
        <v>1.0215276594291112E-2</v>
      </c>
      <c r="K68" s="48">
        <f>'10.06.2024_VTBI_MTBF_2024_2028'!K68-'12.02.2024._SP_2024_2028'!K68</f>
        <v>4.4870115449453962E-2</v>
      </c>
      <c r="L68" s="48">
        <f>'10.06.2024_VTBI_MTBF_2024_2028'!L68-'12.02.2024._SP_2024_2028'!L68</f>
        <v>9.5744794562102165E-2</v>
      </c>
      <c r="M68" s="48">
        <f>'10.06.2024_VTBI_MTBF_2024_2028'!M68-'12.02.2024._SP_2024_2028'!M68</f>
        <v>0.16491068074430526</v>
      </c>
      <c r="N68" s="48">
        <f>'10.06.2024_VTBI_MTBF_2024_2028'!N68-'12.02.2024._SP_2024_2028'!N68</f>
        <v>0.25252424491688874</v>
      </c>
      <c r="O68" s="48">
        <f>'10.06.2024_VTBI_MTBF_2024_2028'!O68-'12.02.2024._SP_2024_2028'!O68</f>
        <v>0.35769649417187921</v>
      </c>
      <c r="P68" s="48">
        <f>'10.06.2024_VTBI_MTBF_2024_2028'!P68-'12.02.2024._SP_2024_2028'!P68</f>
        <v>0.4803441683798555</v>
      </c>
      <c r="Q68" s="48">
        <f>'10.06.2024_VTBI_MTBF_2024_2028'!Q68-'12.02.2024._SP_2024_2028'!Q68</f>
        <v>0.61892460872623012</v>
      </c>
      <c r="R68" s="48">
        <f>'10.06.2024_VTBI_MTBF_2024_2028'!R68-'12.02.2024._SP_2024_2028'!R68</f>
        <v>0.76177616493692923</v>
      </c>
      <c r="S68" s="37"/>
    </row>
    <row r="69" spans="1:21" x14ac:dyDescent="0.25">
      <c r="A69" s="11"/>
      <c r="B69" s="12" t="s">
        <v>111</v>
      </c>
      <c r="C69" s="12" t="s">
        <v>112</v>
      </c>
      <c r="D69" s="13"/>
      <c r="E69" s="20">
        <v>2015</v>
      </c>
      <c r="F69" s="20">
        <v>2016</v>
      </c>
      <c r="G69" s="20">
        <v>2017</v>
      </c>
      <c r="H69" s="20">
        <v>2018</v>
      </c>
      <c r="I69" s="20">
        <v>2019</v>
      </c>
      <c r="J69" s="20">
        <v>2020</v>
      </c>
      <c r="K69" s="20">
        <v>2021</v>
      </c>
      <c r="L69" s="20">
        <v>2022</v>
      </c>
      <c r="M69" s="20">
        <v>2023</v>
      </c>
      <c r="N69" s="20">
        <v>2024</v>
      </c>
      <c r="O69" s="20">
        <v>2025</v>
      </c>
      <c r="P69" s="47">
        <v>2026</v>
      </c>
      <c r="Q69" s="20">
        <v>2027</v>
      </c>
      <c r="R69" s="47">
        <v>2028</v>
      </c>
      <c r="S69" s="37"/>
    </row>
    <row r="70" spans="1:21" x14ac:dyDescent="0.2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48">
        <f>'10.06.2024_VTBI_MTBF_2024_2028'!E70-'12.02.2024._SP_2024_2028'!E70</f>
        <v>0</v>
      </c>
      <c r="F70" s="48">
        <f>'10.06.2024_VTBI_MTBF_2024_2028'!F70-'12.02.2024._SP_2024_2028'!F70</f>
        <v>0</v>
      </c>
      <c r="G70" s="48">
        <f>'10.06.2024_VTBI_MTBF_2024_2028'!G70-'12.02.2024._SP_2024_2028'!G70</f>
        <v>0</v>
      </c>
      <c r="H70" s="48">
        <f>'10.06.2024_VTBI_MTBF_2024_2028'!H70-'12.02.2024._SP_2024_2028'!H70</f>
        <v>0</v>
      </c>
      <c r="I70" s="48">
        <f>'10.06.2024_VTBI_MTBF_2024_2028'!I70-'12.02.2024._SP_2024_2028'!I70</f>
        <v>0</v>
      </c>
      <c r="J70" s="48">
        <f>'10.06.2024_VTBI_MTBF_2024_2028'!J70-'12.02.2024._SP_2024_2028'!J70</f>
        <v>0</v>
      </c>
      <c r="K70" s="48">
        <f>'10.06.2024_VTBI_MTBF_2024_2028'!K70-'12.02.2024._SP_2024_2028'!K70</f>
        <v>0</v>
      </c>
      <c r="L70" s="48">
        <f>'10.06.2024_VTBI_MTBF_2024_2028'!L70-'12.02.2024._SP_2024_2028'!L70</f>
        <v>0</v>
      </c>
      <c r="M70" s="48">
        <f>'10.06.2024_VTBI_MTBF_2024_2028'!M70-'12.02.2024._SP_2024_2028'!M70</f>
        <v>1.9859999999998763</v>
      </c>
      <c r="N70" s="48">
        <f>'10.06.2024_VTBI_MTBF_2024_2028'!N70-'12.02.2024._SP_2024_2028'!N70</f>
        <v>5.2089499999999589</v>
      </c>
      <c r="O70" s="48">
        <f>'10.06.2024_VTBI_MTBF_2024_2028'!O70-'12.02.2024._SP_2024_2028'!O70</f>
        <v>2.2368337499999598</v>
      </c>
      <c r="P70" s="48">
        <f>'10.06.2024_VTBI_MTBF_2024_2028'!P70-'12.02.2024._SP_2024_2028'!P70</f>
        <v>2.3710437749998619</v>
      </c>
      <c r="Q70" s="48">
        <f>'10.06.2024_VTBI_MTBF_2024_2028'!Q70-'12.02.2024._SP_2024_2028'!Q70</f>
        <v>2.4895959637497072</v>
      </c>
      <c r="R70" s="48">
        <f>'10.06.2024_VTBI_MTBF_2024_2028'!R70-'12.02.2024._SP_2024_2028'!R70</f>
        <v>2.6140757619368742</v>
      </c>
      <c r="S70" s="37"/>
    </row>
    <row r="71" spans="1:21" x14ac:dyDescent="0.2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48">
        <f>'10.06.2024_VTBI_MTBF_2024_2028'!E71-'12.02.2024._SP_2024_2028'!E71</f>
        <v>0</v>
      </c>
      <c r="F71" s="48">
        <f>'10.06.2024_VTBI_MTBF_2024_2028'!F71-'12.02.2024._SP_2024_2028'!F71</f>
        <v>0</v>
      </c>
      <c r="G71" s="48">
        <f>'10.06.2024_VTBI_MTBF_2024_2028'!G71-'12.02.2024._SP_2024_2028'!G71</f>
        <v>0</v>
      </c>
      <c r="H71" s="48">
        <f>'10.06.2024_VTBI_MTBF_2024_2028'!H71-'12.02.2024._SP_2024_2028'!H71</f>
        <v>0</v>
      </c>
      <c r="I71" s="48">
        <f>'10.06.2024_VTBI_MTBF_2024_2028'!I71-'12.02.2024._SP_2024_2028'!I71</f>
        <v>0</v>
      </c>
      <c r="J71" s="48">
        <f>'10.06.2024_VTBI_MTBF_2024_2028'!J71-'12.02.2024._SP_2024_2028'!J71</f>
        <v>0</v>
      </c>
      <c r="K71" s="48">
        <f>'10.06.2024_VTBI_MTBF_2024_2028'!K71-'12.02.2024._SP_2024_2028'!K71</f>
        <v>0</v>
      </c>
      <c r="L71" s="48">
        <f>'10.06.2024_VTBI_MTBF_2024_2028'!L71-'12.02.2024._SP_2024_2028'!L71</f>
        <v>0</v>
      </c>
      <c r="M71" s="48">
        <f>'10.06.2024_VTBI_MTBF_2024_2028'!M71-'12.02.2024._SP_2024_2028'!M71</f>
        <v>0.14464675892206103</v>
      </c>
      <c r="N71" s="48">
        <f>'10.06.2024_VTBI_MTBF_2024_2028'!N71-'12.02.2024._SP_2024_2028'!N71</f>
        <v>0.20000000000000018</v>
      </c>
      <c r="O71" s="48">
        <f>'10.06.2024_VTBI_MTBF_2024_2028'!O71-'12.02.2024._SP_2024_2028'!O71</f>
        <v>-0.20000000000000018</v>
      </c>
      <c r="P71" s="48">
        <f>'10.06.2024_VTBI_MTBF_2024_2028'!P71-'12.02.2024._SP_2024_2028'!P71</f>
        <v>0</v>
      </c>
      <c r="Q71" s="48">
        <f>'10.06.2024_VTBI_MTBF_2024_2028'!Q71-'12.02.2024._SP_2024_2028'!Q71</f>
        <v>0</v>
      </c>
      <c r="R71" s="48">
        <f>'10.06.2024_VTBI_MTBF_2024_2028'!R71-'12.02.2024._SP_2024_2028'!R71</f>
        <v>0</v>
      </c>
      <c r="S71" s="37"/>
    </row>
    <row r="72" spans="1:21" x14ac:dyDescent="0.2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48">
        <f>'10.06.2024_VTBI_MTBF_2024_2028'!E72-'12.02.2024._SP_2024_2028'!E72</f>
        <v>0</v>
      </c>
      <c r="F72" s="48">
        <f>'10.06.2024_VTBI_MTBF_2024_2028'!F72-'12.02.2024._SP_2024_2028'!F72</f>
        <v>0</v>
      </c>
      <c r="G72" s="48">
        <f>'10.06.2024_VTBI_MTBF_2024_2028'!G72-'12.02.2024._SP_2024_2028'!G72</f>
        <v>0</v>
      </c>
      <c r="H72" s="48">
        <f>'10.06.2024_VTBI_MTBF_2024_2028'!H72-'12.02.2024._SP_2024_2028'!H72</f>
        <v>0</v>
      </c>
      <c r="I72" s="48">
        <f>'10.06.2024_VTBI_MTBF_2024_2028'!I72-'12.02.2024._SP_2024_2028'!I72</f>
        <v>0</v>
      </c>
      <c r="J72" s="48">
        <f>'10.06.2024_VTBI_MTBF_2024_2028'!J72-'12.02.2024._SP_2024_2028'!J72</f>
        <v>0</v>
      </c>
      <c r="K72" s="48">
        <f>'10.06.2024_VTBI_MTBF_2024_2028'!K72-'12.02.2024._SP_2024_2028'!K72</f>
        <v>0</v>
      </c>
      <c r="L72" s="48">
        <f>'10.06.2024_VTBI_MTBF_2024_2028'!L72-'12.02.2024._SP_2024_2028'!L72</f>
        <v>-0.39362812695225102</v>
      </c>
      <c r="M72" s="48">
        <f>'10.06.2024_VTBI_MTBF_2024_2028'!M72-'12.02.2024._SP_2024_2028'!M72</f>
        <v>0.74142194778143278</v>
      </c>
      <c r="N72" s="48">
        <f>'10.06.2024_VTBI_MTBF_2024_2028'!N72-'12.02.2024._SP_2024_2028'!N72</f>
        <v>-8.8810089347788335E-3</v>
      </c>
      <c r="O72" s="48">
        <f>'10.06.2024_VTBI_MTBF_2024_2028'!O72-'12.02.2024._SP_2024_2028'!O72</f>
        <v>-2.4570435050890183E-3</v>
      </c>
      <c r="P72" s="48">
        <f>'10.06.2024_VTBI_MTBF_2024_2028'!P72-'12.02.2024._SP_2024_2028'!P72</f>
        <v>3.4710441585986018E-2</v>
      </c>
      <c r="Q72" s="48">
        <f>'10.06.2024_VTBI_MTBF_2024_2028'!Q72-'12.02.2024._SP_2024_2028'!Q72</f>
        <v>0.18957414332565747</v>
      </c>
      <c r="R72" s="48">
        <f>'10.06.2024_VTBI_MTBF_2024_2028'!R72-'12.02.2024._SP_2024_2028'!R72</f>
        <v>0.10302485764651692</v>
      </c>
      <c r="S72" s="37"/>
    </row>
    <row r="73" spans="1:21" x14ac:dyDescent="0.25">
      <c r="A73" s="11"/>
      <c r="B73" s="12" t="s">
        <v>119</v>
      </c>
      <c r="C73" s="12" t="s">
        <v>21</v>
      </c>
      <c r="D73" s="13"/>
      <c r="E73" s="20">
        <v>2015</v>
      </c>
      <c r="F73" s="20">
        <v>2016</v>
      </c>
      <c r="G73" s="20">
        <v>2017</v>
      </c>
      <c r="H73" s="20">
        <v>2018</v>
      </c>
      <c r="I73" s="20">
        <v>2019</v>
      </c>
      <c r="J73" s="20">
        <v>2020</v>
      </c>
      <c r="K73" s="20">
        <v>2021</v>
      </c>
      <c r="L73" s="20">
        <v>2022</v>
      </c>
      <c r="M73" s="20">
        <v>2023</v>
      </c>
      <c r="N73" s="20">
        <v>2024</v>
      </c>
      <c r="O73" s="20">
        <v>2025</v>
      </c>
      <c r="P73" s="47">
        <v>2026</v>
      </c>
      <c r="Q73" s="20">
        <v>2027</v>
      </c>
      <c r="R73" s="20">
        <v>2028</v>
      </c>
      <c r="S73" s="37"/>
    </row>
    <row r="74" spans="1:21" x14ac:dyDescent="0.25">
      <c r="A74" s="14">
        <f>A72+1</f>
        <v>60</v>
      </c>
      <c r="B74" s="1" t="s">
        <v>120</v>
      </c>
      <c r="C74" s="1" t="s">
        <v>121</v>
      </c>
      <c r="D74" s="3" t="s">
        <v>42</v>
      </c>
      <c r="E74" s="48">
        <f>'10.06.2024_VTBI_MTBF_2024_2028'!E74-'12.02.2024._SP_2024_2028'!E74</f>
        <v>-173.63387779153709</v>
      </c>
      <c r="F74" s="48">
        <f>'10.06.2024_VTBI_MTBF_2024_2028'!F74-'12.02.2024._SP_2024_2028'!F74</f>
        <v>-171.62488649427542</v>
      </c>
      <c r="G74" s="48">
        <f>'10.06.2024_VTBI_MTBF_2024_2028'!G74-'12.02.2024._SP_2024_2028'!G74</f>
        <v>-254.63392772378575</v>
      </c>
      <c r="H74" s="48">
        <f>'10.06.2024_VTBI_MTBF_2024_2028'!H74-'12.02.2024._SP_2024_2028'!H74</f>
        <v>-206.56484876161267</v>
      </c>
      <c r="I74" s="48">
        <f>'10.06.2024_VTBI_MTBF_2024_2028'!I74-'12.02.2024._SP_2024_2028'!I74</f>
        <v>-167.09363932644192</v>
      </c>
      <c r="J74" s="48">
        <f>'10.06.2024_VTBI_MTBF_2024_2028'!J74-'12.02.2024._SP_2024_2028'!J74</f>
        <v>-47.917973141291441</v>
      </c>
      <c r="K74" s="48">
        <f>'10.06.2024_VTBI_MTBF_2024_2028'!K74-'12.02.2024._SP_2024_2028'!K74</f>
        <v>11.252181085354096</v>
      </c>
      <c r="L74" s="48">
        <f>'10.06.2024_VTBI_MTBF_2024_2028'!L74-'12.02.2024._SP_2024_2028'!L74</f>
        <v>90.064108338221558</v>
      </c>
      <c r="M74" s="48">
        <f>'10.06.2024_VTBI_MTBF_2024_2028'!M74-'12.02.2024._SP_2024_2028'!M74</f>
        <v>159.49316809324591</v>
      </c>
      <c r="N74" s="48">
        <f>'10.06.2024_VTBI_MTBF_2024_2028'!N74-'12.02.2024._SP_2024_2028'!N74</f>
        <v>201.36639473135438</v>
      </c>
      <c r="O74" s="48">
        <f>'10.06.2024_VTBI_MTBF_2024_2028'!O74-'12.02.2024._SP_2024_2028'!O74</f>
        <v>216.77733197913767</v>
      </c>
      <c r="P74" s="48">
        <f>'10.06.2024_VTBI_MTBF_2024_2028'!P74-'12.02.2024._SP_2024_2028'!P74</f>
        <v>215.53516183765896</v>
      </c>
      <c r="Q74" s="48">
        <f>'10.06.2024_VTBI_MTBF_2024_2028'!Q74-'12.02.2024._SP_2024_2028'!Q74</f>
        <v>198.86462609249793</v>
      </c>
      <c r="R74" s="48">
        <f>'10.06.2024_VTBI_MTBF_2024_2028'!R74-'12.02.2024._SP_2024_2028'!R74</f>
        <v>141.51301556948965</v>
      </c>
      <c r="S74" s="37"/>
    </row>
    <row r="75" spans="1:21" x14ac:dyDescent="0.25">
      <c r="A75" s="22">
        <v>61</v>
      </c>
      <c r="B75" s="24" t="s">
        <v>2</v>
      </c>
      <c r="C75" s="24" t="s">
        <v>122</v>
      </c>
      <c r="D75" s="27" t="s">
        <v>110</v>
      </c>
      <c r="E75" s="48">
        <f>'10.06.2024_VTBI_MTBF_2024_2028'!E75-'12.02.2024._SP_2024_2028'!E75</f>
        <v>0</v>
      </c>
      <c r="F75" s="48">
        <f>'10.06.2024_VTBI_MTBF_2024_2028'!F75-'12.02.2024._SP_2024_2028'!F75</f>
        <v>2.0227974340528476E-2</v>
      </c>
      <c r="G75" s="48">
        <f>'10.06.2024_VTBI_MTBF_2024_2028'!G75-'12.02.2024._SP_2024_2028'!G75</f>
        <v>-0.31998516564028989</v>
      </c>
      <c r="H75" s="48">
        <f>'10.06.2024_VTBI_MTBF_2024_2028'!H75-'12.02.2024._SP_2024_2028'!H75</f>
        <v>0.21279681708135456</v>
      </c>
      <c r="I75" s="48">
        <f>'10.06.2024_VTBI_MTBF_2024_2028'!I75-'12.02.2024._SP_2024_2028'!I75</f>
        <v>0.1694278755235672</v>
      </c>
      <c r="J75" s="48">
        <f>'10.06.2024_VTBI_MTBF_2024_2028'!J75-'12.02.2024._SP_2024_2028'!J75</f>
        <v>0.46185170161403732</v>
      </c>
      <c r="K75" s="48">
        <f>'10.06.2024_VTBI_MTBF_2024_2028'!K75-'12.02.2024._SP_2024_2028'!K75</f>
        <v>0.22165692808523829</v>
      </c>
      <c r="L75" s="48">
        <f>'10.06.2024_VTBI_MTBF_2024_2028'!L75-'12.02.2024._SP_2024_2028'!L75</f>
        <v>0.28306869669042101</v>
      </c>
      <c r="M75" s="48">
        <f>'10.06.2024_VTBI_MTBF_2024_2028'!M75-'12.02.2024._SP_2024_2028'!M75</f>
        <v>0.23812648224775046</v>
      </c>
      <c r="N75" s="48">
        <f>'10.06.2024_VTBI_MTBF_2024_2028'!N75-'12.02.2024._SP_2024_2028'!N75</f>
        <v>0.13282518058758797</v>
      </c>
      <c r="O75" s="48">
        <f>'10.06.2024_VTBI_MTBF_2024_2028'!O75-'12.02.2024._SP_2024_2028'!O75</f>
        <v>3.7238297369455609E-2</v>
      </c>
      <c r="P75" s="48">
        <f>'10.06.2024_VTBI_MTBF_2024_2028'!P75-'12.02.2024._SP_2024_2028'!P75</f>
        <v>-1.9951059928374093E-2</v>
      </c>
      <c r="Q75" s="48">
        <f>'10.06.2024_VTBI_MTBF_2024_2028'!Q75-'12.02.2024._SP_2024_2028'!Q75</f>
        <v>-6.9550557953760972E-2</v>
      </c>
      <c r="R75" s="48">
        <f>'10.06.2024_VTBI_MTBF_2024_2028'!R75-'12.02.2024._SP_2024_2028'!R75</f>
        <v>-0.19553100257425626</v>
      </c>
      <c r="S75" s="37"/>
      <c r="U75" s="41"/>
    </row>
    <row r="76" spans="1:21" x14ac:dyDescent="0.25">
      <c r="A76" s="22">
        <v>62</v>
      </c>
      <c r="B76" s="24" t="s">
        <v>123</v>
      </c>
      <c r="C76" s="24" t="s">
        <v>124</v>
      </c>
      <c r="D76" s="27" t="s">
        <v>47</v>
      </c>
      <c r="E76" s="48">
        <f>'10.06.2024_VTBI_MTBF_2024_2028'!E76-'12.02.2024._SP_2024_2028'!E76</f>
        <v>6.5169648932850349E-2</v>
      </c>
      <c r="F76" s="48">
        <f>'10.06.2024_VTBI_MTBF_2024_2028'!F76-'12.02.2024._SP_2024_2028'!F76</f>
        <v>1.7946773793126737E-2</v>
      </c>
      <c r="G76" s="48">
        <f>'10.06.2024_VTBI_MTBF_2024_2028'!G76-'12.02.2024._SP_2024_2028'!G76</f>
        <v>-0.29585940530458676</v>
      </c>
      <c r="H76" s="48">
        <f>'10.06.2024_VTBI_MTBF_2024_2028'!H76-'12.02.2024._SP_2024_2028'!H76</f>
        <v>0.2411104730537352</v>
      </c>
      <c r="I76" s="48">
        <f>'10.06.2024_VTBI_MTBF_2024_2028'!I76-'12.02.2024._SP_2024_2028'!I76</f>
        <v>0.19244824243314013</v>
      </c>
      <c r="J76" s="48">
        <f>'10.06.2024_VTBI_MTBF_2024_2028'!J76-'12.02.2024._SP_2024_2028'!J76</f>
        <v>0.46094132906926999</v>
      </c>
      <c r="K76" s="48">
        <f>'10.06.2024_VTBI_MTBF_2024_2028'!K76-'12.02.2024._SP_2024_2028'!K76</f>
        <v>0.12300809993458145</v>
      </c>
      <c r="L76" s="48">
        <f>'10.06.2024_VTBI_MTBF_2024_2028'!L76-'12.02.2024._SP_2024_2028'!L76</f>
        <v>0.33141535098230168</v>
      </c>
      <c r="M76" s="48">
        <f>'10.06.2024_VTBI_MTBF_2024_2028'!M76-'12.02.2024._SP_2024_2028'!M76</f>
        <v>9.4524492713694452E-2</v>
      </c>
      <c r="N76" s="48">
        <f>'10.06.2024_VTBI_MTBF_2024_2028'!N76-'12.02.2024._SP_2024_2028'!N76</f>
        <v>0.13514499954049272</v>
      </c>
      <c r="O76" s="48">
        <f>'10.06.2024_VTBI_MTBF_2024_2028'!O76-'12.02.2024._SP_2024_2028'!O76</f>
        <v>-0.19573910652361323</v>
      </c>
      <c r="P76" s="48">
        <f>'10.06.2024_VTBI_MTBF_2024_2028'!P76-'12.02.2024._SP_2024_2028'!P76</f>
        <v>-0.34015506094866738</v>
      </c>
      <c r="Q76" s="48">
        <f>'10.06.2024_VTBI_MTBF_2024_2028'!Q76-'12.02.2024._SP_2024_2028'!Q76</f>
        <v>-0.35944736973868091</v>
      </c>
      <c r="R76" s="48">
        <f>'10.06.2024_VTBI_MTBF_2024_2028'!R76-'12.02.2024._SP_2024_2028'!R76</f>
        <v>-0.51770898260035447</v>
      </c>
    </row>
    <row r="77" spans="1:21" x14ac:dyDescent="0.25">
      <c r="A77" s="22">
        <v>63</v>
      </c>
      <c r="B77" s="24" t="s">
        <v>125</v>
      </c>
      <c r="C77" s="24" t="s">
        <v>126</v>
      </c>
      <c r="D77" s="27" t="s">
        <v>47</v>
      </c>
      <c r="E77" s="48">
        <f>'10.06.2024_VTBI_MTBF_2024_2028'!E77-'12.02.2024._SP_2024_2028'!E77</f>
        <v>-5.5379422115558796E-2</v>
      </c>
      <c r="F77" s="48">
        <f>'10.06.2024_VTBI_MTBF_2024_2028'!F77-'12.02.2024._SP_2024_2028'!F77</f>
        <v>-3.4927634714995159E-2</v>
      </c>
      <c r="G77" s="48">
        <f>'10.06.2024_VTBI_MTBF_2024_2028'!G77-'12.02.2024._SP_2024_2028'!G77</f>
        <v>-4.0556580804165687E-2</v>
      </c>
      <c r="H77" s="48">
        <f>'10.06.2024_VTBI_MTBF_2024_2028'!H77-'12.02.2024._SP_2024_2028'!H77</f>
        <v>-4.3926564733856033E-2</v>
      </c>
      <c r="I77" s="48">
        <f>'10.06.2024_VTBI_MTBF_2024_2028'!I77-'12.02.2024._SP_2024_2028'!I77</f>
        <v>-2.8204167821341386E-2</v>
      </c>
      <c r="J77" s="48">
        <f>'10.06.2024_VTBI_MTBF_2024_2028'!J77-'12.02.2024._SP_2024_2028'!J77</f>
        <v>-5.1613825277463388E-3</v>
      </c>
      <c r="K77" s="48">
        <f>'10.06.2024_VTBI_MTBF_2024_2028'!K77-'12.02.2024._SP_2024_2028'!K77</f>
        <v>2.8109904996233004E-3</v>
      </c>
      <c r="L77" s="48">
        <f>'10.06.2024_VTBI_MTBF_2024_2028'!L77-'12.02.2024._SP_2024_2028'!L77</f>
        <v>2.1360438661647385E-2</v>
      </c>
      <c r="M77" s="48">
        <f>'10.06.2024_VTBI_MTBF_2024_2028'!M77-'12.02.2024._SP_2024_2028'!M77</f>
        <v>9.5392585660795892E-2</v>
      </c>
      <c r="N77" s="48">
        <f>'10.06.2024_VTBI_MTBF_2024_2028'!N77-'12.02.2024._SP_2024_2028'!N77</f>
        <v>-9.4437297447161894E-3</v>
      </c>
      <c r="O77" s="48">
        <f>'10.06.2024_VTBI_MTBF_2024_2028'!O77-'12.02.2024._SP_2024_2028'!O77</f>
        <v>-2.11717808927403E-3</v>
      </c>
      <c r="P77" s="48">
        <f>'10.06.2024_VTBI_MTBF_2024_2028'!P77-'12.02.2024._SP_2024_2028'!P77</f>
        <v>-3.3623715025827283E-2</v>
      </c>
      <c r="Q77" s="48">
        <f>'10.06.2024_VTBI_MTBF_2024_2028'!Q77-'12.02.2024._SP_2024_2028'!Q77</f>
        <v>-6.5856108142020475E-2</v>
      </c>
      <c r="R77" s="48">
        <f>'10.06.2024_VTBI_MTBF_2024_2028'!R77-'12.02.2024._SP_2024_2028'!R77</f>
        <v>-9.647765684223486E-2</v>
      </c>
    </row>
    <row r="78" spans="1:21" x14ac:dyDescent="0.25">
      <c r="A78" s="49">
        <f>A77+1</f>
        <v>64</v>
      </c>
      <c r="B78" s="50" t="s">
        <v>127</v>
      </c>
      <c r="C78" s="50" t="s">
        <v>128</v>
      </c>
      <c r="D78" s="51" t="s">
        <v>47</v>
      </c>
      <c r="E78" s="48">
        <f>'10.06.2024_VTBI_MTBF_2024_2028'!E78-'12.02.2024._SP_2024_2028'!E78</f>
        <v>5.3527103840120605E-2</v>
      </c>
      <c r="F78" s="48">
        <f>'10.06.2024_VTBI_MTBF_2024_2028'!F78-'12.02.2024._SP_2024_2028'!F78</f>
        <v>3.7208835262396933E-2</v>
      </c>
      <c r="G78" s="48">
        <f>'10.06.2024_VTBI_MTBF_2024_2028'!G78-'12.02.2024._SP_2024_2028'!G78</f>
        <v>1.6430820468462226E-2</v>
      </c>
      <c r="H78" s="48">
        <f>'10.06.2024_VTBI_MTBF_2024_2028'!H78-'12.02.2024._SP_2024_2028'!H78</f>
        <v>1.5612908761475808E-2</v>
      </c>
      <c r="I78" s="48">
        <f>'10.06.2024_VTBI_MTBF_2024_2028'!I78-'12.02.2024._SP_2024_2028'!I78</f>
        <v>5.1838009117686212E-3</v>
      </c>
      <c r="J78" s="48">
        <f>'10.06.2024_VTBI_MTBF_2024_2028'!J78-'12.02.2024._SP_2024_2028'!J78</f>
        <v>6.0717550725135627E-3</v>
      </c>
      <c r="K78" s="48">
        <f>'10.06.2024_VTBI_MTBF_2024_2028'!K78-'12.02.2024._SP_2024_2028'!K78</f>
        <v>9.5837837651033375E-2</v>
      </c>
      <c r="L78" s="48">
        <f>'10.06.2024_VTBI_MTBF_2024_2028'!L78-'12.02.2024._SP_2024_2028'!L78</f>
        <v>-6.9707092953528171E-2</v>
      </c>
      <c r="M78" s="48">
        <f>'10.06.2024_VTBI_MTBF_2024_2028'!M78-'12.02.2024._SP_2024_2028'!M78</f>
        <v>4.8209403873260115E-2</v>
      </c>
      <c r="N78" s="48">
        <f>'10.06.2024_VTBI_MTBF_2024_2028'!N78-'12.02.2024._SP_2024_2028'!N78</f>
        <v>7.1239107918112943E-3</v>
      </c>
      <c r="O78" s="48">
        <f>'10.06.2024_VTBI_MTBF_2024_2028'!O78-'12.02.2024._SP_2024_2028'!O78</f>
        <v>0.2350945819823429</v>
      </c>
      <c r="P78" s="48">
        <f>'10.06.2024_VTBI_MTBF_2024_2028'!P78-'12.02.2024._SP_2024_2028'!P78</f>
        <v>0.35382771604612051</v>
      </c>
      <c r="Q78" s="48">
        <f>'10.06.2024_VTBI_MTBF_2024_2028'!Q78-'12.02.2024._SP_2024_2028'!Q78</f>
        <v>0.35575291992694047</v>
      </c>
      <c r="R78" s="48">
        <f>'10.06.2024_VTBI_MTBF_2024_2028'!R78-'12.02.2024._SP_2024_2028'!R78</f>
        <v>0.41865563686833296</v>
      </c>
    </row>
    <row r="79" spans="1:21" x14ac:dyDescent="0.25">
      <c r="A79" s="49">
        <f>A78+1</f>
        <v>65</v>
      </c>
      <c r="B79" s="50" t="s">
        <v>3</v>
      </c>
      <c r="C79" s="50" t="s">
        <v>22</v>
      </c>
      <c r="D79" s="51" t="s">
        <v>47</v>
      </c>
      <c r="E79" s="48">
        <f>'10.06.2024_VTBI_MTBF_2024_2028'!E79-'12.02.2024._SP_2024_2028'!E79</f>
        <v>0.70893916625576026</v>
      </c>
      <c r="F79" s="48">
        <f>'10.06.2024_VTBI_MTBF_2024_2028'!F79-'12.02.2024._SP_2024_2028'!F79</f>
        <v>0.69354046465691965</v>
      </c>
      <c r="G79" s="48">
        <f>'10.06.2024_VTBI_MTBF_2024_2028'!G79-'12.02.2024._SP_2024_2028'!G79</f>
        <v>1.0248089475611408</v>
      </c>
      <c r="H79" s="48">
        <f>'10.06.2024_VTBI_MTBF_2024_2028'!H79-'12.02.2024._SP_2024_2028'!H79</f>
        <v>0.82514741936996927</v>
      </c>
      <c r="I79" s="48">
        <f>'10.06.2024_VTBI_MTBF_2024_2028'!I79-'12.02.2024._SP_2024_2028'!I79</f>
        <v>0.64248041377230436</v>
      </c>
      <c r="J79" s="48">
        <f>'10.06.2024_VTBI_MTBF_2024_2028'!J79-'12.02.2024._SP_2024_2028'!J79</f>
        <v>0.1703013051327531</v>
      </c>
      <c r="K79" s="48">
        <f>'10.06.2024_VTBI_MTBF_2024_2028'!K79-'12.02.2024._SP_2024_2028'!K79</f>
        <v>-4.0880406555643845E-2</v>
      </c>
      <c r="L79" s="48">
        <f>'10.06.2024_VTBI_MTBF_2024_2028'!L79-'12.02.2024._SP_2024_2028'!L79</f>
        <v>-0.72249703549599076</v>
      </c>
      <c r="M79" s="48">
        <f>'10.06.2024_VTBI_MTBF_2024_2028'!M79-'12.02.2024._SP_2024_2028'!M79</f>
        <v>-0.6190230618433219</v>
      </c>
      <c r="N79" s="48">
        <f>'10.06.2024_VTBI_MTBF_2024_2028'!N79-'12.02.2024._SP_2024_2028'!N79</f>
        <v>-0.7512024091274867</v>
      </c>
      <c r="O79" s="48">
        <f>'10.06.2024_VTBI_MTBF_2024_2028'!O79-'12.02.2024._SP_2024_2028'!O79</f>
        <v>-0.79508541421552081</v>
      </c>
      <c r="P79" s="48">
        <f>'10.06.2024_VTBI_MTBF_2024_2028'!P79-'12.02.2024._SP_2024_2028'!P79</f>
        <v>-0.54559492473237015</v>
      </c>
      <c r="Q79" s="48">
        <f>'10.06.2024_VTBI_MTBF_2024_2028'!Q79-'12.02.2024._SP_2024_2028'!Q79</f>
        <v>-0.19428045075082423</v>
      </c>
      <c r="R79" s="48">
        <f>'10.06.2024_VTBI_MTBF_2024_2028'!R79-'12.02.2024._SP_2024_2028'!R79</f>
        <v>-3.1821626809147574E-3</v>
      </c>
    </row>
    <row r="80" spans="1:21" x14ac:dyDescent="0.25">
      <c r="A80" s="52">
        <f>A79+1</f>
        <v>66</v>
      </c>
      <c r="B80" s="53" t="s">
        <v>3</v>
      </c>
      <c r="C80" s="53" t="s">
        <v>22</v>
      </c>
      <c r="D80" s="54" t="s">
        <v>42</v>
      </c>
      <c r="E80" s="48">
        <f>'10.06.2024_VTBI_MTBF_2024_2028'!E80-'12.02.2024._SP_2024_2028'!E80</f>
        <v>173.63387779153709</v>
      </c>
      <c r="F80" s="48">
        <f>'10.06.2024_VTBI_MTBF_2024_2028'!F80-'12.02.2024._SP_2024_2028'!F80</f>
        <v>171.62488649427542</v>
      </c>
      <c r="G80" s="48">
        <f>'10.06.2024_VTBI_MTBF_2024_2028'!G80-'12.02.2024._SP_2024_2028'!G80</f>
        <v>254.63392772378575</v>
      </c>
      <c r="H80" s="48">
        <f>'10.06.2024_VTBI_MTBF_2024_2028'!H80-'12.02.2024._SP_2024_2028'!H80</f>
        <v>206.56484876161267</v>
      </c>
      <c r="I80" s="48">
        <f>'10.06.2024_VTBI_MTBF_2024_2028'!I80-'12.02.2024._SP_2024_2028'!I80</f>
        <v>167.09363932644192</v>
      </c>
      <c r="J80" s="48">
        <f>'10.06.2024_VTBI_MTBF_2024_2028'!J80-'12.02.2024._SP_2024_2028'!J80</f>
        <v>47.917973141291441</v>
      </c>
      <c r="K80" s="48">
        <f>'10.06.2024_VTBI_MTBF_2024_2028'!K80-'12.02.2024._SP_2024_2028'!K80</f>
        <v>-11.252181085354096</v>
      </c>
      <c r="L80" s="48">
        <f>'10.06.2024_VTBI_MTBF_2024_2028'!L80-'12.02.2024._SP_2024_2028'!L80</f>
        <v>-203.0861083382224</v>
      </c>
      <c r="M80" s="48">
        <f>'10.06.2024_VTBI_MTBF_2024_2028'!M80-'12.02.2024._SP_2024_2028'!M80</f>
        <v>-180.34135525125021</v>
      </c>
      <c r="N80" s="48">
        <f>'10.06.2024_VTBI_MTBF_2024_2028'!N80-'12.02.2024._SP_2024_2028'!N80</f>
        <v>-225.05553344552391</v>
      </c>
      <c r="O80" s="48">
        <f>'10.06.2024_VTBI_MTBF_2024_2028'!O80-'12.02.2024._SP_2024_2028'!O80</f>
        <v>-241.87214965105159</v>
      </c>
      <c r="P80" s="48">
        <f>'10.06.2024_VTBI_MTBF_2024_2028'!P80-'12.02.2024._SP_2024_2028'!P80</f>
        <v>-169.20475301618353</v>
      </c>
      <c r="Q80" s="48">
        <f>'10.06.2024_VTBI_MTBF_2024_2028'!Q80-'12.02.2024._SP_2024_2028'!Q80</f>
        <v>-61.559959269910905</v>
      </c>
      <c r="R80" s="48">
        <f>'10.06.2024_VTBI_MTBF_2024_2028'!R80-'12.02.2024._SP_2024_2028'!R80</f>
        <v>-1.0421914701910282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ce4cee5fa2b0d28ce8546648566c961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bed72631f8b6dabe981792aa12b6b925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386779-A710-44ED-81BD-F84F5BB49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83D1E6-6CBE-4D16-A787-D1980C36D86A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3.xml><?xml version="1.0" encoding="utf-8"?>
<ds:datastoreItem xmlns:ds="http://schemas.openxmlformats.org/officeDocument/2006/customXml" ds:itemID="{D44803AB-9284-47F2-A288-4B12FCFA229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10.06.2024_VTBI_MTBF_2024_2028</vt:lpstr>
      <vt:lpstr>12.02.2024._SP_2024_2028</vt:lpstr>
      <vt:lpstr>izmaiņas_changes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Viktorija Zaremba</cp:lastModifiedBy>
  <dcterms:created xsi:type="dcterms:W3CDTF">2022-02-01T06:14:51Z</dcterms:created>
  <dcterms:modified xsi:type="dcterms:W3CDTF">2024-06-17T12:40:51Z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