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defaultThemeVersion="124226"/>
  <xr:revisionPtr revIDLastSave="19" documentId="8_{605B28F6-0FD9-4E00-AE7E-0B352CC7D4D1}" xr6:coauthVersionLast="47" xr6:coauthVersionMax="47" xr10:uidLastSave="{E4F6D8F9-1DEF-4289-B427-0FF97F2C73A6}"/>
  <bookViews>
    <workbookView xWindow="-120" yWindow="-120" windowWidth="38640" windowHeight="21240" tabRatio="793" activeTab="2" xr2:uid="{00000000-000D-0000-FFFF-FFFF00000000}"/>
  </bookViews>
  <sheets>
    <sheet name="Legend" sheetId="3" r:id="rId1"/>
    <sheet name="DATA" sheetId="13" r:id="rId2"/>
    <sheet name="HEATMAP" sheetId="14" r:id="rId3"/>
  </sheets>
  <definedNames>
    <definedName name="_xlnm.Print_Area" localSheetId="1">DATA!$1:$62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59" i="13" l="1"/>
  <c r="CV58" i="13"/>
  <c r="CV57" i="13"/>
  <c r="CV56" i="13"/>
  <c r="CV55" i="13"/>
  <c r="CV54" i="13"/>
  <c r="CV53" i="13"/>
  <c r="CV52" i="13"/>
  <c r="CV51" i="13"/>
  <c r="CV50" i="13"/>
  <c r="CV49" i="13"/>
  <c r="CV48" i="13"/>
  <c r="CV47" i="13"/>
  <c r="CV46" i="13"/>
  <c r="CV45" i="13"/>
  <c r="CZ18" i="13"/>
  <c r="CX18" i="13" s="1"/>
  <c r="CZ17" i="13"/>
  <c r="CX17" i="13" s="1"/>
  <c r="CZ16" i="13"/>
  <c r="CX16" i="13" s="1"/>
  <c r="CZ15" i="13"/>
  <c r="CZ14" i="13"/>
  <c r="CX14" i="13" s="1"/>
  <c r="CZ13" i="13"/>
  <c r="CX13" i="13" s="1"/>
  <c r="CZ12" i="13"/>
  <c r="CZ11" i="13"/>
  <c r="CX11" i="13" s="1"/>
  <c r="CZ10" i="13"/>
  <c r="CZ9" i="13"/>
  <c r="CZ8" i="13"/>
  <c r="CZ7" i="13"/>
  <c r="CZ6" i="13"/>
  <c r="CZ5" i="13"/>
  <c r="CX5" i="13" s="1"/>
  <c r="CX15" i="13"/>
  <c r="CX12" i="13"/>
  <c r="CX10" i="13"/>
  <c r="CX9" i="13"/>
  <c r="CX8" i="13"/>
  <c r="CX7" i="13"/>
  <c r="CX6" i="13"/>
  <c r="CV37" i="13"/>
  <c r="CV36" i="13"/>
  <c r="CV35" i="13"/>
  <c r="CV34" i="13"/>
  <c r="CV33" i="13"/>
  <c r="CV32" i="13"/>
  <c r="CV31" i="13"/>
  <c r="CV30" i="13"/>
  <c r="CV29" i="13"/>
  <c r="CV28" i="13"/>
  <c r="CV27" i="13"/>
  <c r="CV26" i="13"/>
  <c r="CV25" i="13"/>
  <c r="CV24" i="13"/>
  <c r="CW18" i="13"/>
  <c r="CW17" i="13"/>
  <c r="CW16" i="13"/>
  <c r="CW15" i="13"/>
  <c r="CW14" i="13"/>
  <c r="CW13" i="13"/>
  <c r="CW12" i="13"/>
  <c r="CW11" i="13"/>
  <c r="CW10" i="13"/>
  <c r="CW9" i="13"/>
  <c r="CW8" i="13"/>
  <c r="CW7" i="13"/>
  <c r="CW6" i="13"/>
  <c r="CW5" i="13"/>
  <c r="CU37" i="13" l="1"/>
  <c r="CT37" i="13"/>
  <c r="CP37" i="13"/>
  <c r="CM37" i="13"/>
  <c r="CL37" i="13"/>
  <c r="CH37" i="13"/>
  <c r="CE37" i="13"/>
  <c r="CD37" i="13"/>
  <c r="BZ37" i="13"/>
  <c r="BW37" i="13"/>
  <c r="BV37" i="13"/>
  <c r="BR37" i="13"/>
  <c r="BO37" i="13"/>
  <c r="BN37" i="13"/>
  <c r="BJ37" i="13"/>
  <c r="BG37" i="13"/>
  <c r="BF37" i="13"/>
  <c r="BB37" i="13"/>
  <c r="AY37" i="13"/>
  <c r="AX37" i="13"/>
  <c r="AT37" i="13"/>
  <c r="AQ37" i="13"/>
  <c r="AP37" i="13"/>
  <c r="AL37" i="13"/>
  <c r="AI37" i="13"/>
  <c r="AH37" i="13"/>
  <c r="CP36" i="13"/>
  <c r="AT36" i="13"/>
  <c r="AD36" i="13"/>
  <c r="CN34" i="13"/>
  <c r="CF34" i="13"/>
  <c r="BX34" i="13"/>
  <c r="BP34" i="13"/>
  <c r="BH34" i="13"/>
  <c r="AZ34" i="13"/>
  <c r="AR34" i="13"/>
  <c r="AJ34" i="13"/>
  <c r="AB34" i="13"/>
  <c r="T34" i="13"/>
  <c r="L34" i="13"/>
  <c r="D34" i="13"/>
  <c r="CO33" i="13"/>
  <c r="CN33" i="13"/>
  <c r="CG33" i="13"/>
  <c r="CF33" i="13"/>
  <c r="BY33" i="13"/>
  <c r="BX33" i="13"/>
  <c r="BQ33" i="13"/>
  <c r="BP33" i="13"/>
  <c r="BI33" i="13"/>
  <c r="BH33" i="13"/>
  <c r="BA33" i="13"/>
  <c r="AZ33" i="13"/>
  <c r="AS33" i="13"/>
  <c r="AR33" i="13"/>
  <c r="AK33" i="13"/>
  <c r="AJ33" i="13"/>
  <c r="AC33" i="13"/>
  <c r="AB33" i="13"/>
  <c r="U33" i="13"/>
  <c r="T33" i="13"/>
  <c r="M33" i="13"/>
  <c r="L33" i="13"/>
  <c r="E33" i="13"/>
  <c r="D33" i="13"/>
  <c r="CU32" i="13"/>
  <c r="CT32" i="13"/>
  <c r="CS32" i="13"/>
  <c r="CR32" i="13"/>
  <c r="CQ32" i="13"/>
  <c r="CP32" i="13"/>
  <c r="CO32" i="13"/>
  <c r="CN32" i="13"/>
  <c r="CM32" i="13"/>
  <c r="CL32" i="13"/>
  <c r="CK32" i="13"/>
  <c r="CJ32" i="13"/>
  <c r="CI32" i="13"/>
  <c r="CH32" i="13"/>
  <c r="CG32" i="13"/>
  <c r="CF32" i="13"/>
  <c r="CE32" i="13"/>
  <c r="CD32" i="13"/>
  <c r="CC32" i="13"/>
  <c r="CB32" i="13"/>
  <c r="CA32" i="13"/>
  <c r="BZ32" i="13"/>
  <c r="BY32" i="13"/>
  <c r="BX32" i="13"/>
  <c r="BW32" i="13"/>
  <c r="BV32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AV32" i="13"/>
  <c r="AU32" i="13"/>
  <c r="AT32" i="13"/>
  <c r="AS32" i="13"/>
  <c r="AR32" i="13"/>
  <c r="AQ32" i="13"/>
  <c r="AP32" i="13"/>
  <c r="AO32" i="13"/>
  <c r="AN32" i="13"/>
  <c r="AM32" i="13"/>
  <c r="AL32" i="13"/>
  <c r="AK32" i="13"/>
  <c r="AJ32" i="13"/>
  <c r="AI32" i="13"/>
  <c r="AH32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CU30" i="13"/>
  <c r="CT30" i="13"/>
  <c r="CS30" i="13"/>
  <c r="CR30" i="13"/>
  <c r="CQ30" i="13"/>
  <c r="CP30" i="13"/>
  <c r="CO30" i="13"/>
  <c r="CN30" i="13"/>
  <c r="CM30" i="13"/>
  <c r="CL30" i="13"/>
  <c r="CK30" i="13"/>
  <c r="CJ30" i="13"/>
  <c r="CI30" i="13"/>
  <c r="CH30" i="13"/>
  <c r="CG30" i="13"/>
  <c r="CF30" i="13"/>
  <c r="CE30" i="13"/>
  <c r="CD30" i="13"/>
  <c r="CC30" i="13"/>
  <c r="CB30" i="13"/>
  <c r="CA30" i="13"/>
  <c r="BZ30" i="13"/>
  <c r="BY30" i="13"/>
  <c r="BX30" i="13"/>
  <c r="BW30" i="13"/>
  <c r="BV30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AV30" i="13"/>
  <c r="AU30" i="13"/>
  <c r="AT30" i="13"/>
  <c r="AS30" i="13"/>
  <c r="AR30" i="13"/>
  <c r="AQ30" i="13"/>
  <c r="AP30" i="13"/>
  <c r="AO30" i="13"/>
  <c r="AN30" i="13"/>
  <c r="AM30" i="13"/>
  <c r="AL30" i="13"/>
  <c r="AK30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CY11" i="13" s="1"/>
  <c r="V30" i="13"/>
  <c r="U30" i="13"/>
  <c r="T30" i="13"/>
  <c r="S30" i="13"/>
  <c r="CU29" i="13"/>
  <c r="CT29" i="13"/>
  <c r="CS29" i="13"/>
  <c r="CR29" i="13"/>
  <c r="CQ29" i="13"/>
  <c r="CP29" i="13"/>
  <c r="CO29" i="13"/>
  <c r="CN29" i="13"/>
  <c r="CM29" i="13"/>
  <c r="CL29" i="13"/>
  <c r="CK29" i="13"/>
  <c r="CJ29" i="13"/>
  <c r="CI29" i="13"/>
  <c r="CH29" i="13"/>
  <c r="CG29" i="13"/>
  <c r="CF29" i="13"/>
  <c r="CE29" i="13"/>
  <c r="CD29" i="13"/>
  <c r="CC29" i="13"/>
  <c r="CB29" i="13"/>
  <c r="CA29" i="13"/>
  <c r="BZ29" i="13"/>
  <c r="BY29" i="13"/>
  <c r="BX29" i="13"/>
  <c r="BW29" i="13"/>
  <c r="BV29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AV29" i="13"/>
  <c r="AU29" i="13"/>
  <c r="AT29" i="13"/>
  <c r="AS29" i="13"/>
  <c r="AR29" i="13"/>
  <c r="AQ29" i="13"/>
  <c r="AP29" i="13"/>
  <c r="AO29" i="13"/>
  <c r="AN29" i="13"/>
  <c r="AM29" i="13"/>
  <c r="AL29" i="13"/>
  <c r="AK29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CY10" i="13" s="1"/>
  <c r="L29" i="13"/>
  <c r="K29" i="13"/>
  <c r="J29" i="13"/>
  <c r="I29" i="13"/>
  <c r="H29" i="13"/>
  <c r="G29" i="13"/>
  <c r="CU28" i="13"/>
  <c r="CT28" i="13"/>
  <c r="CS28" i="13"/>
  <c r="CR28" i="13"/>
  <c r="CQ28" i="13"/>
  <c r="CP28" i="13"/>
  <c r="CO28" i="13"/>
  <c r="CN28" i="13"/>
  <c r="CM28" i="13"/>
  <c r="CL28" i="13"/>
  <c r="CK28" i="13"/>
  <c r="CJ28" i="13"/>
  <c r="CI28" i="13"/>
  <c r="CH28" i="13"/>
  <c r="CG28" i="13"/>
  <c r="CF28" i="13"/>
  <c r="CE28" i="13"/>
  <c r="CD28" i="13"/>
  <c r="CC28" i="13"/>
  <c r="CB28" i="13"/>
  <c r="CA28" i="13"/>
  <c r="BZ28" i="13"/>
  <c r="BY28" i="13"/>
  <c r="BX28" i="13"/>
  <c r="BW28" i="13"/>
  <c r="BV28" i="13"/>
  <c r="BU28" i="13"/>
  <c r="BT28" i="13"/>
  <c r="BS28" i="13"/>
  <c r="BR28" i="13"/>
  <c r="BQ28" i="13"/>
  <c r="BP28" i="13"/>
  <c r="BO28" i="13"/>
  <c r="BN28" i="13"/>
  <c r="BM28" i="13"/>
  <c r="BL28" i="13"/>
  <c r="BK28" i="13"/>
  <c r="BJ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AV28" i="13"/>
  <c r="AU28" i="13"/>
  <c r="AT28" i="13"/>
  <c r="AS28" i="13"/>
  <c r="AR28" i="13"/>
  <c r="AQ28" i="13"/>
  <c r="AP28" i="13"/>
  <c r="AO28" i="13"/>
  <c r="AN28" i="13"/>
  <c r="AM28" i="13"/>
  <c r="AL28" i="13"/>
  <c r="AK28" i="13"/>
  <c r="AJ28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CU27" i="13"/>
  <c r="CT27" i="13"/>
  <c r="CS27" i="13"/>
  <c r="CR27" i="13"/>
  <c r="CQ27" i="13"/>
  <c r="CP27" i="13"/>
  <c r="CO27" i="13"/>
  <c r="CN27" i="13"/>
  <c r="CM27" i="13"/>
  <c r="CL27" i="13"/>
  <c r="CK27" i="13"/>
  <c r="CJ27" i="13"/>
  <c r="CI27" i="13"/>
  <c r="CH27" i="13"/>
  <c r="CG27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T27" i="13"/>
  <c r="BS27" i="13"/>
  <c r="BR27" i="13"/>
  <c r="BQ27" i="13"/>
  <c r="BP27" i="13"/>
  <c r="BO27" i="13"/>
  <c r="BN27" i="13"/>
  <c r="BM27" i="13"/>
  <c r="BL27" i="13"/>
  <c r="BK27" i="13"/>
  <c r="BJ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CY8" i="13" s="1"/>
  <c r="X27" i="13"/>
  <c r="W27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CY7" i="13" s="1"/>
  <c r="F26" i="13"/>
  <c r="E26" i="13"/>
  <c r="D26" i="13"/>
  <c r="C26" i="13"/>
  <c r="CU25" i="13"/>
  <c r="CT25" i="13"/>
  <c r="CS25" i="13"/>
  <c r="CR25" i="13"/>
  <c r="CQ25" i="13"/>
  <c r="CP25" i="13"/>
  <c r="CO25" i="13"/>
  <c r="CN25" i="13"/>
  <c r="CM25" i="13"/>
  <c r="CL25" i="13"/>
  <c r="CK25" i="13"/>
  <c r="CJ25" i="13"/>
  <c r="CI25" i="13"/>
  <c r="CH25" i="13"/>
  <c r="CG25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T25" i="13"/>
  <c r="BS25" i="13"/>
  <c r="BR25" i="13"/>
  <c r="BQ25" i="13"/>
  <c r="BP25" i="13"/>
  <c r="BO25" i="13"/>
  <c r="BN25" i="13"/>
  <c r="BM25" i="13"/>
  <c r="BL25" i="13"/>
  <c r="BK25" i="13"/>
  <c r="BJ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AV25" i="13"/>
  <c r="AU25" i="13"/>
  <c r="AT25" i="13"/>
  <c r="AS25" i="13"/>
  <c r="AR25" i="13"/>
  <c r="AQ25" i="13"/>
  <c r="AP25" i="13"/>
  <c r="AO25" i="13"/>
  <c r="AN25" i="13"/>
  <c r="AM25" i="13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CY6" i="13" s="1"/>
  <c r="CU24" i="13"/>
  <c r="CT24" i="13"/>
  <c r="CS24" i="13"/>
  <c r="CR24" i="13"/>
  <c r="CQ24" i="13"/>
  <c r="CP24" i="13"/>
  <c r="CO24" i="13"/>
  <c r="CN24" i="13"/>
  <c r="CM24" i="13"/>
  <c r="CL24" i="13"/>
  <c r="CK24" i="13"/>
  <c r="CJ24" i="13"/>
  <c r="CI24" i="13"/>
  <c r="CH24" i="13"/>
  <c r="CG24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AV24" i="13"/>
  <c r="AU24" i="13"/>
  <c r="AT24" i="13"/>
  <c r="AS24" i="13"/>
  <c r="AR24" i="13"/>
  <c r="AQ24" i="13"/>
  <c r="AP24" i="13"/>
  <c r="AO24" i="13"/>
  <c r="AN24" i="13"/>
  <c r="AM24" i="13"/>
  <c r="AL24" i="13"/>
  <c r="AK24" i="13"/>
  <c r="AJ24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CY9" i="13"/>
  <c r="CY13" i="13" l="1"/>
  <c r="CU51" i="13"/>
  <c r="CM51" i="13"/>
  <c r="CE51" i="13"/>
  <c r="BW51" i="13"/>
  <c r="BO51" i="13"/>
  <c r="BG51" i="13"/>
  <c r="AY51" i="13"/>
  <c r="AQ51" i="13"/>
  <c r="AI51" i="13"/>
  <c r="AA51" i="13"/>
  <c r="S51" i="13"/>
  <c r="BZ51" i="13"/>
  <c r="BB51" i="13"/>
  <c r="V51" i="13"/>
  <c r="CT51" i="13"/>
  <c r="CL51" i="13"/>
  <c r="CD51" i="13"/>
  <c r="BV51" i="13"/>
  <c r="BN51" i="13"/>
  <c r="BF51" i="13"/>
  <c r="AX51" i="13"/>
  <c r="AP51" i="13"/>
  <c r="AH51" i="13"/>
  <c r="Z51" i="13"/>
  <c r="BR51" i="13"/>
  <c r="BJ51" i="13"/>
  <c r="AD51" i="13"/>
  <c r="CS51" i="13"/>
  <c r="CK51" i="13"/>
  <c r="CC51" i="13"/>
  <c r="BU51" i="13"/>
  <c r="BM51" i="13"/>
  <c r="BE51" i="13"/>
  <c r="AW51" i="13"/>
  <c r="AO51" i="13"/>
  <c r="AG51" i="13"/>
  <c r="Y51" i="13"/>
  <c r="CR51" i="13"/>
  <c r="CJ51" i="13"/>
  <c r="CB51" i="13"/>
  <c r="BT51" i="13"/>
  <c r="BL51" i="13"/>
  <c r="BD51" i="13"/>
  <c r="AV51" i="13"/>
  <c r="AN51" i="13"/>
  <c r="AF51" i="13"/>
  <c r="X51" i="13"/>
  <c r="CH51" i="13"/>
  <c r="AT51" i="13"/>
  <c r="CQ51" i="13"/>
  <c r="CI51" i="13"/>
  <c r="CA51" i="13"/>
  <c r="BS51" i="13"/>
  <c r="BK51" i="13"/>
  <c r="BC51" i="13"/>
  <c r="AU51" i="13"/>
  <c r="AM51" i="13"/>
  <c r="AE51" i="13"/>
  <c r="W51" i="13"/>
  <c r="CP51" i="13"/>
  <c r="AL51" i="13"/>
  <c r="CO51" i="13"/>
  <c r="CG51" i="13"/>
  <c r="BY51" i="13"/>
  <c r="BQ51" i="13"/>
  <c r="BI51" i="13"/>
  <c r="BA51" i="13"/>
  <c r="AS51" i="13"/>
  <c r="AK51" i="13"/>
  <c r="AC51" i="13"/>
  <c r="U51" i="13"/>
  <c r="CN51" i="13"/>
  <c r="CF51" i="13"/>
  <c r="BX51" i="13"/>
  <c r="BP51" i="13"/>
  <c r="BH51" i="13"/>
  <c r="AZ51" i="13"/>
  <c r="AR51" i="13"/>
  <c r="AJ51" i="13"/>
  <c r="AB51" i="13"/>
  <c r="T51" i="13"/>
  <c r="CN50" i="13"/>
  <c r="CF50" i="13"/>
  <c r="BX50" i="13"/>
  <c r="BP50" i="13"/>
  <c r="BH50" i="13"/>
  <c r="AZ50" i="13"/>
  <c r="AR50" i="13"/>
  <c r="AJ50" i="13"/>
  <c r="AB50" i="13"/>
  <c r="T50" i="13"/>
  <c r="L50" i="13"/>
  <c r="CQ50" i="13"/>
  <c r="CA50" i="13"/>
  <c r="BK50" i="13"/>
  <c r="AU50" i="13"/>
  <c r="AE50" i="13"/>
  <c r="O50" i="13"/>
  <c r="CU50" i="13"/>
  <c r="CM50" i="13"/>
  <c r="CE50" i="13"/>
  <c r="BW50" i="13"/>
  <c r="BO50" i="13"/>
  <c r="BG50" i="13"/>
  <c r="AY50" i="13"/>
  <c r="AQ50" i="13"/>
  <c r="AI50" i="13"/>
  <c r="AA50" i="13"/>
  <c r="S50" i="13"/>
  <c r="K50" i="13"/>
  <c r="CT50" i="13"/>
  <c r="CL50" i="13"/>
  <c r="CD50" i="13"/>
  <c r="BV50" i="13"/>
  <c r="BN50" i="13"/>
  <c r="BF50" i="13"/>
  <c r="AX50" i="13"/>
  <c r="AP50" i="13"/>
  <c r="AH50" i="13"/>
  <c r="Z50" i="13"/>
  <c r="R50" i="13"/>
  <c r="J50" i="13"/>
  <c r="CS50" i="13"/>
  <c r="CK50" i="13"/>
  <c r="CC50" i="13"/>
  <c r="BU50" i="13"/>
  <c r="BM50" i="13"/>
  <c r="BE50" i="13"/>
  <c r="AW50" i="13"/>
  <c r="AO50" i="13"/>
  <c r="AG50" i="13"/>
  <c r="Y50" i="13"/>
  <c r="Q50" i="13"/>
  <c r="I50" i="13"/>
  <c r="CR50" i="13"/>
  <c r="CJ50" i="13"/>
  <c r="CB50" i="13"/>
  <c r="BT50" i="13"/>
  <c r="BL50" i="13"/>
  <c r="BD50" i="13"/>
  <c r="AV50" i="13"/>
  <c r="AN50" i="13"/>
  <c r="AF50" i="13"/>
  <c r="X50" i="13"/>
  <c r="P50" i="13"/>
  <c r="H50" i="13"/>
  <c r="CI50" i="13"/>
  <c r="BS50" i="13"/>
  <c r="BC50" i="13"/>
  <c r="AM50" i="13"/>
  <c r="W50" i="13"/>
  <c r="G50" i="13"/>
  <c r="CP50" i="13"/>
  <c r="CH50" i="13"/>
  <c r="BZ50" i="13"/>
  <c r="BR50" i="13"/>
  <c r="BJ50" i="13"/>
  <c r="BB50" i="13"/>
  <c r="AT50" i="13"/>
  <c r="AL50" i="13"/>
  <c r="AD50" i="13"/>
  <c r="V50" i="13"/>
  <c r="N50" i="13"/>
  <c r="CO50" i="13"/>
  <c r="CG50" i="13"/>
  <c r="BY50" i="13"/>
  <c r="BQ50" i="13"/>
  <c r="BI50" i="13"/>
  <c r="BA50" i="13"/>
  <c r="AS50" i="13"/>
  <c r="AK50" i="13"/>
  <c r="AC50" i="13"/>
  <c r="U50" i="13"/>
  <c r="M50" i="13"/>
  <c r="CS49" i="13"/>
  <c r="CK49" i="13"/>
  <c r="CC49" i="13"/>
  <c r="BU49" i="13"/>
  <c r="BM49" i="13"/>
  <c r="BE49" i="13"/>
  <c r="AW49" i="13"/>
  <c r="AO49" i="13"/>
  <c r="AG49" i="13"/>
  <c r="Y49" i="13"/>
  <c r="Q49" i="13"/>
  <c r="CR49" i="13"/>
  <c r="CJ49" i="13"/>
  <c r="CB49" i="13"/>
  <c r="BT49" i="13"/>
  <c r="BL49" i="13"/>
  <c r="BD49" i="13"/>
  <c r="AV49" i="13"/>
  <c r="AN49" i="13"/>
  <c r="AF49" i="13"/>
  <c r="X49" i="13"/>
  <c r="P49" i="13"/>
  <c r="H49" i="13"/>
  <c r="S49" i="13"/>
  <c r="CQ49" i="13"/>
  <c r="CI49" i="13"/>
  <c r="CA49" i="13"/>
  <c r="BS49" i="13"/>
  <c r="BK49" i="13"/>
  <c r="BC49" i="13"/>
  <c r="AU49" i="13"/>
  <c r="AM49" i="13"/>
  <c r="AE49" i="13"/>
  <c r="W49" i="13"/>
  <c r="O49" i="13"/>
  <c r="G49" i="13"/>
  <c r="AY49" i="13"/>
  <c r="CP49" i="13"/>
  <c r="CH49" i="13"/>
  <c r="BZ49" i="13"/>
  <c r="BR49" i="13"/>
  <c r="BJ49" i="13"/>
  <c r="BB49" i="13"/>
  <c r="AT49" i="13"/>
  <c r="AL49" i="13"/>
  <c r="AD49" i="13"/>
  <c r="V49" i="13"/>
  <c r="N49" i="13"/>
  <c r="F49" i="13"/>
  <c r="CU49" i="13"/>
  <c r="BW49" i="13"/>
  <c r="AI49" i="13"/>
  <c r="CL49" i="13"/>
  <c r="BF49" i="13"/>
  <c r="AH49" i="13"/>
  <c r="J49" i="13"/>
  <c r="I49" i="13"/>
  <c r="CO49" i="13"/>
  <c r="CG49" i="13"/>
  <c r="BY49" i="13"/>
  <c r="BQ49" i="13"/>
  <c r="BI49" i="13"/>
  <c r="BA49" i="13"/>
  <c r="AS49" i="13"/>
  <c r="AK49" i="13"/>
  <c r="AC49" i="13"/>
  <c r="U49" i="13"/>
  <c r="M49" i="13"/>
  <c r="E49" i="13"/>
  <c r="CE49" i="13"/>
  <c r="BG49" i="13"/>
  <c r="AA49" i="13"/>
  <c r="C49" i="13"/>
  <c r="CD49" i="13"/>
  <c r="BN49" i="13"/>
  <c r="AP49" i="13"/>
  <c r="R49" i="13"/>
  <c r="CN49" i="13"/>
  <c r="CF49" i="13"/>
  <c r="BX49" i="13"/>
  <c r="BP49" i="13"/>
  <c r="BH49" i="13"/>
  <c r="AZ49" i="13"/>
  <c r="AR49" i="13"/>
  <c r="AJ49" i="13"/>
  <c r="AB49" i="13"/>
  <c r="T49" i="13"/>
  <c r="L49" i="13"/>
  <c r="D49" i="13"/>
  <c r="CM49" i="13"/>
  <c r="BO49" i="13"/>
  <c r="AQ49" i="13"/>
  <c r="K49" i="13"/>
  <c r="CT49" i="13"/>
  <c r="BV49" i="13"/>
  <c r="AX49" i="13"/>
  <c r="Z49" i="13"/>
  <c r="CT48" i="13"/>
  <c r="CL48" i="13"/>
  <c r="CD48" i="13"/>
  <c r="BV48" i="13"/>
  <c r="BN48" i="13"/>
  <c r="BF48" i="13"/>
  <c r="AX48" i="13"/>
  <c r="AP48" i="13"/>
  <c r="AH48" i="13"/>
  <c r="Z48" i="13"/>
  <c r="CN48" i="13"/>
  <c r="AZ48" i="13"/>
  <c r="AB48" i="13"/>
  <c r="CU48" i="13"/>
  <c r="AY48" i="13"/>
  <c r="AA48" i="13"/>
  <c r="CS48" i="13"/>
  <c r="CK48" i="13"/>
  <c r="CC48" i="13"/>
  <c r="BU48" i="13"/>
  <c r="BM48" i="13"/>
  <c r="BE48" i="13"/>
  <c r="AW48" i="13"/>
  <c r="AO48" i="13"/>
  <c r="AG48" i="13"/>
  <c r="Y48" i="13"/>
  <c r="CR48" i="13"/>
  <c r="CJ48" i="13"/>
  <c r="CB48" i="13"/>
  <c r="BT48" i="13"/>
  <c r="BL48" i="13"/>
  <c r="BD48" i="13"/>
  <c r="AV48" i="13"/>
  <c r="AN48" i="13"/>
  <c r="AF48" i="13"/>
  <c r="X48" i="13"/>
  <c r="CF48" i="13"/>
  <c r="BG48" i="13"/>
  <c r="CQ48" i="13"/>
  <c r="CI48" i="13"/>
  <c r="CA48" i="13"/>
  <c r="BS48" i="13"/>
  <c r="BK48" i="13"/>
  <c r="BC48" i="13"/>
  <c r="AU48" i="13"/>
  <c r="AM48" i="13"/>
  <c r="AE48" i="13"/>
  <c r="W48" i="13"/>
  <c r="BH48" i="13"/>
  <c r="CM48" i="13"/>
  <c r="BO48" i="13"/>
  <c r="AI48" i="13"/>
  <c r="CP48" i="13"/>
  <c r="CH48" i="13"/>
  <c r="BZ48" i="13"/>
  <c r="BR48" i="13"/>
  <c r="BJ48" i="13"/>
  <c r="BB48" i="13"/>
  <c r="AT48" i="13"/>
  <c r="AL48" i="13"/>
  <c r="AD48" i="13"/>
  <c r="BP48" i="13"/>
  <c r="BW48" i="13"/>
  <c r="CO48" i="13"/>
  <c r="CG48" i="13"/>
  <c r="BY48" i="13"/>
  <c r="BQ48" i="13"/>
  <c r="BI48" i="13"/>
  <c r="BA48" i="13"/>
  <c r="AS48" i="13"/>
  <c r="AK48" i="13"/>
  <c r="AC48" i="13"/>
  <c r="BX48" i="13"/>
  <c r="AR48" i="13"/>
  <c r="AJ48" i="13"/>
  <c r="CE48" i="13"/>
  <c r="AQ48" i="13"/>
  <c r="CQ47" i="13"/>
  <c r="CI47" i="13"/>
  <c r="CA47" i="13"/>
  <c r="BS47" i="13"/>
  <c r="BK47" i="13"/>
  <c r="BC47" i="13"/>
  <c r="AU47" i="13"/>
  <c r="AM47" i="13"/>
  <c r="AE47" i="13"/>
  <c r="W47" i="13"/>
  <c r="O47" i="13"/>
  <c r="G47" i="13"/>
  <c r="CT47" i="13"/>
  <c r="BN47" i="13"/>
  <c r="AX47" i="13"/>
  <c r="R47" i="13"/>
  <c r="CJ47" i="13"/>
  <c r="BL47" i="13"/>
  <c r="AN47" i="13"/>
  <c r="P47" i="13"/>
  <c r="CP47" i="13"/>
  <c r="CH47" i="13"/>
  <c r="BZ47" i="13"/>
  <c r="BR47" i="13"/>
  <c r="BJ47" i="13"/>
  <c r="BB47" i="13"/>
  <c r="AT47" i="13"/>
  <c r="AL47" i="13"/>
  <c r="AD47" i="13"/>
  <c r="V47" i="13"/>
  <c r="N47" i="13"/>
  <c r="F47" i="13"/>
  <c r="CD47" i="13"/>
  <c r="Z47" i="13"/>
  <c r="CB47" i="13"/>
  <c r="X47" i="13"/>
  <c r="CO47" i="13"/>
  <c r="CG47" i="13"/>
  <c r="BY47" i="13"/>
  <c r="BQ47" i="13"/>
  <c r="BI47" i="13"/>
  <c r="BA47" i="13"/>
  <c r="AS47" i="13"/>
  <c r="AK47" i="13"/>
  <c r="AC47" i="13"/>
  <c r="U47" i="13"/>
  <c r="M47" i="13"/>
  <c r="E47" i="13"/>
  <c r="AH47" i="13"/>
  <c r="BD47" i="13"/>
  <c r="CN47" i="13"/>
  <c r="CF47" i="13"/>
  <c r="BX47" i="13"/>
  <c r="BP47" i="13"/>
  <c r="BH47" i="13"/>
  <c r="AZ47" i="13"/>
  <c r="AR47" i="13"/>
  <c r="AJ47" i="13"/>
  <c r="AB47" i="13"/>
  <c r="T47" i="13"/>
  <c r="L47" i="13"/>
  <c r="D47" i="13"/>
  <c r="BV47" i="13"/>
  <c r="CU47" i="13"/>
  <c r="CM47" i="13"/>
  <c r="CE47" i="13"/>
  <c r="BW47" i="13"/>
  <c r="BO47" i="13"/>
  <c r="BG47" i="13"/>
  <c r="AY47" i="13"/>
  <c r="AQ47" i="13"/>
  <c r="AI47" i="13"/>
  <c r="AA47" i="13"/>
  <c r="S47" i="13"/>
  <c r="K47" i="13"/>
  <c r="C47" i="13"/>
  <c r="CL47" i="13"/>
  <c r="BF47" i="13"/>
  <c r="AP47" i="13"/>
  <c r="J47" i="13"/>
  <c r="CR47" i="13"/>
  <c r="BT47" i="13"/>
  <c r="AF47" i="13"/>
  <c r="H47" i="13"/>
  <c r="CS47" i="13"/>
  <c r="CK47" i="13"/>
  <c r="CC47" i="13"/>
  <c r="BU47" i="13"/>
  <c r="BM47" i="13"/>
  <c r="BE47" i="13"/>
  <c r="AW47" i="13"/>
  <c r="AO47" i="13"/>
  <c r="AG47" i="13"/>
  <c r="Y47" i="13"/>
  <c r="Q47" i="13"/>
  <c r="I47" i="13"/>
  <c r="AV47" i="13"/>
  <c r="CR46" i="13"/>
  <c r="CJ46" i="13"/>
  <c r="CB46" i="13"/>
  <c r="BT46" i="13"/>
  <c r="BL46" i="13"/>
  <c r="BD46" i="13"/>
  <c r="AV46" i="13"/>
  <c r="AN46" i="13"/>
  <c r="AF46" i="13"/>
  <c r="X46" i="13"/>
  <c r="P46" i="13"/>
  <c r="H46" i="13"/>
  <c r="CM46" i="13"/>
  <c r="BG46" i="13"/>
  <c r="AY46" i="13"/>
  <c r="AI46" i="13"/>
  <c r="K46" i="13"/>
  <c r="CT46" i="13"/>
  <c r="BV46" i="13"/>
  <c r="AX46" i="13"/>
  <c r="Z46" i="13"/>
  <c r="CS46" i="13"/>
  <c r="BM46" i="13"/>
  <c r="AO46" i="13"/>
  <c r="Q46" i="13"/>
  <c r="CQ46" i="13"/>
  <c r="CI46" i="13"/>
  <c r="CA46" i="13"/>
  <c r="BS46" i="13"/>
  <c r="BK46" i="13"/>
  <c r="BC46" i="13"/>
  <c r="AU46" i="13"/>
  <c r="AM46" i="13"/>
  <c r="AE46" i="13"/>
  <c r="W46" i="13"/>
  <c r="O46" i="13"/>
  <c r="G46" i="13"/>
  <c r="CP46" i="13"/>
  <c r="CH46" i="13"/>
  <c r="BZ46" i="13"/>
  <c r="BR46" i="13"/>
  <c r="BJ46" i="13"/>
  <c r="BB46" i="13"/>
  <c r="AT46" i="13"/>
  <c r="AL46" i="13"/>
  <c r="AD46" i="13"/>
  <c r="V46" i="13"/>
  <c r="N46" i="13"/>
  <c r="F46" i="13"/>
  <c r="BW46" i="13"/>
  <c r="AA46" i="13"/>
  <c r="BF46" i="13"/>
  <c r="J46" i="13"/>
  <c r="BU46" i="13"/>
  <c r="I46" i="13"/>
  <c r="CO46" i="13"/>
  <c r="CG46" i="13"/>
  <c r="BY46" i="13"/>
  <c r="BQ46" i="13"/>
  <c r="BI46" i="13"/>
  <c r="BA46" i="13"/>
  <c r="AS46" i="13"/>
  <c r="AK46" i="13"/>
  <c r="AC46" i="13"/>
  <c r="U46" i="13"/>
  <c r="M46" i="13"/>
  <c r="E46" i="13"/>
  <c r="CE46" i="13"/>
  <c r="CD46" i="13"/>
  <c r="AH46" i="13"/>
  <c r="CK46" i="13"/>
  <c r="BE46" i="13"/>
  <c r="AG46" i="13"/>
  <c r="CN46" i="13"/>
  <c r="CF46" i="13"/>
  <c r="BX46" i="13"/>
  <c r="BP46" i="13"/>
  <c r="BH46" i="13"/>
  <c r="AZ46" i="13"/>
  <c r="AR46" i="13"/>
  <c r="AJ46" i="13"/>
  <c r="AB46" i="13"/>
  <c r="T46" i="13"/>
  <c r="L46" i="13"/>
  <c r="D46" i="13"/>
  <c r="CU46" i="13"/>
  <c r="BO46" i="13"/>
  <c r="AQ46" i="13"/>
  <c r="S46" i="13"/>
  <c r="C46" i="13"/>
  <c r="CL46" i="13"/>
  <c r="BN46" i="13"/>
  <c r="AP46" i="13"/>
  <c r="R46" i="13"/>
  <c r="CC46" i="13"/>
  <c r="AW46" i="13"/>
  <c r="Y46" i="13"/>
  <c r="CY5" i="13"/>
  <c r="CS45" i="13" s="1"/>
  <c r="AF37" i="13"/>
  <c r="AN37" i="13"/>
  <c r="AV37" i="13"/>
  <c r="BD37" i="13"/>
  <c r="BL37" i="13"/>
  <c r="BT37" i="13"/>
  <c r="CB37" i="13"/>
  <c r="CJ37" i="13"/>
  <c r="CR37" i="13"/>
  <c r="AG37" i="13"/>
  <c r="AO37" i="13"/>
  <c r="AW37" i="13"/>
  <c r="BE37" i="13"/>
  <c r="BM37" i="13"/>
  <c r="BU37" i="13"/>
  <c r="CC37" i="13"/>
  <c r="CK37" i="13"/>
  <c r="CS37" i="13"/>
  <c r="AJ37" i="13"/>
  <c r="AR37" i="13"/>
  <c r="AZ37" i="13"/>
  <c r="BH37" i="13"/>
  <c r="BP37" i="13"/>
  <c r="BX37" i="13"/>
  <c r="CF37" i="13"/>
  <c r="CN37" i="13"/>
  <c r="AK37" i="13"/>
  <c r="AS37" i="13"/>
  <c r="BA37" i="13"/>
  <c r="BI37" i="13"/>
  <c r="BQ37" i="13"/>
  <c r="BY37" i="13"/>
  <c r="CG37" i="13"/>
  <c r="CO37" i="13"/>
  <c r="AE37" i="13"/>
  <c r="CY18" i="13" s="1"/>
  <c r="AM37" i="13"/>
  <c r="AU37" i="13"/>
  <c r="BC37" i="13"/>
  <c r="BK37" i="13"/>
  <c r="BS37" i="13"/>
  <c r="CA37" i="13"/>
  <c r="CI37" i="13"/>
  <c r="CQ37" i="13"/>
  <c r="CQ36" i="13"/>
  <c r="H36" i="13"/>
  <c r="P36" i="13"/>
  <c r="X36" i="13"/>
  <c r="AF36" i="13"/>
  <c r="AN36" i="13"/>
  <c r="AV36" i="13"/>
  <c r="BD36" i="13"/>
  <c r="BL36" i="13"/>
  <c r="BT36" i="13"/>
  <c r="CB36" i="13"/>
  <c r="CJ36" i="13"/>
  <c r="CR36" i="13"/>
  <c r="AU36" i="13"/>
  <c r="I36" i="13"/>
  <c r="Q36" i="13"/>
  <c r="Y36" i="13"/>
  <c r="AG36" i="13"/>
  <c r="AO36" i="13"/>
  <c r="AW36" i="13"/>
  <c r="BE36" i="13"/>
  <c r="BM36" i="13"/>
  <c r="BU36" i="13"/>
  <c r="CC36" i="13"/>
  <c r="CK36" i="13"/>
  <c r="CS36" i="13"/>
  <c r="J36" i="13"/>
  <c r="R36" i="13"/>
  <c r="Z36" i="13"/>
  <c r="AH36" i="13"/>
  <c r="AP36" i="13"/>
  <c r="AX36" i="13"/>
  <c r="BF36" i="13"/>
  <c r="BN36" i="13"/>
  <c r="BV36" i="13"/>
  <c r="CD36" i="13"/>
  <c r="CL36" i="13"/>
  <c r="CT36" i="13"/>
  <c r="F36" i="13"/>
  <c r="N36" i="13"/>
  <c r="V36" i="13"/>
  <c r="AL36" i="13"/>
  <c r="BB36" i="13"/>
  <c r="BJ36" i="13"/>
  <c r="BR36" i="13"/>
  <c r="BZ36" i="13"/>
  <c r="CH36" i="13"/>
  <c r="G36" i="13"/>
  <c r="O36" i="13"/>
  <c r="AM36" i="13"/>
  <c r="BC36" i="13"/>
  <c r="BK36" i="13"/>
  <c r="BS36" i="13"/>
  <c r="CA36" i="13"/>
  <c r="CI36" i="13"/>
  <c r="C36" i="13"/>
  <c r="K36" i="13"/>
  <c r="S36" i="13"/>
  <c r="AA36" i="13"/>
  <c r="AI36" i="13"/>
  <c r="AQ36" i="13"/>
  <c r="AY36" i="13"/>
  <c r="BG36" i="13"/>
  <c r="BO36" i="13"/>
  <c r="BW36" i="13"/>
  <c r="CE36" i="13"/>
  <c r="CM36" i="13"/>
  <c r="CU36" i="13"/>
  <c r="AE36" i="13"/>
  <c r="D36" i="13"/>
  <c r="L36" i="13"/>
  <c r="T36" i="13"/>
  <c r="AB36" i="13"/>
  <c r="AJ36" i="13"/>
  <c r="AR36" i="13"/>
  <c r="AZ36" i="13"/>
  <c r="BH36" i="13"/>
  <c r="BP36" i="13"/>
  <c r="BX36" i="13"/>
  <c r="CF36" i="13"/>
  <c r="CN36" i="13"/>
  <c r="W36" i="13"/>
  <c r="E36" i="13"/>
  <c r="M36" i="13"/>
  <c r="U36" i="13"/>
  <c r="AC36" i="13"/>
  <c r="AK36" i="13"/>
  <c r="AS36" i="13"/>
  <c r="BA36" i="13"/>
  <c r="BI36" i="13"/>
  <c r="BQ36" i="13"/>
  <c r="BY36" i="13"/>
  <c r="CG36" i="13"/>
  <c r="CO36" i="13"/>
  <c r="BT35" i="13"/>
  <c r="I35" i="13"/>
  <c r="Q35" i="13"/>
  <c r="Y35" i="13"/>
  <c r="AG35" i="13"/>
  <c r="AO35" i="13"/>
  <c r="AW35" i="13"/>
  <c r="BE35" i="13"/>
  <c r="BM35" i="13"/>
  <c r="BU35" i="13"/>
  <c r="CC35" i="13"/>
  <c r="CK35" i="13"/>
  <c r="CS35" i="13"/>
  <c r="AN35" i="13"/>
  <c r="CJ35" i="13"/>
  <c r="J35" i="13"/>
  <c r="R35" i="13"/>
  <c r="Z35" i="13"/>
  <c r="AH35" i="13"/>
  <c r="AP35" i="13"/>
  <c r="AX35" i="13"/>
  <c r="BF35" i="13"/>
  <c r="BN35" i="13"/>
  <c r="BV35" i="13"/>
  <c r="CD35" i="13"/>
  <c r="CL35" i="13"/>
  <c r="CT35" i="13"/>
  <c r="C35" i="13"/>
  <c r="K35" i="13"/>
  <c r="S35" i="13"/>
  <c r="AA35" i="13"/>
  <c r="AI35" i="13"/>
  <c r="AQ35" i="13"/>
  <c r="AY35" i="13"/>
  <c r="BG35" i="13"/>
  <c r="BO35" i="13"/>
  <c r="BW35" i="13"/>
  <c r="CE35" i="13"/>
  <c r="CM35" i="13"/>
  <c r="CU35" i="13"/>
  <c r="P35" i="13"/>
  <c r="AF35" i="13"/>
  <c r="BD35" i="13"/>
  <c r="CB35" i="13"/>
  <c r="D35" i="13"/>
  <c r="L35" i="13"/>
  <c r="T35" i="13"/>
  <c r="AB35" i="13"/>
  <c r="AJ35" i="13"/>
  <c r="AR35" i="13"/>
  <c r="AZ35" i="13"/>
  <c r="BH35" i="13"/>
  <c r="BP35" i="13"/>
  <c r="BX35" i="13"/>
  <c r="CF35" i="13"/>
  <c r="CN35" i="13"/>
  <c r="H35" i="13"/>
  <c r="X35" i="13"/>
  <c r="AV35" i="13"/>
  <c r="BL35" i="13"/>
  <c r="CR35" i="13"/>
  <c r="E35" i="13"/>
  <c r="M35" i="13"/>
  <c r="U35" i="13"/>
  <c r="AC35" i="13"/>
  <c r="AK35" i="13"/>
  <c r="AS35" i="13"/>
  <c r="BA35" i="13"/>
  <c r="BI35" i="13"/>
  <c r="BQ35" i="13"/>
  <c r="BY35" i="13"/>
  <c r="CG35" i="13"/>
  <c r="CO35" i="13"/>
  <c r="F35" i="13"/>
  <c r="N35" i="13"/>
  <c r="V35" i="13"/>
  <c r="AD35" i="13"/>
  <c r="AL35" i="13"/>
  <c r="AT35" i="13"/>
  <c r="BB35" i="13"/>
  <c r="BJ35" i="13"/>
  <c r="BR35" i="13"/>
  <c r="BZ35" i="13"/>
  <c r="CH35" i="13"/>
  <c r="CP35" i="13"/>
  <c r="G35" i="13"/>
  <c r="O35" i="13"/>
  <c r="W35" i="13"/>
  <c r="AE35" i="13"/>
  <c r="AM35" i="13"/>
  <c r="AU35" i="13"/>
  <c r="BC35" i="13"/>
  <c r="BK35" i="13"/>
  <c r="BS35" i="13"/>
  <c r="CA35" i="13"/>
  <c r="CI35" i="13"/>
  <c r="CQ35" i="13"/>
  <c r="AC34" i="13"/>
  <c r="BY34" i="13"/>
  <c r="J34" i="13"/>
  <c r="R34" i="13"/>
  <c r="Z34" i="13"/>
  <c r="AH34" i="13"/>
  <c r="AP34" i="13"/>
  <c r="AX34" i="13"/>
  <c r="BF34" i="13"/>
  <c r="BN34" i="13"/>
  <c r="BV34" i="13"/>
  <c r="CD34" i="13"/>
  <c r="CL34" i="13"/>
  <c r="CT34" i="13"/>
  <c r="C34" i="13"/>
  <c r="K34" i="13"/>
  <c r="S34" i="13"/>
  <c r="AA34" i="13"/>
  <c r="AI34" i="13"/>
  <c r="AQ34" i="13"/>
  <c r="AY34" i="13"/>
  <c r="BG34" i="13"/>
  <c r="BO34" i="13"/>
  <c r="BW34" i="13"/>
  <c r="CE34" i="13"/>
  <c r="CM34" i="13"/>
  <c r="CU34" i="13"/>
  <c r="BI34" i="13"/>
  <c r="F34" i="13"/>
  <c r="N34" i="13"/>
  <c r="V34" i="13"/>
  <c r="AD34" i="13"/>
  <c r="AL34" i="13"/>
  <c r="AT34" i="13"/>
  <c r="BB34" i="13"/>
  <c r="BJ34" i="13"/>
  <c r="BR34" i="13"/>
  <c r="BZ34" i="13"/>
  <c r="CH34" i="13"/>
  <c r="CP34" i="13"/>
  <c r="U34" i="13"/>
  <c r="CG34" i="13"/>
  <c r="G34" i="13"/>
  <c r="O34" i="13"/>
  <c r="W34" i="13"/>
  <c r="AE34" i="13"/>
  <c r="AM34" i="13"/>
  <c r="AU34" i="13"/>
  <c r="BC34" i="13"/>
  <c r="BK34" i="13"/>
  <c r="BS34" i="13"/>
  <c r="CA34" i="13"/>
  <c r="CI34" i="13"/>
  <c r="CQ34" i="13"/>
  <c r="E34" i="13"/>
  <c r="AK34" i="13"/>
  <c r="BQ34" i="13"/>
  <c r="H34" i="13"/>
  <c r="P34" i="13"/>
  <c r="X34" i="13"/>
  <c r="AF34" i="13"/>
  <c r="AN34" i="13"/>
  <c r="AV34" i="13"/>
  <c r="BD34" i="13"/>
  <c r="BL34" i="13"/>
  <c r="BT34" i="13"/>
  <c r="CB34" i="13"/>
  <c r="CJ34" i="13"/>
  <c r="CR34" i="13"/>
  <c r="M34" i="13"/>
  <c r="AS34" i="13"/>
  <c r="BA34" i="13"/>
  <c r="CO34" i="13"/>
  <c r="I34" i="13"/>
  <c r="Q34" i="13"/>
  <c r="Y34" i="13"/>
  <c r="AG34" i="13"/>
  <c r="AO34" i="13"/>
  <c r="AW34" i="13"/>
  <c r="BE34" i="13"/>
  <c r="BM34" i="13"/>
  <c r="BU34" i="13"/>
  <c r="CC34" i="13"/>
  <c r="CK34" i="13"/>
  <c r="CS34" i="13"/>
  <c r="F33" i="13"/>
  <c r="N33" i="13"/>
  <c r="V33" i="13"/>
  <c r="AD33" i="13"/>
  <c r="AL33" i="13"/>
  <c r="AT33" i="13"/>
  <c r="BB33" i="13"/>
  <c r="BJ33" i="13"/>
  <c r="BR33" i="13"/>
  <c r="BZ33" i="13"/>
  <c r="CH33" i="13"/>
  <c r="CP33" i="13"/>
  <c r="G33" i="13"/>
  <c r="O33" i="13"/>
  <c r="W33" i="13"/>
  <c r="AE33" i="13"/>
  <c r="AM33" i="13"/>
  <c r="AU33" i="13"/>
  <c r="BC33" i="13"/>
  <c r="BK33" i="13"/>
  <c r="BS33" i="13"/>
  <c r="CA33" i="13"/>
  <c r="CI33" i="13"/>
  <c r="CQ33" i="13"/>
  <c r="H33" i="13"/>
  <c r="P33" i="13"/>
  <c r="X33" i="13"/>
  <c r="AF33" i="13"/>
  <c r="AN33" i="13"/>
  <c r="AV33" i="13"/>
  <c r="BD33" i="13"/>
  <c r="BL33" i="13"/>
  <c r="BT33" i="13"/>
  <c r="CB33" i="13"/>
  <c r="CJ33" i="13"/>
  <c r="CR33" i="13"/>
  <c r="I33" i="13"/>
  <c r="Q33" i="13"/>
  <c r="Y33" i="13"/>
  <c r="AG33" i="13"/>
  <c r="AO33" i="13"/>
  <c r="AW33" i="13"/>
  <c r="BE33" i="13"/>
  <c r="BM33" i="13"/>
  <c r="BU33" i="13"/>
  <c r="CC33" i="13"/>
  <c r="CK33" i="13"/>
  <c r="CS33" i="13"/>
  <c r="J33" i="13"/>
  <c r="R33" i="13"/>
  <c r="Z33" i="13"/>
  <c r="AH33" i="13"/>
  <c r="AP33" i="13"/>
  <c r="AX33" i="13"/>
  <c r="BF33" i="13"/>
  <c r="BN33" i="13"/>
  <c r="BV33" i="13"/>
  <c r="CD33" i="13"/>
  <c r="CL33" i="13"/>
  <c r="CT33" i="13"/>
  <c r="C33" i="13"/>
  <c r="K33" i="13"/>
  <c r="S33" i="13"/>
  <c r="AA33" i="13"/>
  <c r="AI33" i="13"/>
  <c r="AQ33" i="13"/>
  <c r="AY33" i="13"/>
  <c r="BG33" i="13"/>
  <c r="BO33" i="13"/>
  <c r="BW33" i="13"/>
  <c r="CE33" i="13"/>
  <c r="CM33" i="13"/>
  <c r="CU33" i="13"/>
  <c r="CP53" i="13"/>
  <c r="CH53" i="13"/>
  <c r="BZ53" i="13"/>
  <c r="BR53" i="13"/>
  <c r="BJ53" i="13"/>
  <c r="BB53" i="13"/>
  <c r="AT53" i="13"/>
  <c r="AL53" i="13"/>
  <c r="AD53" i="13"/>
  <c r="V53" i="13"/>
  <c r="N53" i="13"/>
  <c r="F53" i="13"/>
  <c r="CS53" i="13"/>
  <c r="AW53" i="13"/>
  <c r="Y53" i="13"/>
  <c r="CO53" i="13"/>
  <c r="CG53" i="13"/>
  <c r="BY53" i="13"/>
  <c r="BQ53" i="13"/>
  <c r="BI53" i="13"/>
  <c r="BA53" i="13"/>
  <c r="AS53" i="13"/>
  <c r="AK53" i="13"/>
  <c r="AC53" i="13"/>
  <c r="U53" i="13"/>
  <c r="M53" i="13"/>
  <c r="E53" i="13"/>
  <c r="CN53" i="13"/>
  <c r="CF53" i="13"/>
  <c r="BX53" i="13"/>
  <c r="BP53" i="13"/>
  <c r="BH53" i="13"/>
  <c r="AZ53" i="13"/>
  <c r="AR53" i="13"/>
  <c r="AJ53" i="13"/>
  <c r="AB53" i="13"/>
  <c r="T53" i="13"/>
  <c r="L53" i="13"/>
  <c r="D53" i="13"/>
  <c r="BM53" i="13"/>
  <c r="CU53" i="13"/>
  <c r="CM53" i="13"/>
  <c r="CE53" i="13"/>
  <c r="BW53" i="13"/>
  <c r="BO53" i="13"/>
  <c r="BG53" i="13"/>
  <c r="AY53" i="13"/>
  <c r="AQ53" i="13"/>
  <c r="AI53" i="13"/>
  <c r="AA53" i="13"/>
  <c r="S53" i="13"/>
  <c r="K53" i="13"/>
  <c r="C53" i="13"/>
  <c r="CC53" i="13"/>
  <c r="AO53" i="13"/>
  <c r="I53" i="13"/>
  <c r="CT53" i="13"/>
  <c r="CL53" i="13"/>
  <c r="CD53" i="13"/>
  <c r="BV53" i="13"/>
  <c r="BN53" i="13"/>
  <c r="BF53" i="13"/>
  <c r="AX53" i="13"/>
  <c r="AP53" i="13"/>
  <c r="AH53" i="13"/>
  <c r="Z53" i="13"/>
  <c r="R53" i="13"/>
  <c r="J53" i="13"/>
  <c r="CR53" i="13"/>
  <c r="CJ53" i="13"/>
  <c r="CB53" i="13"/>
  <c r="BT53" i="13"/>
  <c r="BL53" i="13"/>
  <c r="BD53" i="13"/>
  <c r="AV53" i="13"/>
  <c r="AN53" i="13"/>
  <c r="AF53" i="13"/>
  <c r="X53" i="13"/>
  <c r="P53" i="13"/>
  <c r="H53" i="13"/>
  <c r="CK53" i="13"/>
  <c r="BE53" i="13"/>
  <c r="AG53" i="13"/>
  <c r="Q53" i="13"/>
  <c r="CQ53" i="13"/>
  <c r="CI53" i="13"/>
  <c r="CA53" i="13"/>
  <c r="BS53" i="13"/>
  <c r="BK53" i="13"/>
  <c r="BC53" i="13"/>
  <c r="AU53" i="13"/>
  <c r="AM53" i="13"/>
  <c r="AE53" i="13"/>
  <c r="W53" i="13"/>
  <c r="O53" i="13"/>
  <c r="G53" i="13"/>
  <c r="BU53" i="13"/>
  <c r="X31" i="13"/>
  <c r="AF31" i="13"/>
  <c r="AN31" i="13"/>
  <c r="AV31" i="13"/>
  <c r="BD31" i="13"/>
  <c r="BL31" i="13"/>
  <c r="BT31" i="13"/>
  <c r="CB31" i="13"/>
  <c r="CJ31" i="13"/>
  <c r="CR31" i="13"/>
  <c r="Y31" i="13"/>
  <c r="AG31" i="13"/>
  <c r="AO31" i="13"/>
  <c r="AW31" i="13"/>
  <c r="BE31" i="13"/>
  <c r="BM31" i="13"/>
  <c r="BU31" i="13"/>
  <c r="CC31" i="13"/>
  <c r="CK31" i="13"/>
  <c r="CS31" i="13"/>
  <c r="Z31" i="13"/>
  <c r="AH31" i="13"/>
  <c r="AP31" i="13"/>
  <c r="AX31" i="13"/>
  <c r="BF31" i="13"/>
  <c r="BN31" i="13"/>
  <c r="BV31" i="13"/>
  <c r="CD31" i="13"/>
  <c r="CL31" i="13"/>
  <c r="CT31" i="13"/>
  <c r="AA31" i="13"/>
  <c r="AQ31" i="13"/>
  <c r="AY31" i="13"/>
  <c r="BO31" i="13"/>
  <c r="BW31" i="13"/>
  <c r="CM31" i="13"/>
  <c r="AB31" i="13"/>
  <c r="AR31" i="13"/>
  <c r="BH31" i="13"/>
  <c r="BX31" i="13"/>
  <c r="CF31" i="13"/>
  <c r="U31" i="13"/>
  <c r="AC31" i="13"/>
  <c r="AK31" i="13"/>
  <c r="AS31" i="13"/>
  <c r="BA31" i="13"/>
  <c r="BI31" i="13"/>
  <c r="BQ31" i="13"/>
  <c r="BY31" i="13"/>
  <c r="CG31" i="13"/>
  <c r="CO31" i="13"/>
  <c r="S31" i="13"/>
  <c r="AI31" i="13"/>
  <c r="BG31" i="13"/>
  <c r="CE31" i="13"/>
  <c r="CU31" i="13"/>
  <c r="T31" i="13"/>
  <c r="AJ31" i="13"/>
  <c r="AZ31" i="13"/>
  <c r="BP31" i="13"/>
  <c r="CN31" i="13"/>
  <c r="V31" i="13"/>
  <c r="AD31" i="13"/>
  <c r="AL31" i="13"/>
  <c r="AT31" i="13"/>
  <c r="BB31" i="13"/>
  <c r="BJ31" i="13"/>
  <c r="BR31" i="13"/>
  <c r="BZ31" i="13"/>
  <c r="CH31" i="13"/>
  <c r="CP31" i="13"/>
  <c r="W31" i="13"/>
  <c r="AE31" i="13"/>
  <c r="AM31" i="13"/>
  <c r="AU31" i="13"/>
  <c r="BC31" i="13"/>
  <c r="BK31" i="13"/>
  <c r="BS31" i="13"/>
  <c r="CA31" i="13"/>
  <c r="CI31" i="13"/>
  <c r="CQ31" i="13"/>
  <c r="C45" i="13" l="1"/>
  <c r="BX45" i="13"/>
  <c r="BI45" i="13"/>
  <c r="CL45" i="13"/>
  <c r="F45" i="13"/>
  <c r="BR45" i="13"/>
  <c r="O45" i="13"/>
  <c r="CA45" i="13"/>
  <c r="AF45" i="13"/>
  <c r="AQ45" i="13"/>
  <c r="BA45" i="13"/>
  <c r="CF45" i="13"/>
  <c r="X45" i="13"/>
  <c r="AY45" i="13"/>
  <c r="BQ45" i="13"/>
  <c r="N45" i="13"/>
  <c r="W45" i="13"/>
  <c r="BL45" i="13"/>
  <c r="CE45" i="13"/>
  <c r="M45" i="13"/>
  <c r="BY45" i="13"/>
  <c r="AI45" i="13"/>
  <c r="V45" i="13"/>
  <c r="CH45" i="13"/>
  <c r="AE45" i="13"/>
  <c r="CQ45" i="13"/>
  <c r="BT45" i="13"/>
  <c r="I45" i="13"/>
  <c r="BH45" i="13"/>
  <c r="S45" i="13"/>
  <c r="E45" i="13"/>
  <c r="K45" i="13"/>
  <c r="BZ45" i="13"/>
  <c r="CI45" i="13"/>
  <c r="CM45" i="13"/>
  <c r="AA45" i="13"/>
  <c r="T45" i="13"/>
  <c r="U45" i="13"/>
  <c r="CG45" i="13"/>
  <c r="BO45" i="13"/>
  <c r="AD45" i="13"/>
  <c r="CP45" i="13"/>
  <c r="AM45" i="13"/>
  <c r="BW45" i="13"/>
  <c r="CB45" i="13"/>
  <c r="AO45" i="13"/>
  <c r="G45" i="13"/>
  <c r="Z45" i="13"/>
  <c r="AC45" i="13"/>
  <c r="CU45" i="13"/>
  <c r="AU45" i="13"/>
  <c r="AX45" i="13"/>
  <c r="AJ45" i="13"/>
  <c r="AK45" i="13"/>
  <c r="J45" i="13"/>
  <c r="D45" i="13"/>
  <c r="AT45" i="13"/>
  <c r="L45" i="13"/>
  <c r="BC45" i="13"/>
  <c r="H45" i="13"/>
  <c r="CR45" i="13"/>
  <c r="BM45" i="13"/>
  <c r="CD45" i="13"/>
  <c r="BF45" i="13"/>
  <c r="BJ45" i="13"/>
  <c r="BS45" i="13"/>
  <c r="AB45" i="13"/>
  <c r="CO45" i="13"/>
  <c r="AL45" i="13"/>
  <c r="BG45" i="13"/>
  <c r="BP45" i="13"/>
  <c r="CJ45" i="13"/>
  <c r="AW45" i="13"/>
  <c r="BV45" i="13"/>
  <c r="AZ45" i="13"/>
  <c r="AS45" i="13"/>
  <c r="AH45" i="13"/>
  <c r="AR45" i="13"/>
  <c r="BB45" i="13"/>
  <c r="CN45" i="13"/>
  <c r="BK45" i="13"/>
  <c r="P45" i="13"/>
  <c r="CT45" i="13"/>
  <c r="BU45" i="13"/>
  <c r="CY17" i="13"/>
  <c r="Z57" i="13" s="1"/>
  <c r="CY16" i="13"/>
  <c r="CF56" i="13" s="1"/>
  <c r="CY14" i="13"/>
  <c r="BY54" i="13" s="1"/>
  <c r="CY12" i="13"/>
  <c r="BE45" i="13"/>
  <c r="AN45" i="13"/>
  <c r="R45" i="13"/>
  <c r="Q45" i="13"/>
  <c r="CC45" i="13"/>
  <c r="AV45" i="13"/>
  <c r="AP45" i="13"/>
  <c r="Y45" i="13"/>
  <c r="CK45" i="13"/>
  <c r="BD45" i="13"/>
  <c r="BN45" i="13"/>
  <c r="AG45" i="13"/>
  <c r="BK58" i="13"/>
  <c r="BZ58" i="13"/>
  <c r="BJ58" i="13"/>
  <c r="AT58" i="13"/>
  <c r="CA58" i="13"/>
  <c r="BS58" i="13"/>
  <c r="BC58" i="13"/>
  <c r="AU58" i="13"/>
  <c r="AM58" i="13"/>
  <c r="AE58" i="13"/>
  <c r="BR58" i="13"/>
  <c r="AP58" i="13"/>
  <c r="CH58" i="13"/>
  <c r="CP58" i="13"/>
  <c r="BB58" i="13"/>
  <c r="AL58" i="13"/>
  <c r="BX58" i="13"/>
  <c r="BQ58" i="13"/>
  <c r="AV58" i="13"/>
  <c r="AO58" i="13"/>
  <c r="AH58" i="13"/>
  <c r="CM58" i="13"/>
  <c r="CJ58" i="13"/>
  <c r="CD58" i="13"/>
  <c r="CR58" i="13"/>
  <c r="CE58" i="13"/>
  <c r="CU58" i="13"/>
  <c r="CF58" i="13"/>
  <c r="BY58" i="13"/>
  <c r="BD58" i="13"/>
  <c r="AW58" i="13"/>
  <c r="AX58" i="13"/>
  <c r="AI58" i="13"/>
  <c r="AS58" i="13"/>
  <c r="BO58" i="13"/>
  <c r="BA58" i="13"/>
  <c r="CK58" i="13"/>
  <c r="BI58" i="13"/>
  <c r="CS58" i="13"/>
  <c r="CN58" i="13"/>
  <c r="CG58" i="13"/>
  <c r="BL58" i="13"/>
  <c r="BE58" i="13"/>
  <c r="BF58" i="13"/>
  <c r="AQ58" i="13"/>
  <c r="CQ58" i="13"/>
  <c r="AN58" i="13"/>
  <c r="AJ58" i="13"/>
  <c r="CO58" i="13"/>
  <c r="BT58" i="13"/>
  <c r="BM58" i="13"/>
  <c r="BN58" i="13"/>
  <c r="AY58" i="13"/>
  <c r="AZ58" i="13"/>
  <c r="BH58" i="13"/>
  <c r="AF58" i="13"/>
  <c r="BW58" i="13"/>
  <c r="BP58" i="13"/>
  <c r="AG58" i="13"/>
  <c r="AR58" i="13"/>
  <c r="AK58" i="13"/>
  <c r="CI58" i="13"/>
  <c r="CB58" i="13"/>
  <c r="BU58" i="13"/>
  <c r="BV58" i="13"/>
  <c r="BG58" i="13"/>
  <c r="CC58" i="13"/>
  <c r="CL58" i="13"/>
  <c r="CT58" i="13"/>
  <c r="CY15" i="13"/>
  <c r="CG54" i="13"/>
  <c r="AS54" i="13"/>
  <c r="M54" i="13"/>
  <c r="CF54" i="13"/>
  <c r="CO54" i="13"/>
  <c r="BA54" i="13"/>
  <c r="U54" i="13"/>
  <c r="E54" i="13"/>
  <c r="W54" i="13"/>
  <c r="CI54" i="13"/>
  <c r="X54" i="13"/>
  <c r="CK54" i="13"/>
  <c r="CU54" i="13"/>
  <c r="AE54" i="13"/>
  <c r="CQ54" i="13"/>
  <c r="AF54" i="13"/>
  <c r="AG54" i="13"/>
  <c r="CE54" i="13"/>
  <c r="AL54" i="13"/>
  <c r="AM54" i="13"/>
  <c r="AN54" i="13"/>
  <c r="CM54" i="13"/>
  <c r="AV54" i="13"/>
  <c r="AW54" i="13"/>
  <c r="AX54" i="13"/>
  <c r="CC54" i="13"/>
  <c r="BO54" i="13"/>
  <c r="BD54" i="13"/>
  <c r="AQ54" i="13"/>
  <c r="BZ54" i="13"/>
  <c r="O54" i="13"/>
  <c r="BK54" i="13"/>
  <c r="BL54" i="13"/>
  <c r="AY54" i="13"/>
  <c r="CB54" i="13"/>
  <c r="F54" i="13"/>
  <c r="BR54" i="13"/>
  <c r="G54" i="13"/>
  <c r="BS54" i="13"/>
  <c r="I54" i="13"/>
  <c r="BU54" i="13"/>
  <c r="J54" i="13"/>
  <c r="BV54" i="13"/>
  <c r="BG54" i="13"/>
  <c r="CA54" i="13"/>
  <c r="R54" i="13"/>
  <c r="C54" i="13"/>
  <c r="BC54" i="13" l="1"/>
  <c r="AU54" i="13"/>
  <c r="S54" i="13"/>
  <c r="BW54" i="13"/>
  <c r="CH54" i="13"/>
  <c r="D54" i="13"/>
  <c r="BI54" i="13"/>
  <c r="BB54" i="13"/>
  <c r="AT54" i="13"/>
  <c r="CS54" i="13"/>
  <c r="K54" i="13"/>
  <c r="V54" i="13"/>
  <c r="CN54" i="13"/>
  <c r="BQ54" i="13"/>
  <c r="CL54" i="13"/>
  <c r="L54" i="13"/>
  <c r="AR54" i="13"/>
  <c r="BJ54" i="13"/>
  <c r="CD54" i="13"/>
  <c r="AO54" i="13"/>
  <c r="CR54" i="13"/>
  <c r="Z54" i="13"/>
  <c r="BX54" i="13"/>
  <c r="BP54" i="13"/>
  <c r="BP56" i="13"/>
  <c r="BV56" i="13"/>
  <c r="P56" i="13"/>
  <c r="BK56" i="13"/>
  <c r="H56" i="13"/>
  <c r="AK56" i="13"/>
  <c r="AD56" i="13"/>
  <c r="AN56" i="13"/>
  <c r="CK56" i="13"/>
  <c r="AH56" i="13"/>
  <c r="AU56" i="13"/>
  <c r="Y56" i="13"/>
  <c r="AP56" i="13"/>
  <c r="T56" i="13"/>
  <c r="BH56" i="13"/>
  <c r="CH56" i="13"/>
  <c r="BO56" i="13"/>
  <c r="CP56" i="13"/>
  <c r="BF56" i="13"/>
  <c r="CG56" i="13"/>
  <c r="BN56" i="13"/>
  <c r="AY56" i="13"/>
  <c r="BJ56" i="13"/>
  <c r="AL56" i="13"/>
  <c r="AG56" i="13"/>
  <c r="CO56" i="13"/>
  <c r="S56" i="13"/>
  <c r="BW56" i="13"/>
  <c r="AM56" i="13"/>
  <c r="BS56" i="13"/>
  <c r="L56" i="13"/>
  <c r="G56" i="13"/>
  <c r="BI56" i="13"/>
  <c r="N56" i="13"/>
  <c r="AC56" i="13"/>
  <c r="CS56" i="13"/>
  <c r="Q54" i="13"/>
  <c r="BT54" i="13"/>
  <c r="BN54" i="13"/>
  <c r="BF54" i="13"/>
  <c r="N54" i="13"/>
  <c r="AA54" i="13"/>
  <c r="CT54" i="13"/>
  <c r="CP54" i="13"/>
  <c r="Y54" i="13"/>
  <c r="AB54" i="13"/>
  <c r="AJ54" i="13"/>
  <c r="AC54" i="13"/>
  <c r="P54" i="13"/>
  <c r="H54" i="13"/>
  <c r="BM54" i="13"/>
  <c r="BE54" i="13"/>
  <c r="AI54" i="13"/>
  <c r="AP54" i="13"/>
  <c r="AH54" i="13"/>
  <c r="AD54" i="13"/>
  <c r="CJ54" i="13"/>
  <c r="AZ54" i="13"/>
  <c r="BH54" i="13"/>
  <c r="AK54" i="13"/>
  <c r="T54" i="13"/>
  <c r="AC57" i="13"/>
  <c r="AG57" i="13"/>
  <c r="CD57" i="13"/>
  <c r="AU57" i="13"/>
  <c r="R57" i="13"/>
  <c r="X57" i="13"/>
  <c r="CG57" i="13"/>
  <c r="CC57" i="13"/>
  <c r="BJ57" i="13"/>
  <c r="BN57" i="13"/>
  <c r="BB57" i="13"/>
  <c r="AX57" i="13"/>
  <c r="AH57" i="13"/>
  <c r="AW57" i="13"/>
  <c r="AR57" i="13"/>
  <c r="BS57" i="13"/>
  <c r="CL57" i="13"/>
  <c r="H57" i="13"/>
  <c r="U57" i="13"/>
  <c r="Q57" i="13"/>
  <c r="BY57" i="13"/>
  <c r="BU57" i="13"/>
  <c r="BQ57" i="13"/>
  <c r="BM57" i="13"/>
  <c r="BE57" i="13"/>
  <c r="CP57" i="13"/>
  <c r="AY57" i="13"/>
  <c r="CN57" i="13"/>
  <c r="BC57" i="13"/>
  <c r="BG57" i="13"/>
  <c r="BL57" i="13"/>
  <c r="AQ57" i="13"/>
  <c r="O57" i="13"/>
  <c r="M57" i="13"/>
  <c r="AF57" i="13"/>
  <c r="AE57" i="13"/>
  <c r="P57" i="13"/>
  <c r="AO57" i="13"/>
  <c r="BZ57" i="13"/>
  <c r="AA57" i="13"/>
  <c r="CS57" i="13"/>
  <c r="T57" i="13"/>
  <c r="V57" i="13"/>
  <c r="BX57" i="13"/>
  <c r="CJ57" i="13"/>
  <c r="BP57" i="13"/>
  <c r="AT57" i="13"/>
  <c r="J57" i="13"/>
  <c r="BR57" i="13"/>
  <c r="AD57" i="13"/>
  <c r="AM57" i="13"/>
  <c r="K57" i="13"/>
  <c r="C57" i="13"/>
  <c r="AB57" i="13"/>
  <c r="CQ57" i="13"/>
  <c r="G57" i="13"/>
  <c r="CF57" i="13"/>
  <c r="I57" i="13"/>
  <c r="CR57" i="13"/>
  <c r="BA57" i="13"/>
  <c r="CI57" i="13"/>
  <c r="AI57" i="13"/>
  <c r="N57" i="13"/>
  <c r="CT57" i="13"/>
  <c r="BD57" i="13"/>
  <c r="BV57" i="13"/>
  <c r="AK57" i="13"/>
  <c r="L57" i="13"/>
  <c r="CH57" i="13"/>
  <c r="D57" i="13"/>
  <c r="BI57" i="13"/>
  <c r="CA57" i="13"/>
  <c r="F57" i="13"/>
  <c r="AS57" i="13"/>
  <c r="CB57" i="13"/>
  <c r="CM57" i="13"/>
  <c r="BT57" i="13"/>
  <c r="E57" i="13"/>
  <c r="AZ57" i="13"/>
  <c r="W57" i="13"/>
  <c r="AL57" i="13"/>
  <c r="CO57" i="13"/>
  <c r="CK57" i="13"/>
  <c r="BK57" i="13"/>
  <c r="CE57" i="13"/>
  <c r="CU57" i="13"/>
  <c r="BF57" i="13"/>
  <c r="AJ57" i="13"/>
  <c r="AP57" i="13"/>
  <c r="BH57" i="13"/>
  <c r="Y57" i="13"/>
  <c r="S57" i="13"/>
  <c r="AV57" i="13"/>
  <c r="BW57" i="13"/>
  <c r="AN57" i="13"/>
  <c r="BO57" i="13"/>
  <c r="AT56" i="13"/>
  <c r="C56" i="13"/>
  <c r="D56" i="13"/>
  <c r="V56" i="13"/>
  <c r="BL56" i="13"/>
  <c r="AR56" i="13"/>
  <c r="BD56" i="13"/>
  <c r="AJ56" i="13"/>
  <c r="CC56" i="13"/>
  <c r="U56" i="13"/>
  <c r="AW56" i="13"/>
  <c r="BB56" i="13"/>
  <c r="K56" i="13"/>
  <c r="R56" i="13"/>
  <c r="BE56" i="13"/>
  <c r="J56" i="13"/>
  <c r="CD56" i="13"/>
  <c r="CQ56" i="13"/>
  <c r="CU56" i="13"/>
  <c r="CI56" i="13"/>
  <c r="CM56" i="13"/>
  <c r="Q56" i="13"/>
  <c r="CN56" i="13"/>
  <c r="CB56" i="13"/>
  <c r="Z56" i="13"/>
  <c r="BQ56" i="13"/>
  <c r="CJ56" i="13"/>
  <c r="BG56" i="13"/>
  <c r="AS56" i="13"/>
  <c r="AE56" i="13"/>
  <c r="AI56" i="13"/>
  <c r="W56" i="13"/>
  <c r="AA56" i="13"/>
  <c r="AV56" i="13"/>
  <c r="AB56" i="13"/>
  <c r="BA56" i="13"/>
  <c r="BY56" i="13"/>
  <c r="E56" i="13"/>
  <c r="X56" i="13"/>
  <c r="AO56" i="13"/>
  <c r="AZ56" i="13"/>
  <c r="AX56" i="13"/>
  <c r="CR56" i="13"/>
  <c r="BR56" i="13"/>
  <c r="BM56" i="13"/>
  <c r="CA56" i="13"/>
  <c r="CL56" i="13"/>
  <c r="BU56" i="13"/>
  <c r="M56" i="13"/>
  <c r="BX56" i="13"/>
  <c r="BC56" i="13"/>
  <c r="BT56" i="13"/>
  <c r="AQ56" i="13"/>
  <c r="BZ56" i="13"/>
  <c r="CT56" i="13"/>
  <c r="F56" i="13"/>
  <c r="AF56" i="13"/>
  <c r="O56" i="13"/>
  <c r="CE56" i="13"/>
  <c r="I56" i="13"/>
  <c r="CO52" i="13"/>
  <c r="AL52" i="13"/>
  <c r="BS52" i="13"/>
  <c r="AN52" i="13"/>
  <c r="BM52" i="13"/>
  <c r="Z52" i="13"/>
  <c r="BO52" i="13"/>
  <c r="AJ52" i="13"/>
  <c r="AG52" i="13"/>
  <c r="BA52" i="13"/>
  <c r="BY52" i="13"/>
  <c r="AM52" i="13"/>
  <c r="BT52" i="13"/>
  <c r="BN52" i="13"/>
  <c r="BU52" i="13"/>
  <c r="BP52" i="13"/>
  <c r="CG52" i="13"/>
  <c r="AU52" i="13"/>
  <c r="CB52" i="13"/>
  <c r="CD52" i="13"/>
  <c r="CS52" i="13"/>
  <c r="BX52" i="13"/>
  <c r="V52" i="13"/>
  <c r="BC52" i="13"/>
  <c r="X52" i="13"/>
  <c r="AO52" i="13"/>
  <c r="AY52" i="13"/>
  <c r="CF52" i="13"/>
  <c r="CP52" i="13"/>
  <c r="AF52" i="13"/>
  <c r="BE52" i="13"/>
  <c r="BG52" i="13"/>
  <c r="AT52" i="13"/>
  <c r="CA52" i="13"/>
  <c r="AV52" i="13"/>
  <c r="CC52" i="13"/>
  <c r="AH52" i="13"/>
  <c r="BW52" i="13"/>
  <c r="AR52" i="13"/>
  <c r="BV52" i="13"/>
  <c r="BI52" i="13"/>
  <c r="AX52" i="13"/>
  <c r="BH52" i="13"/>
  <c r="AQ52" i="13"/>
  <c r="AK52" i="13"/>
  <c r="BK52" i="13"/>
  <c r="CN52" i="13"/>
  <c r="BB52" i="13"/>
  <c r="W52" i="13"/>
  <c r="CI52" i="13"/>
  <c r="BD52" i="13"/>
  <c r="CK52" i="13"/>
  <c r="AP52" i="13"/>
  <c r="S52" i="13"/>
  <c r="CE52" i="13"/>
  <c r="Y52" i="13"/>
  <c r="AZ52" i="13"/>
  <c r="BQ52" i="13"/>
  <c r="CM52" i="13"/>
  <c r="AW52" i="13"/>
  <c r="BF52" i="13"/>
  <c r="BR52" i="13"/>
  <c r="AI52" i="13"/>
  <c r="BZ52" i="13"/>
  <c r="AC52" i="13"/>
  <c r="CH52" i="13"/>
  <c r="CJ52" i="13"/>
  <c r="CL52" i="13"/>
  <c r="T52" i="13"/>
  <c r="AD52" i="13"/>
  <c r="CR52" i="13"/>
  <c r="CT52" i="13"/>
  <c r="AB52" i="13"/>
  <c r="AS52" i="13"/>
  <c r="BJ52" i="13"/>
  <c r="AE52" i="13"/>
  <c r="CQ52" i="13"/>
  <c r="BL52" i="13"/>
  <c r="AA52" i="13"/>
  <c r="CU52" i="13"/>
  <c r="U52" i="13"/>
  <c r="BQ55" i="13"/>
  <c r="M55" i="13"/>
  <c r="CO55" i="13"/>
  <c r="AS55" i="13"/>
  <c r="E55" i="13"/>
  <c r="BY55" i="13"/>
  <c r="U55" i="13"/>
  <c r="BA55" i="13"/>
  <c r="BI55" i="13"/>
  <c r="BI59" i="13" s="1"/>
  <c r="AC55" i="13"/>
  <c r="CG55" i="13"/>
  <c r="CG59" i="13" s="1"/>
  <c r="AK55" i="13"/>
  <c r="AI55" i="13"/>
  <c r="CU55" i="13"/>
  <c r="T55" i="13"/>
  <c r="CF55" i="13"/>
  <c r="BB55" i="13"/>
  <c r="BC55" i="13"/>
  <c r="AN55" i="13"/>
  <c r="Q55" i="13"/>
  <c r="CC55" i="13"/>
  <c r="AP55" i="13"/>
  <c r="BD55" i="13"/>
  <c r="CS55" i="13"/>
  <c r="AD55" i="13"/>
  <c r="CQ55" i="13"/>
  <c r="CB55" i="13"/>
  <c r="CD55" i="13"/>
  <c r="S55" i="13"/>
  <c r="D55" i="13"/>
  <c r="D59" i="13" s="1"/>
  <c r="AM55" i="13"/>
  <c r="Z55" i="13"/>
  <c r="AA55" i="13"/>
  <c r="L55" i="13"/>
  <c r="CR55" i="13"/>
  <c r="BU55" i="13"/>
  <c r="AH55" i="13"/>
  <c r="AH59" i="13" s="1"/>
  <c r="AQ55" i="13"/>
  <c r="AB55" i="13"/>
  <c r="CN55" i="13"/>
  <c r="BJ55" i="13"/>
  <c r="BK55" i="13"/>
  <c r="AV55" i="13"/>
  <c r="Y55" i="13"/>
  <c r="CK55" i="13"/>
  <c r="AX55" i="13"/>
  <c r="AY55" i="13"/>
  <c r="AJ55" i="13"/>
  <c r="BR55" i="13"/>
  <c r="G55" i="13"/>
  <c r="BS55" i="13"/>
  <c r="AG55" i="13"/>
  <c r="BF55" i="13"/>
  <c r="CT55" i="13"/>
  <c r="BH55" i="13"/>
  <c r="P55" i="13"/>
  <c r="P59" i="13" s="1"/>
  <c r="CE55" i="13"/>
  <c r="BP55" i="13"/>
  <c r="CJ55" i="13"/>
  <c r="CL55" i="13"/>
  <c r="AT55" i="13"/>
  <c r="AU55" i="13"/>
  <c r="AF55" i="13"/>
  <c r="BG55" i="13"/>
  <c r="AR55" i="13"/>
  <c r="N55" i="13"/>
  <c r="N59" i="13" s="1"/>
  <c r="BZ55" i="13"/>
  <c r="O55" i="13"/>
  <c r="CA55" i="13"/>
  <c r="BL55" i="13"/>
  <c r="AO55" i="13"/>
  <c r="BN55" i="13"/>
  <c r="C55" i="13"/>
  <c r="BO55" i="13"/>
  <c r="AZ55" i="13"/>
  <c r="V55" i="13"/>
  <c r="CH55" i="13"/>
  <c r="W55" i="13"/>
  <c r="CI55" i="13"/>
  <c r="CI59" i="13" s="1"/>
  <c r="H55" i="13"/>
  <c r="BT55" i="13"/>
  <c r="AW55" i="13"/>
  <c r="J55" i="13"/>
  <c r="BV55" i="13"/>
  <c r="K55" i="13"/>
  <c r="BW55" i="13"/>
  <c r="BW59" i="13" s="1"/>
  <c r="CP55" i="13"/>
  <c r="AE55" i="13"/>
  <c r="BE55" i="13"/>
  <c r="R55" i="13"/>
  <c r="R59" i="13" s="1"/>
  <c r="AL55" i="13"/>
  <c r="X55" i="13"/>
  <c r="X59" i="13" s="1"/>
  <c r="BM55" i="13"/>
  <c r="CM55" i="13"/>
  <c r="BX55" i="13"/>
  <c r="I55" i="13"/>
  <c r="F55" i="13"/>
  <c r="O59" i="13" l="1"/>
  <c r="AV59" i="13"/>
  <c r="AN59" i="13"/>
  <c r="AL59" i="13"/>
  <c r="G59" i="13"/>
  <c r="C59" i="13"/>
  <c r="BQ59" i="13"/>
  <c r="CJ59" i="13"/>
  <c r="AB59" i="13"/>
  <c r="K59" i="13"/>
  <c r="L59" i="13"/>
  <c r="AC59" i="13"/>
  <c r="BK59" i="13"/>
  <c r="BT59" i="13"/>
  <c r="BO59" i="13"/>
  <c r="BX59" i="13"/>
  <c r="AG59" i="13"/>
  <c r="CR59" i="13"/>
  <c r="CO59" i="13"/>
  <c r="U59" i="13"/>
  <c r="AZ59" i="13"/>
  <c r="M59" i="13"/>
  <c r="BS59" i="13"/>
  <c r="CQ59" i="13"/>
  <c r="BR59" i="13"/>
  <c r="AK59" i="13"/>
  <c r="AE59" i="13"/>
  <c r="BA59" i="13"/>
  <c r="BJ59" i="13"/>
  <c r="AY59" i="13"/>
  <c r="AM59" i="13"/>
  <c r="AW59" i="13"/>
  <c r="AU59" i="13"/>
  <c r="AX59" i="13"/>
  <c r="BY59" i="13"/>
  <c r="CM59" i="13"/>
  <c r="CH59" i="13"/>
  <c r="CK59" i="13"/>
  <c r="CL59" i="13"/>
  <c r="CD59" i="13"/>
  <c r="AS59" i="13"/>
  <c r="I59" i="13"/>
  <c r="H59" i="13"/>
  <c r="CS59" i="13"/>
  <c r="CF59" i="13"/>
  <c r="CP59" i="13"/>
  <c r="BH59" i="13"/>
  <c r="BD59" i="13"/>
  <c r="T59" i="13"/>
  <c r="AD59" i="13"/>
  <c r="BL59" i="13"/>
  <c r="AQ59" i="13"/>
  <c r="AP59" i="13"/>
  <c r="BM59" i="13"/>
  <c r="AT59" i="13"/>
  <c r="BF59" i="13"/>
  <c r="CC59" i="13"/>
  <c r="F59" i="13"/>
  <c r="AO59" i="13"/>
  <c r="W59" i="13"/>
  <c r="CA59" i="13"/>
  <c r="E59" i="13"/>
  <c r="AR59" i="13"/>
  <c r="BU59" i="13"/>
  <c r="Q59" i="13"/>
  <c r="J59" i="13"/>
  <c r="BZ59" i="13"/>
  <c r="CB59" i="13"/>
  <c r="BC59" i="13"/>
  <c r="AA59" i="13"/>
  <c r="BN59" i="13"/>
  <c r="BG59" i="13"/>
  <c r="AJ59" i="13"/>
  <c r="CN59" i="13"/>
  <c r="Z59" i="13"/>
  <c r="CE59" i="13"/>
  <c r="AF59" i="13"/>
  <c r="BP59" i="13"/>
  <c r="BB59" i="13"/>
  <c r="CT59" i="13"/>
  <c r="CU59" i="13"/>
  <c r="BE59" i="13"/>
  <c r="S59" i="13"/>
  <c r="AI59" i="13"/>
  <c r="BV59" i="13"/>
  <c r="V59" i="13"/>
  <c r="Y59" i="13"/>
</calcChain>
</file>

<file path=xl/sharedStrings.xml><?xml version="1.0" encoding="utf-8"?>
<sst xmlns="http://schemas.openxmlformats.org/spreadsheetml/2006/main" count="530" uniqueCount="207">
  <si>
    <t>Eurostat</t>
  </si>
  <si>
    <t xml:space="preserve"> </t>
  </si>
  <si>
    <t>III</t>
  </si>
  <si>
    <t>I</t>
  </si>
  <si>
    <t>II</t>
  </si>
  <si>
    <t>IV</t>
  </si>
  <si>
    <t>Full description</t>
  </si>
  <si>
    <t>Unit</t>
  </si>
  <si>
    <t>Source</t>
  </si>
  <si>
    <t>Indicator</t>
  </si>
  <si>
    <t>Core inflation</t>
  </si>
  <si>
    <t>Average wage</t>
  </si>
  <si>
    <t>Unemployment rate</t>
  </si>
  <si>
    <t>Employment rate</t>
  </si>
  <si>
    <t>Vacancies</t>
  </si>
  <si>
    <t>Capacity utilization</t>
  </si>
  <si>
    <t>Demand in construction</t>
  </si>
  <si>
    <t>Demand in industry</t>
  </si>
  <si>
    <t>Demand in services</t>
  </si>
  <si>
    <t>Economic sentiment</t>
  </si>
  <si>
    <t>Construction survey: 'insufficient demand' as the main factor limiting building activity</t>
  </si>
  <si>
    <t>Industry survey: 'insufficient demand' as the main factor currently limiting production</t>
  </si>
  <si>
    <t>Services survey: 'insufficient demand' as the main factor currently limiting business</t>
  </si>
  <si>
    <t>Current level of capacity utilization in manufacturing industry</t>
  </si>
  <si>
    <t>HICP excluding energy, food, alcohol and tobacco</t>
  </si>
  <si>
    <t>Average monthly gross wages, average of economic activities</t>
  </si>
  <si>
    <t>Unemployment rate, population aged 15-74</t>
  </si>
  <si>
    <t>Employment rate, population aged 15-74</t>
  </si>
  <si>
    <t>Number of job vacancies, economic activities total</t>
  </si>
  <si>
    <t>Economic Sentiment Indicator, composite indicator made up of five sectoral confidence indicators</t>
  </si>
  <si>
    <t>%, seasonally adjusted</t>
  </si>
  <si>
    <t>% change y-o-y, quarter = 3 month average</t>
  </si>
  <si>
    <t>% change y-o-y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</si>
  <si>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</si>
  <si>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</si>
  <si>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</si>
  <si>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</si>
  <si>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</si>
  <si>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</si>
  <si>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</si>
  <si>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</si>
  <si>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</si>
  <si>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</si>
  <si>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</si>
  <si>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</si>
  <si>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</si>
  <si>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</si>
  <si>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</si>
  <si>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</si>
  <si>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</si>
  <si>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</si>
  <si>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</si>
  <si>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</si>
  <si>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</si>
  <si>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</si>
  <si>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</si>
  <si>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</si>
  <si>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</si>
  <si>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</si>
  <si>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</si>
  <si>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</si>
  <si>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</si>
  <si>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</si>
  <si>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</si>
  <si>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</si>
  <si>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</si>
  <si>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</si>
  <si>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</si>
  <si>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</si>
  <si>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</si>
  <si>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</si>
  <si>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</si>
  <si>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</si>
  <si>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</si>
  <si>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</si>
  <si>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</si>
  <si>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</si>
  <si>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</si>
  <si>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</si>
  <si>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</si>
  <si>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</si>
  <si>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</si>
  <si>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</si>
  <si>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</si>
  <si>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</si>
  <si>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</si>
  <si>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</si>
  <si>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</si>
  <si>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</si>
  <si>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</si>
  <si>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mean</t>
  </si>
  <si>
    <t>variance</t>
  </si>
  <si>
    <t>st. deviation</t>
  </si>
  <si>
    <t>Composite indicator</t>
  </si>
  <si>
    <t>Table 1</t>
  </si>
  <si>
    <t>Table 2</t>
  </si>
  <si>
    <t>Table 3</t>
  </si>
  <si>
    <t>Table 4</t>
  </si>
  <si>
    <t>Statistics Latvia</t>
  </si>
  <si>
    <t>Level, quarter = 3 month average</t>
  </si>
  <si>
    <t>2018Q2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</si>
  <si>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</si>
  <si>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</si>
  <si>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</si>
  <si>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</si>
  <si>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</si>
  <si>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</si>
  <si>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</si>
  <si>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</si>
  <si>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</si>
  <si>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</si>
  <si>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</si>
  <si>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</si>
  <si>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</si>
  <si>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</si>
  <si>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</si>
  <si>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</si>
  <si>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Direct source</t>
  </si>
  <si>
    <t>Pamatinflācija</t>
  </si>
  <si>
    <t>Vidējā alga</t>
  </si>
  <si>
    <t>Bezdarba līmenis</t>
  </si>
  <si>
    <t>Nodarbinātības līmenis</t>
  </si>
  <si>
    <t>Vakances</t>
  </si>
  <si>
    <t>Jaudu noslodze</t>
  </si>
  <si>
    <t>Ekonomikas sentiments</t>
  </si>
  <si>
    <t>Rādītājs</t>
  </si>
  <si>
    <t>n</t>
  </si>
  <si>
    <t>Tirdzniecības bilance</t>
  </si>
  <si>
    <t>Tekošā konta bilance</t>
  </si>
  <si>
    <t>Mājokļu cenas</t>
  </si>
  <si>
    <t>Trade balance</t>
  </si>
  <si>
    <t>Current account balance</t>
  </si>
  <si>
    <t>House price index</t>
  </si>
  <si>
    <t>Current account</t>
  </si>
  <si>
    <t>Total, at the end of each quarter</t>
  </si>
  <si>
    <t>2018Q3</t>
  </si>
  <si>
    <t>2018Q4</t>
  </si>
  <si>
    <t>% of employed to the total population of the same age group</t>
  </si>
  <si>
    <t>Pieprasījums būvniecības nozarē</t>
  </si>
  <si>
    <t>Pieprasījums apstrādes rūpniecības nozarē</t>
  </si>
  <si>
    <t>Pieprasījums pakalpojumu nozarēs</t>
  </si>
  <si>
    <t>% of enterprises, quarter = 3 month average</t>
  </si>
  <si>
    <t>% of enterprises, 4 quarters = 4 times a year</t>
  </si>
  <si>
    <t>Exports and imports by grouping of countries</t>
  </si>
  <si>
    <t>% of GDP, seasonally unadjusted</t>
  </si>
  <si>
    <t>% of active population, seasonally adjusted</t>
  </si>
  <si>
    <t>Bank of Latvia</t>
  </si>
  <si>
    <t>https://statdb.bank.lv/lb/Data.aspx?id=200</t>
  </si>
  <si>
    <t>House price</t>
  </si>
  <si>
    <t>Value of loans granted to the non-financial residents</t>
  </si>
  <si>
    <t>https://statdb.bank.lv/lb/Data.aspx?id=224</t>
  </si>
  <si>
    <t>Credits (non-financial residents)</t>
  </si>
  <si>
    <t>coef.</t>
  </si>
  <si>
    <t>Credit (non-financial residents)</t>
  </si>
  <si>
    <t>Kreditēšana (nefinanšu rezidenti)</t>
  </si>
  <si>
    <t>Instructions</t>
  </si>
  <si>
    <t>Instrukcija</t>
  </si>
  <si>
    <t xml:space="preserve">1. Datu sērijām tiek aprēķināta vidējā vērtība, dispersija un </t>
  </si>
  <si>
    <t>standartnovirze.</t>
  </si>
  <si>
    <t xml:space="preserve">2. Dati tiek normalizēti, atņemot vidējo vērtību un dalot ar </t>
  </si>
  <si>
    <t>3. Izmantojot nosacīto formatējumu, datu lauki tiek iekrāsoti,</t>
  </si>
  <si>
    <t>no mazākās līdz augstākai vērtībai ap ilgtermiņa vidējo.</t>
  </si>
  <si>
    <t xml:space="preserve">1. Calculate the mean, variance, and standard deviation of </t>
  </si>
  <si>
    <t>each data series.</t>
  </si>
  <si>
    <t>2. Normalise the data by substracting the mean and dividing</t>
  </si>
  <si>
    <t>standartnovirzi (4.tabula).</t>
  </si>
  <si>
    <t>by standard deviation (Table 4).</t>
  </si>
  <si>
    <t>3. Use Conditional Formating → New rule → 3-Color Scale from</t>
  </si>
  <si>
    <t>lowest to highest value to color the cells.</t>
  </si>
  <si>
    <t>2019Q1</t>
  </si>
  <si>
    <t>2019Q2</t>
  </si>
  <si>
    <t>2019Q3</t>
  </si>
  <si>
    <t>2019Q4</t>
  </si>
  <si>
    <t>2020Q1</t>
  </si>
  <si>
    <t>2020Q3</t>
  </si>
  <si>
    <t>2020Q2</t>
  </si>
  <si>
    <t>2020Q4</t>
  </si>
  <si>
    <t>Strādājošo mēneša vidējā darba samaksa un mediāna - Bruto/ Neto, Sektors, Rādītāji, Eiro, pārmaiņas un Laika periods. (stat.gov.lv)</t>
  </si>
  <si>
    <t>Nodarbinātie un nodarbinātības līmenis pa vecuma grupām un pēc dzimuma | Oficiālās statistikas portāls</t>
  </si>
  <si>
    <t>Brīvās darbvietas pa darbības veidiem ceturkšņa beigās | Oficiālās statistikas portāls</t>
  </si>
  <si>
    <t>Saimniecisko darbību ierobežojošie faktori būvniecībā pēc darbības veida (procentos no apsekoto uzņēmumu skaita) - Ierobežojošie faktori, Darbības veids (NACE 2.red.) un Laika periods. (stat.gov.lv)</t>
  </si>
  <si>
    <t>Ražošanu ierobežojošie faktori apstrādes rūpniecībā pa uzņēmumu lieluma grupām un pēc ražošanas pamatgrupējuma (procentos no apsekoto uzņēmumu skaita) - Ierobežojošie faktori, Uzņēmumu lieluma grupa un ražošanas pamatgrupējums un Laika periods. (stat.gov.lv)</t>
  </si>
  <si>
    <t>Saimniecisko darbību ierobežojošie faktori pakalpojumu sektorā (procentos no apsekoto uzņēmumu skaita) | Oficiālās statistikas portāls</t>
  </si>
  <si>
    <t>Ekonomikas sentimenta rādītājs (ilgtermiņa vidējais = 100) - Laika periods. (stat.gov.lv)</t>
  </si>
  <si>
    <t>Iekšzemes kopprodukta izlietojums (tūkst. eiro) - Koriģēšana, Vērtības, Rādītāji un Laika periods. (stat.gov.lv)</t>
  </si>
  <si>
    <t>https://stat.gov.lv/lv/statistikas-temas/tirdznieciba-pakalpojumi/areja-tirdznieciba/tabulas/atd100c-eksports-un-imports</t>
  </si>
  <si>
    <t>Mājokļa cenu indekss un pārmaiņas - Grupa, Rādītāji un Laika periods. (stat.gov.lv)</t>
  </si>
  <si>
    <t>2021Q1</t>
  </si>
  <si>
    <t>2021Q2</t>
  </si>
  <si>
    <t>2021Q3</t>
  </si>
  <si>
    <t>2021Q4</t>
  </si>
  <si>
    <t>Saliktais siltumkartes indekss</t>
  </si>
  <si>
    <t>Saliktais siltuma indikators</t>
  </si>
  <si>
    <t>Indikators</t>
  </si>
  <si>
    <t>2022Q1</t>
  </si>
  <si>
    <t>2022Q2</t>
  </si>
  <si>
    <t>Statistics | Eurostat (europa.eu)</t>
  </si>
  <si>
    <t>2022Q3</t>
  </si>
  <si>
    <t>2022Q4</t>
  </si>
  <si>
    <t>2023Q1</t>
  </si>
  <si>
    <t>2023Q2</t>
  </si>
  <si>
    <t>2023Q3</t>
  </si>
  <si>
    <t>2023Q4</t>
  </si>
  <si>
    <t>2024Q1</t>
  </si>
  <si>
    <t>Latvijas ekonomikas cikla siltuma karte, 2000 -2024 (q2)</t>
  </si>
  <si>
    <t>Lativan economy cycle heatmap, 2000-2024 (q2)</t>
  </si>
  <si>
    <t>2024Q2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</si>
</sst>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;;;"/>
    <numFmt numFmtId="167" formatCode="0.000"/>
    <numFmt numFmtId="168" formatCode="0.0000"/>
    <numFmt numFmtId="169" formatCode="_-* #,##0.000_-;\-* #,##0.000_-;_-* &quot;-&quot;??_-;_-@_-"/>
    <numFmt numFmtId="170" formatCode="_-* #,##0.0_-;\-* #,##0.0_-;_-* &quot;-&quot;??_-;_-@_-"/>
    <numFmt numFmtId="171" formatCode="#,##0.##########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0" tint="-0.499984740745262"/>
      <name val="Calibri"/>
      <family val="2"/>
      <charset val="186"/>
      <scheme val="minor"/>
    </font>
    <font>
      <b/>
      <sz val="10.5"/>
      <color rgb="FF0070C0"/>
      <name val="Calibri"/>
      <family val="2"/>
      <charset val="186"/>
      <scheme val="minor"/>
    </font>
    <font>
      <i/>
      <sz val="10.5"/>
      <color theme="1"/>
      <name val="Calibri"/>
      <family val="2"/>
      <scheme val="minor"/>
    </font>
    <font>
      <sz val="10.5"/>
      <color theme="0" tint="-0.499984740745262"/>
      <name val="Calibri"/>
      <family val="2"/>
      <scheme val="minor"/>
    </font>
    <font>
      <sz val="10.5"/>
      <color rgb="FFFF0000"/>
      <name val="Calibri"/>
      <family val="2"/>
      <scheme val="minor"/>
    </font>
    <font>
      <sz val="10.5"/>
      <color rgb="FF0070C0"/>
      <name val="Calibri"/>
      <family val="2"/>
      <scheme val="minor"/>
    </font>
    <font>
      <sz val="10.5"/>
      <color rgb="FF0070C0"/>
      <name val="Calibri"/>
      <family val="2"/>
      <charset val="186"/>
      <scheme val="minor"/>
    </font>
    <font>
      <i/>
      <sz val="10.5"/>
      <color rgb="FFFF0000"/>
      <name val="Calibri"/>
      <family val="2"/>
      <charset val="186"/>
      <scheme val="minor"/>
    </font>
    <font>
      <b/>
      <sz val="10.5"/>
      <color theme="1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0.5"/>
      <name val="Calibri"/>
      <family val="2"/>
      <charset val="186"/>
      <scheme val="minor"/>
    </font>
    <font>
      <b/>
      <sz val="10.5"/>
      <color theme="1"/>
      <name val="Calibri"/>
      <family val="2"/>
      <scheme val="minor"/>
    </font>
    <font>
      <b/>
      <sz val="10.5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i/>
      <sz val="10.5"/>
      <color theme="1"/>
      <name val="Calibri"/>
      <family val="2"/>
      <charset val="186"/>
      <scheme val="minor"/>
    </font>
    <font>
      <i/>
      <sz val="10.5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0.5"/>
      <color theme="0" tint="-0.499984740745262"/>
      <name val="Calibri"/>
      <family val="2"/>
      <charset val="186"/>
      <scheme val="minor"/>
    </font>
    <font>
      <sz val="1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0" fontId="6" fillId="2" borderId="0" xfId="0" applyFont="1" applyFill="1" applyAlignment="1">
      <alignment horizontal="center"/>
    </xf>
    <xf numFmtId="0" fontId="12" fillId="4" borderId="1" xfId="0" applyFont="1" applyFill="1" applyBorder="1"/>
    <xf numFmtId="0" fontId="2" fillId="2" borderId="0" xfId="0" applyFont="1" applyFill="1"/>
    <xf numFmtId="0" fontId="3" fillId="2" borderId="0" xfId="0" applyFont="1" applyFill="1"/>
    <xf numFmtId="0" fontId="13" fillId="2" borderId="0" xfId="2" applyFill="1"/>
    <xf numFmtId="0" fontId="0" fillId="4" borderId="1" xfId="0" applyFill="1" applyBorder="1"/>
    <xf numFmtId="0" fontId="2" fillId="5" borderId="0" xfId="0" applyFont="1" applyFill="1"/>
    <xf numFmtId="0" fontId="13" fillId="5" borderId="0" xfId="2" applyFill="1"/>
    <xf numFmtId="0" fontId="0" fillId="2" borderId="0" xfId="0" applyFill="1"/>
    <xf numFmtId="0" fontId="3" fillId="5" borderId="0" xfId="0" applyFont="1" applyFill="1"/>
    <xf numFmtId="0" fontId="0" fillId="5" borderId="0" xfId="0" applyFill="1"/>
    <xf numFmtId="0" fontId="4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5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5" borderId="0" xfId="0" applyFont="1" applyFill="1"/>
    <xf numFmtId="164" fontId="7" fillId="5" borderId="0" xfId="0" applyNumberFormat="1" applyFont="1" applyFill="1" applyAlignment="1">
      <alignment horizontal="center"/>
    </xf>
    <xf numFmtId="1" fontId="7" fillId="5" borderId="0" xfId="0" applyNumberFormat="1" applyFont="1" applyFill="1" applyAlignment="1">
      <alignment horizontal="center"/>
    </xf>
    <xf numFmtId="0" fontId="11" fillId="5" borderId="0" xfId="0" applyFont="1" applyFill="1"/>
    <xf numFmtId="0" fontId="9" fillId="5" borderId="0" xfId="0" applyFont="1" applyFill="1"/>
    <xf numFmtId="0" fontId="10" fillId="5" borderId="0" xfId="0" applyFont="1" applyFill="1"/>
    <xf numFmtId="0" fontId="12" fillId="5" borderId="0" xfId="0" applyFont="1" applyFill="1"/>
    <xf numFmtId="2" fontId="2" fillId="5" borderId="0" xfId="0" applyNumberFormat="1" applyFont="1" applyFill="1" applyAlignment="1">
      <alignment horizontal="center"/>
    </xf>
    <xf numFmtId="0" fontId="11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0" fontId="16" fillId="3" borderId="0" xfId="0" applyFont="1" applyFill="1"/>
    <xf numFmtId="0" fontId="17" fillId="5" borderId="0" xfId="0" applyFont="1" applyFill="1"/>
    <xf numFmtId="166" fontId="17" fillId="5" borderId="0" xfId="0" applyNumberFormat="1" applyFont="1" applyFill="1" applyAlignment="1">
      <alignment horizontal="center"/>
    </xf>
    <xf numFmtId="0" fontId="18" fillId="5" borderId="0" xfId="0" applyFont="1" applyFill="1"/>
    <xf numFmtId="164" fontId="19" fillId="6" borderId="0" xfId="3" applyNumberFormat="1" applyAlignment="1">
      <alignment horizontal="center"/>
    </xf>
    <xf numFmtId="1" fontId="19" fillId="6" borderId="0" xfId="3" applyNumberFormat="1" applyAlignment="1">
      <alignment horizontal="center"/>
    </xf>
    <xf numFmtId="1" fontId="19" fillId="6" borderId="0" xfId="3" applyNumberFormat="1" applyAlignment="1">
      <alignment horizontal="right"/>
    </xf>
    <xf numFmtId="164" fontId="2" fillId="5" borderId="0" xfId="0" applyNumberFormat="1" applyFont="1" applyFill="1"/>
    <xf numFmtId="168" fontId="2" fillId="5" borderId="0" xfId="0" applyNumberFormat="1" applyFont="1" applyFill="1" applyAlignment="1">
      <alignment horizontal="center"/>
    </xf>
    <xf numFmtId="164" fontId="2" fillId="5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3" fillId="0" borderId="0" xfId="2"/>
    <xf numFmtId="0" fontId="13" fillId="0" borderId="0" xfId="2" applyFill="1" applyProtection="1"/>
    <xf numFmtId="1" fontId="2" fillId="5" borderId="0" xfId="0" applyNumberFormat="1" applyFont="1" applyFill="1"/>
    <xf numFmtId="165" fontId="2" fillId="0" borderId="0" xfId="0" applyNumberFormat="1" applyFont="1"/>
    <xf numFmtId="164" fontId="2" fillId="0" borderId="0" xfId="0" applyNumberFormat="1" applyFont="1"/>
    <xf numFmtId="0" fontId="16" fillId="0" borderId="0" xfId="0" applyFont="1"/>
    <xf numFmtId="167" fontId="2" fillId="5" borderId="0" xfId="0" applyNumberFormat="1" applyFont="1" applyFill="1" applyAlignment="1">
      <alignment horizontal="center"/>
    </xf>
    <xf numFmtId="3" fontId="2" fillId="0" borderId="0" xfId="0" applyNumberFormat="1" applyFont="1"/>
    <xf numFmtId="166" fontId="2" fillId="5" borderId="2" xfId="0" applyNumberFormat="1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/>
    </xf>
    <xf numFmtId="0" fontId="3" fillId="0" borderId="0" xfId="0" applyFont="1"/>
    <xf numFmtId="0" fontId="21" fillId="5" borderId="0" xfId="0" applyFont="1" applyFill="1"/>
    <xf numFmtId="0" fontId="22" fillId="5" borderId="0" xfId="0" applyFont="1" applyFill="1"/>
    <xf numFmtId="0" fontId="23" fillId="5" borderId="0" xfId="0" applyFont="1" applyFill="1"/>
    <xf numFmtId="0" fontId="24" fillId="5" borderId="0" xfId="0" applyFont="1" applyFill="1"/>
    <xf numFmtId="0" fontId="23" fillId="5" borderId="2" xfId="0" applyFont="1" applyFill="1" applyBorder="1"/>
    <xf numFmtId="0" fontId="25" fillId="5" borderId="0" xfId="0" applyFont="1" applyFill="1"/>
    <xf numFmtId="164" fontId="0" fillId="0" borderId="0" xfId="0" applyNumberFormat="1"/>
    <xf numFmtId="169" fontId="2" fillId="0" borderId="0" xfId="5" applyNumberFormat="1" applyFont="1"/>
    <xf numFmtId="0" fontId="21" fillId="0" borderId="0" xfId="0" applyFont="1"/>
    <xf numFmtId="1" fontId="19" fillId="0" borderId="0" xfId="3" applyNumberFormat="1" applyFill="1" applyAlignment="1">
      <alignment horizontal="right"/>
    </xf>
    <xf numFmtId="0" fontId="17" fillId="5" borderId="0" xfId="0" applyFont="1" applyFill="1" applyAlignment="1">
      <alignment horizontal="center"/>
    </xf>
    <xf numFmtId="2" fontId="2" fillId="5" borderId="0" xfId="0" applyNumberFormat="1" applyFont="1" applyFill="1"/>
    <xf numFmtId="164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/>
    </xf>
    <xf numFmtId="166" fontId="2" fillId="5" borderId="0" xfId="0" applyNumberFormat="1" applyFont="1" applyFill="1" applyAlignment="1">
      <alignment horizontal="center"/>
    </xf>
    <xf numFmtId="166" fontId="2" fillId="5" borderId="0" xfId="0" applyNumberFormat="1" applyFont="1" applyFill="1"/>
    <xf numFmtId="0" fontId="2" fillId="7" borderId="0" xfId="0" applyFont="1" applyFill="1"/>
    <xf numFmtId="0" fontId="22" fillId="5" borderId="3" xfId="0" applyFont="1" applyFill="1" applyBorder="1"/>
    <xf numFmtId="0" fontId="23" fillId="5" borderId="3" xfId="0" applyFont="1" applyFill="1" applyBorder="1"/>
    <xf numFmtId="0" fontId="23" fillId="5" borderId="4" xfId="0" applyFont="1" applyFill="1" applyBorder="1"/>
    <xf numFmtId="0" fontId="18" fillId="5" borderId="3" xfId="0" applyFont="1" applyFill="1" applyBorder="1"/>
    <xf numFmtId="0" fontId="17" fillId="5" borderId="3" xfId="0" applyFont="1" applyFill="1" applyBorder="1"/>
    <xf numFmtId="2" fontId="2" fillId="5" borderId="2" xfId="0" applyNumberFormat="1" applyFont="1" applyFill="1" applyBorder="1" applyAlignment="1">
      <alignment horizontal="center"/>
    </xf>
    <xf numFmtId="170" fontId="2" fillId="0" borderId="0" xfId="5" applyNumberFormat="1" applyFont="1" applyFill="1"/>
    <xf numFmtId="170" fontId="2" fillId="0" borderId="0" xfId="0" applyNumberFormat="1" applyFont="1"/>
    <xf numFmtId="166" fontId="2" fillId="5" borderId="0" xfId="0" applyNumberFormat="1" applyFont="1" applyFill="1" applyAlignment="1">
      <alignment horizontal="center" vertical="center"/>
    </xf>
    <xf numFmtId="166" fontId="3" fillId="5" borderId="0" xfId="0" applyNumberFormat="1" applyFont="1" applyFill="1" applyAlignment="1">
      <alignment horizontal="center" vertical="center"/>
    </xf>
    <xf numFmtId="166" fontId="3" fillId="5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164" fontId="28" fillId="0" borderId="0" xfId="0" applyNumberFormat="1" applyFont="1"/>
    <xf numFmtId="1" fontId="28" fillId="0" borderId="0" xfId="0" applyNumberFormat="1" applyFont="1" applyAlignment="1">
      <alignment horizontal="left"/>
    </xf>
    <xf numFmtId="171" fontId="29" fillId="0" borderId="0" xfId="0" applyNumberFormat="1" applyFont="1" applyAlignment="1">
      <alignment horizontal="right" vertical="center" shrinkToFit="1"/>
    </xf>
    <xf numFmtId="165" fontId="29" fillId="0" borderId="0" xfId="0" applyNumberFormat="1" applyFont="1" applyAlignment="1">
      <alignment horizontal="right" vertical="center" shrinkToFit="1"/>
    </xf>
    <xf numFmtId="164" fontId="19" fillId="0" borderId="0" xfId="3" applyNumberFormat="1" applyFill="1"/>
    <xf numFmtId="0" fontId="28" fillId="0" borderId="0" xfId="0" applyFont="1"/>
    <xf numFmtId="164" fontId="14" fillId="0" borderId="0" xfId="0" applyNumberFormat="1" applyFont="1" applyAlignment="1">
      <alignment horizontal="left" vertical="center"/>
    </xf>
    <xf numFmtId="165" fontId="3" fillId="0" borderId="0" xfId="0" applyNumberFormat="1" applyFont="1" applyAlignment="1">
      <alignment horizontal="left" vertical="center"/>
    </xf>
    <xf numFmtId="1" fontId="2" fillId="5" borderId="0" xfId="0" applyNumberFormat="1" applyFont="1" applyFill="1" applyAlignment="1">
      <alignment horizontal="left"/>
    </xf>
    <xf numFmtId="0" fontId="17" fillId="5" borderId="0" xfId="0" applyFont="1" applyFill="1" applyAlignment="1">
      <alignment horizontal="left"/>
    </xf>
    <xf numFmtId="1" fontId="17" fillId="5" borderId="0" xfId="0" applyNumberFormat="1" applyFont="1" applyFill="1" applyAlignment="1">
      <alignment horizontal="left"/>
    </xf>
    <xf numFmtId="0" fontId="17" fillId="5" borderId="0" xfId="0" applyFont="1" applyFill="1" applyBorder="1"/>
    <xf numFmtId="166" fontId="2" fillId="5" borderId="0" xfId="0" applyNumberFormat="1" applyFont="1" applyFill="1" applyBorder="1" applyAlignment="1">
      <alignment horizontal="center"/>
    </xf>
    <xf numFmtId="166" fontId="17" fillId="5" borderId="0" xfId="0" applyNumberFormat="1" applyFont="1" applyFill="1" applyBorder="1" applyAlignment="1">
      <alignment horizontal="center"/>
    </xf>
  </cellXfs>
  <cellStyles count="6">
    <cellStyle name="Comma" xfId="5" builtinId="3"/>
    <cellStyle name="Good" xfId="3" builtinId="26"/>
    <cellStyle name="Hyperlink" xfId="2" builtinId="8"/>
    <cellStyle name="Normaallaad 2" xfId="1" xr:uid="{00000000-0005-0000-0000-000003000000}"/>
    <cellStyle name="Normal" xfId="0" builtinId="0"/>
    <cellStyle name="Parasts 2" xfId="4" xr:uid="{A07EC452-DB7B-411C-A643-E14A8DD22E38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D96709"/>
      <color rgb="FF00FF00"/>
      <color rgb="FFD80A0F"/>
      <color rgb="FFFEECE2"/>
      <color rgb="FFFF6600"/>
      <color rgb="FFFF944B"/>
      <color rgb="FFFFB27D"/>
      <color rgb="FFFFFFFF"/>
      <color rgb="FFFFFFCC"/>
      <color rgb="FF419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psso.eurostat.ec.europa.eu/nui/submitViewTableAction.do" TargetMode="External"/><Relationship Id="rId13" Type="http://schemas.openxmlformats.org/officeDocument/2006/relationships/hyperlink" Target="http://data.csb.gov.lv/pxweb/en/ekfin/ekfin__PCI__isterm/PC070c.px/?rxid=6566fef6-07dc-4eff-a946-933dbfd593ce" TargetMode="External"/><Relationship Id="rId18" Type="http://schemas.openxmlformats.org/officeDocument/2006/relationships/hyperlink" Target="https://data.stat.gov.lv/pxweb/lv/OSP_PUB/START__EMP__DS__DSV/DSV010c?s=dsv010c&amp;" TargetMode="External"/><Relationship Id="rId26" Type="http://schemas.openxmlformats.org/officeDocument/2006/relationships/hyperlink" Target="https://data.stat.gov.lv/pxweb/lv/OSP_PUB/START__VEK__PC__PCI/PCI050c" TargetMode="External"/><Relationship Id="rId3" Type="http://schemas.openxmlformats.org/officeDocument/2006/relationships/hyperlink" Target="http://data1.csb.gov.lv/pxweb/lv/ekfin/ekfin__konjunkt__isterm/KR010m.px/?rxid=377d7f37-d756-4aed-8a3a-8dbe8a39c6ab" TargetMode="External"/><Relationship Id="rId21" Type="http://schemas.openxmlformats.org/officeDocument/2006/relationships/hyperlink" Target="https://data.stat.gov.lv/pxweb/lv/OSP_PUB/START__VEK__KR__KRB/KRB030m" TargetMode="External"/><Relationship Id="rId7" Type="http://schemas.openxmlformats.org/officeDocument/2006/relationships/hyperlink" Target="https://data1.csb.gov.lv/pxweb/en/ekfin/ekfin__konjunkt__isterm/KR120c.px/?rxid=4926f411-d9bf-4388-8501-8888ed08ea2b" TargetMode="External"/><Relationship Id="rId12" Type="http://schemas.openxmlformats.org/officeDocument/2006/relationships/hyperlink" Target="https://statdb.bank.lv/lb/Data.aspx?id=200" TargetMode="External"/><Relationship Id="rId17" Type="http://schemas.openxmlformats.org/officeDocument/2006/relationships/hyperlink" Target="https://statdb.bank.lv/lb/Data.aspx?id=200" TargetMode="External"/><Relationship Id="rId25" Type="http://schemas.openxmlformats.org/officeDocument/2006/relationships/hyperlink" Target="https://data.stat.gov.lv/pxweb/lv/OSP_PUB/START__VEK__IS__ISP/ISP050c" TargetMode="External"/><Relationship Id="rId2" Type="http://schemas.openxmlformats.org/officeDocument/2006/relationships/hyperlink" Target="https://data1.csb.gov.lv/pxweb/lv/sociala/sociala__aiznemtdv__isterm/JVS020c.px/table/tableViewLayout1/?rxid=736e27d8-4d7b-471d-97b5-6ac2a8510eeb" TargetMode="External"/><Relationship Id="rId16" Type="http://schemas.openxmlformats.org/officeDocument/2006/relationships/hyperlink" Target="https://statdb.bank.lv/lb/Data.aspx?id=224" TargetMode="External"/><Relationship Id="rId20" Type="http://schemas.openxmlformats.org/officeDocument/2006/relationships/hyperlink" Target="https://stat.gov.lv/lv/statistikas-temas/darbs/darbvietas-darbalaiks/tabulas/dvb010c-brivas-darbvietas-pa-darbibas-veidiem" TargetMode="External"/><Relationship Id="rId29" Type="http://schemas.openxmlformats.org/officeDocument/2006/relationships/hyperlink" Target="https://ec.europa.eu/eurostat/databrowser/view/EI_BSIN_Q_R2/default/table?lang=en" TargetMode="External"/><Relationship Id="rId1" Type="http://schemas.openxmlformats.org/officeDocument/2006/relationships/hyperlink" Target="https://www.csb.gov.lv/lv/statistika/statistikas-temas/socialie-procesi/darba-samaksa/tabulas/ds020c/stradajoso-menesa-videja-darba-samaksa-pa" TargetMode="External"/><Relationship Id="rId6" Type="http://schemas.openxmlformats.org/officeDocument/2006/relationships/hyperlink" Target="https://data1.csb.gov.lv/pxweb/en/ekfin/ekfin__konjunkt__isterm/KR050c.px/?rxid=4926f411-d9bf-4388-8501-8888ed08ea2b" TargetMode="External"/><Relationship Id="rId11" Type="http://schemas.openxmlformats.org/officeDocument/2006/relationships/hyperlink" Target="https://data1.csb.gov.lv/pxweb/en/atirdz/atirdz__atirdz__isterm/AT020c.px/" TargetMode="External"/><Relationship Id="rId24" Type="http://schemas.openxmlformats.org/officeDocument/2006/relationships/hyperlink" Target="https://data.stat.gov.lv/pxweb/lv/OSP_PUB/START__VEK__KR__KRE/KRE010m" TargetMode="External"/><Relationship Id="rId5" Type="http://schemas.openxmlformats.org/officeDocument/2006/relationships/hyperlink" Target="https://data1.csb.gov.lv/pxweb/en/ekfin/ekfin__konjunkt__isterm/KR090m.px/?rxid=4926f411-d9bf-4388-8501-8888ed08ea2b" TargetMode="External"/><Relationship Id="rId15" Type="http://schemas.openxmlformats.org/officeDocument/2006/relationships/hyperlink" Target="https://stat.gov.lv/lv/statistikas-temas/tirdznieciba-pakalpojumi/areja-tirdznieciba/tabulas/atd100c-eksports-un-imports" TargetMode="External"/><Relationship Id="rId23" Type="http://schemas.openxmlformats.org/officeDocument/2006/relationships/hyperlink" Target="https://stat.gov.lv/lv/statistikas-temas/valsts-ekonomika/konjunktura/tabulas/krp030m-saimniecisko-darbibu-ierobezojosie" TargetMode="External"/><Relationship Id="rId28" Type="http://schemas.openxmlformats.org/officeDocument/2006/relationships/hyperlink" Target="https://ec.europa.eu/eurostat/databrowser/view/UNE_RT_Q__custom_1182319/bookmark/table?lang=en&amp;bookmarkId=32e8b227-c9e8-44f4-b14a-4d1b4c412136" TargetMode="External"/><Relationship Id="rId10" Type="http://schemas.openxmlformats.org/officeDocument/2006/relationships/hyperlink" Target="https://data1.csb.gov.lv/pxweb/lv/sociala/sociala__nodarb__nodarb__isterm/NB050c.px/?rxid=ff27ca5d-8a31-4fd4-abcb-83f666f3c6f4" TargetMode="External"/><Relationship Id="rId19" Type="http://schemas.openxmlformats.org/officeDocument/2006/relationships/hyperlink" Target="https://stat.gov.lv/lv/statistikas-temas/darbs/nodarbinatiba/tabulas/nbl020c-nodarbinatie-un-nodarbinatibas-limenis-pa" TargetMode="External"/><Relationship Id="rId4" Type="http://schemas.openxmlformats.org/officeDocument/2006/relationships/hyperlink" Target="https://ec.europa.eu/eurostat/tgm/table.do?tab=table&amp;init=1&amp;language=en&amp;pcode=teibs070&amp;plugin=1" TargetMode="External"/><Relationship Id="rId9" Type="http://schemas.openxmlformats.org/officeDocument/2006/relationships/hyperlink" Target="http://appsso.eurostat.ec.europa.eu/nui/show.do?dataset=prc_hicp_manr&amp;lang=en" TargetMode="External"/><Relationship Id="rId14" Type="http://schemas.openxmlformats.org/officeDocument/2006/relationships/hyperlink" Target="https://statdb.bank.lv/lb/Data.aspx?id=224" TargetMode="External"/><Relationship Id="rId22" Type="http://schemas.openxmlformats.org/officeDocument/2006/relationships/hyperlink" Target="https://data.stat.gov.lv/pxweb/lv/OSP_PUB/START__VEK__KR__KRR/KRR050m?s=krr050m&amp;" TargetMode="External"/><Relationship Id="rId27" Type="http://schemas.openxmlformats.org/officeDocument/2006/relationships/hyperlink" Target="https://ec.europa.eu/eurostat/databrowser/view/PRC_HICP_MANR__custom_4394497/default/table?lang=en" TargetMode="External"/><Relationship Id="rId30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U30"/>
  <sheetViews>
    <sheetView zoomScale="70" zoomScaleNormal="70" workbookViewId="0">
      <selection activeCell="A2" sqref="A2"/>
    </sheetView>
  </sheetViews>
  <sheetFormatPr defaultColWidth="0" defaultRowHeight="15" zeroHeight="1" x14ac:dyDescent="0.25"/>
  <cols>
    <col min="1" max="1" width="33.140625" customWidth="1"/>
    <col min="2" max="2" width="20.140625" customWidth="1"/>
    <col min="3" max="3" width="79.42578125" customWidth="1"/>
    <col min="4" max="4" width="63.85546875" customWidth="1"/>
    <col min="5" max="5" width="33.28515625" hidden="1" customWidth="1"/>
    <col min="6" max="21" width="9.140625" customWidth="1"/>
    <col min="22" max="16384" width="9.140625" style="12" hidden="1"/>
  </cols>
  <sheetData>
    <row r="1" spans="1:21" x14ac:dyDescent="0.25">
      <c r="A1" s="8"/>
      <c r="B1" s="8"/>
      <c r="C1" s="8"/>
      <c r="D1" s="8"/>
      <c r="E1" s="8"/>
      <c r="F1" s="8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5.75" thickBot="1" x14ac:dyDescent="0.3">
      <c r="A2" s="3" t="s">
        <v>125</v>
      </c>
      <c r="B2" s="3" t="s">
        <v>9</v>
      </c>
      <c r="C2" s="3" t="s">
        <v>6</v>
      </c>
      <c r="D2" s="3" t="s">
        <v>7</v>
      </c>
      <c r="E2" s="3" t="s">
        <v>8</v>
      </c>
      <c r="F2" s="3" t="s">
        <v>117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4" t="s">
        <v>119</v>
      </c>
      <c r="B3" s="4" t="s">
        <v>11</v>
      </c>
      <c r="C3" s="4" t="s">
        <v>25</v>
      </c>
      <c r="D3" s="4" t="s">
        <v>32</v>
      </c>
      <c r="E3" s="6" t="s">
        <v>98</v>
      </c>
      <c r="F3" s="41" t="s">
        <v>177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x14ac:dyDescent="0.25">
      <c r="A4" s="51" t="s">
        <v>120</v>
      </c>
      <c r="B4" s="1" t="s">
        <v>12</v>
      </c>
      <c r="C4" s="1" t="s">
        <v>26</v>
      </c>
      <c r="D4" s="1" t="s">
        <v>145</v>
      </c>
      <c r="E4" s="9" t="s">
        <v>0</v>
      </c>
      <c r="F4" s="41" t="s">
        <v>196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14.25" customHeight="1" x14ac:dyDescent="0.25">
      <c r="A5" s="4" t="s">
        <v>121</v>
      </c>
      <c r="B5" s="4" t="s">
        <v>13</v>
      </c>
      <c r="C5" s="4" t="s">
        <v>27</v>
      </c>
      <c r="D5" s="4" t="s">
        <v>137</v>
      </c>
      <c r="E5" s="6" t="s">
        <v>98</v>
      </c>
      <c r="F5" s="42" t="s">
        <v>178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x14ac:dyDescent="0.25">
      <c r="A6" s="8" t="s">
        <v>122</v>
      </c>
      <c r="B6" s="11" t="s">
        <v>14</v>
      </c>
      <c r="C6" s="11" t="s">
        <v>28</v>
      </c>
      <c r="D6" s="11" t="s">
        <v>134</v>
      </c>
      <c r="E6" s="9" t="s">
        <v>98</v>
      </c>
      <c r="F6" s="41" t="s">
        <v>179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x14ac:dyDescent="0.25">
      <c r="A7" s="4" t="s">
        <v>123</v>
      </c>
      <c r="B7" s="4" t="s">
        <v>15</v>
      </c>
      <c r="C7" s="4" t="s">
        <v>23</v>
      </c>
      <c r="D7" s="4" t="s">
        <v>30</v>
      </c>
      <c r="E7" s="6" t="s">
        <v>0</v>
      </c>
      <c r="F7" s="41" t="s">
        <v>196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</row>
    <row r="8" spans="1:21" x14ac:dyDescent="0.25">
      <c r="A8" s="8" t="s">
        <v>138</v>
      </c>
      <c r="B8" s="8" t="s">
        <v>16</v>
      </c>
      <c r="C8" s="8" t="s">
        <v>20</v>
      </c>
      <c r="D8" s="8" t="s">
        <v>141</v>
      </c>
      <c r="E8" s="9" t="s">
        <v>98</v>
      </c>
      <c r="F8" s="41" t="s">
        <v>180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x14ac:dyDescent="0.25">
      <c r="A9" s="4" t="s">
        <v>139</v>
      </c>
      <c r="B9" s="4" t="s">
        <v>17</v>
      </c>
      <c r="C9" s="4" t="s">
        <v>21</v>
      </c>
      <c r="D9" s="4" t="s">
        <v>142</v>
      </c>
      <c r="E9" s="6" t="s">
        <v>98</v>
      </c>
      <c r="F9" s="41" t="s">
        <v>181</v>
      </c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25">
      <c r="A10" s="8" t="s">
        <v>140</v>
      </c>
      <c r="B10" s="8" t="s">
        <v>18</v>
      </c>
      <c r="C10" s="8" t="s">
        <v>22</v>
      </c>
      <c r="D10" s="8" t="s">
        <v>142</v>
      </c>
      <c r="E10" s="9" t="s">
        <v>98</v>
      </c>
      <c r="F10" s="42" t="s">
        <v>182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x14ac:dyDescent="0.25">
      <c r="A11" s="5" t="s">
        <v>124</v>
      </c>
      <c r="B11" s="5" t="s">
        <v>19</v>
      </c>
      <c r="C11" s="5" t="s">
        <v>29</v>
      </c>
      <c r="D11" s="5" t="s">
        <v>99</v>
      </c>
      <c r="E11" s="6" t="s">
        <v>98</v>
      </c>
      <c r="F11" s="41" t="s">
        <v>183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s="8" t="s">
        <v>154</v>
      </c>
      <c r="B12" s="8" t="s">
        <v>153</v>
      </c>
      <c r="C12" s="8" t="s">
        <v>149</v>
      </c>
      <c r="D12" s="8" t="s">
        <v>134</v>
      </c>
      <c r="E12" s="9" t="s">
        <v>146</v>
      </c>
      <c r="F12" s="9" t="s">
        <v>150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x14ac:dyDescent="0.25">
      <c r="A13" s="5" t="s">
        <v>127</v>
      </c>
      <c r="B13" s="5" t="s">
        <v>130</v>
      </c>
      <c r="C13" s="5" t="s">
        <v>143</v>
      </c>
      <c r="D13" s="5" t="s">
        <v>144</v>
      </c>
      <c r="E13" s="6" t="s">
        <v>98</v>
      </c>
      <c r="F13" s="41" t="s">
        <v>184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25">
      <c r="A14" s="11"/>
      <c r="B14" s="4"/>
      <c r="C14" s="5"/>
      <c r="D14" s="5"/>
      <c r="E14" s="9"/>
      <c r="F14" s="6" t="s">
        <v>185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x14ac:dyDescent="0.25">
      <c r="A15" s="11" t="s">
        <v>128</v>
      </c>
      <c r="B15" s="11" t="s">
        <v>131</v>
      </c>
      <c r="C15" s="11" t="s">
        <v>133</v>
      </c>
      <c r="D15" s="11" t="s">
        <v>144</v>
      </c>
      <c r="E15" s="6" t="s">
        <v>146</v>
      </c>
      <c r="F15" s="9" t="s">
        <v>147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x14ac:dyDescent="0.25">
      <c r="A16" s="4" t="s">
        <v>118</v>
      </c>
      <c r="B16" s="4" t="s">
        <v>10</v>
      </c>
      <c r="C16" s="4" t="s">
        <v>24</v>
      </c>
      <c r="D16" s="4" t="s">
        <v>31</v>
      </c>
      <c r="E16" s="9" t="s">
        <v>0</v>
      </c>
      <c r="F16" s="41" t="s">
        <v>196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x14ac:dyDescent="0.25">
      <c r="A17" s="8" t="s">
        <v>129</v>
      </c>
      <c r="B17" s="8" t="s">
        <v>132</v>
      </c>
      <c r="C17" s="8" t="s">
        <v>132</v>
      </c>
      <c r="D17" s="8" t="s">
        <v>32</v>
      </c>
      <c r="E17" s="6" t="s">
        <v>98</v>
      </c>
      <c r="F17" s="41" t="s">
        <v>186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idden="1" x14ac:dyDescent="0.25">
      <c r="A18" s="1"/>
      <c r="F18" s="1"/>
    </row>
    <row r="19" spans="1:21" hidden="1" x14ac:dyDescent="0.25">
      <c r="A19" s="1"/>
      <c r="F19" s="1"/>
    </row>
    <row r="20" spans="1:21" hidden="1" x14ac:dyDescent="0.25">
      <c r="A20" s="1"/>
      <c r="F20" s="1"/>
    </row>
    <row r="21" spans="1:21" hidden="1" x14ac:dyDescent="0.25">
      <c r="A21" s="1"/>
      <c r="F21" s="1"/>
    </row>
    <row r="22" spans="1:21" hidden="1" x14ac:dyDescent="0.25">
      <c r="A22" s="1"/>
      <c r="F22" s="1"/>
    </row>
    <row r="30" spans="1:21" hidden="1" x14ac:dyDescent="0.25">
      <c r="C30" s="1"/>
    </row>
  </sheetData>
  <hyperlinks>
    <hyperlink ref="E3" r:id="rId1" xr:uid="{00000000-0004-0000-0000-000000000000}"/>
    <hyperlink ref="E6" r:id="rId2" xr:uid="{00000000-0004-0000-0000-000001000000}"/>
    <hyperlink ref="E11" r:id="rId3" xr:uid="{00000000-0004-0000-0000-000002000000}"/>
    <hyperlink ref="E7" r:id="rId4" xr:uid="{00000000-0004-0000-0000-000003000000}"/>
    <hyperlink ref="E8" r:id="rId5" xr:uid="{00000000-0004-0000-0000-000004000000}"/>
    <hyperlink ref="E9" r:id="rId6" xr:uid="{00000000-0004-0000-0000-000005000000}"/>
    <hyperlink ref="E10" r:id="rId7" xr:uid="{00000000-0004-0000-0000-000006000000}"/>
    <hyperlink ref="E4" r:id="rId8" xr:uid="{00000000-0004-0000-0000-000007000000}"/>
    <hyperlink ref="E16" r:id="rId9" xr:uid="{00000000-0004-0000-0000-000008000000}"/>
    <hyperlink ref="E5" r:id="rId10" xr:uid="{00000000-0004-0000-0000-000009000000}"/>
    <hyperlink ref="E13" r:id="rId11" xr:uid="{00000000-0004-0000-0000-00000A000000}"/>
    <hyperlink ref="E15" r:id="rId12" xr:uid="{00000000-0004-0000-0000-00000B000000}"/>
    <hyperlink ref="E17" r:id="rId13" xr:uid="{00000000-0004-0000-0000-00000C000000}"/>
    <hyperlink ref="E12" r:id="rId14" xr:uid="{00000000-0004-0000-0000-00000D000000}"/>
    <hyperlink ref="F14" r:id="rId15" xr:uid="{00000000-0004-0000-0000-00000F000000}"/>
    <hyperlink ref="F12" r:id="rId16" xr:uid="{00000000-0004-0000-0000-000011000000}"/>
    <hyperlink ref="F15" r:id="rId17" xr:uid="{00000000-0004-0000-0000-000017000000}"/>
    <hyperlink ref="F3" r:id="rId18" display="https://data.stat.gov.lv/pxweb/lv/OSP_PUB/START__EMP__DS__DSV/DSV010c?s=dsv010c&amp;" xr:uid="{D33A2DA7-C3A9-4177-A75C-6B97CDCFCFD5}"/>
    <hyperlink ref="F5" r:id="rId19" display="https://stat.gov.lv/lv/statistikas-temas/darbs/nodarbinatiba/tabulas/nbl020c-nodarbinatie-un-nodarbinatibas-limenis-pa" xr:uid="{041FD97A-1295-40E0-8502-11BC5798C822}"/>
    <hyperlink ref="F6" r:id="rId20" display="https://stat.gov.lv/lv/statistikas-temas/darbs/darbvietas-darbalaiks/tabulas/dvb010c-brivas-darbvietas-pa-darbibas-veidiem" xr:uid="{64880151-F47A-4F5F-8545-0607B9079890}"/>
    <hyperlink ref="F8" r:id="rId21" display="https://data.stat.gov.lv/pxweb/lv/OSP_PUB/START__VEK__KR__KRB/KRB030m" xr:uid="{96CB18A0-86CB-48C7-89AF-8A3194880C33}"/>
    <hyperlink ref="F9" r:id="rId22" display="https://data.stat.gov.lv/pxweb/lv/OSP_PUB/START__VEK__KR__KRR/KRR050m?s=krr050m&amp;" xr:uid="{7E8A68A1-3E62-443A-97FA-3D4E3CF039F8}"/>
    <hyperlink ref="F10" r:id="rId23" display="https://stat.gov.lv/lv/statistikas-temas/valsts-ekonomika/konjunktura/tabulas/krp030m-saimniecisko-darbibu-ierobezojosie" xr:uid="{A94439E0-DC2E-49F0-83E6-A27E87431A64}"/>
    <hyperlink ref="F11" r:id="rId24" display="https://data.stat.gov.lv/pxweb/lv/OSP_PUB/START__VEK__KR__KRE/KRE010m" xr:uid="{8F67DD31-6CBC-4656-BFDA-C2EB3A5008D0}"/>
    <hyperlink ref="F13" r:id="rId25" display="https://data.stat.gov.lv/pxweb/lv/OSP_PUB/START__VEK__IS__ISP/ISP050c" xr:uid="{89323140-1E0B-44FE-B3A5-1C917D6190FB}"/>
    <hyperlink ref="F17" r:id="rId26" display="https://data.stat.gov.lv/pxweb/lv/OSP_PUB/START__VEK__PC__PCI/PCI050c" xr:uid="{98666163-9CC3-4B9F-A90A-8ED9CBE59321}"/>
    <hyperlink ref="F16" r:id="rId27" display="https://ec.europa.eu/eurostat/databrowser/view/PRC_HICP_MANR__custom_4394497/default/table?lang=en" xr:uid="{28F78B08-D387-4D40-9924-863B276B6949}"/>
    <hyperlink ref="F4" r:id="rId28" display="https://ec.europa.eu/eurostat/databrowser/view/UNE_RT_Q__custom_1182319/bookmark/table?lang=en&amp;bookmarkId=32e8b227-c9e8-44f4-b14a-4d1b4c412136" xr:uid="{E61EC0EE-B9AC-4A4B-927E-03A45D3CCFBD}"/>
    <hyperlink ref="F7" r:id="rId29" display="https://ec.europa.eu/eurostat/databrowser/view/EI_BSIN_Q_R2/default/table?lang=en" xr:uid="{34A75341-B4E1-4246-BFDE-C756D6C920FB}"/>
  </hyperlinks>
  <pageMargins left="0.7" right="0.7" top="0.75" bottom="0.75" header="0.3" footer="0.3"/>
  <pageSetup paperSize="9" scale="30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DA119"/>
  <sheetViews>
    <sheetView showGridLines="0" view="pageBreakPreview" zoomScale="70" zoomScaleNormal="80" zoomScaleSheetLayoutView="70" workbookViewId="0">
      <pane xSplit="2" topLeftCell="BU1" activePane="topRight" state="frozen"/>
      <selection pane="topRight"/>
    </sheetView>
  </sheetViews>
  <sheetFormatPr defaultColWidth="0" defaultRowHeight="14.25" zeroHeight="1" x14ac:dyDescent="0.25"/>
  <cols>
    <col min="1" max="1" width="17.140625" style="8" customWidth="1"/>
    <col min="2" max="2" width="22.28515625" style="8" customWidth="1"/>
    <col min="3" max="30" width="11.7109375" style="8" customWidth="1"/>
    <col min="31" max="57" width="14.7109375" style="8" customWidth="1"/>
    <col min="58" max="58" width="10.7109375" style="8" customWidth="1"/>
    <col min="59" max="73" width="14.7109375" style="8" customWidth="1"/>
    <col min="74" max="74" width="9.28515625" style="8" customWidth="1"/>
    <col min="75" max="76" width="10.7109375" style="8" customWidth="1"/>
    <col min="77" max="77" width="14.7109375" style="8" customWidth="1"/>
    <col min="78" max="78" width="11.140625" style="8" customWidth="1"/>
    <col min="79" max="79" width="11.28515625" style="8" customWidth="1"/>
    <col min="80" max="80" width="12.140625" style="8" customWidth="1"/>
    <col min="81" max="83" width="11.140625" style="8" customWidth="1"/>
    <col min="84" max="100" width="13.5703125" style="8" customWidth="1"/>
    <col min="101" max="101" width="9.140625" style="8" customWidth="1"/>
    <col min="102" max="102" width="15" style="8" customWidth="1"/>
    <col min="103" max="103" width="9.140625" style="8" customWidth="1"/>
    <col min="104" max="104" width="19.42578125" style="8" customWidth="1"/>
    <col min="105" max="16384" width="9.140625" style="8" hidden="1"/>
  </cols>
  <sheetData>
    <row r="1" spans="1:105" x14ac:dyDescent="0.25"/>
    <row r="2" spans="1:105" x14ac:dyDescent="0.25"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CC2" s="13"/>
      <c r="CD2" s="13"/>
      <c r="CE2" s="14"/>
    </row>
    <row r="3" spans="1:105" x14ac:dyDescent="0.25">
      <c r="B3" s="15" t="s">
        <v>94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CE3" s="15"/>
      <c r="CM3" s="1"/>
      <c r="CN3" s="1"/>
      <c r="CO3" s="1"/>
      <c r="CP3" s="1"/>
      <c r="CQ3" s="1"/>
      <c r="CR3" s="1"/>
      <c r="CS3" s="1"/>
      <c r="CT3" s="1"/>
      <c r="CU3" s="1"/>
      <c r="CV3" s="1"/>
      <c r="CW3" s="15" t="s">
        <v>95</v>
      </c>
    </row>
    <row r="4" spans="1:105" x14ac:dyDescent="0.25">
      <c r="A4" s="8" t="s">
        <v>193</v>
      </c>
      <c r="B4" s="1" t="s">
        <v>9</v>
      </c>
      <c r="C4" s="2" t="s">
        <v>101</v>
      </c>
      <c r="D4" s="2" t="s">
        <v>102</v>
      </c>
      <c r="E4" s="2" t="s">
        <v>103</v>
      </c>
      <c r="F4" s="2" t="s">
        <v>104</v>
      </c>
      <c r="G4" s="2" t="s">
        <v>105</v>
      </c>
      <c r="H4" s="2" t="s">
        <v>106</v>
      </c>
      <c r="I4" s="2" t="s">
        <v>107</v>
      </c>
      <c r="J4" s="2" t="s">
        <v>108</v>
      </c>
      <c r="K4" s="2" t="s">
        <v>109</v>
      </c>
      <c r="L4" s="2" t="s">
        <v>110</v>
      </c>
      <c r="M4" s="2" t="s">
        <v>111</v>
      </c>
      <c r="N4" s="2" t="s">
        <v>112</v>
      </c>
      <c r="O4" s="2" t="s">
        <v>113</v>
      </c>
      <c r="P4" s="2" t="s">
        <v>114</v>
      </c>
      <c r="Q4" s="2" t="s">
        <v>115</v>
      </c>
      <c r="R4" s="2" t="s">
        <v>116</v>
      </c>
      <c r="S4" s="2" t="s">
        <v>33</v>
      </c>
      <c r="T4" s="2" t="s">
        <v>34</v>
      </c>
      <c r="U4" s="2" t="s">
        <v>35</v>
      </c>
      <c r="V4" s="2" t="s">
        <v>36</v>
      </c>
      <c r="W4" s="2" t="s">
        <v>37</v>
      </c>
      <c r="X4" s="2" t="s">
        <v>38</v>
      </c>
      <c r="Y4" s="2" t="s">
        <v>39</v>
      </c>
      <c r="Z4" s="2" t="s">
        <v>40</v>
      </c>
      <c r="AA4" s="2" t="s">
        <v>41</v>
      </c>
      <c r="AB4" s="2" t="s">
        <v>42</v>
      </c>
      <c r="AC4" s="2" t="s">
        <v>43</v>
      </c>
      <c r="AD4" s="2" t="s">
        <v>44</v>
      </c>
      <c r="AE4" s="2" t="s">
        <v>45</v>
      </c>
      <c r="AF4" s="2" t="s">
        <v>46</v>
      </c>
      <c r="AG4" s="2" t="s">
        <v>47</v>
      </c>
      <c r="AH4" s="2" t="s">
        <v>48</v>
      </c>
      <c r="AI4" s="2" t="s">
        <v>49</v>
      </c>
      <c r="AJ4" s="2" t="s">
        <v>50</v>
      </c>
      <c r="AK4" s="2" t="s">
        <v>51</v>
      </c>
      <c r="AL4" s="2" t="s">
        <v>52</v>
      </c>
      <c r="AM4" s="2" t="s">
        <v>53</v>
      </c>
      <c r="AN4" s="2" t="s">
        <v>54</v>
      </c>
      <c r="AO4" s="2" t="s">
        <v>55</v>
      </c>
      <c r="AP4" s="2" t="s">
        <v>56</v>
      </c>
      <c r="AQ4" s="2" t="s">
        <v>57</v>
      </c>
      <c r="AR4" s="2" t="s">
        <v>58</v>
      </c>
      <c r="AS4" s="2" t="s">
        <v>59</v>
      </c>
      <c r="AT4" s="2" t="s">
        <v>60</v>
      </c>
      <c r="AU4" s="2" t="s">
        <v>61</v>
      </c>
      <c r="AV4" s="2" t="s">
        <v>62</v>
      </c>
      <c r="AW4" s="2" t="s">
        <v>63</v>
      </c>
      <c r="AX4" s="2" t="s">
        <v>64</v>
      </c>
      <c r="AY4" s="2" t="s">
        <v>65</v>
      </c>
      <c r="AZ4" s="2" t="s">
        <v>66</v>
      </c>
      <c r="BA4" s="2" t="s">
        <v>67</v>
      </c>
      <c r="BB4" s="2" t="s">
        <v>68</v>
      </c>
      <c r="BC4" s="2" t="s">
        <v>69</v>
      </c>
      <c r="BD4" s="2" t="s">
        <v>70</v>
      </c>
      <c r="BE4" s="2" t="s">
        <v>71</v>
      </c>
      <c r="BF4" s="2" t="s">
        <v>72</v>
      </c>
      <c r="BG4" s="2" t="s">
        <v>73</v>
      </c>
      <c r="BH4" s="2" t="s">
        <v>74</v>
      </c>
      <c r="BI4" s="2" t="s">
        <v>75</v>
      </c>
      <c r="BJ4" s="2" t="s">
        <v>76</v>
      </c>
      <c r="BK4" s="2" t="s">
        <v>77</v>
      </c>
      <c r="BL4" s="2" t="s">
        <v>78</v>
      </c>
      <c r="BM4" s="2" t="s">
        <v>79</v>
      </c>
      <c r="BN4" s="2" t="s">
        <v>80</v>
      </c>
      <c r="BO4" s="2" t="s">
        <v>81</v>
      </c>
      <c r="BP4" s="2" t="s">
        <v>82</v>
      </c>
      <c r="BQ4" s="2" t="s">
        <v>83</v>
      </c>
      <c r="BR4" s="2" t="s">
        <v>84</v>
      </c>
      <c r="BS4" s="2" t="s">
        <v>85</v>
      </c>
      <c r="BT4" s="2" t="s">
        <v>86</v>
      </c>
      <c r="BU4" s="2" t="s">
        <v>87</v>
      </c>
      <c r="BV4" s="2" t="s">
        <v>88</v>
      </c>
      <c r="BW4" s="2" t="s">
        <v>89</v>
      </c>
      <c r="BX4" s="2" t="s">
        <v>100</v>
      </c>
      <c r="BY4" s="2" t="s">
        <v>135</v>
      </c>
      <c r="BZ4" s="2" t="s">
        <v>136</v>
      </c>
      <c r="CA4" s="2" t="s">
        <v>169</v>
      </c>
      <c r="CB4" s="2" t="s">
        <v>170</v>
      </c>
      <c r="CC4" s="2" t="s">
        <v>171</v>
      </c>
      <c r="CD4" s="2" t="s">
        <v>172</v>
      </c>
      <c r="CE4" s="2" t="s">
        <v>173</v>
      </c>
      <c r="CF4" s="2" t="s">
        <v>175</v>
      </c>
      <c r="CG4" s="2" t="s">
        <v>174</v>
      </c>
      <c r="CH4" s="2" t="s">
        <v>176</v>
      </c>
      <c r="CI4" s="2" t="s">
        <v>187</v>
      </c>
      <c r="CJ4" s="2" t="s">
        <v>188</v>
      </c>
      <c r="CK4" s="2" t="s">
        <v>189</v>
      </c>
      <c r="CL4" s="2" t="s">
        <v>190</v>
      </c>
      <c r="CM4" s="2" t="s">
        <v>194</v>
      </c>
      <c r="CN4" s="2" t="s">
        <v>195</v>
      </c>
      <c r="CO4" s="2" t="s">
        <v>197</v>
      </c>
      <c r="CP4" s="2" t="s">
        <v>198</v>
      </c>
      <c r="CQ4" s="2" t="s">
        <v>199</v>
      </c>
      <c r="CR4" s="2" t="s">
        <v>200</v>
      </c>
      <c r="CS4" s="2" t="s">
        <v>201</v>
      </c>
      <c r="CT4" s="2" t="s">
        <v>202</v>
      </c>
      <c r="CU4" s="2" t="s">
        <v>203</v>
      </c>
      <c r="CV4" s="2" t="s">
        <v>206</v>
      </c>
      <c r="CW4" s="2" t="s">
        <v>90</v>
      </c>
      <c r="CX4" s="2" t="s">
        <v>91</v>
      </c>
      <c r="CY4" s="2" t="s">
        <v>92</v>
      </c>
      <c r="CZ4" s="2" t="s">
        <v>126</v>
      </c>
      <c r="DA4" s="30" t="s">
        <v>152</v>
      </c>
    </row>
    <row r="5" spans="1:105" ht="15" x14ac:dyDescent="0.25">
      <c r="A5" s="52" t="s">
        <v>119</v>
      </c>
      <c r="B5" s="80" t="s">
        <v>11</v>
      </c>
      <c r="C5" s="81">
        <v>6.9</v>
      </c>
      <c r="D5" s="81">
        <v>5.9</v>
      </c>
      <c r="E5" s="81">
        <v>5.6</v>
      </c>
      <c r="F5" s="81">
        <v>5.9</v>
      </c>
      <c r="G5" s="81">
        <v>4.9000000000000004</v>
      </c>
      <c r="H5" s="81">
        <v>4.5999999999999996</v>
      </c>
      <c r="I5" s="81">
        <v>8.1</v>
      </c>
      <c r="J5" s="81">
        <v>7.7</v>
      </c>
      <c r="K5" s="81">
        <v>8.4</v>
      </c>
      <c r="L5" s="81">
        <v>9.6</v>
      </c>
      <c r="M5" s="81">
        <v>7</v>
      </c>
      <c r="N5" s="81">
        <v>9.6999999999999993</v>
      </c>
      <c r="O5" s="81">
        <v>9.9</v>
      </c>
      <c r="P5" s="81">
        <v>12</v>
      </c>
      <c r="Q5" s="81">
        <v>12.2</v>
      </c>
      <c r="R5" s="81">
        <v>11.3</v>
      </c>
      <c r="S5" s="81">
        <v>10</v>
      </c>
      <c r="T5" s="81">
        <v>8.4</v>
      </c>
      <c r="U5" s="81">
        <v>8.1</v>
      </c>
      <c r="V5" s="81">
        <v>11.8</v>
      </c>
      <c r="W5" s="81">
        <v>15.8</v>
      </c>
      <c r="X5" s="81">
        <v>15.5</v>
      </c>
      <c r="Y5" s="81">
        <v>17.5</v>
      </c>
      <c r="Z5" s="81">
        <v>16.899999999999999</v>
      </c>
      <c r="AA5" s="81">
        <v>19.2</v>
      </c>
      <c r="AB5" s="81">
        <v>21.5</v>
      </c>
      <c r="AC5" s="81">
        <v>22.5</v>
      </c>
      <c r="AD5" s="81">
        <v>27.9</v>
      </c>
      <c r="AE5" s="81">
        <v>31.5</v>
      </c>
      <c r="AF5" s="81">
        <v>32.4</v>
      </c>
      <c r="AG5" s="81">
        <v>32.9</v>
      </c>
      <c r="AH5" s="81">
        <v>29.8</v>
      </c>
      <c r="AI5" s="81">
        <v>28.1</v>
      </c>
      <c r="AJ5" s="81">
        <v>23.8</v>
      </c>
      <c r="AK5" s="81">
        <v>20.5</v>
      </c>
      <c r="AL5" s="81">
        <v>12.1</v>
      </c>
      <c r="AM5" s="81">
        <v>3.7</v>
      </c>
      <c r="AN5" s="81">
        <v>-0.7</v>
      </c>
      <c r="AO5" s="81">
        <v>-6.4</v>
      </c>
      <c r="AP5" s="81">
        <v>-12.1</v>
      </c>
      <c r="AQ5" s="81">
        <v>-8.1999999999999993</v>
      </c>
      <c r="AR5" s="81">
        <v>-6.3</v>
      </c>
      <c r="AS5" s="81">
        <v>-1.8</v>
      </c>
      <c r="AT5" s="81">
        <v>3.4</v>
      </c>
      <c r="AU5" s="81">
        <v>4.3</v>
      </c>
      <c r="AV5" s="81">
        <v>4.4000000000000004</v>
      </c>
      <c r="AW5" s="81">
        <v>4.3</v>
      </c>
      <c r="AX5" s="81">
        <v>4.5</v>
      </c>
      <c r="AY5" s="81">
        <v>3.6</v>
      </c>
      <c r="AZ5" s="81">
        <v>3.8</v>
      </c>
      <c r="BA5" s="81">
        <v>3.5</v>
      </c>
      <c r="BB5" s="81">
        <v>4</v>
      </c>
      <c r="BC5" s="81">
        <v>3.8</v>
      </c>
      <c r="BD5" s="81">
        <v>4.5999999999999996</v>
      </c>
      <c r="BE5" s="81">
        <v>5.0999999999999996</v>
      </c>
      <c r="BF5" s="81">
        <v>4.8</v>
      </c>
      <c r="BG5" s="81">
        <v>7.4</v>
      </c>
      <c r="BH5" s="81">
        <v>6.5</v>
      </c>
      <c r="BI5" s="81">
        <v>7</v>
      </c>
      <c r="BJ5" s="81">
        <v>6.6</v>
      </c>
      <c r="BK5" s="81">
        <v>6.2</v>
      </c>
      <c r="BL5" s="81">
        <v>6.4</v>
      </c>
      <c r="BM5" s="81">
        <v>7.3</v>
      </c>
      <c r="BN5" s="81">
        <v>7.4</v>
      </c>
      <c r="BO5" s="81">
        <v>5.3</v>
      </c>
      <c r="BP5" s="81">
        <v>5.2</v>
      </c>
      <c r="BQ5" s="81">
        <v>3.8</v>
      </c>
      <c r="BR5" s="81">
        <v>5.9</v>
      </c>
      <c r="BS5" s="81">
        <v>7</v>
      </c>
      <c r="BT5" s="81">
        <v>8.6</v>
      </c>
      <c r="BU5" s="81">
        <v>8.3000000000000007</v>
      </c>
      <c r="BV5" s="81">
        <v>7.5</v>
      </c>
      <c r="BW5" s="81">
        <v>8.6999999999999993</v>
      </c>
      <c r="BX5" s="81">
        <v>8.5</v>
      </c>
      <c r="BY5" s="81">
        <v>8.1</v>
      </c>
      <c r="BZ5" s="81">
        <v>8.4</v>
      </c>
      <c r="CA5" s="81">
        <v>7.4</v>
      </c>
      <c r="CB5" s="81">
        <v>7.1</v>
      </c>
      <c r="CC5" s="81">
        <v>7.6</v>
      </c>
      <c r="CD5" s="81">
        <v>6.9</v>
      </c>
      <c r="CE5" s="81">
        <v>6.8</v>
      </c>
      <c r="CF5" s="81">
        <v>4.4000000000000004</v>
      </c>
      <c r="CG5" s="81">
        <v>7</v>
      </c>
      <c r="CH5" s="81">
        <v>6.7</v>
      </c>
      <c r="CI5" s="81">
        <v>10.1</v>
      </c>
      <c r="CJ5" s="81">
        <v>12</v>
      </c>
      <c r="CK5" s="51">
        <v>12.4</v>
      </c>
      <c r="CL5" s="51">
        <v>12.5</v>
      </c>
      <c r="CM5" s="51">
        <v>7.3</v>
      </c>
      <c r="CN5" s="51">
        <v>8.3000000000000007</v>
      </c>
      <c r="CO5" s="51">
        <v>6.4</v>
      </c>
      <c r="CP5" s="51">
        <v>8</v>
      </c>
      <c r="CQ5" s="51">
        <v>12.3</v>
      </c>
      <c r="CR5" s="51">
        <v>12</v>
      </c>
      <c r="CS5" s="51">
        <v>11.8</v>
      </c>
      <c r="CT5" s="51">
        <v>11.6</v>
      </c>
      <c r="CU5" s="51">
        <v>11</v>
      </c>
      <c r="CV5" s="51">
        <v>9.6</v>
      </c>
      <c r="CW5" s="34">
        <f t="shared" ref="CW5:CW18" si="0">AVERAGE(C5:CV5)</f>
        <v>9.1581632653061185</v>
      </c>
      <c r="CX5" s="34">
        <f t="shared" ref="CX5:CX18" si="1">SUM(C24:CV24)/(CZ5-1)</f>
        <v>61.037716179255213</v>
      </c>
      <c r="CY5" s="34">
        <f t="shared" ref="CY5:CY12" si="2">SQRT(CX5)</f>
        <v>7.8126638337544776</v>
      </c>
      <c r="CZ5" s="34">
        <f t="shared" ref="CZ5:CZ18" si="3">COUNT(C5:CV5)</f>
        <v>98</v>
      </c>
      <c r="DA5" s="36">
        <v>1</v>
      </c>
    </row>
    <row r="6" spans="1:105" ht="15" x14ac:dyDescent="0.25">
      <c r="A6" s="52" t="s">
        <v>120</v>
      </c>
      <c r="B6" s="82" t="s">
        <v>12</v>
      </c>
      <c r="C6" s="83">
        <v>14.1</v>
      </c>
      <c r="D6" s="83">
        <v>14.4</v>
      </c>
      <c r="E6" s="83">
        <v>14.3</v>
      </c>
      <c r="F6" s="83">
        <v>14.2</v>
      </c>
      <c r="G6" s="83">
        <v>13.8</v>
      </c>
      <c r="H6" s="83">
        <v>14</v>
      </c>
      <c r="I6" s="83">
        <v>13.8</v>
      </c>
      <c r="J6" s="83">
        <v>13.5</v>
      </c>
      <c r="K6" s="83">
        <v>12.7</v>
      </c>
      <c r="L6" s="83">
        <v>13.7</v>
      </c>
      <c r="M6" s="83">
        <v>11.3</v>
      </c>
      <c r="N6" s="83">
        <v>12.1</v>
      </c>
      <c r="O6" s="83">
        <v>11.6</v>
      </c>
      <c r="P6" s="83">
        <v>11.9</v>
      </c>
      <c r="Q6" s="83">
        <v>11.9</v>
      </c>
      <c r="R6" s="83">
        <v>11.1</v>
      </c>
      <c r="S6" s="83">
        <v>12.1</v>
      </c>
      <c r="T6" s="83">
        <v>11.6</v>
      </c>
      <c r="U6" s="83">
        <v>11.3</v>
      </c>
      <c r="V6" s="83">
        <v>11.8</v>
      </c>
      <c r="W6" s="83">
        <v>11.5</v>
      </c>
      <c r="X6" s="83">
        <v>10.5</v>
      </c>
      <c r="Y6" s="83">
        <v>9.4</v>
      </c>
      <c r="Z6" s="83">
        <v>8.6</v>
      </c>
      <c r="AA6" s="83">
        <v>8.4</v>
      </c>
      <c r="AB6" s="83">
        <v>7.3</v>
      </c>
      <c r="AC6" s="83">
        <v>6.4</v>
      </c>
      <c r="AD6" s="83">
        <v>6.4</v>
      </c>
      <c r="AE6" s="83">
        <v>6.4</v>
      </c>
      <c r="AF6" s="83">
        <v>6.2</v>
      </c>
      <c r="AG6" s="83">
        <v>6.1</v>
      </c>
      <c r="AH6" s="83">
        <v>5.3</v>
      </c>
      <c r="AI6" s="83">
        <v>6.3</v>
      </c>
      <c r="AJ6" s="83">
        <v>6.8</v>
      </c>
      <c r="AK6" s="83">
        <v>7.9</v>
      </c>
      <c r="AL6" s="83">
        <v>10.3</v>
      </c>
      <c r="AM6" s="83">
        <v>14</v>
      </c>
      <c r="AN6" s="83">
        <v>17.600000000000001</v>
      </c>
      <c r="AO6" s="83">
        <v>19.399999999999999</v>
      </c>
      <c r="AP6" s="83">
        <v>20.2</v>
      </c>
      <c r="AQ6" s="83">
        <v>20.7</v>
      </c>
      <c r="AR6" s="83">
        <v>20.3</v>
      </c>
      <c r="AS6" s="83">
        <v>19.2</v>
      </c>
      <c r="AT6" s="83">
        <v>18.399999999999999</v>
      </c>
      <c r="AU6" s="83">
        <v>17.3</v>
      </c>
      <c r="AV6" s="83">
        <v>16.899999999999999</v>
      </c>
      <c r="AW6" s="83">
        <v>15.6</v>
      </c>
      <c r="AX6" s="83">
        <v>15.4</v>
      </c>
      <c r="AY6" s="83">
        <v>15.8</v>
      </c>
      <c r="AZ6" s="83">
        <v>16.399999999999999</v>
      </c>
      <c r="BA6" s="83">
        <v>14.2</v>
      </c>
      <c r="BB6" s="83">
        <v>13.8</v>
      </c>
      <c r="BC6" s="83">
        <v>12.5</v>
      </c>
      <c r="BD6" s="83">
        <v>11.6</v>
      </c>
      <c r="BE6" s="83">
        <v>12.3</v>
      </c>
      <c r="BF6" s="83">
        <v>11.5</v>
      </c>
      <c r="BG6" s="83">
        <v>11.3</v>
      </c>
      <c r="BH6" s="83">
        <v>10.5</v>
      </c>
      <c r="BI6" s="83">
        <v>10.9</v>
      </c>
      <c r="BJ6" s="83">
        <v>10.5</v>
      </c>
      <c r="BK6" s="83">
        <v>10.1</v>
      </c>
      <c r="BL6" s="83">
        <v>9.6</v>
      </c>
      <c r="BM6" s="83">
        <v>9.6999999999999993</v>
      </c>
      <c r="BN6" s="83">
        <v>10</v>
      </c>
      <c r="BO6" s="83">
        <v>10.199999999999999</v>
      </c>
      <c r="BP6" s="83">
        <v>9.6999999999999993</v>
      </c>
      <c r="BQ6" s="83">
        <v>9.6</v>
      </c>
      <c r="BR6" s="83">
        <v>9.3000000000000007</v>
      </c>
      <c r="BS6" s="83">
        <v>9.1999999999999993</v>
      </c>
      <c r="BT6" s="83">
        <v>8.6999999999999993</v>
      </c>
      <c r="BU6" s="83">
        <v>8.6999999999999993</v>
      </c>
      <c r="BV6" s="83">
        <v>8.4</v>
      </c>
      <c r="BW6" s="83">
        <v>8.1</v>
      </c>
      <c r="BX6" s="83">
        <v>7.4</v>
      </c>
      <c r="BY6" s="83">
        <v>7</v>
      </c>
      <c r="BZ6" s="83">
        <v>7.2</v>
      </c>
      <c r="CA6" s="83">
        <v>6.9</v>
      </c>
      <c r="CB6" s="83">
        <v>6.2</v>
      </c>
      <c r="CC6" s="83">
        <v>6</v>
      </c>
      <c r="CD6" s="83">
        <v>6.1</v>
      </c>
      <c r="CE6" s="83">
        <v>7.8</v>
      </c>
      <c r="CF6" s="83">
        <v>8.4</v>
      </c>
      <c r="CG6" s="83">
        <v>8.1999999999999993</v>
      </c>
      <c r="CH6" s="83">
        <v>8.1</v>
      </c>
      <c r="CI6" s="83">
        <v>8.1</v>
      </c>
      <c r="CJ6" s="83">
        <v>7.7</v>
      </c>
      <c r="CK6" s="83">
        <v>7.2</v>
      </c>
      <c r="CL6" s="83">
        <v>7.4</v>
      </c>
      <c r="CM6" s="83">
        <v>7.1</v>
      </c>
      <c r="CN6" s="83">
        <v>6.5</v>
      </c>
      <c r="CO6" s="83">
        <v>7</v>
      </c>
      <c r="CP6" s="83">
        <v>6.8</v>
      </c>
      <c r="CQ6" s="83">
        <v>6.3</v>
      </c>
      <c r="CR6" s="83">
        <v>6.2</v>
      </c>
      <c r="CS6" s="83">
        <v>6.5</v>
      </c>
      <c r="CT6" s="83">
        <v>7.1</v>
      </c>
      <c r="CU6" s="83">
        <v>7.1</v>
      </c>
      <c r="CV6" s="83">
        <v>6.7</v>
      </c>
      <c r="CW6" s="34">
        <f t="shared" si="0"/>
        <v>10.648979591836737</v>
      </c>
      <c r="CX6" s="34">
        <f t="shared" si="1"/>
        <v>14.815102040816333</v>
      </c>
      <c r="CY6" s="34">
        <f t="shared" si="2"/>
        <v>3.8490391061687506</v>
      </c>
      <c r="CZ6" s="34">
        <f t="shared" si="3"/>
        <v>98</v>
      </c>
      <c r="DA6" s="36">
        <v>-1</v>
      </c>
    </row>
    <row r="7" spans="1:105" ht="15" x14ac:dyDescent="0.25">
      <c r="A7" s="52" t="s">
        <v>121</v>
      </c>
      <c r="B7" s="80" t="s">
        <v>13</v>
      </c>
      <c r="C7" s="81">
        <v>51.4</v>
      </c>
      <c r="D7" s="81">
        <v>51.4</v>
      </c>
      <c r="E7" s="81">
        <v>51.4</v>
      </c>
      <c r="F7" s="81">
        <v>51.4</v>
      </c>
      <c r="G7" s="81">
        <v>52.1</v>
      </c>
      <c r="H7" s="81">
        <v>52.1</v>
      </c>
      <c r="I7" s="81">
        <v>52.3</v>
      </c>
      <c r="J7" s="81">
        <v>52.3</v>
      </c>
      <c r="K7" s="81">
        <v>52</v>
      </c>
      <c r="L7" s="81">
        <v>53.6</v>
      </c>
      <c r="M7" s="81">
        <v>55.1</v>
      </c>
      <c r="N7" s="81">
        <v>54.7</v>
      </c>
      <c r="O7" s="81">
        <v>53.9</v>
      </c>
      <c r="P7" s="81">
        <v>54.1</v>
      </c>
      <c r="Q7" s="81">
        <v>55.7</v>
      </c>
      <c r="R7" s="81">
        <v>54.3</v>
      </c>
      <c r="S7" s="81">
        <v>54.4</v>
      </c>
      <c r="T7" s="81">
        <v>54.7</v>
      </c>
      <c r="U7" s="81">
        <v>55.4</v>
      </c>
      <c r="V7" s="81">
        <v>55.1</v>
      </c>
      <c r="W7" s="81">
        <v>54.3</v>
      </c>
      <c r="X7" s="81">
        <v>55.8</v>
      </c>
      <c r="Y7" s="81">
        <v>56.4</v>
      </c>
      <c r="Z7" s="81">
        <v>57</v>
      </c>
      <c r="AA7" s="81">
        <v>57.7</v>
      </c>
      <c r="AB7" s="81">
        <v>59.2</v>
      </c>
      <c r="AC7" s="81">
        <v>61.6</v>
      </c>
      <c r="AD7" s="81">
        <v>60.1</v>
      </c>
      <c r="AE7" s="81">
        <v>59.4</v>
      </c>
      <c r="AF7" s="81">
        <v>61.2</v>
      </c>
      <c r="AG7" s="81">
        <v>63</v>
      </c>
      <c r="AH7" s="81">
        <v>63</v>
      </c>
      <c r="AI7" s="81">
        <v>62.3</v>
      </c>
      <c r="AJ7" s="81">
        <v>63.1</v>
      </c>
      <c r="AK7" s="81">
        <v>62.4</v>
      </c>
      <c r="AL7" s="81">
        <v>60.1</v>
      </c>
      <c r="AM7" s="81">
        <v>57.8</v>
      </c>
      <c r="AN7" s="81">
        <v>55.2</v>
      </c>
      <c r="AO7" s="81">
        <v>52.5</v>
      </c>
      <c r="AP7" s="81">
        <v>51.5</v>
      </c>
      <c r="AQ7" s="81">
        <v>50.8</v>
      </c>
      <c r="AR7" s="81">
        <v>51.5</v>
      </c>
      <c r="AS7" s="81">
        <v>53.1</v>
      </c>
      <c r="AT7" s="81">
        <v>52.7</v>
      </c>
      <c r="AU7" s="81">
        <v>52.4</v>
      </c>
      <c r="AV7" s="81">
        <v>53.8</v>
      </c>
      <c r="AW7" s="81">
        <v>54.9</v>
      </c>
      <c r="AX7" s="81">
        <v>55</v>
      </c>
      <c r="AY7" s="81">
        <v>54.4</v>
      </c>
      <c r="AZ7" s="81">
        <v>55.6</v>
      </c>
      <c r="BA7" s="81">
        <v>57.4</v>
      </c>
      <c r="BB7" s="81">
        <v>57.2</v>
      </c>
      <c r="BC7" s="81">
        <v>57.3</v>
      </c>
      <c r="BD7" s="81">
        <v>57.9</v>
      </c>
      <c r="BE7" s="81">
        <v>59</v>
      </c>
      <c r="BF7" s="81">
        <v>58.6</v>
      </c>
      <c r="BG7" s="81">
        <v>58.6</v>
      </c>
      <c r="BH7" s="81">
        <v>59.3</v>
      </c>
      <c r="BI7" s="81">
        <v>59.3</v>
      </c>
      <c r="BJ7" s="81">
        <v>59.3</v>
      </c>
      <c r="BK7" s="81">
        <v>59.7</v>
      </c>
      <c r="BL7" s="81">
        <v>60.9</v>
      </c>
      <c r="BM7" s="81">
        <v>61.4</v>
      </c>
      <c r="BN7" s="81">
        <v>61.4</v>
      </c>
      <c r="BO7" s="81">
        <v>61</v>
      </c>
      <c r="BP7" s="81">
        <v>61.8</v>
      </c>
      <c r="BQ7" s="81">
        <v>61.8</v>
      </c>
      <c r="BR7" s="81">
        <v>61.7</v>
      </c>
      <c r="BS7" s="81">
        <v>61.6</v>
      </c>
      <c r="BT7" s="81">
        <v>62.6</v>
      </c>
      <c r="BU7" s="81">
        <v>63.6</v>
      </c>
      <c r="BV7" s="81">
        <v>63.7</v>
      </c>
      <c r="BW7" s="81">
        <v>63.5</v>
      </c>
      <c r="BX7" s="81">
        <v>64.400000000000006</v>
      </c>
      <c r="BY7" s="81">
        <v>65.3</v>
      </c>
      <c r="BZ7" s="81">
        <v>64.7</v>
      </c>
      <c r="CA7" s="81">
        <v>64.400000000000006</v>
      </c>
      <c r="CB7" s="81">
        <v>64.7</v>
      </c>
      <c r="CC7" s="81">
        <v>65.599999999999994</v>
      </c>
      <c r="CD7" s="81">
        <v>65.400000000000006</v>
      </c>
      <c r="CE7" s="81">
        <v>64.7</v>
      </c>
      <c r="CF7" s="81">
        <v>64.099999999999994</v>
      </c>
      <c r="CG7" s="81">
        <v>64.3</v>
      </c>
      <c r="CH7" s="81">
        <v>63.8</v>
      </c>
      <c r="CI7" s="81">
        <v>61.6</v>
      </c>
      <c r="CJ7" s="81">
        <v>62.3</v>
      </c>
      <c r="CK7" s="81">
        <v>63.5</v>
      </c>
      <c r="CL7" s="81">
        <v>62.7</v>
      </c>
      <c r="CM7" s="81">
        <v>63.2</v>
      </c>
      <c r="CN7" s="81">
        <v>64</v>
      </c>
      <c r="CO7" s="81">
        <v>64.599999999999994</v>
      </c>
      <c r="CP7" s="81">
        <v>64</v>
      </c>
      <c r="CQ7" s="81">
        <v>63.7</v>
      </c>
      <c r="CR7" s="81">
        <v>64.400000000000006</v>
      </c>
      <c r="CS7" s="81">
        <v>64.7</v>
      </c>
      <c r="CT7" s="81">
        <v>64</v>
      </c>
      <c r="CU7" s="81">
        <v>64</v>
      </c>
      <c r="CV7" s="81">
        <v>64.3</v>
      </c>
      <c r="CW7" s="34">
        <f t="shared" si="0"/>
        <v>58.838775510204087</v>
      </c>
      <c r="CX7" s="34">
        <f t="shared" si="1"/>
        <v>21.245285083105426</v>
      </c>
      <c r="CY7" s="34">
        <f t="shared" si="2"/>
        <v>4.6092607957356266</v>
      </c>
      <c r="CZ7" s="34">
        <f t="shared" si="3"/>
        <v>98</v>
      </c>
      <c r="DA7" s="36">
        <v>1</v>
      </c>
    </row>
    <row r="8" spans="1:105" ht="14.25" customHeight="1" x14ac:dyDescent="0.25">
      <c r="A8" s="52" t="s">
        <v>122</v>
      </c>
      <c r="B8" s="80" t="s">
        <v>14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>
        <v>11061</v>
      </c>
      <c r="X8" s="83">
        <v>12039</v>
      </c>
      <c r="Y8" s="83">
        <v>12765</v>
      </c>
      <c r="Z8" s="83">
        <v>13177</v>
      </c>
      <c r="AA8" s="83">
        <v>17140</v>
      </c>
      <c r="AB8" s="83">
        <v>18252</v>
      </c>
      <c r="AC8" s="83">
        <v>20781</v>
      </c>
      <c r="AD8" s="83">
        <v>20454</v>
      </c>
      <c r="AE8" s="83">
        <v>21837</v>
      </c>
      <c r="AF8" s="83">
        <v>21458</v>
      </c>
      <c r="AG8" s="83">
        <v>20803</v>
      </c>
      <c r="AH8" s="83">
        <v>16826</v>
      </c>
      <c r="AI8" s="81">
        <v>20956</v>
      </c>
      <c r="AJ8" s="83">
        <v>18329</v>
      </c>
      <c r="AK8" s="83">
        <v>13690</v>
      </c>
      <c r="AL8" s="83">
        <v>11441</v>
      </c>
      <c r="AM8" s="83">
        <v>9207</v>
      </c>
      <c r="AN8" s="83">
        <v>7786</v>
      </c>
      <c r="AO8" s="83">
        <v>6630</v>
      </c>
      <c r="AP8" s="83">
        <v>5776</v>
      </c>
      <c r="AQ8" s="83">
        <v>5949</v>
      </c>
      <c r="AR8" s="83">
        <v>6378</v>
      </c>
      <c r="AS8" s="83">
        <v>7279</v>
      </c>
      <c r="AT8" s="83">
        <v>7224</v>
      </c>
      <c r="AU8" s="83">
        <v>10629</v>
      </c>
      <c r="AV8" s="83">
        <v>10573</v>
      </c>
      <c r="AW8" s="83">
        <v>9990</v>
      </c>
      <c r="AX8" s="83">
        <v>9314</v>
      </c>
      <c r="AY8" s="83">
        <v>11850</v>
      </c>
      <c r="AZ8" s="83">
        <v>11477</v>
      </c>
      <c r="BA8" s="83">
        <v>10976</v>
      </c>
      <c r="BB8" s="83">
        <v>11217</v>
      </c>
      <c r="BC8" s="83">
        <v>14958</v>
      </c>
      <c r="BD8" s="83">
        <v>13963</v>
      </c>
      <c r="BE8" s="83">
        <v>13203</v>
      </c>
      <c r="BF8" s="83">
        <v>11988</v>
      </c>
      <c r="BG8" s="83">
        <v>14387</v>
      </c>
      <c r="BH8" s="83">
        <v>13222</v>
      </c>
      <c r="BI8" s="83">
        <v>11399</v>
      </c>
      <c r="BJ8" s="83">
        <v>10277</v>
      </c>
      <c r="BK8" s="83">
        <v>13600</v>
      </c>
      <c r="BL8" s="83">
        <v>14224</v>
      </c>
      <c r="BM8" s="83">
        <v>12745</v>
      </c>
      <c r="BN8" s="83">
        <v>12211</v>
      </c>
      <c r="BO8" s="83">
        <v>13821</v>
      </c>
      <c r="BP8" s="83">
        <v>15250</v>
      </c>
      <c r="BQ8" s="83">
        <v>14226</v>
      </c>
      <c r="BR8" s="83">
        <v>14445</v>
      </c>
      <c r="BS8" s="83">
        <v>16185</v>
      </c>
      <c r="BT8" s="83">
        <v>16708</v>
      </c>
      <c r="BU8" s="83">
        <v>17638</v>
      </c>
      <c r="BV8" s="83">
        <v>17574</v>
      </c>
      <c r="BW8" s="83">
        <v>22179</v>
      </c>
      <c r="BX8" s="83">
        <v>24637</v>
      </c>
      <c r="BY8" s="83">
        <v>22711</v>
      </c>
      <c r="BZ8" s="83">
        <v>21340</v>
      </c>
      <c r="CA8" s="83">
        <v>28724</v>
      </c>
      <c r="CB8" s="83">
        <v>30465</v>
      </c>
      <c r="CC8" s="83">
        <v>29176</v>
      </c>
      <c r="CD8" s="83">
        <v>28072</v>
      </c>
      <c r="CE8" s="83">
        <v>18855</v>
      </c>
      <c r="CF8" s="83">
        <v>21052</v>
      </c>
      <c r="CG8" s="83">
        <v>20888</v>
      </c>
      <c r="CH8" s="83">
        <v>17246</v>
      </c>
      <c r="CI8" s="83">
        <v>21640</v>
      </c>
      <c r="CJ8" s="83">
        <v>25677</v>
      </c>
      <c r="CK8" s="81">
        <v>23579</v>
      </c>
      <c r="CL8" s="81">
        <v>26868</v>
      </c>
      <c r="CM8" s="81">
        <v>28463</v>
      </c>
      <c r="CN8" s="81">
        <v>26429</v>
      </c>
      <c r="CO8" s="81">
        <v>26060</v>
      </c>
      <c r="CP8" s="81">
        <v>22505</v>
      </c>
      <c r="CQ8" s="81">
        <v>23944</v>
      </c>
      <c r="CR8" s="81">
        <v>25260</v>
      </c>
      <c r="CS8" s="81">
        <v>25492</v>
      </c>
      <c r="CT8" s="81">
        <v>22491</v>
      </c>
      <c r="CU8" s="81">
        <v>24532</v>
      </c>
      <c r="CV8" s="81">
        <v>23858</v>
      </c>
      <c r="CW8" s="34">
        <f t="shared" si="0"/>
        <v>17018.346153846152</v>
      </c>
      <c r="CX8" s="34">
        <f t="shared" si="1"/>
        <v>42233276.670829177</v>
      </c>
      <c r="CY8" s="35">
        <f t="shared" si="2"/>
        <v>6498.7134627423893</v>
      </c>
      <c r="CZ8" s="34">
        <f t="shared" si="3"/>
        <v>78</v>
      </c>
      <c r="DA8" s="36">
        <v>1</v>
      </c>
    </row>
    <row r="9" spans="1:105" ht="15" x14ac:dyDescent="0.25">
      <c r="A9" s="52" t="s">
        <v>123</v>
      </c>
      <c r="B9" s="84" t="s">
        <v>15</v>
      </c>
      <c r="C9" s="85">
        <v>59.8</v>
      </c>
      <c r="D9" s="85">
        <v>57.8</v>
      </c>
      <c r="E9" s="85">
        <v>58.1</v>
      </c>
      <c r="F9" s="85">
        <v>58.1</v>
      </c>
      <c r="G9" s="85">
        <v>51.6</v>
      </c>
      <c r="H9" s="86">
        <v>66</v>
      </c>
      <c r="I9" s="85">
        <v>67.5</v>
      </c>
      <c r="J9" s="85">
        <v>65.5</v>
      </c>
      <c r="K9" s="85">
        <v>68.8</v>
      </c>
      <c r="L9" s="86">
        <v>69</v>
      </c>
      <c r="M9" s="85">
        <v>69.5</v>
      </c>
      <c r="N9" s="85">
        <v>71.599999999999994</v>
      </c>
      <c r="O9" s="85">
        <v>68.900000000000006</v>
      </c>
      <c r="P9" s="86">
        <v>68</v>
      </c>
      <c r="Q9" s="85">
        <v>66.2</v>
      </c>
      <c r="R9" s="86">
        <v>72</v>
      </c>
      <c r="S9" s="85">
        <v>71.599999999999994</v>
      </c>
      <c r="T9" s="85">
        <v>72.900000000000006</v>
      </c>
      <c r="U9" s="86">
        <v>72</v>
      </c>
      <c r="V9" s="85">
        <v>70.2</v>
      </c>
      <c r="W9" s="86">
        <v>70</v>
      </c>
      <c r="X9" s="85">
        <v>72.7</v>
      </c>
      <c r="Y9" s="85">
        <v>75.400000000000006</v>
      </c>
      <c r="Z9" s="86">
        <v>71</v>
      </c>
      <c r="AA9" s="85">
        <v>73.7</v>
      </c>
      <c r="AB9" s="85">
        <v>72.900000000000006</v>
      </c>
      <c r="AC9" s="85">
        <v>70.900000000000006</v>
      </c>
      <c r="AD9" s="85">
        <v>73.3</v>
      </c>
      <c r="AE9" s="85">
        <v>71.3</v>
      </c>
      <c r="AF9" s="85">
        <v>73.599999999999994</v>
      </c>
      <c r="AG9" s="85">
        <v>70.2</v>
      </c>
      <c r="AH9" s="85">
        <v>72.3</v>
      </c>
      <c r="AI9" s="86">
        <v>70</v>
      </c>
      <c r="AJ9" s="85">
        <v>66.599999999999994</v>
      </c>
      <c r="AK9" s="85">
        <v>65.599999999999994</v>
      </c>
      <c r="AL9" s="86">
        <v>63</v>
      </c>
      <c r="AM9" s="85">
        <v>56.7</v>
      </c>
      <c r="AN9" s="85">
        <v>52.5</v>
      </c>
      <c r="AO9" s="85">
        <v>53.1</v>
      </c>
      <c r="AP9" s="85">
        <v>53.7</v>
      </c>
      <c r="AQ9" s="85">
        <v>58.8</v>
      </c>
      <c r="AR9" s="85">
        <v>60.9</v>
      </c>
      <c r="AS9" s="86">
        <v>65</v>
      </c>
      <c r="AT9" s="85">
        <v>66.2</v>
      </c>
      <c r="AU9" s="86">
        <v>66</v>
      </c>
      <c r="AV9" s="85">
        <v>65.2</v>
      </c>
      <c r="AW9" s="85">
        <v>68.8</v>
      </c>
      <c r="AX9" s="86">
        <v>69</v>
      </c>
      <c r="AY9" s="85">
        <v>69.2</v>
      </c>
      <c r="AZ9" s="85">
        <v>70.400000000000006</v>
      </c>
      <c r="BA9" s="85">
        <v>72.099999999999994</v>
      </c>
      <c r="BB9" s="85">
        <v>71.7</v>
      </c>
      <c r="BC9" s="85">
        <v>71.900000000000006</v>
      </c>
      <c r="BD9" s="85">
        <v>71.3</v>
      </c>
      <c r="BE9" s="85">
        <v>72.8</v>
      </c>
      <c r="BF9" s="85">
        <v>72.3</v>
      </c>
      <c r="BG9" s="85">
        <v>72.099999999999994</v>
      </c>
      <c r="BH9" s="85">
        <v>71.400000000000006</v>
      </c>
      <c r="BI9" s="85">
        <v>72.3</v>
      </c>
      <c r="BJ9" s="85">
        <v>73.599999999999994</v>
      </c>
      <c r="BK9" s="86">
        <v>71</v>
      </c>
      <c r="BL9" s="85">
        <v>71.400000000000006</v>
      </c>
      <c r="BM9" s="85">
        <v>71.900000000000006</v>
      </c>
      <c r="BN9" s="85">
        <v>71.599999999999994</v>
      </c>
      <c r="BO9" s="85">
        <v>72.099999999999994</v>
      </c>
      <c r="BP9" s="85">
        <v>72.5</v>
      </c>
      <c r="BQ9" s="86">
        <v>72</v>
      </c>
      <c r="BR9" s="85">
        <v>73.7</v>
      </c>
      <c r="BS9" s="85">
        <v>74.3</v>
      </c>
      <c r="BT9" s="85">
        <v>74.3</v>
      </c>
      <c r="BU9" s="85">
        <v>74.3</v>
      </c>
      <c r="BV9" s="85">
        <v>74.5</v>
      </c>
      <c r="BW9" s="85">
        <v>75.900000000000006</v>
      </c>
      <c r="BX9" s="85">
        <v>76.099999999999994</v>
      </c>
      <c r="BY9" s="85">
        <v>77.3</v>
      </c>
      <c r="BZ9" s="85">
        <v>75.8</v>
      </c>
      <c r="CA9" s="85">
        <v>77.2</v>
      </c>
      <c r="CB9" s="85">
        <v>76.900000000000006</v>
      </c>
      <c r="CC9" s="85">
        <v>75.7</v>
      </c>
      <c r="CD9" s="85">
        <v>75.099999999999994</v>
      </c>
      <c r="CE9" s="85">
        <v>75.099999999999994</v>
      </c>
      <c r="CF9" s="85">
        <v>68.7</v>
      </c>
      <c r="CG9" s="85">
        <v>71.2</v>
      </c>
      <c r="CH9" s="85">
        <v>73.099999999999994</v>
      </c>
      <c r="CI9" s="85">
        <v>74.3</v>
      </c>
      <c r="CJ9" s="85">
        <v>74.599999999999994</v>
      </c>
      <c r="CK9" s="85">
        <v>75.400000000000006</v>
      </c>
      <c r="CL9" s="85">
        <v>76.7</v>
      </c>
      <c r="CM9" s="85">
        <v>75.599999999999994</v>
      </c>
      <c r="CN9" s="85">
        <v>75.5</v>
      </c>
      <c r="CO9" s="85">
        <v>75.7</v>
      </c>
      <c r="CP9" s="85">
        <v>73.3</v>
      </c>
      <c r="CQ9" s="85">
        <v>72.7</v>
      </c>
      <c r="CR9" s="85">
        <v>73.7</v>
      </c>
      <c r="CS9" s="85">
        <v>72.7</v>
      </c>
      <c r="CT9" s="85">
        <v>72.3</v>
      </c>
      <c r="CU9" s="85">
        <v>71.400000000000006</v>
      </c>
      <c r="CV9" s="86">
        <v>73</v>
      </c>
      <c r="CW9" s="34">
        <f t="shared" si="0"/>
        <v>70.032653061224494</v>
      </c>
      <c r="CX9" s="34">
        <f t="shared" si="1"/>
        <v>33.391087734062687</v>
      </c>
      <c r="CY9" s="34">
        <f t="shared" si="2"/>
        <v>5.7785022050755233</v>
      </c>
      <c r="CZ9" s="34">
        <f t="shared" si="3"/>
        <v>98</v>
      </c>
      <c r="DA9" s="36">
        <v>-1</v>
      </c>
    </row>
    <row r="10" spans="1:105" ht="15" x14ac:dyDescent="0.25">
      <c r="A10" s="52" t="s">
        <v>138</v>
      </c>
      <c r="B10" s="80" t="s">
        <v>16</v>
      </c>
      <c r="C10" s="83"/>
      <c r="D10" s="83"/>
      <c r="E10" s="83"/>
      <c r="F10" s="83"/>
      <c r="G10" s="83">
        <v>74</v>
      </c>
      <c r="H10" s="83">
        <v>70</v>
      </c>
      <c r="I10" s="83">
        <v>54</v>
      </c>
      <c r="J10" s="83">
        <v>56</v>
      </c>
      <c r="K10" s="81">
        <v>53.666666666666664</v>
      </c>
      <c r="L10" s="87">
        <v>45</v>
      </c>
      <c r="M10" s="83">
        <v>30.333333333333332</v>
      </c>
      <c r="N10" s="83">
        <v>34.333333333333336</v>
      </c>
      <c r="O10" s="83">
        <v>43</v>
      </c>
      <c r="P10" s="83">
        <v>50</v>
      </c>
      <c r="Q10" s="83">
        <v>35</v>
      </c>
      <c r="R10" s="83">
        <v>32</v>
      </c>
      <c r="S10" s="83">
        <v>44.666666666666664</v>
      </c>
      <c r="T10" s="83">
        <v>40</v>
      </c>
      <c r="U10" s="83">
        <v>28.333333333333332</v>
      </c>
      <c r="V10" s="83">
        <v>26.333333333333332</v>
      </c>
      <c r="W10" s="83">
        <v>34.333333333333336</v>
      </c>
      <c r="X10" s="83">
        <v>28.333333333333332</v>
      </c>
      <c r="Y10" s="83">
        <v>17.333333333333332</v>
      </c>
      <c r="Z10" s="83">
        <v>13.333333333333334</v>
      </c>
      <c r="AA10" s="83">
        <v>18.666666666666668</v>
      </c>
      <c r="AB10" s="83">
        <v>16.333333333333332</v>
      </c>
      <c r="AC10" s="83">
        <v>10</v>
      </c>
      <c r="AD10" s="83">
        <v>10</v>
      </c>
      <c r="AE10" s="83">
        <v>15</v>
      </c>
      <c r="AF10" s="83">
        <v>13.666666666666666</v>
      </c>
      <c r="AG10" s="83">
        <v>12.333333333333334</v>
      </c>
      <c r="AH10" s="83">
        <v>19.333333333333332</v>
      </c>
      <c r="AI10" s="88">
        <v>41</v>
      </c>
      <c r="AJ10" s="83">
        <v>55.666666666666664</v>
      </c>
      <c r="AK10" s="83">
        <v>55.333333333333336</v>
      </c>
      <c r="AL10" s="83">
        <v>67.666666666666671</v>
      </c>
      <c r="AM10" s="83">
        <v>78.666666666666671</v>
      </c>
      <c r="AN10" s="83">
        <v>80.666666666666671</v>
      </c>
      <c r="AO10" s="83">
        <v>78.666666666666671</v>
      </c>
      <c r="AP10" s="83">
        <v>80.666666666666671</v>
      </c>
      <c r="AQ10" s="83">
        <v>78.333333333333329</v>
      </c>
      <c r="AR10" s="83">
        <v>77</v>
      </c>
      <c r="AS10" s="83">
        <v>65.666666666666671</v>
      </c>
      <c r="AT10" s="83">
        <v>66.666666666666671</v>
      </c>
      <c r="AU10" s="83">
        <v>66</v>
      </c>
      <c r="AV10" s="83">
        <v>59.666666666666664</v>
      </c>
      <c r="AW10" s="83">
        <v>46</v>
      </c>
      <c r="AX10" s="83">
        <v>46.666666666666664</v>
      </c>
      <c r="AY10" s="83">
        <v>51</v>
      </c>
      <c r="AZ10" s="83">
        <v>43</v>
      </c>
      <c r="BA10" s="83">
        <v>37.333333333333336</v>
      </c>
      <c r="BB10" s="83">
        <v>41.333333333333336</v>
      </c>
      <c r="BC10" s="83">
        <v>49</v>
      </c>
      <c r="BD10" s="83">
        <v>42</v>
      </c>
      <c r="BE10" s="83">
        <v>39.666666666666664</v>
      </c>
      <c r="BF10" s="83">
        <v>42</v>
      </c>
      <c r="BG10" s="83">
        <v>45.333333333333336</v>
      </c>
      <c r="BH10" s="83">
        <v>41.666666666666664</v>
      </c>
      <c r="BI10" s="83">
        <v>34.666666666666664</v>
      </c>
      <c r="BJ10" s="83">
        <v>39.666666666666664</v>
      </c>
      <c r="BK10" s="83">
        <v>46.666666666666664</v>
      </c>
      <c r="BL10" s="83">
        <v>48.333333333333336</v>
      </c>
      <c r="BM10" s="83">
        <v>41.333333333333336</v>
      </c>
      <c r="BN10" s="83">
        <v>53</v>
      </c>
      <c r="BO10" s="83">
        <v>57.933333333333337</v>
      </c>
      <c r="BP10" s="83">
        <v>58.7</v>
      </c>
      <c r="BQ10" s="83">
        <v>53.699999999999996</v>
      </c>
      <c r="BR10" s="83">
        <v>52.133333333333333</v>
      </c>
      <c r="BS10" s="83">
        <v>49.800000000000004</v>
      </c>
      <c r="BT10" s="83">
        <v>40.866666666666667</v>
      </c>
      <c r="BU10" s="83">
        <v>31.733333333333334</v>
      </c>
      <c r="BV10" s="83">
        <v>30.233333333333334</v>
      </c>
      <c r="BW10" s="83">
        <v>29.966666666666669</v>
      </c>
      <c r="BX10" s="83">
        <v>25.733333333333334</v>
      </c>
      <c r="BY10" s="83">
        <v>20.366666666666667</v>
      </c>
      <c r="BZ10" s="83">
        <v>21.566666666666666</v>
      </c>
      <c r="CA10" s="83">
        <v>19.100000000000001</v>
      </c>
      <c r="CB10" s="83">
        <v>21</v>
      </c>
      <c r="CC10" s="83">
        <v>21.833333333333332</v>
      </c>
      <c r="CD10" s="83">
        <v>28.7</v>
      </c>
      <c r="CE10" s="83">
        <v>31.933333333333334</v>
      </c>
      <c r="CF10" s="83">
        <v>34.766666666666666</v>
      </c>
      <c r="CG10" s="83">
        <v>34.933333333333337</v>
      </c>
      <c r="CH10" s="83">
        <v>32.733333333333327</v>
      </c>
      <c r="CI10" s="83">
        <v>36.366666666666667</v>
      </c>
      <c r="CJ10" s="83">
        <v>34.766666666666666</v>
      </c>
      <c r="CK10" s="83">
        <v>28.2</v>
      </c>
      <c r="CL10" s="83">
        <v>28.566666666666663</v>
      </c>
      <c r="CM10" s="83">
        <v>30.266666666666669</v>
      </c>
      <c r="CN10" s="83">
        <v>27.033333333333331</v>
      </c>
      <c r="CO10" s="83">
        <v>25.900000000000002</v>
      </c>
      <c r="CP10" s="83">
        <v>30.233333333333331</v>
      </c>
      <c r="CQ10" s="81">
        <v>36.533333333333331</v>
      </c>
      <c r="CR10" s="81">
        <v>33.300000000000004</v>
      </c>
      <c r="CS10" s="81">
        <v>26.033333333333331</v>
      </c>
      <c r="CT10" s="81">
        <v>29.566666666666666</v>
      </c>
      <c r="CU10" s="81">
        <v>37.699999999999996</v>
      </c>
      <c r="CV10" s="81">
        <v>36.666666666666664</v>
      </c>
      <c r="CW10" s="34">
        <f t="shared" si="0"/>
        <v>40.473758865248229</v>
      </c>
      <c r="CX10" s="34">
        <f t="shared" si="1"/>
        <v>306.69361702127662</v>
      </c>
      <c r="CY10" s="34">
        <f t="shared" si="2"/>
        <v>17.512670185362271</v>
      </c>
      <c r="CZ10" s="34">
        <f t="shared" si="3"/>
        <v>94</v>
      </c>
      <c r="DA10" s="36">
        <v>-1</v>
      </c>
    </row>
    <row r="11" spans="1:105" ht="15" x14ac:dyDescent="0.25">
      <c r="A11" s="52" t="s">
        <v>139</v>
      </c>
      <c r="B11" s="89" t="s">
        <v>17</v>
      </c>
      <c r="C11" s="81"/>
      <c r="D11" s="81"/>
      <c r="E11" s="81"/>
      <c r="F11" s="81"/>
      <c r="G11" s="81"/>
      <c r="H11" s="81"/>
      <c r="I11" s="81"/>
      <c r="J11" s="81"/>
      <c r="K11" s="83"/>
      <c r="L11" s="81"/>
      <c r="M11" s="81"/>
      <c r="N11" s="81"/>
      <c r="O11" s="81"/>
      <c r="P11" s="81"/>
      <c r="Q11" s="81"/>
      <c r="R11" s="81"/>
      <c r="S11" s="83">
        <v>39</v>
      </c>
      <c r="T11" s="83">
        <v>34</v>
      </c>
      <c r="U11" s="83">
        <v>32</v>
      </c>
      <c r="V11" s="83">
        <v>32</v>
      </c>
      <c r="W11" s="83">
        <v>29</v>
      </c>
      <c r="X11" s="83">
        <v>36</v>
      </c>
      <c r="Y11" s="83">
        <v>26</v>
      </c>
      <c r="Z11" s="83">
        <v>22</v>
      </c>
      <c r="AA11" s="83">
        <v>30</v>
      </c>
      <c r="AB11" s="83">
        <v>26</v>
      </c>
      <c r="AC11" s="83">
        <v>25</v>
      </c>
      <c r="AD11" s="83">
        <v>22</v>
      </c>
      <c r="AE11" s="83">
        <v>23</v>
      </c>
      <c r="AF11" s="83">
        <v>25</v>
      </c>
      <c r="AG11" s="83">
        <v>24</v>
      </c>
      <c r="AH11" s="83">
        <v>29</v>
      </c>
      <c r="AI11" s="83">
        <v>39</v>
      </c>
      <c r="AJ11" s="83">
        <v>45</v>
      </c>
      <c r="AK11" s="83">
        <v>49</v>
      </c>
      <c r="AL11" s="83">
        <v>61</v>
      </c>
      <c r="AM11" s="83">
        <v>72</v>
      </c>
      <c r="AN11" s="83">
        <v>75</v>
      </c>
      <c r="AO11" s="83">
        <v>70</v>
      </c>
      <c r="AP11" s="83">
        <v>69</v>
      </c>
      <c r="AQ11" s="83">
        <v>69</v>
      </c>
      <c r="AR11" s="83">
        <v>55</v>
      </c>
      <c r="AS11" s="83">
        <v>48</v>
      </c>
      <c r="AT11" s="83">
        <v>54</v>
      </c>
      <c r="AU11" s="83">
        <v>58</v>
      </c>
      <c r="AV11" s="83">
        <v>52</v>
      </c>
      <c r="AW11" s="83">
        <v>48</v>
      </c>
      <c r="AX11" s="83">
        <v>46</v>
      </c>
      <c r="AY11" s="83">
        <v>50</v>
      </c>
      <c r="AZ11" s="83">
        <v>49</v>
      </c>
      <c r="BA11" s="83">
        <v>43</v>
      </c>
      <c r="BB11" s="83">
        <v>44</v>
      </c>
      <c r="BC11" s="83">
        <v>46</v>
      </c>
      <c r="BD11" s="83">
        <v>50</v>
      </c>
      <c r="BE11" s="83">
        <v>42</v>
      </c>
      <c r="BF11" s="83">
        <v>41</v>
      </c>
      <c r="BG11" s="83">
        <v>40</v>
      </c>
      <c r="BH11" s="83">
        <v>42</v>
      </c>
      <c r="BI11" s="83">
        <v>39</v>
      </c>
      <c r="BJ11" s="83">
        <v>42</v>
      </c>
      <c r="BK11" s="83">
        <v>43</v>
      </c>
      <c r="BL11" s="83">
        <v>44</v>
      </c>
      <c r="BM11" s="83">
        <v>44</v>
      </c>
      <c r="BN11" s="83">
        <v>43</v>
      </c>
      <c r="BO11" s="83">
        <v>46</v>
      </c>
      <c r="BP11" s="83">
        <v>45</v>
      </c>
      <c r="BQ11" s="83">
        <v>42</v>
      </c>
      <c r="BR11" s="83">
        <v>42</v>
      </c>
      <c r="BS11" s="83">
        <v>40</v>
      </c>
      <c r="BT11" s="83">
        <v>38</v>
      </c>
      <c r="BU11" s="83">
        <v>36</v>
      </c>
      <c r="BV11" s="83">
        <v>32</v>
      </c>
      <c r="BW11" s="83">
        <v>33</v>
      </c>
      <c r="BX11" s="83">
        <v>31</v>
      </c>
      <c r="BY11" s="83">
        <v>28</v>
      </c>
      <c r="BZ11" s="83">
        <v>29</v>
      </c>
      <c r="CA11" s="83">
        <v>29</v>
      </c>
      <c r="CB11" s="83">
        <v>29.7</v>
      </c>
      <c r="CC11" s="83">
        <v>34.200000000000003</v>
      </c>
      <c r="CD11" s="83">
        <v>37.1</v>
      </c>
      <c r="CE11" s="83">
        <v>35.4</v>
      </c>
      <c r="CF11" s="83">
        <v>40.200000000000003</v>
      </c>
      <c r="CG11" s="83">
        <v>37.299999999999997</v>
      </c>
      <c r="CH11" s="83">
        <v>34.5</v>
      </c>
      <c r="CI11" s="83">
        <v>36.700000000000003</v>
      </c>
      <c r="CJ11" s="83">
        <v>32</v>
      </c>
      <c r="CK11" s="83">
        <v>26.6</v>
      </c>
      <c r="CL11" s="83">
        <v>28.4</v>
      </c>
      <c r="CM11" s="83">
        <v>26.966666666666665</v>
      </c>
      <c r="CN11" s="83">
        <v>25.2</v>
      </c>
      <c r="CO11" s="83">
        <v>29.333333333333332</v>
      </c>
      <c r="CP11" s="83">
        <v>37.666666666666664</v>
      </c>
      <c r="CQ11" s="83">
        <v>44.1</v>
      </c>
      <c r="CR11" s="81">
        <v>47.266666666666673</v>
      </c>
      <c r="CS11" s="81">
        <v>46.29999999999999</v>
      </c>
      <c r="CT11" s="81">
        <v>49.133333333333326</v>
      </c>
      <c r="CU11" s="81">
        <v>52</v>
      </c>
      <c r="CV11" s="81">
        <v>47.9</v>
      </c>
      <c r="CW11" s="34">
        <f t="shared" si="0"/>
        <v>40.426422764227638</v>
      </c>
      <c r="CX11" s="34">
        <f t="shared" si="1"/>
        <v>142.63261283415309</v>
      </c>
      <c r="CY11" s="34">
        <f t="shared" si="2"/>
        <v>11.942889635015183</v>
      </c>
      <c r="CZ11" s="34">
        <f t="shared" si="3"/>
        <v>82</v>
      </c>
      <c r="DA11" s="36">
        <v>-1</v>
      </c>
    </row>
    <row r="12" spans="1:105" ht="15" x14ac:dyDescent="0.25">
      <c r="A12" s="52" t="s">
        <v>140</v>
      </c>
      <c r="B12" s="80" t="s">
        <v>18</v>
      </c>
      <c r="C12" s="83"/>
      <c r="D12" s="83"/>
      <c r="E12" s="83"/>
      <c r="F12" s="83"/>
      <c r="G12" s="83"/>
      <c r="H12" s="83"/>
      <c r="I12" s="83"/>
      <c r="J12" s="83"/>
      <c r="K12" s="81"/>
      <c r="L12" s="83"/>
      <c r="M12" s="83"/>
      <c r="N12" s="83"/>
      <c r="O12" s="83"/>
      <c r="P12" s="83"/>
      <c r="Q12" s="83"/>
      <c r="R12" s="83"/>
      <c r="S12" s="83">
        <v>32.799999999999997</v>
      </c>
      <c r="T12" s="83">
        <v>34.6</v>
      </c>
      <c r="U12" s="83">
        <v>36.799999999999997</v>
      </c>
      <c r="V12" s="83">
        <v>29.7</v>
      </c>
      <c r="W12" s="83">
        <v>29</v>
      </c>
      <c r="X12" s="83">
        <v>30</v>
      </c>
      <c r="Y12" s="83">
        <v>28.7</v>
      </c>
      <c r="Z12" s="83">
        <v>28.9</v>
      </c>
      <c r="AA12" s="83">
        <v>23.1</v>
      </c>
      <c r="AB12" s="83">
        <v>27.9</v>
      </c>
      <c r="AC12" s="83">
        <v>22.5</v>
      </c>
      <c r="AD12" s="83">
        <v>20.6</v>
      </c>
      <c r="AE12" s="83">
        <v>23.3</v>
      </c>
      <c r="AF12" s="83">
        <v>17.7</v>
      </c>
      <c r="AG12" s="83">
        <v>17.7</v>
      </c>
      <c r="AH12" s="83">
        <v>16.7</v>
      </c>
      <c r="AI12" s="81">
        <v>20.7</v>
      </c>
      <c r="AJ12" s="83">
        <v>26.8</v>
      </c>
      <c r="AK12" s="83">
        <v>39.700000000000003</v>
      </c>
      <c r="AL12" s="83">
        <v>45.6</v>
      </c>
      <c r="AM12" s="83">
        <v>52.8</v>
      </c>
      <c r="AN12" s="83">
        <v>54.8</v>
      </c>
      <c r="AO12" s="83">
        <v>60</v>
      </c>
      <c r="AP12" s="83">
        <v>56.5</v>
      </c>
      <c r="AQ12" s="83">
        <v>58.6</v>
      </c>
      <c r="AR12" s="83">
        <v>51.6</v>
      </c>
      <c r="AS12" s="83">
        <v>49.1</v>
      </c>
      <c r="AT12" s="83">
        <v>48.7</v>
      </c>
      <c r="AU12" s="83">
        <v>56</v>
      </c>
      <c r="AV12" s="83">
        <v>54</v>
      </c>
      <c r="AW12" s="83">
        <v>46</v>
      </c>
      <c r="AX12" s="83">
        <v>49</v>
      </c>
      <c r="AY12" s="83">
        <v>44</v>
      </c>
      <c r="AZ12" s="83">
        <v>45</v>
      </c>
      <c r="BA12" s="83">
        <v>37</v>
      </c>
      <c r="BB12" s="83">
        <v>43</v>
      </c>
      <c r="BC12" s="83">
        <v>38</v>
      </c>
      <c r="BD12" s="83">
        <v>36</v>
      </c>
      <c r="BE12" s="83">
        <v>33</v>
      </c>
      <c r="BF12" s="83">
        <v>36</v>
      </c>
      <c r="BG12" s="83">
        <v>35</v>
      </c>
      <c r="BH12" s="83">
        <v>33</v>
      </c>
      <c r="BI12" s="83">
        <v>36</v>
      </c>
      <c r="BJ12" s="83">
        <v>35</v>
      </c>
      <c r="BK12" s="83">
        <v>36</v>
      </c>
      <c r="BL12" s="83">
        <v>36</v>
      </c>
      <c r="BM12" s="83">
        <v>35</v>
      </c>
      <c r="BN12" s="83">
        <v>38</v>
      </c>
      <c r="BO12" s="83">
        <v>34</v>
      </c>
      <c r="BP12" s="83">
        <v>34</v>
      </c>
      <c r="BQ12" s="83">
        <v>31</v>
      </c>
      <c r="BR12" s="83">
        <v>33</v>
      </c>
      <c r="BS12" s="83">
        <v>35.5</v>
      </c>
      <c r="BT12" s="83">
        <v>30.9</v>
      </c>
      <c r="BU12" s="83">
        <v>30.5</v>
      </c>
      <c r="BV12" s="83">
        <v>28.1</v>
      </c>
      <c r="BW12" s="83">
        <v>29.4</v>
      </c>
      <c r="BX12" s="83">
        <v>27.2</v>
      </c>
      <c r="BY12" s="83">
        <v>26.4</v>
      </c>
      <c r="BZ12" s="83">
        <v>25.4</v>
      </c>
      <c r="CA12" s="83">
        <v>23.5</v>
      </c>
      <c r="CB12" s="83">
        <v>25.3</v>
      </c>
      <c r="CC12" s="83">
        <v>25.6</v>
      </c>
      <c r="CD12" s="83">
        <v>25.6</v>
      </c>
      <c r="CE12" s="83">
        <v>27.9</v>
      </c>
      <c r="CF12" s="83">
        <v>29.3</v>
      </c>
      <c r="CG12" s="83">
        <v>34.5</v>
      </c>
      <c r="CH12" s="83">
        <v>28.8</v>
      </c>
      <c r="CI12" s="83">
        <v>34.800000000000004</v>
      </c>
      <c r="CJ12" s="83">
        <v>28.333333333333332</v>
      </c>
      <c r="CK12" s="83">
        <v>27.599999999999998</v>
      </c>
      <c r="CL12" s="83">
        <v>27.8</v>
      </c>
      <c r="CM12" s="83">
        <v>26.733333333333334</v>
      </c>
      <c r="CN12" s="83">
        <v>24.333333333333332</v>
      </c>
      <c r="CO12" s="81">
        <v>25.966666666666669</v>
      </c>
      <c r="CP12" s="81">
        <v>25.333333333333332</v>
      </c>
      <c r="CQ12" s="81">
        <v>30.133333333333336</v>
      </c>
      <c r="CR12" s="81">
        <v>32.300000000000004</v>
      </c>
      <c r="CS12" s="81">
        <v>32.6</v>
      </c>
      <c r="CT12" s="81">
        <v>37.866666666666667</v>
      </c>
      <c r="CU12" s="81">
        <v>35.699999999999996</v>
      </c>
      <c r="CV12" s="81">
        <v>33.43333333333333</v>
      </c>
      <c r="CW12" s="34">
        <f t="shared" si="0"/>
        <v>34.082113821138222</v>
      </c>
      <c r="CX12" s="34">
        <f t="shared" si="1"/>
        <v>98.734518384690006</v>
      </c>
      <c r="CY12" s="34">
        <f t="shared" si="2"/>
        <v>9.9365244620385251</v>
      </c>
      <c r="CZ12" s="34">
        <f t="shared" si="3"/>
        <v>82</v>
      </c>
      <c r="DA12" s="36">
        <v>1</v>
      </c>
    </row>
    <row r="13" spans="1:105" ht="15" x14ac:dyDescent="0.25">
      <c r="A13" s="52" t="s">
        <v>124</v>
      </c>
      <c r="B13" s="90" t="s">
        <v>19</v>
      </c>
      <c r="C13" s="81">
        <v>77.566666666666663</v>
      </c>
      <c r="D13" s="81">
        <v>91.833333333333329</v>
      </c>
      <c r="E13" s="81">
        <v>90.5</v>
      </c>
      <c r="F13" s="81">
        <v>102.03333333333332</v>
      </c>
      <c r="G13" s="81">
        <v>95.399999999999991</v>
      </c>
      <c r="H13" s="81">
        <v>96.833333333333329</v>
      </c>
      <c r="I13" s="81">
        <v>104.36666666666667</v>
      </c>
      <c r="J13" s="81">
        <v>101.43333333333334</v>
      </c>
      <c r="K13" s="81">
        <v>105.66666666666667</v>
      </c>
      <c r="L13" s="81">
        <v>102.66666666666667</v>
      </c>
      <c r="M13" s="81">
        <v>104.73333333333333</v>
      </c>
      <c r="N13" s="81">
        <v>107.06666666666668</v>
      </c>
      <c r="O13" s="81">
        <v>109</v>
      </c>
      <c r="P13" s="81">
        <v>109.36666666666667</v>
      </c>
      <c r="Q13" s="81">
        <v>108.73333333333333</v>
      </c>
      <c r="R13" s="81">
        <v>109.83333333333333</v>
      </c>
      <c r="S13" s="81">
        <v>109.36666666666667</v>
      </c>
      <c r="T13" s="81">
        <v>110</v>
      </c>
      <c r="U13" s="81">
        <v>109.06666666666668</v>
      </c>
      <c r="V13" s="81">
        <v>108.7</v>
      </c>
      <c r="W13" s="81">
        <v>109.56666666666666</v>
      </c>
      <c r="X13" s="81">
        <v>110.3</v>
      </c>
      <c r="Y13" s="81">
        <v>111.23333333333333</v>
      </c>
      <c r="Z13" s="81">
        <v>112.93333333333332</v>
      </c>
      <c r="AA13" s="81">
        <v>112.33333333333333</v>
      </c>
      <c r="AB13" s="81">
        <v>112.53333333333335</v>
      </c>
      <c r="AC13" s="81">
        <v>115.8</v>
      </c>
      <c r="AD13" s="81">
        <v>116.2</v>
      </c>
      <c r="AE13" s="81">
        <v>118.06666666666668</v>
      </c>
      <c r="AF13" s="81">
        <v>113.53333333333335</v>
      </c>
      <c r="AG13" s="81">
        <v>111.26666666666665</v>
      </c>
      <c r="AH13" s="81">
        <v>106.7</v>
      </c>
      <c r="AI13" s="83">
        <v>102.76666666666667</v>
      </c>
      <c r="AJ13" s="81">
        <v>92.7</v>
      </c>
      <c r="AK13" s="81">
        <v>90.100000000000009</v>
      </c>
      <c r="AL13" s="81">
        <v>79.600000000000009</v>
      </c>
      <c r="AM13" s="81">
        <v>64.100000000000009</v>
      </c>
      <c r="AN13" s="81">
        <v>68.333333333333329</v>
      </c>
      <c r="AO13" s="81">
        <v>70.933333333333337</v>
      </c>
      <c r="AP13" s="81">
        <v>75.633333333333326</v>
      </c>
      <c r="AQ13" s="81">
        <v>82.466666666666654</v>
      </c>
      <c r="AR13" s="81">
        <v>92.166666666666671</v>
      </c>
      <c r="AS13" s="81">
        <v>96.3</v>
      </c>
      <c r="AT13" s="81">
        <v>97.899999999999991</v>
      </c>
      <c r="AU13" s="81">
        <v>96</v>
      </c>
      <c r="AV13" s="81">
        <v>98.233333333333334</v>
      </c>
      <c r="AW13" s="81">
        <v>100.86666666666667</v>
      </c>
      <c r="AX13" s="81">
        <v>100.46666666666665</v>
      </c>
      <c r="AY13" s="81">
        <v>100.03333333333335</v>
      </c>
      <c r="AZ13" s="81">
        <v>100.93333333333334</v>
      </c>
      <c r="BA13" s="81">
        <v>102.06666666666666</v>
      </c>
      <c r="BB13" s="81">
        <v>102.86666666666667</v>
      </c>
      <c r="BC13" s="81">
        <v>102.33333333333333</v>
      </c>
      <c r="BD13" s="81">
        <v>101.69999999999999</v>
      </c>
      <c r="BE13" s="81">
        <v>101.86666666666667</v>
      </c>
      <c r="BF13" s="81">
        <v>102.73333333333333</v>
      </c>
      <c r="BG13" s="81">
        <v>103.13333333333333</v>
      </c>
      <c r="BH13" s="81">
        <v>101.46666666666665</v>
      </c>
      <c r="BI13" s="81">
        <v>100.43333333333332</v>
      </c>
      <c r="BJ13" s="81">
        <v>100.60000000000001</v>
      </c>
      <c r="BK13" s="81">
        <v>97.933333333333337</v>
      </c>
      <c r="BL13" s="81">
        <v>99.09999999999998</v>
      </c>
      <c r="BM13" s="81">
        <v>99.899999999999991</v>
      </c>
      <c r="BN13" s="81">
        <v>100</v>
      </c>
      <c r="BO13" s="81">
        <v>100.2</v>
      </c>
      <c r="BP13" s="81">
        <v>101.7</v>
      </c>
      <c r="BQ13" s="81">
        <v>101.46666666666665</v>
      </c>
      <c r="BR13" s="81">
        <v>101.56666666666666</v>
      </c>
      <c r="BS13" s="81">
        <v>101.86666666666667</v>
      </c>
      <c r="BT13" s="81">
        <v>103.76666666666667</v>
      </c>
      <c r="BU13" s="81">
        <v>103.93333333333332</v>
      </c>
      <c r="BV13" s="81">
        <v>105.86666666666667</v>
      </c>
      <c r="BW13" s="81">
        <v>104.8</v>
      </c>
      <c r="BX13" s="81">
        <v>102.86666666666667</v>
      </c>
      <c r="BY13" s="81">
        <v>104.43333333333332</v>
      </c>
      <c r="BZ13" s="81">
        <v>105.43333333333332</v>
      </c>
      <c r="CA13" s="81">
        <v>103.5</v>
      </c>
      <c r="CB13" s="81">
        <v>101.7</v>
      </c>
      <c r="CC13" s="81">
        <v>101.83333333333333</v>
      </c>
      <c r="CD13" s="81">
        <v>102.19999999999999</v>
      </c>
      <c r="CE13" s="81">
        <v>100.83333333333333</v>
      </c>
      <c r="CF13" s="81">
        <v>77.399999999999991</v>
      </c>
      <c r="CG13" s="81">
        <v>93.733333333333334</v>
      </c>
      <c r="CH13" s="81">
        <v>94.3</v>
      </c>
      <c r="CI13" s="81">
        <v>90.233333333333334</v>
      </c>
      <c r="CJ13" s="81">
        <v>102.63333333333333</v>
      </c>
      <c r="CK13" s="81">
        <v>103.46666666666665</v>
      </c>
      <c r="CL13" s="81">
        <v>101</v>
      </c>
      <c r="CM13" s="81">
        <v>98.633333333333326</v>
      </c>
      <c r="CN13" s="81">
        <v>93.90000000000002</v>
      </c>
      <c r="CO13" s="83">
        <v>94.633333333333326</v>
      </c>
      <c r="CP13" s="83">
        <v>92.399999999999991</v>
      </c>
      <c r="CQ13" s="83">
        <v>94.933333333333337</v>
      </c>
      <c r="CR13" s="83">
        <v>94.033333333333346</v>
      </c>
      <c r="CS13" s="83">
        <v>95.533333333333346</v>
      </c>
      <c r="CT13" s="83">
        <v>94.933333333333337</v>
      </c>
      <c r="CU13" s="83">
        <v>97.5</v>
      </c>
      <c r="CV13" s="83">
        <v>97.666666666666671</v>
      </c>
      <c r="CW13" s="34">
        <f t="shared" si="0"/>
        <v>99.951020408163217</v>
      </c>
      <c r="CX13" s="34">
        <f t="shared" si="1"/>
        <v>96.837324263038525</v>
      </c>
      <c r="CY13" s="34">
        <f t="shared" ref="CY13:CY18" si="4">SQRT(CX13)</f>
        <v>9.8405957270400322</v>
      </c>
      <c r="CZ13" s="34">
        <f t="shared" si="3"/>
        <v>98</v>
      </c>
      <c r="DA13" s="36">
        <v>1</v>
      </c>
    </row>
    <row r="14" spans="1:105" ht="15" x14ac:dyDescent="0.25">
      <c r="A14" s="52" t="s">
        <v>154</v>
      </c>
      <c r="B14" s="80" t="s">
        <v>151</v>
      </c>
      <c r="C14" s="83">
        <v>1002</v>
      </c>
      <c r="D14" s="83">
        <v>1063</v>
      </c>
      <c r="E14" s="83">
        <v>1154.9000000000001</v>
      </c>
      <c r="F14" s="83">
        <v>1286.5999999999999</v>
      </c>
      <c r="G14" s="83">
        <v>1410.4</v>
      </c>
      <c r="H14" s="83">
        <v>1526.6</v>
      </c>
      <c r="I14" s="83">
        <v>1655.9</v>
      </c>
      <c r="J14" s="83">
        <v>1927.6</v>
      </c>
      <c r="K14" s="83">
        <v>2040.5</v>
      </c>
      <c r="L14" s="83">
        <v>2154.8000000000002</v>
      </c>
      <c r="M14" s="83">
        <v>2367.9</v>
      </c>
      <c r="N14" s="83">
        <v>2631.6</v>
      </c>
      <c r="O14" s="83">
        <v>2820.4</v>
      </c>
      <c r="P14" s="83">
        <v>3050.2</v>
      </c>
      <c r="Q14" s="83">
        <v>3327.2</v>
      </c>
      <c r="R14" s="83">
        <v>3617.8</v>
      </c>
      <c r="S14" s="83">
        <v>3951</v>
      </c>
      <c r="T14" s="83">
        <v>4356</v>
      </c>
      <c r="U14" s="83">
        <v>4826.5</v>
      </c>
      <c r="V14" s="83">
        <v>5317.3</v>
      </c>
      <c r="W14" s="83">
        <v>5905.9</v>
      </c>
      <c r="X14" s="83">
        <v>6711.7</v>
      </c>
      <c r="Y14" s="83">
        <v>7616.8</v>
      </c>
      <c r="Z14" s="83">
        <v>8736</v>
      </c>
      <c r="AA14" s="83">
        <v>9684.9</v>
      </c>
      <c r="AB14" s="83">
        <v>10708.4</v>
      </c>
      <c r="AC14" s="83">
        <v>12147.1</v>
      </c>
      <c r="AD14" s="83">
        <v>13834.4</v>
      </c>
      <c r="AE14" s="83">
        <v>15320.3</v>
      </c>
      <c r="AF14" s="83">
        <v>16725.3</v>
      </c>
      <c r="AG14" s="83">
        <v>17653</v>
      </c>
      <c r="AH14" s="83">
        <v>18569.3</v>
      </c>
      <c r="AI14" s="81">
        <v>19208.8</v>
      </c>
      <c r="AJ14" s="83">
        <v>20074.599999999999</v>
      </c>
      <c r="AK14" s="83">
        <v>20765.400000000001</v>
      </c>
      <c r="AL14" s="83">
        <v>20742.2</v>
      </c>
      <c r="AM14" s="83">
        <v>20444.2</v>
      </c>
      <c r="AN14" s="83">
        <v>20028.5</v>
      </c>
      <c r="AO14" s="83">
        <v>19750.599999999999</v>
      </c>
      <c r="AP14" s="83">
        <v>19230</v>
      </c>
      <c r="AQ14" s="83">
        <v>18806.5</v>
      </c>
      <c r="AR14" s="83">
        <v>17259.7</v>
      </c>
      <c r="AS14" s="83">
        <v>16999.400000000001</v>
      </c>
      <c r="AT14" s="83">
        <v>16382</v>
      </c>
      <c r="AU14" s="83">
        <v>15975.7</v>
      </c>
      <c r="AV14" s="83">
        <v>15679.6</v>
      </c>
      <c r="AW14" s="83">
        <v>15609.9</v>
      </c>
      <c r="AX14" s="83">
        <v>15128.2</v>
      </c>
      <c r="AY14" s="83">
        <v>14240.800000000001</v>
      </c>
      <c r="AZ14" s="83">
        <v>13750.999999999998</v>
      </c>
      <c r="BA14" s="83">
        <v>13700.900000000001</v>
      </c>
      <c r="BB14" s="83">
        <v>13352.2</v>
      </c>
      <c r="BC14" s="83">
        <v>13126.099999999999</v>
      </c>
      <c r="BD14" s="83">
        <v>12786.8</v>
      </c>
      <c r="BE14" s="83">
        <v>12595.9</v>
      </c>
      <c r="BF14" s="83">
        <v>12413.800000000001</v>
      </c>
      <c r="BG14" s="83">
        <v>11851.2</v>
      </c>
      <c r="BH14" s="83">
        <v>11666.4</v>
      </c>
      <c r="BI14" s="83">
        <v>11647</v>
      </c>
      <c r="BJ14" s="88">
        <v>11325.1</v>
      </c>
      <c r="BK14" s="83">
        <v>11250.1</v>
      </c>
      <c r="BL14" s="83">
        <v>11165.4</v>
      </c>
      <c r="BM14" s="83">
        <v>11144.1</v>
      </c>
      <c r="BN14" s="83">
        <v>10943.9</v>
      </c>
      <c r="BO14" s="83">
        <v>10778.2</v>
      </c>
      <c r="BP14" s="83">
        <v>10968</v>
      </c>
      <c r="BQ14" s="83">
        <v>11007.3</v>
      </c>
      <c r="BR14" s="83">
        <v>10997.3</v>
      </c>
      <c r="BS14" s="83">
        <v>11022.8</v>
      </c>
      <c r="BT14" s="83">
        <v>10958.400000000001</v>
      </c>
      <c r="BU14" s="83">
        <v>10717.5</v>
      </c>
      <c r="BV14" s="83">
        <v>10651.9</v>
      </c>
      <c r="BW14" s="81">
        <v>10604.1</v>
      </c>
      <c r="BX14" s="83">
        <v>10522.7</v>
      </c>
      <c r="BY14" s="83">
        <v>10015.200000000001</v>
      </c>
      <c r="BZ14" s="83">
        <v>9931.4</v>
      </c>
      <c r="CA14" s="83">
        <v>9942</v>
      </c>
      <c r="CB14" s="83">
        <v>9968.1</v>
      </c>
      <c r="CC14" s="83">
        <v>10027.700000000001</v>
      </c>
      <c r="CD14" s="83">
        <v>9705.5</v>
      </c>
      <c r="CE14" s="83">
        <v>9589.1</v>
      </c>
      <c r="CF14" s="83">
        <v>9451.7000000000007</v>
      </c>
      <c r="CG14" s="83">
        <v>9460.4</v>
      </c>
      <c r="CH14" s="83">
        <v>9305.2999999999993</v>
      </c>
      <c r="CI14" s="83">
        <v>9415.2999999999993</v>
      </c>
      <c r="CJ14" s="83">
        <v>9351.9</v>
      </c>
      <c r="CK14" s="83">
        <v>9625.5999999999985</v>
      </c>
      <c r="CL14" s="83">
        <v>9667.2999999999993</v>
      </c>
      <c r="CM14" s="83">
        <v>9662.9</v>
      </c>
      <c r="CN14" s="83">
        <v>9874.6</v>
      </c>
      <c r="CO14" s="81">
        <v>10148.1</v>
      </c>
      <c r="CP14" s="81">
        <v>10257.9</v>
      </c>
      <c r="CQ14" s="81">
        <v>10250.1</v>
      </c>
      <c r="CR14" s="81">
        <v>10338.599999999999</v>
      </c>
      <c r="CS14" s="81">
        <v>10598.3</v>
      </c>
      <c r="CT14" s="81">
        <v>10593.2</v>
      </c>
      <c r="CU14" s="81">
        <v>10600.2</v>
      </c>
      <c r="CV14" s="81">
        <v>10838.5</v>
      </c>
      <c r="CW14" s="34">
        <f t="shared" si="0"/>
        <v>10520.351020408163</v>
      </c>
      <c r="CX14" s="34">
        <f t="shared" si="1"/>
        <v>27180800.1656175</v>
      </c>
      <c r="CY14" s="34">
        <f>SQRT(CX14)</f>
        <v>5213.5208991254176</v>
      </c>
      <c r="CZ14" s="34">
        <f t="shared" si="3"/>
        <v>98</v>
      </c>
      <c r="DA14" s="36">
        <v>1</v>
      </c>
    </row>
    <row r="15" spans="1:105" s="1" customFormat="1" ht="15" x14ac:dyDescent="0.25">
      <c r="A15" s="60" t="s">
        <v>127</v>
      </c>
      <c r="B15" s="80" t="s">
        <v>130</v>
      </c>
      <c r="C15" s="81">
        <v>-13.45359114355524</v>
      </c>
      <c r="D15" s="81">
        <v>-16.267851741438449</v>
      </c>
      <c r="E15" s="81">
        <v>-17.666100251924856</v>
      </c>
      <c r="F15" s="81">
        <v>-20.193027673563012</v>
      </c>
      <c r="G15" s="81">
        <v>-15.799665657893522</v>
      </c>
      <c r="H15" s="81">
        <v>-16.111435380968427</v>
      </c>
      <c r="I15" s="81">
        <v>-19.435950375095928</v>
      </c>
      <c r="J15" s="81">
        <v>-21.656617524423712</v>
      </c>
      <c r="K15" s="81">
        <v>-16.574835922148665</v>
      </c>
      <c r="L15" s="81">
        <v>-18.587360594795534</v>
      </c>
      <c r="M15" s="81">
        <v>-18.782051034700974</v>
      </c>
      <c r="N15" s="81">
        <v>-21.642449869728324</v>
      </c>
      <c r="O15" s="81">
        <v>-18.886380737396539</v>
      </c>
      <c r="P15" s="81">
        <v>-19.912793433549528</v>
      </c>
      <c r="Q15" s="81">
        <v>-21.958386974535795</v>
      </c>
      <c r="R15" s="81">
        <v>-22.155086413325549</v>
      </c>
      <c r="S15" s="81">
        <v>-20.345289356886511</v>
      </c>
      <c r="T15" s="81">
        <v>-23.263709191689188</v>
      </c>
      <c r="U15" s="81">
        <v>-21.640567600559571</v>
      </c>
      <c r="V15" s="81">
        <v>-23.130872897907278</v>
      </c>
      <c r="W15" s="81">
        <v>-19.190662870210787</v>
      </c>
      <c r="X15" s="81">
        <v>-20.333912249787655</v>
      </c>
      <c r="Y15" s="81">
        <v>-20.938749582837019</v>
      </c>
      <c r="Z15" s="81">
        <v>-24.643851187269291</v>
      </c>
      <c r="AA15" s="81">
        <v>-24.765206451605273</v>
      </c>
      <c r="AB15" s="81">
        <v>-25.605306426108402</v>
      </c>
      <c r="AC15" s="81">
        <v>-27.089990445506356</v>
      </c>
      <c r="AD15" s="81">
        <v>-29.491336853117943</v>
      </c>
      <c r="AE15" s="81">
        <v>-27.027109134403393</v>
      </c>
      <c r="AF15" s="81">
        <v>-25.329637162026881</v>
      </c>
      <c r="AG15" s="81">
        <v>-25.144388981392002</v>
      </c>
      <c r="AH15" s="81">
        <v>-22.008656738317075</v>
      </c>
      <c r="AI15" s="81">
        <v>-20.87481022691912</v>
      </c>
      <c r="AJ15" s="81">
        <v>-19.054834438512611</v>
      </c>
      <c r="AK15" s="81">
        <v>-18.64379231677178</v>
      </c>
      <c r="AL15" s="81">
        <v>-17.081067344954857</v>
      </c>
      <c r="AM15" s="81">
        <v>-12.037490374936608</v>
      </c>
      <c r="AN15" s="81">
        <v>-7.5234392961423247</v>
      </c>
      <c r="AO15" s="81">
        <v>-8.1626668721051185</v>
      </c>
      <c r="AP15" s="81">
        <v>-6.441435834066005</v>
      </c>
      <c r="AQ15" s="81">
        <v>-8.5568525585789335</v>
      </c>
      <c r="AR15" s="81">
        <v>-7.4860931161805713</v>
      </c>
      <c r="AS15" s="81">
        <v>-10.361238393042278</v>
      </c>
      <c r="AT15" s="81">
        <v>-12.351186021636396</v>
      </c>
      <c r="AU15" s="81">
        <v>-11.470819696658916</v>
      </c>
      <c r="AV15" s="81">
        <v>-10.870121233822703</v>
      </c>
      <c r="AW15" s="81">
        <v>-14.79615236586748</v>
      </c>
      <c r="AX15" s="81">
        <v>-13.700385252608402</v>
      </c>
      <c r="AY15" s="81">
        <v>-14.809990877657739</v>
      </c>
      <c r="AZ15" s="81">
        <v>-14.51163915188925</v>
      </c>
      <c r="BA15" s="81">
        <v>-11.236720426268537</v>
      </c>
      <c r="BB15" s="81">
        <v>-9.9888684869036481</v>
      </c>
      <c r="BC15" s="81">
        <v>-14.051444750769896</v>
      </c>
      <c r="BD15" s="81">
        <v>-11.735809363314447</v>
      </c>
      <c r="BE15" s="81">
        <v>-12.939966697463687</v>
      </c>
      <c r="BF15" s="81">
        <v>-9.304190327894247</v>
      </c>
      <c r="BG15" s="81">
        <v>-12.126044157163427</v>
      </c>
      <c r="BH15" s="81">
        <v>-11.091449184236382</v>
      </c>
      <c r="BI15" s="81">
        <v>-11.456754034089649</v>
      </c>
      <c r="BJ15" s="81">
        <v>-9.7863668117313019</v>
      </c>
      <c r="BK15" s="81">
        <v>-10.907418908398597</v>
      </c>
      <c r="BL15" s="81">
        <v>-9.814936349969706</v>
      </c>
      <c r="BM15" s="81">
        <v>-10.116379171686043</v>
      </c>
      <c r="BN15" s="81">
        <v>-6.6151746603340849</v>
      </c>
      <c r="BO15" s="81">
        <v>-8.0423640645216405</v>
      </c>
      <c r="BP15" s="81">
        <v>-8.1283764966159211</v>
      </c>
      <c r="BQ15" s="81">
        <v>-7.4202157698698077</v>
      </c>
      <c r="BR15" s="81">
        <v>-7.898622840075455</v>
      </c>
      <c r="BS15" s="81">
        <v>-9.4033275680106438</v>
      </c>
      <c r="BT15" s="81">
        <v>-10.284184872151819</v>
      </c>
      <c r="BU15" s="81">
        <v>-12.031287506127452</v>
      </c>
      <c r="BV15" s="81">
        <v>-7.2054758178215046</v>
      </c>
      <c r="BW15" s="83">
        <v>-8.4040473892226508</v>
      </c>
      <c r="BX15" s="81">
        <v>-9.3849567664534916</v>
      </c>
      <c r="BY15" s="81">
        <v>-15.146040324951407</v>
      </c>
      <c r="BZ15" s="81">
        <v>-9.5022810989295508</v>
      </c>
      <c r="CA15" s="81">
        <v>-9.2782923292261135</v>
      </c>
      <c r="CB15" s="81">
        <v>-11.956516901829934</v>
      </c>
      <c r="CC15" s="81">
        <v>-10.107736428153979</v>
      </c>
      <c r="CD15" s="81">
        <v>-8.5270915740219522</v>
      </c>
      <c r="CE15" s="81">
        <v>-6.7977060994941887</v>
      </c>
      <c r="CF15" s="81">
        <v>-5.5906590757811276</v>
      </c>
      <c r="CG15" s="81">
        <v>-7.6426365738120978</v>
      </c>
      <c r="CH15" s="81">
        <v>-5.3594335259560255</v>
      </c>
      <c r="CI15" s="81">
        <v>-5.6585766435442562</v>
      </c>
      <c r="CJ15" s="81">
        <v>-13.469202289046128</v>
      </c>
      <c r="CK15" s="81">
        <v>-13.167544386955749</v>
      </c>
      <c r="CL15" s="81">
        <v>-5.3503565710437799</v>
      </c>
      <c r="CM15" s="81">
        <v>-9.9752678898162443</v>
      </c>
      <c r="CN15" s="81">
        <v>-15.374424082519161</v>
      </c>
      <c r="CO15" s="83">
        <v>-16.016892419292834</v>
      </c>
      <c r="CP15" s="83">
        <v>-15.22106877736068</v>
      </c>
      <c r="CQ15" s="81">
        <v>-7.9018470961105463</v>
      </c>
      <c r="CR15" s="81">
        <v>-13.89622699279788</v>
      </c>
      <c r="CS15" s="81">
        <v>-14.346950469396019</v>
      </c>
      <c r="CT15" s="81">
        <v>-8.3908945285129768</v>
      </c>
      <c r="CU15" s="81">
        <v>-4.6615131552843883</v>
      </c>
      <c r="CV15" s="81">
        <v>-9.3596351635335662</v>
      </c>
      <c r="CW15" s="34">
        <f t="shared" si="0"/>
        <v>-14.182041061729427</v>
      </c>
      <c r="CX15" s="34">
        <f t="shared" si="1"/>
        <v>37.001729680792614</v>
      </c>
      <c r="CY15" s="34">
        <f>SQRT(CX15)</f>
        <v>6.0829047075219433</v>
      </c>
      <c r="CZ15" s="34">
        <f t="shared" si="3"/>
        <v>98</v>
      </c>
      <c r="DA15" s="61">
        <v>-1</v>
      </c>
    </row>
    <row r="16" spans="1:105" s="1" customFormat="1" ht="15" x14ac:dyDescent="0.25">
      <c r="A16" s="60" t="s">
        <v>128</v>
      </c>
      <c r="B16" s="80" t="s">
        <v>131</v>
      </c>
      <c r="C16" s="83">
        <v>-2.0110001709350143</v>
      </c>
      <c r="D16" s="83">
        <v>-3.5377713102077086</v>
      </c>
      <c r="E16" s="83">
        <v>-4.413621364714956</v>
      </c>
      <c r="F16" s="83">
        <v>-8.7795772493752242</v>
      </c>
      <c r="G16" s="83">
        <v>-2.2782058820812949</v>
      </c>
      <c r="H16" s="83">
        <v>-4.4323803003658586</v>
      </c>
      <c r="I16" s="83">
        <v>-7.7613541011972025</v>
      </c>
      <c r="J16" s="83">
        <v>-15.061078231687903</v>
      </c>
      <c r="K16" s="83">
        <v>-2.7181145345511992</v>
      </c>
      <c r="L16" s="83">
        <v>-7.5511152416356877</v>
      </c>
      <c r="M16" s="83">
        <v>-7.3796964774248828</v>
      </c>
      <c r="N16" s="83">
        <v>-8.3843756487242533</v>
      </c>
      <c r="O16" s="83">
        <v>-5.0163029847002756</v>
      </c>
      <c r="P16" s="83">
        <v>-8.5797043591464259</v>
      </c>
      <c r="Q16" s="83">
        <v>-8.8670057878125519</v>
      </c>
      <c r="R16" s="83">
        <v>-9.539500809240705</v>
      </c>
      <c r="S16" s="83">
        <v>-9.2206934559116398</v>
      </c>
      <c r="T16" s="83">
        <v>-18.381297472976218</v>
      </c>
      <c r="U16" s="83">
        <v>-13.098144107499261</v>
      </c>
      <c r="V16" s="83">
        <v>-10.32104312262987</v>
      </c>
      <c r="W16" s="83">
        <v>-10.104174768785224</v>
      </c>
      <c r="X16" s="83">
        <v>-10.93391478518819</v>
      </c>
      <c r="Y16" s="83">
        <v>-12.576610583116146</v>
      </c>
      <c r="Z16" s="83">
        <v>-14.761264523458953</v>
      </c>
      <c r="AA16" s="83">
        <v>-15.459779152768629</v>
      </c>
      <c r="AB16" s="83">
        <v>-18.848492644868056</v>
      </c>
      <c r="AC16" s="83">
        <v>-24.19328488033246</v>
      </c>
      <c r="AD16" s="83">
        <v>-27.056663866401532</v>
      </c>
      <c r="AE16" s="83">
        <v>-23.283892493950091</v>
      </c>
      <c r="AF16" s="83">
        <v>-22.298209670159615</v>
      </c>
      <c r="AG16" s="83">
        <v>-23.701678138197376</v>
      </c>
      <c r="AH16" s="83">
        <v>-18.357608256146644</v>
      </c>
      <c r="AI16" s="83">
        <v>-16.336171705055449</v>
      </c>
      <c r="AJ16" s="83">
        <v>-15.027790473895401</v>
      </c>
      <c r="AK16" s="83">
        <v>-12.43574863206765</v>
      </c>
      <c r="AL16" s="83">
        <v>-7.9112311913475102</v>
      </c>
      <c r="AM16" s="83">
        <v>0.3724064356213328</v>
      </c>
      <c r="AN16" s="83">
        <v>12.945359235820311</v>
      </c>
      <c r="AO16" s="83">
        <v>8.1648617274081889</v>
      </c>
      <c r="AP16" s="83">
        <v>9.7762095289366009</v>
      </c>
      <c r="AQ16" s="83">
        <v>6.7764671051282601</v>
      </c>
      <c r="AR16" s="83">
        <v>4.3862051348598996</v>
      </c>
      <c r="AS16" s="83">
        <v>-1.9227941345164927</v>
      </c>
      <c r="AT16" s="83">
        <v>-1.4545687583084337</v>
      </c>
      <c r="AU16" s="83">
        <v>-1.1001425540273897</v>
      </c>
      <c r="AV16" s="83">
        <v>-2.5576755844288708</v>
      </c>
      <c r="AW16" s="83">
        <v>-7.435750652908478</v>
      </c>
      <c r="AX16" s="83">
        <v>-2.5126004033203153</v>
      </c>
      <c r="AY16" s="83">
        <v>-5.611133168343347</v>
      </c>
      <c r="AZ16" s="83">
        <v>-4.8087029540641524</v>
      </c>
      <c r="BA16" s="83">
        <v>-3.9081068929326639</v>
      </c>
      <c r="BB16" s="83">
        <v>-1.5188166369761562</v>
      </c>
      <c r="BC16" s="83">
        <v>-3.5573277850050355</v>
      </c>
      <c r="BD16" s="83">
        <v>-1.9642290034016039</v>
      </c>
      <c r="BE16" s="83">
        <v>-4.8370455047665777</v>
      </c>
      <c r="BF16" s="83">
        <v>-1.3161531475802524</v>
      </c>
      <c r="BG16" s="83">
        <v>-3.237012272984896</v>
      </c>
      <c r="BH16" s="83">
        <v>-2.4938515946058519</v>
      </c>
      <c r="BI16" s="83">
        <v>-2.7422186601418685</v>
      </c>
      <c r="BJ16" s="83">
        <v>2.2148525055888113</v>
      </c>
      <c r="BK16" s="83">
        <v>-2.0536981208281881</v>
      </c>
      <c r="BL16" s="83">
        <v>-1.3781246244820478</v>
      </c>
      <c r="BM16" s="83">
        <v>-1.7124704498819914</v>
      </c>
      <c r="BN16" s="83">
        <v>4.3263464958183953</v>
      </c>
      <c r="BO16" s="83">
        <v>2.4867593877929957</v>
      </c>
      <c r="BP16" s="83">
        <v>-0.47286443009400547</v>
      </c>
      <c r="BQ16" s="83">
        <v>1.7775797795108919</v>
      </c>
      <c r="BR16" s="83">
        <v>3.2980587960291983</v>
      </c>
      <c r="BS16" s="83">
        <v>1.1015426492835076</v>
      </c>
      <c r="BT16" s="83">
        <v>-1.2620520196295262</v>
      </c>
      <c r="BU16" s="83">
        <v>-2.6247415765957514</v>
      </c>
      <c r="BV16" s="83">
        <v>8.322825944640746</v>
      </c>
      <c r="BW16" s="83">
        <v>0.11591789502376069</v>
      </c>
      <c r="BX16" s="83">
        <v>2.0208535124271187</v>
      </c>
      <c r="BY16" s="83">
        <v>-5.510345572767414</v>
      </c>
      <c r="BZ16" s="83">
        <v>1.9432604706944505</v>
      </c>
      <c r="CA16" s="83">
        <v>1.0248031421993895</v>
      </c>
      <c r="CB16" s="83">
        <v>-1.4969246290357796</v>
      </c>
      <c r="CC16" s="83">
        <v>-2.9080559812306124</v>
      </c>
      <c r="CD16" s="83">
        <v>2.8176031034617455</v>
      </c>
      <c r="CE16" s="83">
        <v>0.58330151348795012</v>
      </c>
      <c r="CF16" s="83">
        <v>3.8276296576924698</v>
      </c>
      <c r="CG16" s="83">
        <v>-0.388016749389682</v>
      </c>
      <c r="CH16" s="83">
        <v>7.7755405012100764</v>
      </c>
      <c r="CI16" s="83">
        <v>-2.7814590003377484</v>
      </c>
      <c r="CJ16" s="83">
        <v>-9.1735234974511961</v>
      </c>
      <c r="CK16" s="83">
        <v>-6.9138018277029545</v>
      </c>
      <c r="CL16" s="83">
        <v>2.2386429167547197</v>
      </c>
      <c r="CM16" s="83">
        <v>-6.0204142938786411</v>
      </c>
      <c r="CN16" s="83">
        <v>-6.9158309021712494</v>
      </c>
      <c r="CO16" s="81">
        <v>-6.8621237018490513</v>
      </c>
      <c r="CP16" s="81">
        <v>-2.2436346041845883</v>
      </c>
      <c r="CQ16" s="81">
        <v>-5.4980125640268298</v>
      </c>
      <c r="CR16" s="81">
        <v>-3.7637098216347398</v>
      </c>
      <c r="CS16" s="81">
        <v>-5.7657209013505568</v>
      </c>
      <c r="CT16" s="81">
        <v>-1.0617785416263168</v>
      </c>
      <c r="CU16" s="81">
        <v>-0.77087279805286602</v>
      </c>
      <c r="CV16" s="81">
        <v>-4.0152575802682868</v>
      </c>
      <c r="CW16" s="34">
        <f t="shared" si="0"/>
        <v>-4.8662554575096832</v>
      </c>
      <c r="CX16" s="34">
        <f t="shared" si="1"/>
        <v>58.460167365632309</v>
      </c>
      <c r="CY16" s="34">
        <f t="shared" si="4"/>
        <v>7.6459248862143756</v>
      </c>
      <c r="CZ16" s="34">
        <f t="shared" si="3"/>
        <v>98</v>
      </c>
      <c r="DA16" s="61">
        <v>-1</v>
      </c>
    </row>
    <row r="17" spans="1:105" ht="15" x14ac:dyDescent="0.25">
      <c r="A17" s="52" t="s">
        <v>118</v>
      </c>
      <c r="B17" s="82" t="s">
        <v>10</v>
      </c>
      <c r="C17" s="83">
        <v>3.7333333333333329</v>
      </c>
      <c r="D17" s="83">
        <v>3.2333333333333329</v>
      </c>
      <c r="E17" s="83">
        <v>1.5333333333333332</v>
      </c>
      <c r="F17" s="83">
        <v>1.3999999999999997</v>
      </c>
      <c r="G17" s="83">
        <v>0.43333333333333335</v>
      </c>
      <c r="H17" s="83">
        <v>1.0999999999999999</v>
      </c>
      <c r="I17" s="83">
        <v>1.9333333333333333</v>
      </c>
      <c r="J17" s="83">
        <v>1.9666666666666666</v>
      </c>
      <c r="K17" s="83">
        <v>1.5666666666666664</v>
      </c>
      <c r="L17" s="83">
        <v>1.4333333333333333</v>
      </c>
      <c r="M17" s="83">
        <v>1.1666666666666667</v>
      </c>
      <c r="N17" s="83">
        <v>1.6333333333333335</v>
      </c>
      <c r="O17" s="83">
        <v>2.2333333333333329</v>
      </c>
      <c r="P17" s="83">
        <v>2.9</v>
      </c>
      <c r="Q17" s="83">
        <v>3</v>
      </c>
      <c r="R17" s="83">
        <v>3.9333333333333331</v>
      </c>
      <c r="S17" s="83">
        <v>4.1000000000000005</v>
      </c>
      <c r="T17" s="83">
        <v>4.7333333333333334</v>
      </c>
      <c r="U17" s="83">
        <v>5.166666666666667</v>
      </c>
      <c r="V17" s="83">
        <v>5</v>
      </c>
      <c r="W17" s="83">
        <v>4.9666666666666668</v>
      </c>
      <c r="X17" s="83">
        <v>4.7333333333333334</v>
      </c>
      <c r="Y17" s="83">
        <v>4.8</v>
      </c>
      <c r="Z17" s="83">
        <v>4.7333333333333334</v>
      </c>
      <c r="AA17" s="83">
        <v>4.4333333333333327</v>
      </c>
      <c r="AB17" s="83">
        <v>4</v>
      </c>
      <c r="AC17" s="83">
        <v>3.8666666666666667</v>
      </c>
      <c r="AD17" s="83">
        <v>4.5</v>
      </c>
      <c r="AE17" s="83">
        <v>6.3999999999999995</v>
      </c>
      <c r="AF17" s="83">
        <v>7.3999999999999995</v>
      </c>
      <c r="AG17" s="83">
        <v>8.7333333333333325</v>
      </c>
      <c r="AH17" s="83">
        <v>9.5666666666666647</v>
      </c>
      <c r="AI17" s="83">
        <v>9.8333333333333339</v>
      </c>
      <c r="AJ17" s="83">
        <v>9.9333333333333336</v>
      </c>
      <c r="AK17" s="83">
        <v>9</v>
      </c>
      <c r="AL17" s="83">
        <v>7.333333333333333</v>
      </c>
      <c r="AM17" s="83">
        <v>6.5666666666666664</v>
      </c>
      <c r="AN17" s="83">
        <v>3.8666666666666667</v>
      </c>
      <c r="AO17" s="83">
        <v>1.0333333333333334</v>
      </c>
      <c r="AP17" s="83">
        <v>-1.5</v>
      </c>
      <c r="AQ17" s="83">
        <v>-4.7666666666666666</v>
      </c>
      <c r="AR17" s="83">
        <v>-4.8666666666666663</v>
      </c>
      <c r="AS17" s="83">
        <v>-3.7666666666666671</v>
      </c>
      <c r="AT17" s="83">
        <v>-2.6999999999999997</v>
      </c>
      <c r="AU17" s="83">
        <v>-1.2333333333333334</v>
      </c>
      <c r="AV17" s="83">
        <v>-6.6666666666666666E-2</v>
      </c>
      <c r="AW17" s="83">
        <v>0.33333333333333331</v>
      </c>
      <c r="AX17" s="83">
        <v>0.40000000000000008</v>
      </c>
      <c r="AY17" s="83">
        <v>0.26666666666666666</v>
      </c>
      <c r="AZ17" s="83">
        <v>0.79999999999999993</v>
      </c>
      <c r="BA17" s="83">
        <v>0.5</v>
      </c>
      <c r="BB17" s="83">
        <v>-0.33333333333333331</v>
      </c>
      <c r="BC17" s="83">
        <v>-0.3666666666666667</v>
      </c>
      <c r="BD17" s="83">
        <v>-0.6</v>
      </c>
      <c r="BE17" s="83">
        <v>-0.10000000000000002</v>
      </c>
      <c r="BF17" s="83">
        <v>0.70000000000000007</v>
      </c>
      <c r="BG17" s="83">
        <v>1.3333333333333333</v>
      </c>
      <c r="BH17" s="83">
        <v>1.7333333333333334</v>
      </c>
      <c r="BI17" s="83">
        <v>1.8333333333333333</v>
      </c>
      <c r="BJ17" s="83">
        <v>1.7333333333333334</v>
      </c>
      <c r="BK17" s="83">
        <v>1.3333333333333333</v>
      </c>
      <c r="BL17" s="83">
        <v>1.9333333333333333</v>
      </c>
      <c r="BM17" s="83">
        <v>1.3333333333333333</v>
      </c>
      <c r="BN17" s="83">
        <v>1.2333333333333334</v>
      </c>
      <c r="BO17" s="83">
        <v>0.9</v>
      </c>
      <c r="BP17" s="83">
        <v>0.73333333333333339</v>
      </c>
      <c r="BQ17" s="83">
        <v>1.4333333333333333</v>
      </c>
      <c r="BR17" s="83">
        <v>1.6333333333333335</v>
      </c>
      <c r="BS17" s="83">
        <v>1.5333333333333332</v>
      </c>
      <c r="BT17" s="83">
        <v>2</v>
      </c>
      <c r="BU17" s="83">
        <v>1.5666666666666667</v>
      </c>
      <c r="BV17" s="83">
        <v>1.5666666666666664</v>
      </c>
      <c r="BW17" s="83">
        <v>1.8333333333333333</v>
      </c>
      <c r="BX17" s="83">
        <v>1.8</v>
      </c>
      <c r="BY17" s="83">
        <v>1.9666666666666668</v>
      </c>
      <c r="BZ17" s="83">
        <v>2.0333333333333332</v>
      </c>
      <c r="CA17" s="83">
        <v>2.1333333333333333</v>
      </c>
      <c r="CB17" s="83">
        <v>2.4</v>
      </c>
      <c r="CC17" s="83">
        <v>2.3666666666666667</v>
      </c>
      <c r="CD17" s="83">
        <v>1.9666666666666668</v>
      </c>
      <c r="CE17" s="83">
        <v>1.9333333333333333</v>
      </c>
      <c r="CF17" s="83">
        <v>0.33333333333333331</v>
      </c>
      <c r="CG17" s="83">
        <v>0.66666666666666663</v>
      </c>
      <c r="CH17" s="83">
        <v>0.69999999999999984</v>
      </c>
      <c r="CI17" s="83">
        <v>0.73333333333333339</v>
      </c>
      <c r="CJ17" s="83">
        <v>1.5999999999999999</v>
      </c>
      <c r="CK17" s="83">
        <v>2</v>
      </c>
      <c r="CL17" s="83">
        <v>3.2000000000000006</v>
      </c>
      <c r="CM17" s="83">
        <v>4.7</v>
      </c>
      <c r="CN17" s="83">
        <v>6.8666666666666671</v>
      </c>
      <c r="CO17" s="83">
        <v>8.4333333333333318</v>
      </c>
      <c r="CP17" s="83">
        <v>10.233333333333333</v>
      </c>
      <c r="CQ17" s="83">
        <v>10.9</v>
      </c>
      <c r="CR17" s="83">
        <v>9.8333333333333339</v>
      </c>
      <c r="CS17" s="83">
        <v>8.1</v>
      </c>
      <c r="CT17" s="83">
        <v>5.166666666666667</v>
      </c>
      <c r="CU17" s="83">
        <v>3.6999999999999997</v>
      </c>
      <c r="CV17" s="83">
        <v>3.5333333333333332</v>
      </c>
      <c r="CW17" s="34">
        <f t="shared" si="0"/>
        <v>2.7914965986394562</v>
      </c>
      <c r="CX17" s="34">
        <f t="shared" si="1"/>
        <v>10.045253407204811</v>
      </c>
      <c r="CY17" s="34">
        <f t="shared" si="4"/>
        <v>3.1694247754450351</v>
      </c>
      <c r="CZ17" s="34">
        <f t="shared" si="3"/>
        <v>98</v>
      </c>
      <c r="DA17" s="36">
        <v>1</v>
      </c>
    </row>
    <row r="18" spans="1:105" ht="15" x14ac:dyDescent="0.25">
      <c r="A18" s="52" t="s">
        <v>129</v>
      </c>
      <c r="B18" s="80" t="s">
        <v>148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>
        <v>49.6</v>
      </c>
      <c r="AF18" s="83">
        <v>39.700000000000003</v>
      </c>
      <c r="AG18" s="83">
        <v>36.5</v>
      </c>
      <c r="AH18" s="83">
        <v>23.1</v>
      </c>
      <c r="AI18" s="83">
        <v>16.7</v>
      </c>
      <c r="AJ18" s="83">
        <v>11.3</v>
      </c>
      <c r="AK18" s="83">
        <v>-3.8</v>
      </c>
      <c r="AL18" s="83">
        <v>-17.8</v>
      </c>
      <c r="AM18" s="83">
        <v>-37</v>
      </c>
      <c r="AN18" s="83">
        <v>-42.3</v>
      </c>
      <c r="AO18" s="83">
        <v>-39.1</v>
      </c>
      <c r="AP18" s="83">
        <v>-29.3</v>
      </c>
      <c r="AQ18" s="83">
        <v>-20.7</v>
      </c>
      <c r="AR18" s="83">
        <v>-11.5</v>
      </c>
      <c r="AS18" s="83">
        <v>-7.7</v>
      </c>
      <c r="AT18" s="83">
        <v>-2.4</v>
      </c>
      <c r="AU18" s="83">
        <v>10.8</v>
      </c>
      <c r="AV18" s="83">
        <v>12.3</v>
      </c>
      <c r="AW18" s="83">
        <v>13</v>
      </c>
      <c r="AX18" s="83">
        <v>5.8</v>
      </c>
      <c r="AY18" s="83">
        <v>2.6</v>
      </c>
      <c r="AZ18" s="83">
        <v>2</v>
      </c>
      <c r="BA18" s="83">
        <v>1.3</v>
      </c>
      <c r="BB18" s="83">
        <v>6.1</v>
      </c>
      <c r="BC18" s="83">
        <v>4.8</v>
      </c>
      <c r="BD18" s="83">
        <v>7.9</v>
      </c>
      <c r="BE18" s="83">
        <v>6.5</v>
      </c>
      <c r="BF18" s="83">
        <v>8.1999999999999993</v>
      </c>
      <c r="BG18" s="83">
        <v>10.6</v>
      </c>
      <c r="BH18" s="83">
        <v>7.7</v>
      </c>
      <c r="BI18" s="83">
        <v>10.7</v>
      </c>
      <c r="BJ18" s="83">
        <v>-4.5</v>
      </c>
      <c r="BK18" s="83">
        <v>-6.5</v>
      </c>
      <c r="BL18" s="83">
        <v>-4.5999999999999996</v>
      </c>
      <c r="BM18" s="83">
        <v>-7.9</v>
      </c>
      <c r="BN18" s="83">
        <v>6.6</v>
      </c>
      <c r="BO18" s="83">
        <v>7.1</v>
      </c>
      <c r="BP18" s="83">
        <v>9.5</v>
      </c>
      <c r="BQ18" s="83">
        <v>9.6</v>
      </c>
      <c r="BR18" s="83">
        <v>7.8</v>
      </c>
      <c r="BS18" s="83">
        <v>9.3000000000000007</v>
      </c>
      <c r="BT18" s="83">
        <v>9.1</v>
      </c>
      <c r="BU18" s="83">
        <v>8.8000000000000007</v>
      </c>
      <c r="BV18" s="83">
        <v>7.9</v>
      </c>
      <c r="BW18" s="83">
        <v>11.4</v>
      </c>
      <c r="BX18" s="83">
        <v>8.6999999999999993</v>
      </c>
      <c r="BY18" s="83">
        <v>7.2</v>
      </c>
      <c r="BZ18" s="83">
        <v>11.1</v>
      </c>
      <c r="CA18" s="83">
        <v>6.4</v>
      </c>
      <c r="CB18" s="83">
        <v>7.9</v>
      </c>
      <c r="CC18" s="83">
        <v>12.7</v>
      </c>
      <c r="CD18" s="83">
        <v>8.8000000000000007</v>
      </c>
      <c r="CE18" s="83">
        <v>8.8000000000000007</v>
      </c>
      <c r="CF18" s="83">
        <v>1.5</v>
      </c>
      <c r="CG18" s="83">
        <v>1.7</v>
      </c>
      <c r="CH18" s="83">
        <v>2.2000000000000002</v>
      </c>
      <c r="CI18" s="83">
        <v>2.9</v>
      </c>
      <c r="CJ18" s="83">
        <v>12.1</v>
      </c>
      <c r="CK18" s="83">
        <v>12.4</v>
      </c>
      <c r="CL18" s="83">
        <v>16.100000000000001</v>
      </c>
      <c r="CM18" s="83">
        <v>17.399999999999999</v>
      </c>
      <c r="CN18" s="83">
        <v>16.3</v>
      </c>
      <c r="CO18" s="81">
        <v>13.6</v>
      </c>
      <c r="CP18" s="81">
        <v>8.6</v>
      </c>
      <c r="CQ18" s="81">
        <v>5.9</v>
      </c>
      <c r="CR18" s="81">
        <v>5.4</v>
      </c>
      <c r="CS18" s="81">
        <v>3</v>
      </c>
      <c r="CT18" s="81">
        <v>0.8</v>
      </c>
      <c r="CU18" s="81">
        <v>3.6</v>
      </c>
      <c r="CV18" s="81">
        <v>1.1000000000000001</v>
      </c>
      <c r="CW18" s="34">
        <f t="shared" si="0"/>
        <v>4.7914285714285709</v>
      </c>
      <c r="CX18" s="34">
        <f t="shared" si="1"/>
        <v>221.61180952380954</v>
      </c>
      <c r="CY18" s="34">
        <f t="shared" si="4"/>
        <v>14.886631906640586</v>
      </c>
      <c r="CZ18" s="34">
        <f t="shared" si="3"/>
        <v>70</v>
      </c>
      <c r="DA18" s="36">
        <v>1</v>
      </c>
    </row>
    <row r="19" spans="1:105" x14ac:dyDescent="0.25"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59"/>
      <c r="CO19" s="59"/>
      <c r="CP19" s="59"/>
      <c r="CQ19" s="59"/>
      <c r="CR19" s="59"/>
      <c r="CS19" s="59"/>
      <c r="CT19" s="59"/>
      <c r="CU19" s="75"/>
      <c r="CV19" s="75"/>
      <c r="CW19" s="1"/>
      <c r="CX19" s="1"/>
      <c r="CY19" s="1"/>
      <c r="CZ19" s="1"/>
    </row>
    <row r="20" spans="1:105" x14ac:dyDescent="0.25">
      <c r="AP20" s="37"/>
      <c r="AQ20" s="43"/>
      <c r="CB20" s="44"/>
      <c r="CE20" s="37"/>
      <c r="CF20" s="37"/>
      <c r="CG20" s="37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76"/>
      <c r="CV20" s="76"/>
      <c r="CW20" s="45"/>
      <c r="CX20" s="1"/>
      <c r="CY20" s="1"/>
      <c r="CZ20" s="1"/>
    </row>
    <row r="21" spans="1:105" ht="15" x14ac:dyDescent="0.25">
      <c r="CF21" s="37"/>
      <c r="CM21" s="58"/>
      <c r="CN21" s="58"/>
      <c r="CO21" s="58"/>
      <c r="CP21" s="58"/>
      <c r="CQ21" s="58"/>
      <c r="CR21" s="58"/>
      <c r="CS21" s="58"/>
      <c r="CT21" s="58"/>
      <c r="CU21" s="45"/>
      <c r="CV21" s="45"/>
      <c r="CW21" s="58"/>
      <c r="CX21" s="1"/>
    </row>
    <row r="22" spans="1:105" x14ac:dyDescent="0.25">
      <c r="B22" s="15" t="s">
        <v>96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CF22" s="37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</row>
    <row r="23" spans="1:105" x14ac:dyDescent="0.25">
      <c r="CW23" s="46" t="s">
        <v>156</v>
      </c>
      <c r="CX23" s="1"/>
    </row>
    <row r="24" spans="1:105" x14ac:dyDescent="0.25">
      <c r="A24" s="57" t="s">
        <v>119</v>
      </c>
      <c r="B24" s="57" t="s">
        <v>11</v>
      </c>
      <c r="C24" s="19">
        <f t="shared" ref="C24:AH24" si="5">(C5-$CW$5)^2</f>
        <v>5.0993013327779897</v>
      </c>
      <c r="D24" s="19">
        <f t="shared" si="5"/>
        <v>10.615627863390225</v>
      </c>
      <c r="E24" s="19">
        <f t="shared" si="5"/>
        <v>12.660525822573902</v>
      </c>
      <c r="F24" s="19">
        <f t="shared" si="5"/>
        <v>10.615627863390225</v>
      </c>
      <c r="G24" s="19">
        <f t="shared" si="5"/>
        <v>18.131954394002463</v>
      </c>
      <c r="H24" s="19">
        <f t="shared" si="5"/>
        <v>20.77685235318614</v>
      </c>
      <c r="I24" s="19">
        <f t="shared" si="5"/>
        <v>1.1197094960433076</v>
      </c>
      <c r="J24" s="19">
        <f t="shared" si="5"/>
        <v>2.1262401082882012</v>
      </c>
      <c r="K24" s="19">
        <f t="shared" si="5"/>
        <v>0.57481153685963526</v>
      </c>
      <c r="L24" s="19">
        <f t="shared" si="5"/>
        <v>0.19521970012495116</v>
      </c>
      <c r="M24" s="19">
        <f t="shared" si="5"/>
        <v>4.6576686797167675</v>
      </c>
      <c r="N24" s="19">
        <f t="shared" si="5"/>
        <v>0.29358704706372701</v>
      </c>
      <c r="O24" s="19">
        <f t="shared" si="5"/>
        <v>0.55032174094128095</v>
      </c>
      <c r="P24" s="19">
        <f t="shared" si="5"/>
        <v>8.0760360266555828</v>
      </c>
      <c r="Q24" s="19">
        <f t="shared" si="5"/>
        <v>9.2527707205331318</v>
      </c>
      <c r="R24" s="19">
        <f t="shared" si="5"/>
        <v>4.5874645980841517</v>
      </c>
      <c r="S24" s="19">
        <f t="shared" si="5"/>
        <v>0.70868908788005669</v>
      </c>
      <c r="T24" s="19">
        <f t="shared" si="5"/>
        <v>0.57481153685963526</v>
      </c>
      <c r="U24" s="19">
        <f t="shared" si="5"/>
        <v>1.1197094960433076</v>
      </c>
      <c r="V24" s="19">
        <f t="shared" si="5"/>
        <v>6.979301332778034</v>
      </c>
      <c r="W24" s="19">
        <f t="shared" si="5"/>
        <v>44.113995210329094</v>
      </c>
      <c r="X24" s="19">
        <f t="shared" si="5"/>
        <v>40.218893169512754</v>
      </c>
      <c r="Y24" s="19">
        <f t="shared" si="5"/>
        <v>69.58624010828828</v>
      </c>
      <c r="Z24" s="19">
        <f t="shared" si="5"/>
        <v>59.9360360266556</v>
      </c>
      <c r="AA24" s="19">
        <f t="shared" si="5"/>
        <v>100.83848500624747</v>
      </c>
      <c r="AB24" s="19">
        <f t="shared" si="5"/>
        <v>152.32093398583933</v>
      </c>
      <c r="AC24" s="19">
        <f t="shared" si="5"/>
        <v>178.0046074552271</v>
      </c>
      <c r="AD24" s="19">
        <f t="shared" si="5"/>
        <v>351.25644418992096</v>
      </c>
      <c r="AE24" s="19">
        <f t="shared" si="5"/>
        <v>499.15766867971695</v>
      </c>
      <c r="AF24" s="19">
        <f t="shared" si="5"/>
        <v>540.18297480216586</v>
      </c>
      <c r="AG24" s="19">
        <f t="shared" si="5"/>
        <v>563.67481153685981</v>
      </c>
      <c r="AH24" s="19">
        <f t="shared" si="5"/>
        <v>426.08542378175781</v>
      </c>
      <c r="AI24" s="19">
        <f t="shared" ref="AI24:BN24" si="6">(AI5-$CW$5)^2</f>
        <v>358.79317888379865</v>
      </c>
      <c r="AJ24" s="19">
        <f t="shared" si="6"/>
        <v>214.3833829654312</v>
      </c>
      <c r="AK24" s="19">
        <f t="shared" si="6"/>
        <v>128.63726051645156</v>
      </c>
      <c r="AL24" s="19">
        <f t="shared" si="6"/>
        <v>8.6544033735943575</v>
      </c>
      <c r="AM24" s="19">
        <f t="shared" si="6"/>
        <v>29.791546230737147</v>
      </c>
      <c r="AN24" s="19">
        <f t="shared" si="6"/>
        <v>97.18338296543098</v>
      </c>
      <c r="AO24" s="19">
        <f t="shared" si="6"/>
        <v>242.05644418992074</v>
      </c>
      <c r="AP24" s="19">
        <f t="shared" si="6"/>
        <v>451.90950541441038</v>
      </c>
      <c r="AQ24" s="19">
        <f t="shared" si="6"/>
        <v>301.30583194502276</v>
      </c>
      <c r="AR24" s="19">
        <f t="shared" si="6"/>
        <v>238.95481153685955</v>
      </c>
      <c r="AS24" s="19">
        <f t="shared" si="6"/>
        <v>120.08134214910447</v>
      </c>
      <c r="AT24" s="19">
        <f t="shared" si="6"/>
        <v>33.156444189920819</v>
      </c>
      <c r="AU24" s="19">
        <f t="shared" si="6"/>
        <v>23.601750312369809</v>
      </c>
      <c r="AV24" s="19">
        <f t="shared" si="6"/>
        <v>22.640117659308579</v>
      </c>
      <c r="AW24" s="19">
        <f t="shared" si="6"/>
        <v>23.601750312369809</v>
      </c>
      <c r="AX24" s="19">
        <f t="shared" si="6"/>
        <v>21.69848500624736</v>
      </c>
      <c r="AY24" s="19">
        <f t="shared" si="6"/>
        <v>30.893178883798377</v>
      </c>
      <c r="AZ24" s="19">
        <f t="shared" si="6"/>
        <v>28.709913577675927</v>
      </c>
      <c r="BA24" s="19">
        <f t="shared" si="6"/>
        <v>32.014811536859597</v>
      </c>
      <c r="BB24" s="19">
        <f t="shared" si="6"/>
        <v>26.606648271553478</v>
      </c>
      <c r="BC24" s="19">
        <f t="shared" si="6"/>
        <v>28.709913577675927</v>
      </c>
      <c r="BD24" s="19">
        <f t="shared" si="6"/>
        <v>20.77685235318614</v>
      </c>
      <c r="BE24" s="19">
        <f t="shared" si="6"/>
        <v>16.468689087880019</v>
      </c>
      <c r="BF24" s="19">
        <f t="shared" si="6"/>
        <v>18.993587047063691</v>
      </c>
      <c r="BG24" s="19">
        <f t="shared" si="6"/>
        <v>3.0911380674718716</v>
      </c>
      <c r="BH24" s="19">
        <f t="shared" si="6"/>
        <v>7.0658319450228859</v>
      </c>
      <c r="BI24" s="19">
        <f t="shared" si="6"/>
        <v>4.6576686797167675</v>
      </c>
      <c r="BJ24" s="19">
        <f t="shared" si="6"/>
        <v>6.5441992919616636</v>
      </c>
      <c r="BK24" s="19">
        <f t="shared" si="6"/>
        <v>8.7507299042065565</v>
      </c>
      <c r="BL24" s="19">
        <f t="shared" si="6"/>
        <v>7.6074645980841078</v>
      </c>
      <c r="BM24" s="19">
        <f t="shared" si="6"/>
        <v>3.4527707205330969</v>
      </c>
      <c r="BN24" s="19">
        <f t="shared" si="6"/>
        <v>3.0911380674718716</v>
      </c>
      <c r="BO24" s="19">
        <f t="shared" ref="BO24:CD24" si="7">(BO5-$CW$5)^2</f>
        <v>14.885423781757572</v>
      </c>
      <c r="BP24" s="19">
        <f t="shared" si="7"/>
        <v>15.667056434818793</v>
      </c>
      <c r="BQ24" s="19">
        <f t="shared" si="7"/>
        <v>28.709913577675927</v>
      </c>
      <c r="BR24" s="19">
        <f t="shared" si="7"/>
        <v>10.615627863390225</v>
      </c>
      <c r="BS24" s="19">
        <f t="shared" si="7"/>
        <v>4.6576686797167675</v>
      </c>
      <c r="BT24" s="19">
        <f t="shared" si="7"/>
        <v>0.31154623073718879</v>
      </c>
      <c r="BU24" s="19">
        <f t="shared" si="7"/>
        <v>0.73644418992085825</v>
      </c>
      <c r="BV24" s="19">
        <f t="shared" si="7"/>
        <v>2.749505414410649</v>
      </c>
      <c r="BW24" s="19">
        <f t="shared" si="7"/>
        <v>0.20991357767596536</v>
      </c>
      <c r="BX24" s="19">
        <f t="shared" si="7"/>
        <v>0.43317888379841207</v>
      </c>
      <c r="BY24" s="19">
        <f t="shared" si="7"/>
        <v>1.1197094960433076</v>
      </c>
      <c r="BZ24" s="19">
        <f t="shared" si="7"/>
        <v>0.57481153685963526</v>
      </c>
      <c r="CA24" s="19">
        <f t="shared" si="7"/>
        <v>3.0911380674718716</v>
      </c>
      <c r="CB24" s="19">
        <f t="shared" si="7"/>
        <v>4.2360360266555448</v>
      </c>
      <c r="CC24" s="19">
        <f t="shared" si="7"/>
        <v>2.4278727613494264</v>
      </c>
      <c r="CD24" s="19">
        <f t="shared" si="7"/>
        <v>5.0993013327779897</v>
      </c>
      <c r="CE24" s="19">
        <f>(CE5-$CW$5)^2</f>
        <v>5.5609339858392159</v>
      </c>
      <c r="CF24" s="19">
        <f>(CF5-$CW$5)^2</f>
        <v>22.640117659308579</v>
      </c>
      <c r="CG24" s="19">
        <f>(CG5-$CW$5)^2</f>
        <v>4.6576686797167675</v>
      </c>
      <c r="CH24" s="19">
        <f>(CH5-$CW$5)^2</f>
        <v>6.0425666389004373</v>
      </c>
      <c r="CI24" s="19">
        <f>(CI5-$CW$5)^2</f>
        <v>0.88705643481883234</v>
      </c>
      <c r="CJ24" s="19">
        <f t="shared" ref="CJ24:CO24" si="8">(CJ5-$CW$5)^2</f>
        <v>8.0760360266555828</v>
      </c>
      <c r="CK24" s="19">
        <f t="shared" si="8"/>
        <v>10.50950541441069</v>
      </c>
      <c r="CL24" s="19">
        <f t="shared" si="8"/>
        <v>11.167872761349464</v>
      </c>
      <c r="CM24" s="19">
        <f t="shared" si="8"/>
        <v>3.4527707205330969</v>
      </c>
      <c r="CN24" s="19">
        <f t="shared" si="8"/>
        <v>0.73644418992085825</v>
      </c>
      <c r="CO24" s="19">
        <f t="shared" si="8"/>
        <v>7.6074645980841078</v>
      </c>
      <c r="CP24" s="19">
        <f t="shared" ref="CP24:CU24" si="9">(CP5-$CW$5)^2</f>
        <v>1.3413421491045305</v>
      </c>
      <c r="CQ24" s="19">
        <f t="shared" si="9"/>
        <v>9.8711380674719162</v>
      </c>
      <c r="CR24" s="19">
        <f t="shared" si="9"/>
        <v>8.0760360266555828</v>
      </c>
      <c r="CS24" s="19">
        <f t="shared" si="9"/>
        <v>6.979301332778034</v>
      </c>
      <c r="CT24" s="19">
        <f t="shared" si="9"/>
        <v>5.9625666389004754</v>
      </c>
      <c r="CU24" s="19">
        <f t="shared" si="9"/>
        <v>3.3923625572678198</v>
      </c>
      <c r="CV24" s="19">
        <f t="shared" ref="CV24" si="10">(CV5-$CW$5)^2</f>
        <v>0.19521970012495116</v>
      </c>
      <c r="CW24" s="1" t="s">
        <v>157</v>
      </c>
      <c r="CX24" s="1"/>
    </row>
    <row r="25" spans="1:105" x14ac:dyDescent="0.25">
      <c r="A25" s="57" t="s">
        <v>120</v>
      </c>
      <c r="B25" s="57" t="s">
        <v>12</v>
      </c>
      <c r="C25" s="19">
        <f t="shared" ref="C25:AH25" si="11">(C6-$CW$6)^2</f>
        <v>11.909541857559335</v>
      </c>
      <c r="D25" s="19">
        <f t="shared" si="11"/>
        <v>14.070154102457296</v>
      </c>
      <c r="E25" s="19">
        <f t="shared" si="11"/>
        <v>13.329950020824647</v>
      </c>
      <c r="F25" s="19">
        <f t="shared" si="11"/>
        <v>12.609745939191985</v>
      </c>
      <c r="G25" s="19">
        <f t="shared" si="11"/>
        <v>9.9289296126613831</v>
      </c>
      <c r="H25" s="19">
        <f t="shared" si="11"/>
        <v>11.229337775926684</v>
      </c>
      <c r="I25" s="19">
        <f t="shared" si="11"/>
        <v>9.9289296126613831</v>
      </c>
      <c r="J25" s="19">
        <f t="shared" si="11"/>
        <v>8.1283173677634206</v>
      </c>
      <c r="K25" s="19">
        <f t="shared" si="11"/>
        <v>4.2066847147021962</v>
      </c>
      <c r="L25" s="19">
        <f t="shared" si="11"/>
        <v>9.3087255310287222</v>
      </c>
      <c r="M25" s="19">
        <f t="shared" si="11"/>
        <v>0.42382757184506287</v>
      </c>
      <c r="N25" s="19">
        <f t="shared" si="11"/>
        <v>2.1054602249062824</v>
      </c>
      <c r="O25" s="19">
        <f t="shared" si="11"/>
        <v>0.90443981674301921</v>
      </c>
      <c r="P25" s="19">
        <f t="shared" si="11"/>
        <v>1.5650520616409789</v>
      </c>
      <c r="Q25" s="19">
        <f t="shared" si="11"/>
        <v>1.5650520616409789</v>
      </c>
      <c r="R25" s="19">
        <f t="shared" si="11"/>
        <v>0.20341940857975629</v>
      </c>
      <c r="S25" s="19">
        <f t="shared" si="11"/>
        <v>2.1054602249062824</v>
      </c>
      <c r="T25" s="19">
        <f t="shared" si="11"/>
        <v>0.90443981674301921</v>
      </c>
      <c r="U25" s="19">
        <f t="shared" si="11"/>
        <v>0.42382757184506287</v>
      </c>
      <c r="V25" s="19">
        <f t="shared" si="11"/>
        <v>1.3248479800083268</v>
      </c>
      <c r="W25" s="19">
        <f t="shared" si="11"/>
        <v>0.72423573511036721</v>
      </c>
      <c r="X25" s="19">
        <f t="shared" si="11"/>
        <v>2.2194918783840663E-2</v>
      </c>
      <c r="Y25" s="19">
        <f t="shared" si="11"/>
        <v>1.5599500208246606</v>
      </c>
      <c r="Z25" s="19">
        <f t="shared" si="11"/>
        <v>4.1983173677634413</v>
      </c>
      <c r="AA25" s="19">
        <f t="shared" si="11"/>
        <v>5.0579092044981335</v>
      </c>
      <c r="AB25" s="19">
        <f t="shared" si="11"/>
        <v>11.215664306538956</v>
      </c>
      <c r="AC25" s="19">
        <f t="shared" si="11"/>
        <v>18.05382757184508</v>
      </c>
      <c r="AD25" s="19">
        <f t="shared" si="11"/>
        <v>18.05382757184508</v>
      </c>
      <c r="AE25" s="19">
        <f t="shared" si="11"/>
        <v>18.05382757184508</v>
      </c>
      <c r="AF25" s="19">
        <f t="shared" si="11"/>
        <v>19.793419408579776</v>
      </c>
      <c r="AG25" s="19">
        <f t="shared" si="11"/>
        <v>20.693215326947126</v>
      </c>
      <c r="AH25" s="19">
        <f t="shared" si="11"/>
        <v>28.611582673885906</v>
      </c>
      <c r="AI25" s="19">
        <f t="shared" ref="AI25:BN25" si="12">(AI6-$CW$6)^2</f>
        <v>18.91362349021243</v>
      </c>
      <c r="AJ25" s="19">
        <f t="shared" si="12"/>
        <v>14.814643898375694</v>
      </c>
      <c r="AK25" s="19">
        <f t="shared" si="12"/>
        <v>7.5568887963348699</v>
      </c>
      <c r="AL25" s="19">
        <f t="shared" si="12"/>
        <v>0.12178675551853485</v>
      </c>
      <c r="AM25" s="19">
        <f t="shared" si="12"/>
        <v>11.229337775926684</v>
      </c>
      <c r="AN25" s="19">
        <f t="shared" si="12"/>
        <v>48.316684714702198</v>
      </c>
      <c r="AO25" s="19">
        <f t="shared" si="12"/>
        <v>76.580358184089903</v>
      </c>
      <c r="AP25" s="19">
        <f t="shared" si="12"/>
        <v>91.221990837151139</v>
      </c>
      <c r="AQ25" s="19">
        <f t="shared" si="12"/>
        <v>101.02301124531439</v>
      </c>
      <c r="AR25" s="19">
        <f t="shared" si="12"/>
        <v>93.142194918783815</v>
      </c>
      <c r="AS25" s="19">
        <f t="shared" si="12"/>
        <v>73.119950020824604</v>
      </c>
      <c r="AT25" s="19">
        <f t="shared" si="12"/>
        <v>60.078317367763376</v>
      </c>
      <c r="AU25" s="19">
        <f t="shared" si="12"/>
        <v>44.236072469804228</v>
      </c>
      <c r="AV25" s="19">
        <f t="shared" si="12"/>
        <v>39.075256143273592</v>
      </c>
      <c r="AW25" s="19">
        <f t="shared" si="12"/>
        <v>24.512603082049122</v>
      </c>
      <c r="AX25" s="19">
        <f t="shared" si="12"/>
        <v>22.572194918783826</v>
      </c>
      <c r="AY25" s="19">
        <f t="shared" si="12"/>
        <v>26.533011245314437</v>
      </c>
      <c r="AZ25" s="19">
        <f t="shared" si="12"/>
        <v>33.074235735110328</v>
      </c>
      <c r="BA25" s="19">
        <f t="shared" si="12"/>
        <v>12.609745939191985</v>
      </c>
      <c r="BB25" s="19">
        <f t="shared" si="12"/>
        <v>9.9289296126613831</v>
      </c>
      <c r="BC25" s="19">
        <f t="shared" si="12"/>
        <v>3.426276551436894</v>
      </c>
      <c r="BD25" s="19">
        <f t="shared" si="12"/>
        <v>0.90443981674301921</v>
      </c>
      <c r="BE25" s="19">
        <f t="shared" si="12"/>
        <v>2.7258683881715911</v>
      </c>
      <c r="BF25" s="19">
        <f t="shared" si="12"/>
        <v>0.72423573511036721</v>
      </c>
      <c r="BG25" s="19">
        <f t="shared" si="12"/>
        <v>0.42382757184506287</v>
      </c>
      <c r="BH25" s="19">
        <f t="shared" si="12"/>
        <v>2.2194918783840663E-2</v>
      </c>
      <c r="BI25" s="19">
        <f t="shared" si="12"/>
        <v>6.3011245314451486E-2</v>
      </c>
      <c r="BJ25" s="19">
        <f t="shared" si="12"/>
        <v>2.2194918783840663E-2</v>
      </c>
      <c r="BK25" s="19">
        <f t="shared" si="12"/>
        <v>0.30137859225323044</v>
      </c>
      <c r="BL25" s="19">
        <f t="shared" si="12"/>
        <v>1.1003581840899674</v>
      </c>
      <c r="BM25" s="19">
        <f t="shared" si="12"/>
        <v>0.90056226572262077</v>
      </c>
      <c r="BN25" s="19">
        <f t="shared" si="12"/>
        <v>0.42117451062057737</v>
      </c>
      <c r="BO25" s="19">
        <f t="shared" ref="BO25:CD25" si="13">(BO6-$CW$6)^2</f>
        <v>0.20158267388588333</v>
      </c>
      <c r="BP25" s="19">
        <f t="shared" si="13"/>
        <v>0.90056226572262077</v>
      </c>
      <c r="BQ25" s="19">
        <f t="shared" si="13"/>
        <v>1.1003581840899674</v>
      </c>
      <c r="BR25" s="19">
        <f t="shared" si="13"/>
        <v>1.8197459391920068</v>
      </c>
      <c r="BS25" s="19">
        <f t="shared" si="13"/>
        <v>2.0995418575593581</v>
      </c>
      <c r="BT25" s="19">
        <f t="shared" si="13"/>
        <v>3.7985214493960955</v>
      </c>
      <c r="BU25" s="19">
        <f t="shared" si="13"/>
        <v>3.7985214493960955</v>
      </c>
      <c r="BV25" s="19">
        <f t="shared" si="13"/>
        <v>5.0579092044981335</v>
      </c>
      <c r="BW25" s="19">
        <f t="shared" si="13"/>
        <v>6.4972969596001784</v>
      </c>
      <c r="BX25" s="19">
        <f t="shared" si="13"/>
        <v>10.555868388171605</v>
      </c>
      <c r="BY25" s="19">
        <f t="shared" si="13"/>
        <v>13.315052061640998</v>
      </c>
      <c r="BZ25" s="19">
        <f t="shared" si="13"/>
        <v>11.895460224906302</v>
      </c>
      <c r="CA25" s="19">
        <f t="shared" si="13"/>
        <v>14.054847980008342</v>
      </c>
      <c r="CB25" s="19">
        <f t="shared" si="13"/>
        <v>19.793419408579776</v>
      </c>
      <c r="CC25" s="19">
        <f t="shared" si="13"/>
        <v>21.613011245314471</v>
      </c>
      <c r="CD25" s="19">
        <f t="shared" si="13"/>
        <v>20.693215326947126</v>
      </c>
      <c r="CE25" s="19">
        <f>(CE6-$CW$6)^2</f>
        <v>8.1166847147022203</v>
      </c>
      <c r="CF25" s="19">
        <f>(CF6-$CW$6)^2</f>
        <v>5.0579092044981335</v>
      </c>
      <c r="CG25" s="19">
        <f>(CG6-$CW$6)^2</f>
        <v>5.9975010412328329</v>
      </c>
      <c r="CH25" s="19">
        <f>(CH6-$CW$6)^2</f>
        <v>6.4972969596001784</v>
      </c>
      <c r="CI25" s="19">
        <f>(CI6-$CW$6)^2</f>
        <v>6.4972969596001784</v>
      </c>
      <c r="CJ25" s="19">
        <f t="shared" ref="CJ25:CO25" si="14">(CJ6-$CW$6)^2</f>
        <v>8.6964806330695659</v>
      </c>
      <c r="CK25" s="19">
        <f t="shared" si="14"/>
        <v>11.895460224906302</v>
      </c>
      <c r="CL25" s="19">
        <f t="shared" si="14"/>
        <v>10.555868388171605</v>
      </c>
      <c r="CM25" s="19">
        <f t="shared" si="14"/>
        <v>12.595256143273653</v>
      </c>
      <c r="CN25" s="19">
        <f t="shared" si="14"/>
        <v>17.214031653477733</v>
      </c>
      <c r="CO25" s="19">
        <f t="shared" si="14"/>
        <v>13.315052061640998</v>
      </c>
      <c r="CP25" s="19">
        <f t="shared" ref="CP25:CU25" si="15">(CP6-$CW$6)^2</f>
        <v>14.814643898375694</v>
      </c>
      <c r="CQ25" s="19">
        <f t="shared" si="15"/>
        <v>18.91362349021243</v>
      </c>
      <c r="CR25" s="19">
        <f t="shared" si="15"/>
        <v>19.793419408579776</v>
      </c>
      <c r="CS25" s="19">
        <f t="shared" si="15"/>
        <v>17.214031653477733</v>
      </c>
      <c r="CT25" s="19">
        <f t="shared" si="15"/>
        <v>12.595256143273653</v>
      </c>
      <c r="CU25" s="19">
        <f t="shared" si="15"/>
        <v>12.595256143273653</v>
      </c>
      <c r="CV25" s="19">
        <f t="shared" ref="CV25" si="16">(CV6-$CW$6)^2</f>
        <v>15.594439816743039</v>
      </c>
      <c r="CW25" s="1" t="s">
        <v>158</v>
      </c>
      <c r="CX25" s="1"/>
    </row>
    <row r="26" spans="1:105" x14ac:dyDescent="0.25">
      <c r="A26" s="57" t="s">
        <v>121</v>
      </c>
      <c r="B26" s="57" t="s">
        <v>13</v>
      </c>
      <c r="C26" s="19">
        <f t="shared" ref="C26:AH26" si="17">(C7-$CW$7)^2</f>
        <v>55.335381091212099</v>
      </c>
      <c r="D26" s="19">
        <f t="shared" si="17"/>
        <v>55.335381091212099</v>
      </c>
      <c r="E26" s="19">
        <f t="shared" si="17"/>
        <v>55.335381091212099</v>
      </c>
      <c r="F26" s="19">
        <f t="shared" si="17"/>
        <v>55.335381091212099</v>
      </c>
      <c r="G26" s="19">
        <f t="shared" si="17"/>
        <v>45.411095376926333</v>
      </c>
      <c r="H26" s="19">
        <f t="shared" si="17"/>
        <v>45.411095376926333</v>
      </c>
      <c r="I26" s="19">
        <f t="shared" si="17"/>
        <v>42.755585172844754</v>
      </c>
      <c r="J26" s="19">
        <f t="shared" si="17"/>
        <v>42.755585172844754</v>
      </c>
      <c r="K26" s="19">
        <f t="shared" si="17"/>
        <v>46.768850478967174</v>
      </c>
      <c r="L26" s="19">
        <f t="shared" si="17"/>
        <v>27.444768846314076</v>
      </c>
      <c r="M26" s="19">
        <f t="shared" si="17"/>
        <v>13.978442315701821</v>
      </c>
      <c r="N26" s="19">
        <f t="shared" si="17"/>
        <v>17.129462723865078</v>
      </c>
      <c r="O26" s="19">
        <f t="shared" si="17"/>
        <v>24.391503540191653</v>
      </c>
      <c r="P26" s="19">
        <f t="shared" si="17"/>
        <v>22.455993336109991</v>
      </c>
      <c r="Q26" s="19">
        <f t="shared" si="17"/>
        <v>9.8519117034569081</v>
      </c>
      <c r="R26" s="19">
        <f t="shared" si="17"/>
        <v>20.600483132028398</v>
      </c>
      <c r="S26" s="19">
        <f t="shared" si="17"/>
        <v>19.702728029987565</v>
      </c>
      <c r="T26" s="19">
        <f t="shared" si="17"/>
        <v>17.129462723865078</v>
      </c>
      <c r="U26" s="19">
        <f t="shared" si="17"/>
        <v>11.825177009579388</v>
      </c>
      <c r="V26" s="19">
        <f t="shared" si="17"/>
        <v>13.978442315701821</v>
      </c>
      <c r="W26" s="19">
        <f t="shared" si="17"/>
        <v>20.600483132028398</v>
      </c>
      <c r="X26" s="19">
        <f t="shared" si="17"/>
        <v>9.2341566014161263</v>
      </c>
      <c r="Y26" s="19">
        <f t="shared" si="17"/>
        <v>5.947625989171212</v>
      </c>
      <c r="Z26" s="19">
        <f t="shared" si="17"/>
        <v>3.3810953769263006</v>
      </c>
      <c r="AA26" s="19">
        <f t="shared" si="17"/>
        <v>1.2968096626405723</v>
      </c>
      <c r="AB26" s="19">
        <f t="shared" si="17"/>
        <v>0.13048313202831968</v>
      </c>
      <c r="AC26" s="19">
        <f t="shared" si="17"/>
        <v>7.6243606830487076</v>
      </c>
      <c r="AD26" s="19">
        <f t="shared" si="17"/>
        <v>1.5906872136609647</v>
      </c>
      <c r="AE26" s="19">
        <f t="shared" si="17"/>
        <v>0.31497292794668125</v>
      </c>
      <c r="AF26" s="19">
        <f t="shared" si="17"/>
        <v>5.575381091211983</v>
      </c>
      <c r="AG26" s="19">
        <f t="shared" si="17"/>
        <v>17.315789254477256</v>
      </c>
      <c r="AH26" s="19">
        <f t="shared" si="17"/>
        <v>17.315789254477256</v>
      </c>
      <c r="AI26" s="19">
        <f t="shared" ref="AI26:BN26" si="18">(AI7-$CW$7)^2</f>
        <v>11.980074968762958</v>
      </c>
      <c r="AJ26" s="19">
        <f t="shared" si="18"/>
        <v>18.15803415243645</v>
      </c>
      <c r="AK26" s="19">
        <f t="shared" si="18"/>
        <v>12.68231986672215</v>
      </c>
      <c r="AL26" s="19">
        <f t="shared" si="18"/>
        <v>1.5906872136609647</v>
      </c>
      <c r="AM26" s="19">
        <f t="shared" si="18"/>
        <v>1.0790545605997672</v>
      </c>
      <c r="AN26" s="19">
        <f t="shared" si="18"/>
        <v>13.240687213660992</v>
      </c>
      <c r="AO26" s="19">
        <f t="shared" si="18"/>
        <v>40.180074968763087</v>
      </c>
      <c r="AP26" s="19">
        <f t="shared" si="18"/>
        <v>53.857625989171261</v>
      </c>
      <c r="AQ26" s="19">
        <f t="shared" si="18"/>
        <v>64.62191170345703</v>
      </c>
      <c r="AR26" s="19">
        <f t="shared" si="18"/>
        <v>53.857625989171261</v>
      </c>
      <c r="AS26" s="19">
        <f t="shared" si="18"/>
        <v>32.933544356518162</v>
      </c>
      <c r="AT26" s="19">
        <f t="shared" si="18"/>
        <v>37.684564764681411</v>
      </c>
      <c r="AU26" s="19">
        <f t="shared" si="18"/>
        <v>41.457830070803922</v>
      </c>
      <c r="AV26" s="19">
        <f t="shared" si="18"/>
        <v>25.389258642232488</v>
      </c>
      <c r="AW26" s="19">
        <f t="shared" si="18"/>
        <v>15.513952519783476</v>
      </c>
      <c r="AX26" s="19">
        <f t="shared" si="18"/>
        <v>14.736197417742648</v>
      </c>
      <c r="AY26" s="19">
        <f t="shared" si="18"/>
        <v>19.702728029987565</v>
      </c>
      <c r="AZ26" s="19">
        <f t="shared" si="18"/>
        <v>10.489666805497736</v>
      </c>
      <c r="BA26" s="19">
        <f t="shared" si="18"/>
        <v>2.0700749687630351</v>
      </c>
      <c r="BB26" s="19">
        <f t="shared" si="18"/>
        <v>2.6855851728446565</v>
      </c>
      <c r="BC26" s="19">
        <f t="shared" si="18"/>
        <v>2.3678300708038571</v>
      </c>
      <c r="BD26" s="19">
        <f t="shared" si="18"/>
        <v>0.88129945855894654</v>
      </c>
      <c r="BE26" s="19">
        <f t="shared" si="18"/>
        <v>2.5993336109952445E-2</v>
      </c>
      <c r="BF26" s="19">
        <f t="shared" si="18"/>
        <v>5.7013744273221388E-2</v>
      </c>
      <c r="BG26" s="19">
        <f t="shared" si="18"/>
        <v>5.7013744273221388E-2</v>
      </c>
      <c r="BH26" s="19">
        <f t="shared" si="18"/>
        <v>0.2127280299874976</v>
      </c>
      <c r="BI26" s="19">
        <f t="shared" si="18"/>
        <v>0.2127280299874976</v>
      </c>
      <c r="BJ26" s="19">
        <f t="shared" si="18"/>
        <v>0.2127280299874976</v>
      </c>
      <c r="BK26" s="19">
        <f t="shared" si="18"/>
        <v>0.74170762182423555</v>
      </c>
      <c r="BL26" s="19">
        <f t="shared" si="18"/>
        <v>4.248646397334416</v>
      </c>
      <c r="BM26" s="19">
        <f t="shared" si="18"/>
        <v>6.5598708871303275</v>
      </c>
      <c r="BN26" s="19">
        <f t="shared" si="18"/>
        <v>6.5598708871303275</v>
      </c>
      <c r="BO26" s="19">
        <f t="shared" ref="BO26:CD26" si="19">(BO7-$CW$7)^2</f>
        <v>4.6708912952936039</v>
      </c>
      <c r="BP26" s="19">
        <f t="shared" si="19"/>
        <v>8.7688504789670478</v>
      </c>
      <c r="BQ26" s="19">
        <f t="shared" si="19"/>
        <v>8.7688504789670478</v>
      </c>
      <c r="BR26" s="19">
        <f t="shared" si="19"/>
        <v>8.1866055810078979</v>
      </c>
      <c r="BS26" s="19">
        <f t="shared" si="19"/>
        <v>7.6243606830487076</v>
      </c>
      <c r="BT26" s="19">
        <f t="shared" si="19"/>
        <v>14.146809662640537</v>
      </c>
      <c r="BU26" s="19">
        <f t="shared" si="19"/>
        <v>22.669258642232364</v>
      </c>
      <c r="BV26" s="19">
        <f t="shared" si="19"/>
        <v>23.631503540191563</v>
      </c>
      <c r="BW26" s="19">
        <f t="shared" si="19"/>
        <v>21.727013744273169</v>
      </c>
      <c r="BX26" s="19">
        <f t="shared" si="19"/>
        <v>30.927217825905874</v>
      </c>
      <c r="BY26" s="19">
        <f t="shared" si="19"/>
        <v>41.747421907538417</v>
      </c>
      <c r="BZ26" s="19">
        <f t="shared" si="19"/>
        <v>34.353952519783391</v>
      </c>
      <c r="CA26" s="19">
        <f t="shared" si="19"/>
        <v>30.927217825905874</v>
      </c>
      <c r="CB26" s="19">
        <f t="shared" si="19"/>
        <v>34.353952519783391</v>
      </c>
      <c r="CC26" s="19">
        <f t="shared" si="19"/>
        <v>45.71415660141593</v>
      </c>
      <c r="CD26" s="19">
        <f t="shared" si="19"/>
        <v>43.049666805497715</v>
      </c>
      <c r="CE26" s="19">
        <f>(CE7-$CW$7)^2</f>
        <v>34.353952519783391</v>
      </c>
      <c r="CF26" s="19">
        <f>(CF7-$CW$7)^2</f>
        <v>27.680483132028204</v>
      </c>
      <c r="CG26" s="19">
        <f>(CG7-$CW$7)^2</f>
        <v>29.8249729279466</v>
      </c>
      <c r="CH26" s="19">
        <f>(CH7-$CW$7)^2</f>
        <v>24.61374843815069</v>
      </c>
      <c r="CI26" s="19">
        <f>(CI7-$CW$7)^2</f>
        <v>7.6243606830487076</v>
      </c>
      <c r="CJ26" s="19">
        <f t="shared" ref="CJ26:CO26" si="20">(CJ7-$CW$7)^2</f>
        <v>11.980074968762958</v>
      </c>
      <c r="CK26" s="19">
        <f t="shared" si="20"/>
        <v>21.727013744273169</v>
      </c>
      <c r="CL26" s="19">
        <f t="shared" si="20"/>
        <v>14.90905456059973</v>
      </c>
      <c r="CM26" s="19">
        <f t="shared" si="20"/>
        <v>19.020279050395647</v>
      </c>
      <c r="CN26" s="19">
        <f t="shared" si="20"/>
        <v>26.638238234069082</v>
      </c>
      <c r="CO26" s="19">
        <f t="shared" si="20"/>
        <v>33.191707621824115</v>
      </c>
      <c r="CP26" s="19">
        <f t="shared" ref="CP26:CU26" si="21">(CP7-$CW$7)^2</f>
        <v>26.638238234069082</v>
      </c>
      <c r="CQ26" s="19">
        <f t="shared" si="21"/>
        <v>23.631503540191563</v>
      </c>
      <c r="CR26" s="19">
        <f t="shared" si="21"/>
        <v>30.927217825905874</v>
      </c>
      <c r="CS26" s="19">
        <f t="shared" si="21"/>
        <v>34.353952519783391</v>
      </c>
      <c r="CT26" s="19">
        <f t="shared" si="21"/>
        <v>26.638238234069082</v>
      </c>
      <c r="CU26" s="19">
        <f t="shared" si="21"/>
        <v>26.638238234069082</v>
      </c>
      <c r="CV26" s="19">
        <f t="shared" ref="CV26" si="22">(CV7-$CW$7)^2</f>
        <v>29.8249729279466</v>
      </c>
      <c r="CW26" s="1" t="s">
        <v>159</v>
      </c>
      <c r="CX26" s="1"/>
    </row>
    <row r="27" spans="1:105" x14ac:dyDescent="0.25">
      <c r="A27" s="57" t="s">
        <v>122</v>
      </c>
      <c r="B27" s="57" t="s">
        <v>14</v>
      </c>
      <c r="W27" s="20">
        <f t="shared" ref="W27:BB27" si="23">(W8-$CW$8)^2</f>
        <v>35489973.196745545</v>
      </c>
      <c r="X27" s="20">
        <f t="shared" si="23"/>
        <v>24793888.119822472</v>
      </c>
      <c r="Y27" s="20">
        <f t="shared" si="23"/>
        <v>18090953.504437856</v>
      </c>
      <c r="Z27" s="20">
        <f t="shared" si="23"/>
        <v>14755940.273668628</v>
      </c>
      <c r="AA27" s="20">
        <f t="shared" si="23"/>
        <v>14799.65828402401</v>
      </c>
      <c r="AB27" s="20">
        <f t="shared" si="23"/>
        <v>1521901.8121301809</v>
      </c>
      <c r="AC27" s="20">
        <f t="shared" si="23"/>
        <v>14157563.965976343</v>
      </c>
      <c r="AD27" s="20">
        <f t="shared" si="23"/>
        <v>11803717.350591725</v>
      </c>
      <c r="AE27" s="20">
        <f t="shared" si="23"/>
        <v>23219424.889053266</v>
      </c>
      <c r="AF27" s="20">
        <f t="shared" si="23"/>
        <v>19710526.273668651</v>
      </c>
      <c r="AG27" s="20">
        <f t="shared" si="23"/>
        <v>14323604.735207111</v>
      </c>
      <c r="AH27" s="20">
        <f t="shared" si="23"/>
        <v>36997.042899407745</v>
      </c>
      <c r="AI27" s="20">
        <f t="shared" si="23"/>
        <v>15505117.812130189</v>
      </c>
      <c r="AJ27" s="20">
        <f t="shared" si="23"/>
        <v>1717813.5044378736</v>
      </c>
      <c r="AK27" s="20">
        <f t="shared" si="23"/>
        <v>11077888.119822476</v>
      </c>
      <c r="AL27" s="20">
        <f t="shared" si="23"/>
        <v>31106790.119822469</v>
      </c>
      <c r="AM27" s="20">
        <f t="shared" si="23"/>
        <v>61017128.735207081</v>
      </c>
      <c r="AN27" s="20">
        <f t="shared" si="23"/>
        <v>85236215.504437849</v>
      </c>
      <c r="AO27" s="20">
        <f t="shared" si="23"/>
        <v>107917735.81213015</v>
      </c>
      <c r="AP27" s="20">
        <f t="shared" si="23"/>
        <v>126390347.04289937</v>
      </c>
      <c r="AQ27" s="20">
        <f t="shared" si="23"/>
        <v>122530424.2736686</v>
      </c>
      <c r="AR27" s="20">
        <f t="shared" si="23"/>
        <v>113216966.2736686</v>
      </c>
      <c r="AS27" s="20">
        <f t="shared" si="23"/>
        <v>94854863.504437849</v>
      </c>
      <c r="AT27" s="20">
        <f t="shared" si="23"/>
        <v>95929216.581360921</v>
      </c>
      <c r="AU27" s="20">
        <f t="shared" si="23"/>
        <v>40823744.273668624</v>
      </c>
      <c r="AV27" s="20">
        <f t="shared" si="23"/>
        <v>41542487.042899393</v>
      </c>
      <c r="AW27" s="20">
        <f t="shared" si="23"/>
        <v>49397649.658284001</v>
      </c>
      <c r="AX27" s="20">
        <f t="shared" si="23"/>
        <v>59356949.658284001</v>
      </c>
      <c r="AY27" s="20">
        <f t="shared" si="23"/>
        <v>26711801.965976316</v>
      </c>
      <c r="AZ27" s="20">
        <f t="shared" si="23"/>
        <v>30706517.196745548</v>
      </c>
      <c r="BA27" s="20">
        <f t="shared" si="23"/>
        <v>36509947.042899393</v>
      </c>
      <c r="BB27" s="20">
        <f t="shared" si="23"/>
        <v>33655617.196745545</v>
      </c>
      <c r="BC27" s="20">
        <f t="shared" ref="BC27:CD27" si="24">(BC8-$CW$8)^2</f>
        <v>4245026.2736686328</v>
      </c>
      <c r="BD27" s="20">
        <f t="shared" si="24"/>
        <v>9335140.1198224761</v>
      </c>
      <c r="BE27" s="20">
        <f t="shared" si="24"/>
        <v>14556866.273668628</v>
      </c>
      <c r="BF27" s="20">
        <f t="shared" si="24"/>
        <v>25304382.42751478</v>
      </c>
      <c r="BG27" s="20">
        <f t="shared" si="24"/>
        <v>6923982.581360939</v>
      </c>
      <c r="BH27" s="20">
        <f t="shared" si="24"/>
        <v>14412244.119822474</v>
      </c>
      <c r="BI27" s="20">
        <f t="shared" si="24"/>
        <v>31577051.196745545</v>
      </c>
      <c r="BJ27" s="20">
        <f t="shared" si="24"/>
        <v>45445747.965976313</v>
      </c>
      <c r="BK27" s="20">
        <f t="shared" si="24"/>
        <v>11685090.427514784</v>
      </c>
      <c r="BL27" s="20">
        <f t="shared" si="24"/>
        <v>7808370.427514785</v>
      </c>
      <c r="BM27" s="20">
        <f t="shared" si="24"/>
        <v>18261487.350591704</v>
      </c>
      <c r="BN27" s="20">
        <f t="shared" si="24"/>
        <v>23110577.042899396</v>
      </c>
      <c r="BO27" s="20">
        <f t="shared" si="24"/>
        <v>10223022.427514784</v>
      </c>
      <c r="BP27" s="20">
        <f t="shared" si="24"/>
        <v>3127048.1198224803</v>
      </c>
      <c r="BQ27" s="20">
        <f t="shared" si="24"/>
        <v>7797197.0428994009</v>
      </c>
      <c r="BR27" s="20">
        <f t="shared" si="24"/>
        <v>6622110.4275147859</v>
      </c>
      <c r="BS27" s="20">
        <f t="shared" si="24"/>
        <v>694465.81213017518</v>
      </c>
      <c r="BT27" s="20">
        <f t="shared" si="24"/>
        <v>96314.735207099729</v>
      </c>
      <c r="BU27" s="20">
        <f t="shared" si="24"/>
        <v>383970.88905325619</v>
      </c>
      <c r="BV27" s="20">
        <f t="shared" si="24"/>
        <v>308751.19674556371</v>
      </c>
      <c r="BW27" s="20">
        <f t="shared" si="24"/>
        <v>26632348.119822498</v>
      </c>
      <c r="BX27" s="20">
        <f t="shared" si="24"/>
        <v>58043886.427514814</v>
      </c>
      <c r="BY27" s="20">
        <f t="shared" si="24"/>
        <v>32406307.812130194</v>
      </c>
      <c r="BZ27" s="20">
        <f t="shared" si="24"/>
        <v>18676691.965976343</v>
      </c>
      <c r="CA27" s="20">
        <f t="shared" si="24"/>
        <v>137022331.96597636</v>
      </c>
      <c r="CB27" s="20">
        <f t="shared" si="24"/>
        <v>180812499.65828407</v>
      </c>
      <c r="CC27" s="20">
        <f t="shared" si="24"/>
        <v>147808547.04289943</v>
      </c>
      <c r="CD27" s="20">
        <f t="shared" si="24"/>
        <v>122183263.35059175</v>
      </c>
      <c r="CE27" s="20">
        <f>(CE8-$CW$8)^2</f>
        <v>3373297.350591721</v>
      </c>
      <c r="CF27" s="20">
        <f>(CF8-$CW$8)^2</f>
        <v>16270363.350591727</v>
      </c>
      <c r="CG27" s="20">
        <f>(CG8-$CW$8)^2</f>
        <v>14974220.889053265</v>
      </c>
      <c r="CH27" s="20">
        <f>(CH8-$CW$8)^2</f>
        <v>51826.273668639689</v>
      </c>
      <c r="CI27" s="20">
        <f>(CI8-$CW$8)^2</f>
        <v>21359684.273668651</v>
      </c>
      <c r="CJ27" s="20">
        <f t="shared" ref="CJ27:CO27" si="25">(CJ8-$CW$8)^2</f>
        <v>74972286.427514821</v>
      </c>
      <c r="CK27" s="20">
        <f t="shared" si="25"/>
        <v>43042178.88905327</v>
      </c>
      <c r="CL27" s="20">
        <f t="shared" si="25"/>
        <v>97015680.889053285</v>
      </c>
      <c r="CM27" s="20">
        <f t="shared" si="25"/>
        <v>130980101.65828405</v>
      </c>
      <c r="CN27" s="20">
        <f t="shared" si="25"/>
        <v>88560405.812130198</v>
      </c>
      <c r="CO27" s="20">
        <f t="shared" si="25"/>
        <v>81751504.273668662</v>
      </c>
      <c r="CP27" s="20">
        <f t="shared" ref="CP27:CU27" si="26">(CP8-$CW$8)^2</f>
        <v>30103370.42751481</v>
      </c>
      <c r="CQ27" s="20">
        <f t="shared" si="26"/>
        <v>47964681.196745582</v>
      </c>
      <c r="CR27" s="20">
        <f t="shared" si="26"/>
        <v>67924858.119822502</v>
      </c>
      <c r="CS27" s="20">
        <f t="shared" si="26"/>
        <v>71802809.504437894</v>
      </c>
      <c r="CT27" s="20">
        <f t="shared" si="26"/>
        <v>29949940.119822502</v>
      </c>
      <c r="CU27" s="20">
        <f t="shared" si="26"/>
        <v>56454994.11982251</v>
      </c>
      <c r="CV27" s="20">
        <f t="shared" ref="CV27" si="27">(CV8-$CW$8)^2</f>
        <v>46780864.735207118</v>
      </c>
      <c r="CW27" s="1" t="s">
        <v>165</v>
      </c>
      <c r="CX27" s="1"/>
    </row>
    <row r="28" spans="1:105" x14ac:dyDescent="0.25">
      <c r="A28" s="57" t="s">
        <v>123</v>
      </c>
      <c r="B28" s="57" t="s">
        <v>15</v>
      </c>
      <c r="C28" s="19">
        <f t="shared" ref="C28:AH28" si="28">(C9-$CW$9)^2</f>
        <v>104.70718867138706</v>
      </c>
      <c r="D28" s="19">
        <f t="shared" si="28"/>
        <v>149.63780091628504</v>
      </c>
      <c r="E28" s="19">
        <f t="shared" si="28"/>
        <v>142.38820907955025</v>
      </c>
      <c r="F28" s="19">
        <f t="shared" si="28"/>
        <v>142.38820907955025</v>
      </c>
      <c r="G28" s="19">
        <f t="shared" si="28"/>
        <v>339.76269887546863</v>
      </c>
      <c r="H28" s="19">
        <f t="shared" si="28"/>
        <v>16.262290712203281</v>
      </c>
      <c r="I28" s="19">
        <f t="shared" si="28"/>
        <v>6.4143315285297993</v>
      </c>
      <c r="J28" s="19">
        <f t="shared" si="28"/>
        <v>20.544943773427775</v>
      </c>
      <c r="K28" s="19">
        <f t="shared" si="28"/>
        <v>1.5194335693461225</v>
      </c>
      <c r="L28" s="19">
        <f t="shared" si="28"/>
        <v>1.066372344856318</v>
      </c>
      <c r="M28" s="19">
        <f t="shared" si="28"/>
        <v>0.2837192836318243</v>
      </c>
      <c r="N28" s="19">
        <f t="shared" si="28"/>
        <v>2.4565764264889327</v>
      </c>
      <c r="O28" s="19">
        <f t="shared" si="28"/>
        <v>1.2829029571012038</v>
      </c>
      <c r="P28" s="19">
        <f t="shared" si="28"/>
        <v>4.1316784673053055</v>
      </c>
      <c r="Q28" s="19">
        <f t="shared" si="28"/>
        <v>14.689229487713462</v>
      </c>
      <c r="R28" s="19">
        <f t="shared" si="28"/>
        <v>3.8704539775093556</v>
      </c>
      <c r="S28" s="19">
        <f t="shared" si="28"/>
        <v>2.4565764264889327</v>
      </c>
      <c r="T28" s="19">
        <f t="shared" si="28"/>
        <v>8.2216784673052992</v>
      </c>
      <c r="U28" s="19">
        <f t="shared" si="28"/>
        <v>3.8704539775093556</v>
      </c>
      <c r="V28" s="19">
        <f t="shared" si="28"/>
        <v>2.8004997917533993E-2</v>
      </c>
      <c r="W28" s="19">
        <f t="shared" si="28"/>
        <v>1.0662224073305366E-3</v>
      </c>
      <c r="X28" s="19">
        <f t="shared" si="28"/>
        <v>7.1147396917950791</v>
      </c>
      <c r="Y28" s="19">
        <f t="shared" si="28"/>
        <v>28.808413161182859</v>
      </c>
      <c r="Z28" s="19">
        <f t="shared" si="28"/>
        <v>0.93576009995834308</v>
      </c>
      <c r="AA28" s="19">
        <f t="shared" si="28"/>
        <v>13.449433569346098</v>
      </c>
      <c r="AB28" s="19">
        <f t="shared" si="28"/>
        <v>8.2216784673052992</v>
      </c>
      <c r="AC28" s="19">
        <f t="shared" si="28"/>
        <v>0.75229071220325161</v>
      </c>
      <c r="AD28" s="19">
        <f t="shared" si="28"/>
        <v>10.675556018325654</v>
      </c>
      <c r="AE28" s="19">
        <f t="shared" si="28"/>
        <v>1.6061682632236396</v>
      </c>
      <c r="AF28" s="19">
        <f t="shared" si="28"/>
        <v>12.725964181590935</v>
      </c>
      <c r="AG28" s="19">
        <f t="shared" si="28"/>
        <v>2.8004997917533993E-2</v>
      </c>
      <c r="AH28" s="19">
        <f t="shared" si="28"/>
        <v>5.1408621407746464</v>
      </c>
      <c r="AI28" s="19">
        <f t="shared" ref="AI28:BN28" si="29">(AI9-$CW$9)^2</f>
        <v>1.0662224073305366E-3</v>
      </c>
      <c r="AJ28" s="19">
        <f t="shared" si="29"/>
        <v>11.783107038733927</v>
      </c>
      <c r="AK28" s="19">
        <f t="shared" si="29"/>
        <v>19.648413161182926</v>
      </c>
      <c r="AL28" s="19">
        <f t="shared" si="29"/>
        <v>49.458209079550244</v>
      </c>
      <c r="AM28" s="19">
        <f t="shared" si="29"/>
        <v>177.75963765097879</v>
      </c>
      <c r="AN28" s="19">
        <f t="shared" si="29"/>
        <v>307.39392336526458</v>
      </c>
      <c r="AO28" s="19">
        <f t="shared" si="29"/>
        <v>286.71473969179516</v>
      </c>
      <c r="AP28" s="19">
        <f t="shared" si="29"/>
        <v>266.75555601832571</v>
      </c>
      <c r="AQ28" s="19">
        <f t="shared" si="29"/>
        <v>126.17249479383605</v>
      </c>
      <c r="AR28" s="19">
        <f t="shared" si="29"/>
        <v>83.405351936693137</v>
      </c>
      <c r="AS28" s="19">
        <f t="shared" si="29"/>
        <v>25.327596834652269</v>
      </c>
      <c r="AT28" s="19">
        <f t="shared" si="29"/>
        <v>14.689229487713462</v>
      </c>
      <c r="AU28" s="19">
        <f t="shared" si="29"/>
        <v>16.262290712203281</v>
      </c>
      <c r="AV28" s="19">
        <f t="shared" si="29"/>
        <v>23.354535610162444</v>
      </c>
      <c r="AW28" s="19">
        <f t="shared" si="29"/>
        <v>1.5194335693461225</v>
      </c>
      <c r="AX28" s="19">
        <f t="shared" si="29"/>
        <v>1.066372344856318</v>
      </c>
      <c r="AY28" s="19">
        <f t="shared" si="29"/>
        <v>0.69331112036651577</v>
      </c>
      <c r="AZ28" s="19">
        <f t="shared" si="29"/>
        <v>0.13494377342773972</v>
      </c>
      <c r="BA28" s="19">
        <f t="shared" si="29"/>
        <v>4.2739233652644337</v>
      </c>
      <c r="BB28" s="19">
        <f t="shared" si="29"/>
        <v>2.7800458142440614</v>
      </c>
      <c r="BC28" s="19">
        <f t="shared" si="29"/>
        <v>3.4869845897542757</v>
      </c>
      <c r="BD28" s="19">
        <f t="shared" si="29"/>
        <v>1.6061682632236396</v>
      </c>
      <c r="BE28" s="19">
        <f t="shared" si="29"/>
        <v>7.6582090795501498</v>
      </c>
      <c r="BF28" s="19">
        <f t="shared" si="29"/>
        <v>5.1408621407746464</v>
      </c>
      <c r="BG28" s="19">
        <f t="shared" si="29"/>
        <v>4.2739233652644337</v>
      </c>
      <c r="BH28" s="19">
        <f t="shared" si="29"/>
        <v>1.8696376509787636</v>
      </c>
      <c r="BI28" s="19">
        <f t="shared" si="29"/>
        <v>5.1408621407746464</v>
      </c>
      <c r="BJ28" s="19">
        <f t="shared" si="29"/>
        <v>12.725964181590935</v>
      </c>
      <c r="BK28" s="19">
        <f t="shared" si="29"/>
        <v>0.93576009995834308</v>
      </c>
      <c r="BL28" s="19">
        <f t="shared" si="29"/>
        <v>1.8696376509787636</v>
      </c>
      <c r="BM28" s="19">
        <f t="shared" si="29"/>
        <v>3.4869845897542757</v>
      </c>
      <c r="BN28" s="19">
        <f t="shared" si="29"/>
        <v>2.4565764264889327</v>
      </c>
      <c r="BO28" s="19">
        <f t="shared" ref="BO28:CD28" si="30">(BO9-$CW$9)^2</f>
        <v>4.2739233652644337</v>
      </c>
      <c r="BP28" s="19">
        <f t="shared" si="30"/>
        <v>6.0878009162848619</v>
      </c>
      <c r="BQ28" s="19">
        <f t="shared" si="30"/>
        <v>3.8704539775093556</v>
      </c>
      <c r="BR28" s="19">
        <f t="shared" si="30"/>
        <v>13.449433569346098</v>
      </c>
      <c r="BS28" s="19">
        <f t="shared" si="30"/>
        <v>18.210249895876661</v>
      </c>
      <c r="BT28" s="19">
        <f t="shared" si="30"/>
        <v>18.210249895876661</v>
      </c>
      <c r="BU28" s="19">
        <f t="shared" si="30"/>
        <v>18.210249895876661</v>
      </c>
      <c r="BV28" s="19">
        <f t="shared" si="30"/>
        <v>19.957188671386888</v>
      </c>
      <c r="BW28" s="19">
        <f t="shared" si="30"/>
        <v>34.425760099958374</v>
      </c>
      <c r="BX28" s="19">
        <f t="shared" si="30"/>
        <v>36.812698875468435</v>
      </c>
      <c r="BY28" s="19">
        <f t="shared" si="30"/>
        <v>52.814331528529678</v>
      </c>
      <c r="BZ28" s="19">
        <f t="shared" si="30"/>
        <v>33.262290712203168</v>
      </c>
      <c r="CA28" s="19">
        <f t="shared" si="30"/>
        <v>51.370862140774662</v>
      </c>
      <c r="CB28" s="19">
        <f t="shared" si="30"/>
        <v>47.160453977509398</v>
      </c>
      <c r="CC28" s="19">
        <f t="shared" si="30"/>
        <v>32.118821324448135</v>
      </c>
      <c r="CD28" s="19">
        <f t="shared" si="30"/>
        <v>25.678004997917437</v>
      </c>
      <c r="CE28" s="19">
        <f>(CE9-$CW$9)^2</f>
        <v>25.678004997917437</v>
      </c>
      <c r="CF28" s="19">
        <f>(CF9-$CW$9)^2</f>
        <v>1.7759641815910068</v>
      </c>
      <c r="CG28" s="19">
        <f>(CG9-$CW$9)^2</f>
        <v>1.3626988754685523</v>
      </c>
      <c r="CH28" s="19">
        <f>(CH9-$CW$9)^2</f>
        <v>9.4086172428154349</v>
      </c>
      <c r="CI28" s="19">
        <f>(CI9-$CW$9)^2</f>
        <v>18.210249895876661</v>
      </c>
      <c r="CJ28" s="19">
        <f t="shared" ref="CJ28:CO28" si="31">(CJ9-$CW$9)^2</f>
        <v>20.860658059141937</v>
      </c>
      <c r="CK28" s="19">
        <f t="shared" si="31"/>
        <v>28.808413161182859</v>
      </c>
      <c r="CL28" s="19">
        <f t="shared" si="31"/>
        <v>44.453515201999153</v>
      </c>
      <c r="CM28" s="19">
        <f t="shared" si="31"/>
        <v>30.995351936692938</v>
      </c>
      <c r="CN28" s="19">
        <f t="shared" si="31"/>
        <v>29.8918825489379</v>
      </c>
      <c r="CO28" s="19">
        <f t="shared" si="31"/>
        <v>32.118821324448135</v>
      </c>
      <c r="CP28" s="19">
        <f t="shared" ref="CP28:CU28" si="32">(CP9-$CW$9)^2</f>
        <v>10.675556018325654</v>
      </c>
      <c r="CQ28" s="19">
        <f t="shared" si="32"/>
        <v>7.1147396917950791</v>
      </c>
      <c r="CR28" s="19">
        <f t="shared" si="32"/>
        <v>13.449433569346098</v>
      </c>
      <c r="CS28" s="19">
        <f t="shared" si="32"/>
        <v>7.1147396917950791</v>
      </c>
      <c r="CT28" s="19">
        <f t="shared" si="32"/>
        <v>5.1408621407746464</v>
      </c>
      <c r="CU28" s="19">
        <f t="shared" si="32"/>
        <v>1.8696376509787636</v>
      </c>
      <c r="CV28" s="19">
        <f t="shared" ref="CV28" si="33">(CV9-$CW$9)^2</f>
        <v>8.8051478550603672</v>
      </c>
      <c r="CW28" s="1" t="s">
        <v>160</v>
      </c>
      <c r="CX28" s="1"/>
    </row>
    <row r="29" spans="1:105" x14ac:dyDescent="0.25">
      <c r="A29" s="57" t="s">
        <v>138</v>
      </c>
      <c r="B29" s="57" t="s">
        <v>16</v>
      </c>
      <c r="G29" s="19">
        <f t="shared" ref="G29:AL29" si="34">(G10-$CW$10)^2</f>
        <v>1124.0088446255218</v>
      </c>
      <c r="H29" s="19">
        <f t="shared" si="34"/>
        <v>871.79891554750759</v>
      </c>
      <c r="I29" s="19">
        <f t="shared" si="34"/>
        <v>182.95919923545088</v>
      </c>
      <c r="J29" s="19">
        <f t="shared" si="34"/>
        <v>241.06416377445797</v>
      </c>
      <c r="K29" s="19">
        <f t="shared" si="34"/>
        <v>174.05281625672743</v>
      </c>
      <c r="L29" s="19">
        <f t="shared" si="34"/>
        <v>20.486858809919003</v>
      </c>
      <c r="M29" s="19">
        <f t="shared" si="34"/>
        <v>102.82822996831152</v>
      </c>
      <c r="N29" s="19">
        <f t="shared" si="34"/>
        <v>37.704825712992296</v>
      </c>
      <c r="O29" s="19">
        <f t="shared" si="34"/>
        <v>6.3818942709119169</v>
      </c>
      <c r="P29" s="19">
        <f t="shared" si="34"/>
        <v>90.749270157436712</v>
      </c>
      <c r="Q29" s="19">
        <f t="shared" si="34"/>
        <v>29.962036114883578</v>
      </c>
      <c r="R29" s="19">
        <f t="shared" si="34"/>
        <v>71.804589306372947</v>
      </c>
      <c r="S29" s="19">
        <f t="shared" si="34"/>
        <v>17.580475831195578</v>
      </c>
      <c r="T29" s="19">
        <f t="shared" si="34"/>
        <v>0.22444746240128935</v>
      </c>
      <c r="U29" s="19">
        <f t="shared" si="34"/>
        <v>147.38993209597109</v>
      </c>
      <c r="V29" s="19">
        <f t="shared" si="34"/>
        <v>199.95163422363069</v>
      </c>
      <c r="W29" s="19">
        <f t="shared" si="34"/>
        <v>37.704825712992296</v>
      </c>
      <c r="X29" s="19">
        <f t="shared" si="34"/>
        <v>147.38993209597109</v>
      </c>
      <c r="Y29" s="19">
        <f t="shared" si="34"/>
        <v>535.47929379809887</v>
      </c>
      <c r="Z29" s="19">
        <f t="shared" si="34"/>
        <v>736.60269805341784</v>
      </c>
      <c r="AA29" s="19">
        <f t="shared" si="34"/>
        <v>475.54927015743675</v>
      </c>
      <c r="AB29" s="19">
        <f t="shared" si="34"/>
        <v>582.76014486192867</v>
      </c>
      <c r="AC29" s="19">
        <f t="shared" si="34"/>
        <v>928.64997937729504</v>
      </c>
      <c r="AD29" s="19">
        <f t="shared" si="34"/>
        <v>928.64997937729504</v>
      </c>
      <c r="AE29" s="19">
        <f t="shared" si="34"/>
        <v>648.91239072481278</v>
      </c>
      <c r="AF29" s="19">
        <f t="shared" si="34"/>
        <v>718.62019214325255</v>
      </c>
      <c r="AG29" s="19">
        <f t="shared" si="34"/>
        <v>791.88354911724764</v>
      </c>
      <c r="AH29" s="19">
        <f t="shared" si="34"/>
        <v>446.91759167043926</v>
      </c>
      <c r="AI29" s="19">
        <f t="shared" si="34"/>
        <v>0.27692973190483189</v>
      </c>
      <c r="AJ29" s="19">
        <f t="shared" si="34"/>
        <v>230.82444746240117</v>
      </c>
      <c r="AK29" s="19">
        <f t="shared" si="34"/>
        <v>220.8069533725668</v>
      </c>
      <c r="AL29" s="19">
        <f t="shared" si="34"/>
        <v>739.45423469644402</v>
      </c>
      <c r="AM29" s="19">
        <f t="shared" ref="AM29:BR29" si="35">(AM10-$CW$10)^2</f>
        <v>1458.6982063276498</v>
      </c>
      <c r="AN29" s="19">
        <f t="shared" si="35"/>
        <v>1615.4698375333235</v>
      </c>
      <c r="AO29" s="19">
        <f t="shared" si="35"/>
        <v>1458.6982063276498</v>
      </c>
      <c r="AP29" s="19">
        <f t="shared" si="35"/>
        <v>1615.4698375333235</v>
      </c>
      <c r="AQ29" s="19">
        <f t="shared" si="35"/>
        <v>1433.3473789044813</v>
      </c>
      <c r="AR29" s="19">
        <f t="shared" si="35"/>
        <v>1334.1662914340325</v>
      </c>
      <c r="AS29" s="19">
        <f t="shared" si="35"/>
        <v>634.68260349077025</v>
      </c>
      <c r="AT29" s="19">
        <f t="shared" si="35"/>
        <v>686.06841909360708</v>
      </c>
      <c r="AU29" s="19">
        <f t="shared" si="35"/>
        <v>651.58898646949342</v>
      </c>
      <c r="AV29" s="19">
        <f t="shared" si="35"/>
        <v>368.36770987374865</v>
      </c>
      <c r="AW29" s="19">
        <f t="shared" si="35"/>
        <v>30.539341079422545</v>
      </c>
      <c r="AX29" s="19">
        <f t="shared" si="35"/>
        <v>38.35210703686932</v>
      </c>
      <c r="AY29" s="19">
        <f t="shared" si="35"/>
        <v>110.80175242694025</v>
      </c>
      <c r="AZ29" s="19">
        <f t="shared" si="35"/>
        <v>6.3818942709119169</v>
      </c>
      <c r="BA29" s="19">
        <f t="shared" si="35"/>
        <v>9.8622725215029394</v>
      </c>
      <c r="BB29" s="19">
        <f t="shared" si="35"/>
        <v>0.73886826618379453</v>
      </c>
      <c r="BC29" s="19">
        <f t="shared" si="35"/>
        <v>72.696787887933169</v>
      </c>
      <c r="BD29" s="19">
        <f t="shared" si="35"/>
        <v>2.3294120014083743</v>
      </c>
      <c r="BE29" s="19">
        <f t="shared" si="35"/>
        <v>0.65139781701122346</v>
      </c>
      <c r="BF29" s="19">
        <f t="shared" si="35"/>
        <v>2.3294120014083743</v>
      </c>
      <c r="BG29" s="19">
        <f t="shared" si="35"/>
        <v>23.615464010864649</v>
      </c>
      <c r="BH29" s="19">
        <f t="shared" si="35"/>
        <v>1.4230290226849658</v>
      </c>
      <c r="BI29" s="19">
        <f t="shared" si="35"/>
        <v>33.722319802826867</v>
      </c>
      <c r="BJ29" s="19">
        <f t="shared" si="35"/>
        <v>0.65139781701122346</v>
      </c>
      <c r="BK29" s="19">
        <f t="shared" si="35"/>
        <v>38.35210703686932</v>
      </c>
      <c r="BL29" s="19">
        <f t="shared" si="35"/>
        <v>61.772910819375291</v>
      </c>
      <c r="BM29" s="19">
        <f t="shared" si="35"/>
        <v>0.73886826618379453</v>
      </c>
      <c r="BN29" s="19">
        <f t="shared" si="35"/>
        <v>156.90671696594734</v>
      </c>
      <c r="BO29" s="19">
        <f t="shared" si="35"/>
        <v>304.8367406066094</v>
      </c>
      <c r="BP29" s="19">
        <f t="shared" si="35"/>
        <v>332.19586590211765</v>
      </c>
      <c r="BQ29" s="19">
        <f t="shared" si="35"/>
        <v>174.93345455459971</v>
      </c>
      <c r="BR29" s="19">
        <f t="shared" si="35"/>
        <v>135.94567677682204</v>
      </c>
      <c r="BS29" s="19">
        <f t="shared" ref="BS29:CD29" si="36">(BS10-$CW$10)^2</f>
        <v>86.978773703536092</v>
      </c>
      <c r="BT29" s="19">
        <f t="shared" si="36"/>
        <v>0.15437654041547103</v>
      </c>
      <c r="BU29" s="19">
        <f t="shared" si="36"/>
        <v>76.395038478949772</v>
      </c>
      <c r="BV29" s="19">
        <f t="shared" si="36"/>
        <v>104.86631507469446</v>
      </c>
      <c r="BW29" s="19">
        <f t="shared" si="36"/>
        <v>110.39898646949348</v>
      </c>
      <c r="BX29" s="19">
        <f t="shared" si="36"/>
        <v>217.28014486192851</v>
      </c>
      <c r="BY29" s="19">
        <f t="shared" si="36"/>
        <v>404.29515668225952</v>
      </c>
      <c r="BZ29" s="19">
        <f t="shared" si="36"/>
        <v>357.47813540566375</v>
      </c>
      <c r="CA29" s="19">
        <f t="shared" si="36"/>
        <v>456.83756802977717</v>
      </c>
      <c r="CB29" s="19">
        <f t="shared" si="36"/>
        <v>379.22728434183398</v>
      </c>
      <c r="CC29" s="19">
        <f t="shared" si="36"/>
        <v>347.46546401086476</v>
      </c>
      <c r="CD29" s="19">
        <f t="shared" si="36"/>
        <v>138.62139781701129</v>
      </c>
      <c r="CE29" s="19">
        <f>(CE10-$CW$10)^2</f>
        <v>72.938868266183817</v>
      </c>
      <c r="CF29" s="19">
        <f>(CF10-$CW$10)^2</f>
        <v>32.570901363110536</v>
      </c>
      <c r="CG29" s="19">
        <f>(CG10-$CW$10)^2</f>
        <v>30.696315074694411</v>
      </c>
      <c r="CH29" s="19">
        <f>(CH10-$CW$10)^2</f>
        <v>59.914187415120089</v>
      </c>
      <c r="CI29" s="19">
        <f>(CI10-$CW$10)^2</f>
        <v>16.868206327649524</v>
      </c>
      <c r="CJ29" s="19">
        <f t="shared" ref="CJ29:CO29" si="37">(CJ10-$CW$10)^2</f>
        <v>32.570901363110536</v>
      </c>
      <c r="CK29" s="19">
        <f t="shared" si="37"/>
        <v>150.64515668225951</v>
      </c>
      <c r="CL29" s="19">
        <f t="shared" si="37"/>
        <v>141.778844625522</v>
      </c>
      <c r="CM29" s="19">
        <f t="shared" si="37"/>
        <v>104.18473115034453</v>
      </c>
      <c r="CN29" s="19">
        <f t="shared" si="37"/>
        <v>180.64503847894986</v>
      </c>
      <c r="CO29" s="19">
        <f t="shared" si="37"/>
        <v>212.39444746240127</v>
      </c>
      <c r="CP29" s="19">
        <f t="shared" ref="CP29:CU29" si="38">(CP10-$CW$10)^2</f>
        <v>104.86631507469453</v>
      </c>
      <c r="CQ29" s="19">
        <f t="shared" si="38"/>
        <v>15.526953372566801</v>
      </c>
      <c r="CR29" s="19">
        <f t="shared" si="38"/>
        <v>51.462816256727493</v>
      </c>
      <c r="CS29" s="19">
        <f t="shared" si="38"/>
        <v>208.52588954277965</v>
      </c>
      <c r="CT29" s="19">
        <f t="shared" si="38"/>
        <v>118.96466022835878</v>
      </c>
      <c r="CU29" s="19">
        <f t="shared" si="38"/>
        <v>7.6937382425431649</v>
      </c>
      <c r="CV29" s="19">
        <f t="shared" ref="CV29" si="39">(CV10-$CW$10)^2</f>
        <v>14.493951008500611</v>
      </c>
      <c r="CW29" s="1" t="s">
        <v>161</v>
      </c>
      <c r="CX29" s="1"/>
    </row>
    <row r="30" spans="1:105" x14ac:dyDescent="0.25">
      <c r="A30" s="57" t="s">
        <v>139</v>
      </c>
      <c r="B30" s="57" t="s">
        <v>17</v>
      </c>
      <c r="S30" s="19">
        <f>(S11-$CW$11)^2</f>
        <v>2.0346819023068163</v>
      </c>
      <c r="T30" s="19">
        <f t="shared" ref="T30:AX30" si="40">(T11-$CW$11)^2</f>
        <v>41.298909544583196</v>
      </c>
      <c r="U30" s="19">
        <f t="shared" si="40"/>
        <v>71.004600601493749</v>
      </c>
      <c r="V30" s="19">
        <f t="shared" si="40"/>
        <v>71.004600601493749</v>
      </c>
      <c r="W30" s="19">
        <f t="shared" si="40"/>
        <v>130.56313718685959</v>
      </c>
      <c r="X30" s="19">
        <f t="shared" si="40"/>
        <v>19.593218487672644</v>
      </c>
      <c r="Y30" s="19">
        <f t="shared" si="40"/>
        <v>208.12167377222542</v>
      </c>
      <c r="Z30" s="19">
        <f t="shared" si="40"/>
        <v>339.5330558860465</v>
      </c>
      <c r="AA30" s="19">
        <f t="shared" si="40"/>
        <v>108.7102916584043</v>
      </c>
      <c r="AB30" s="19">
        <f t="shared" si="40"/>
        <v>208.12167377222542</v>
      </c>
      <c r="AC30" s="19">
        <f t="shared" si="40"/>
        <v>237.9745193006807</v>
      </c>
      <c r="AD30" s="19">
        <f t="shared" si="40"/>
        <v>339.5330558860465</v>
      </c>
      <c r="AE30" s="19">
        <f t="shared" si="40"/>
        <v>303.68021035759125</v>
      </c>
      <c r="AF30" s="19">
        <f t="shared" si="40"/>
        <v>237.9745193006807</v>
      </c>
      <c r="AG30" s="19">
        <f t="shared" si="40"/>
        <v>269.82736482913595</v>
      </c>
      <c r="AH30" s="19">
        <f t="shared" si="40"/>
        <v>130.56313718685959</v>
      </c>
      <c r="AI30" s="19">
        <f t="shared" si="40"/>
        <v>2.0346819023068163</v>
      </c>
      <c r="AJ30" s="19">
        <f t="shared" si="40"/>
        <v>20.917608731575157</v>
      </c>
      <c r="AK30" s="19">
        <f t="shared" si="40"/>
        <v>73.506226617754052</v>
      </c>
      <c r="AL30" s="19">
        <f t="shared" si="40"/>
        <v>423.27208027629075</v>
      </c>
      <c r="AM30" s="19">
        <f t="shared" si="40"/>
        <v>996.89077946328268</v>
      </c>
      <c r="AN30" s="19">
        <f t="shared" si="40"/>
        <v>1195.3322428779168</v>
      </c>
      <c r="AO30" s="19">
        <f t="shared" si="40"/>
        <v>874.59647052019329</v>
      </c>
      <c r="AP30" s="19">
        <f t="shared" si="40"/>
        <v>816.44931604864848</v>
      </c>
      <c r="AQ30" s="19">
        <f t="shared" si="40"/>
        <v>816.44931604864848</v>
      </c>
      <c r="AR30" s="19">
        <f t="shared" si="40"/>
        <v>212.38915344702241</v>
      </c>
      <c r="AS30" s="19">
        <f t="shared" si="40"/>
        <v>57.359072146209328</v>
      </c>
      <c r="AT30" s="19">
        <f t="shared" si="40"/>
        <v>184.24199897547769</v>
      </c>
      <c r="AU30" s="19">
        <f t="shared" si="40"/>
        <v>308.83061686165655</v>
      </c>
      <c r="AV30" s="19">
        <f t="shared" si="40"/>
        <v>133.94769003238824</v>
      </c>
      <c r="AW30" s="19">
        <f t="shared" si="40"/>
        <v>57.359072146209328</v>
      </c>
      <c r="AX30" s="19">
        <f t="shared" si="40"/>
        <v>31.064763203119881</v>
      </c>
      <c r="AY30" s="19">
        <f t="shared" ref="AY30:CD30" si="41">(AY11-$CW$11)^2</f>
        <v>91.653381089298776</v>
      </c>
      <c r="AZ30" s="19">
        <f t="shared" si="41"/>
        <v>73.506226617754052</v>
      </c>
      <c r="BA30" s="19">
        <f t="shared" si="41"/>
        <v>6.6232997884857108</v>
      </c>
      <c r="BB30" s="19">
        <f t="shared" si="41"/>
        <v>12.770454260030435</v>
      </c>
      <c r="BC30" s="19">
        <f t="shared" si="41"/>
        <v>31.064763203119881</v>
      </c>
      <c r="BD30" s="19">
        <f t="shared" si="41"/>
        <v>91.653381089298776</v>
      </c>
      <c r="BE30" s="19">
        <f t="shared" si="41"/>
        <v>2.4761453169409875</v>
      </c>
      <c r="BF30" s="19">
        <f t="shared" si="41"/>
        <v>0.32899084539626361</v>
      </c>
      <c r="BG30" s="19">
        <f t="shared" si="41"/>
        <v>0.18183637385153986</v>
      </c>
      <c r="BH30" s="19">
        <f t="shared" si="41"/>
        <v>2.4761453169409875</v>
      </c>
      <c r="BI30" s="19">
        <f t="shared" si="41"/>
        <v>2.0346819023068163</v>
      </c>
      <c r="BJ30" s="19">
        <f t="shared" si="41"/>
        <v>2.4761453169409875</v>
      </c>
      <c r="BK30" s="19">
        <f t="shared" si="41"/>
        <v>6.6232997884857108</v>
      </c>
      <c r="BL30" s="19">
        <f t="shared" si="41"/>
        <v>12.770454260030435</v>
      </c>
      <c r="BM30" s="19">
        <f t="shared" si="41"/>
        <v>12.770454260030435</v>
      </c>
      <c r="BN30" s="19">
        <f t="shared" si="41"/>
        <v>6.6232997884857108</v>
      </c>
      <c r="BO30" s="19">
        <f t="shared" si="41"/>
        <v>31.064763203119881</v>
      </c>
      <c r="BP30" s="19">
        <f t="shared" si="41"/>
        <v>20.917608731575157</v>
      </c>
      <c r="BQ30" s="19">
        <f t="shared" si="41"/>
        <v>2.4761453169409875</v>
      </c>
      <c r="BR30" s="19">
        <f t="shared" si="41"/>
        <v>2.4761453169409875</v>
      </c>
      <c r="BS30" s="19">
        <f t="shared" si="41"/>
        <v>0.18183637385153986</v>
      </c>
      <c r="BT30" s="19">
        <f t="shared" si="41"/>
        <v>5.8875274307620922</v>
      </c>
      <c r="BU30" s="19">
        <f t="shared" si="41"/>
        <v>19.593218487672644</v>
      </c>
      <c r="BV30" s="19">
        <f t="shared" si="41"/>
        <v>71.004600601493749</v>
      </c>
      <c r="BW30" s="19">
        <f t="shared" si="41"/>
        <v>55.151755073038473</v>
      </c>
      <c r="BX30" s="19">
        <f t="shared" si="41"/>
        <v>88.857446129949025</v>
      </c>
      <c r="BY30" s="19">
        <f t="shared" si="41"/>
        <v>154.41598271531487</v>
      </c>
      <c r="BZ30" s="19">
        <f t="shared" si="41"/>
        <v>130.56313718685959</v>
      </c>
      <c r="CA30" s="19">
        <f t="shared" si="41"/>
        <v>130.56313718685959</v>
      </c>
      <c r="CB30" s="19">
        <f t="shared" si="41"/>
        <v>115.0561453169409</v>
      </c>
      <c r="CC30" s="19">
        <f t="shared" si="41"/>
        <v>38.768340438892103</v>
      </c>
      <c r="CD30" s="19">
        <f t="shared" si="41"/>
        <v>11.065088406371832</v>
      </c>
      <c r="CE30" s="19">
        <f>(CE11-$CW$11)^2</f>
        <v>25.264925804745825</v>
      </c>
      <c r="CF30" s="19">
        <f>(CF11-$CW$11)^2</f>
        <v>5.1267268160483326E-2</v>
      </c>
      <c r="CG30" s="19">
        <f>(CG11-$CW$11)^2</f>
        <v>9.7745193006808044</v>
      </c>
      <c r="CH30" s="19">
        <f>(CH11-$CW$11)^2</f>
        <v>35.122486780355558</v>
      </c>
      <c r="CI30" s="19">
        <f>(CI11-$CW$11)^2</f>
        <v>13.88622661775393</v>
      </c>
      <c r="CJ30" s="19">
        <f t="shared" ref="CJ30:CO30" si="42">(CJ11-$CW$11)^2</f>
        <v>71.004600601493749</v>
      </c>
      <c r="CK30" s="19">
        <f t="shared" si="42"/>
        <v>191.16996645515221</v>
      </c>
      <c r="CL30" s="19">
        <f t="shared" si="42"/>
        <v>144.63484450393278</v>
      </c>
      <c r="CM30" s="19">
        <f t="shared" si="42"/>
        <v>181.16503420582978</v>
      </c>
      <c r="CN30" s="19">
        <f t="shared" si="42"/>
        <v>231.84395019498965</v>
      </c>
      <c r="CO30" s="19">
        <f t="shared" si="42"/>
        <v>123.05663312181896</v>
      </c>
      <c r="CP30" s="19">
        <f t="shared" ref="CP30:CU30" si="43">(CP11-$CW$11)^2</f>
        <v>7.616253718024975</v>
      </c>
      <c r="CQ30" s="19">
        <f t="shared" si="43"/>
        <v>13.495169707184917</v>
      </c>
      <c r="CR30" s="19">
        <f t="shared" si="43"/>
        <v>46.788936644854395</v>
      </c>
      <c r="CS30" s="19">
        <f t="shared" si="43"/>
        <v>34.498909544583185</v>
      </c>
      <c r="CT30" s="19">
        <f t="shared" si="43"/>
        <v>75.810291658404324</v>
      </c>
      <c r="CU30" s="19">
        <f t="shared" si="43"/>
        <v>133.94769003238824</v>
      </c>
      <c r="CV30" s="19">
        <f t="shared" ref="CV30" si="44">(CV11-$CW$11)^2</f>
        <v>55.854356699054833</v>
      </c>
      <c r="CW30" s="1"/>
      <c r="CX30" s="1"/>
    </row>
    <row r="31" spans="1:105" x14ac:dyDescent="0.25">
      <c r="A31" s="57" t="s">
        <v>140</v>
      </c>
      <c r="B31" s="57" t="s">
        <v>18</v>
      </c>
      <c r="S31" s="19">
        <f t="shared" ref="S31:AX31" si="45">(S12-$CW$12)^2</f>
        <v>1.64381585035366</v>
      </c>
      <c r="T31" s="19">
        <f t="shared" si="45"/>
        <v>0.26820609425605502</v>
      </c>
      <c r="U31" s="19">
        <f t="shared" si="45"/>
        <v>7.3869052812478611</v>
      </c>
      <c r="V31" s="19">
        <f t="shared" si="45"/>
        <v>19.202921541410635</v>
      </c>
      <c r="W31" s="19">
        <f t="shared" si="45"/>
        <v>25.827880891004138</v>
      </c>
      <c r="X31" s="19">
        <f t="shared" si="45"/>
        <v>16.663653248727694</v>
      </c>
      <c r="Y31" s="19">
        <f t="shared" si="45"/>
        <v>28.967149183687081</v>
      </c>
      <c r="Z31" s="19">
        <f t="shared" si="45"/>
        <v>26.854303655231799</v>
      </c>
      <c r="AA31" s="19">
        <f t="shared" si="45"/>
        <v>120.60682398043512</v>
      </c>
      <c r="AB31" s="19">
        <f t="shared" si="45"/>
        <v>38.218531297508243</v>
      </c>
      <c r="AC31" s="19">
        <f t="shared" si="45"/>
        <v>134.14536056580101</v>
      </c>
      <c r="AD31" s="19">
        <f t="shared" si="45"/>
        <v>181.76739308612622</v>
      </c>
      <c r="AE31" s="19">
        <f t="shared" si="45"/>
        <v>116.25397845197986</v>
      </c>
      <c r="AF31" s="19">
        <f t="shared" si="45"/>
        <v>268.37365324872798</v>
      </c>
      <c r="AG31" s="19">
        <f t="shared" si="45"/>
        <v>268.37365324872798</v>
      </c>
      <c r="AH31" s="19">
        <f t="shared" si="45"/>
        <v>302.13788089100444</v>
      </c>
      <c r="AI31" s="19">
        <f t="shared" si="45"/>
        <v>179.08097032189863</v>
      </c>
      <c r="AJ31" s="19">
        <f t="shared" si="45"/>
        <v>53.029181704012309</v>
      </c>
      <c r="AK31" s="19">
        <f t="shared" si="45"/>
        <v>31.560645118646221</v>
      </c>
      <c r="AL31" s="19">
        <f t="shared" si="45"/>
        <v>132.66170202921521</v>
      </c>
      <c r="AM31" s="19">
        <f t="shared" si="45"/>
        <v>350.35926300482464</v>
      </c>
      <c r="AN31" s="19">
        <f t="shared" si="45"/>
        <v>429.23080772027174</v>
      </c>
      <c r="AO31" s="19">
        <f t="shared" si="45"/>
        <v>671.73682398043434</v>
      </c>
      <c r="AP31" s="19">
        <f t="shared" si="45"/>
        <v>502.56162072840192</v>
      </c>
      <c r="AQ31" s="19">
        <f t="shared" si="45"/>
        <v>601.12674267962143</v>
      </c>
      <c r="AR31" s="19">
        <f t="shared" si="45"/>
        <v>306.87633617555656</v>
      </c>
      <c r="AS31" s="19">
        <f t="shared" si="45"/>
        <v>225.53690528124767</v>
      </c>
      <c r="AT31" s="19">
        <f t="shared" si="45"/>
        <v>213.68259633815828</v>
      </c>
      <c r="AU31" s="19">
        <f t="shared" si="45"/>
        <v>480.39373454954017</v>
      </c>
      <c r="AV31" s="19">
        <f t="shared" si="45"/>
        <v>396.72218983409306</v>
      </c>
      <c r="AW31" s="19">
        <f t="shared" si="45"/>
        <v>142.03601097230458</v>
      </c>
      <c r="AX31" s="19">
        <f t="shared" si="45"/>
        <v>222.54332804547525</v>
      </c>
      <c r="AY31" s="19">
        <f t="shared" ref="AY31:CD31" si="46">(AY12-$CW$12)^2</f>
        <v>98.364466256857483</v>
      </c>
      <c r="AZ31" s="19">
        <f t="shared" si="46"/>
        <v>119.20023861458104</v>
      </c>
      <c r="BA31" s="19">
        <f t="shared" si="46"/>
        <v>8.5140597527925888</v>
      </c>
      <c r="BB31" s="19">
        <f t="shared" si="46"/>
        <v>79.528693899133927</v>
      </c>
      <c r="BC31" s="19">
        <f t="shared" si="46"/>
        <v>15.349832110516145</v>
      </c>
      <c r="BD31" s="19">
        <f t="shared" si="46"/>
        <v>3.6782873950690322</v>
      </c>
      <c r="BE31" s="19">
        <f t="shared" si="46"/>
        <v>1.1709703218983638</v>
      </c>
      <c r="BF31" s="19">
        <f t="shared" si="46"/>
        <v>3.6782873950690322</v>
      </c>
      <c r="BG31" s="19">
        <f t="shared" si="46"/>
        <v>0.84251503734547595</v>
      </c>
      <c r="BH31" s="19">
        <f t="shared" si="46"/>
        <v>1.1709703218983638</v>
      </c>
      <c r="BI31" s="19">
        <f t="shared" si="46"/>
        <v>3.6782873950690322</v>
      </c>
      <c r="BJ31" s="19">
        <f t="shared" si="46"/>
        <v>0.84251503734547595</v>
      </c>
      <c r="BK31" s="19">
        <f t="shared" si="46"/>
        <v>3.6782873950690322</v>
      </c>
      <c r="BL31" s="19">
        <f t="shared" si="46"/>
        <v>3.6782873950690322</v>
      </c>
      <c r="BM31" s="19">
        <f t="shared" si="46"/>
        <v>0.84251503734547595</v>
      </c>
      <c r="BN31" s="19">
        <f t="shared" si="46"/>
        <v>15.349832110516145</v>
      </c>
      <c r="BO31" s="19">
        <f t="shared" si="46"/>
        <v>6.7426796219199085E-3</v>
      </c>
      <c r="BP31" s="19">
        <f t="shared" si="46"/>
        <v>6.7426796219199085E-3</v>
      </c>
      <c r="BQ31" s="19">
        <f t="shared" si="46"/>
        <v>9.4994256064512523</v>
      </c>
      <c r="BR31" s="19">
        <f t="shared" si="46"/>
        <v>1.1709703218983638</v>
      </c>
      <c r="BS31" s="19">
        <f t="shared" si="46"/>
        <v>2.0104012162072542</v>
      </c>
      <c r="BT31" s="19">
        <f t="shared" si="46"/>
        <v>10.125848370678906</v>
      </c>
      <c r="BU31" s="19">
        <f t="shared" si="46"/>
        <v>12.831539427589474</v>
      </c>
      <c r="BV31" s="19">
        <f t="shared" si="46"/>
        <v>35.785685769052925</v>
      </c>
      <c r="BW31" s="19">
        <f t="shared" si="46"/>
        <v>21.922189834093576</v>
      </c>
      <c r="BX31" s="19">
        <f t="shared" si="46"/>
        <v>47.363490647101749</v>
      </c>
      <c r="BY31" s="19">
        <f t="shared" si="46"/>
        <v>59.014872760922913</v>
      </c>
      <c r="BZ31" s="19">
        <f t="shared" si="46"/>
        <v>75.379100403199359</v>
      </c>
      <c r="CA31" s="19">
        <f t="shared" si="46"/>
        <v>111.98113292352458</v>
      </c>
      <c r="CB31" s="19">
        <f t="shared" si="46"/>
        <v>77.125523167426977</v>
      </c>
      <c r="CC31" s="19">
        <f t="shared" si="46"/>
        <v>71.946254874744028</v>
      </c>
      <c r="CD31" s="19">
        <f t="shared" si="46"/>
        <v>71.946254874744028</v>
      </c>
      <c r="CE31" s="19">
        <f>(CE12-$CW$12)^2</f>
        <v>38.218531297508243</v>
      </c>
      <c r="CF31" s="19">
        <f>(CF12-$CW$12)^2</f>
        <v>22.868612598321199</v>
      </c>
      <c r="CG31" s="19">
        <f>(CG12-$CW$12)^2</f>
        <v>0.17462885848369794</v>
      </c>
      <c r="CH31" s="19">
        <f>(CH12-$CW$12)^2</f>
        <v>27.900726419459421</v>
      </c>
      <c r="CI31" s="19">
        <f>(CI12-$CW$12)^2</f>
        <v>0.51536056580077083</v>
      </c>
      <c r="CJ31" s="19">
        <f t="shared" ref="CJ31:CO31" si="47">(CJ12-$CW$12)^2</f>
        <v>33.048477096966224</v>
      </c>
      <c r="CK31" s="19">
        <f t="shared" si="47"/>
        <v>42.017799590191188</v>
      </c>
      <c r="CL31" s="19">
        <f t="shared" si="47"/>
        <v>39.464954061735867</v>
      </c>
      <c r="CM31" s="19">
        <f t="shared" si="47"/>
        <v>54.004574657941845</v>
      </c>
      <c r="CN31" s="19">
        <f t="shared" si="47"/>
        <v>95.038720999405342</v>
      </c>
      <c r="CO31" s="19">
        <f t="shared" si="47"/>
        <v>65.860482517020429</v>
      </c>
      <c r="CP31" s="19">
        <f t="shared" ref="CP31:CU31" si="48">(CP12-$CW$12)^2</f>
        <v>76.54116002379557</v>
      </c>
      <c r="CQ31" s="19">
        <f t="shared" si="48"/>
        <v>15.59286734086859</v>
      </c>
      <c r="CR31" s="19">
        <f t="shared" si="48"/>
        <v>3.1759296714918595</v>
      </c>
      <c r="CS31" s="19">
        <f t="shared" si="48"/>
        <v>2.1966613788089373</v>
      </c>
      <c r="CT31" s="19">
        <f t="shared" si="48"/>
        <v>14.322840240597451</v>
      </c>
      <c r="CU31" s="19">
        <f t="shared" si="48"/>
        <v>2.6175556877519512</v>
      </c>
      <c r="CV31" s="19">
        <f t="shared" ref="CV31" si="49">(CV12-$CW$12)^2</f>
        <v>0.42091612135635353</v>
      </c>
      <c r="CW31" s="46" t="s">
        <v>155</v>
      </c>
      <c r="CX31" s="1"/>
    </row>
    <row r="32" spans="1:105" x14ac:dyDescent="0.25">
      <c r="A32" s="57" t="s">
        <v>124</v>
      </c>
      <c r="B32" s="57" t="s">
        <v>19</v>
      </c>
      <c r="C32" s="19">
        <f t="shared" ref="C32:AH32" si="50">(C13-$CW$13)^2</f>
        <v>501.05929242445075</v>
      </c>
      <c r="D32" s="19">
        <f t="shared" si="50"/>
        <v>65.896843444860224</v>
      </c>
      <c r="E32" s="19">
        <f t="shared" si="50"/>
        <v>89.321786755517621</v>
      </c>
      <c r="F32" s="19">
        <f t="shared" si="50"/>
        <v>4.3360271183304606</v>
      </c>
      <c r="G32" s="19">
        <f t="shared" si="50"/>
        <v>20.711786755518169</v>
      </c>
      <c r="H32" s="19">
        <f t="shared" si="50"/>
        <v>9.719972696561344</v>
      </c>
      <c r="I32" s="19">
        <f t="shared" si="50"/>
        <v>19.497931880235583</v>
      </c>
      <c r="J32" s="19">
        <f t="shared" si="50"/>
        <v>2.1972516081263991</v>
      </c>
      <c r="K32" s="19">
        <f t="shared" si="50"/>
        <v>32.668612152344537</v>
      </c>
      <c r="L32" s="19">
        <f t="shared" si="50"/>
        <v>7.3747346013238122</v>
      </c>
      <c r="M32" s="19">
        <f t="shared" si="50"/>
        <v>22.870516914249166</v>
      </c>
      <c r="N32" s="19">
        <f t="shared" si="50"/>
        <v>50.632421676154294</v>
      </c>
      <c r="O32" s="19">
        <f t="shared" si="50"/>
        <v>81.884031653478601</v>
      </c>
      <c r="P32" s="19">
        <f t="shared" si="50"/>
        <v>88.654394465270158</v>
      </c>
      <c r="Q32" s="19">
        <f t="shared" si="50"/>
        <v>77.129020315610106</v>
      </c>
      <c r="R32" s="19">
        <f t="shared" si="50"/>
        <v>97.66010875098425</v>
      </c>
      <c r="S32" s="19">
        <f t="shared" si="50"/>
        <v>88.654394465270158</v>
      </c>
      <c r="T32" s="19">
        <f t="shared" si="50"/>
        <v>100.98199083715217</v>
      </c>
      <c r="U32" s="19">
        <f t="shared" si="50"/>
        <v>83.095006710168136</v>
      </c>
      <c r="V32" s="19">
        <f t="shared" si="50"/>
        <v>76.544643898376577</v>
      </c>
      <c r="W32" s="19">
        <f t="shared" si="50"/>
        <v>92.460652968671326</v>
      </c>
      <c r="X32" s="19">
        <f t="shared" si="50"/>
        <v>107.10137859225418</v>
      </c>
      <c r="Y32" s="19">
        <f t="shared" si="50"/>
        <v>127.29058494146069</v>
      </c>
      <c r="Z32" s="19">
        <f t="shared" si="50"/>
        <v>168.54044888703879</v>
      </c>
      <c r="AA32" s="19">
        <f t="shared" si="50"/>
        <v>153.32167337683481</v>
      </c>
      <c r="AB32" s="19">
        <f t="shared" si="50"/>
        <v>158.31459854690328</v>
      </c>
      <c r="AC32" s="19">
        <f t="shared" si="50"/>
        <v>251.19015410245876</v>
      </c>
      <c r="AD32" s="19">
        <f t="shared" si="50"/>
        <v>264.02933777592835</v>
      </c>
      <c r="AE32" s="19">
        <f t="shared" si="50"/>
        <v>328.17663936323044</v>
      </c>
      <c r="AF32" s="19">
        <f t="shared" si="50"/>
        <v>184.47922439724354</v>
      </c>
      <c r="AG32" s="19">
        <f t="shared" si="50"/>
        <v>128.04385024758278</v>
      </c>
      <c r="AH32" s="19">
        <f t="shared" si="50"/>
        <v>45.548725531029433</v>
      </c>
      <c r="AI32" s="19">
        <f t="shared" ref="AI32:BN32" si="51">(AI13-$CW$13)^2</f>
        <v>7.9278638530244709</v>
      </c>
      <c r="AJ32" s="19">
        <f t="shared" si="51"/>
        <v>52.577296959599423</v>
      </c>
      <c r="AK32" s="19">
        <f t="shared" si="51"/>
        <v>97.042603082048018</v>
      </c>
      <c r="AL32" s="19">
        <f t="shared" si="51"/>
        <v>414.16403165347538</v>
      </c>
      <c r="AM32" s="19">
        <f t="shared" si="51"/>
        <v>1285.2956643065349</v>
      </c>
      <c r="AN32" s="19">
        <f t="shared" si="51"/>
        <v>999.678135961865</v>
      </c>
      <c r="AO32" s="19">
        <f t="shared" si="51"/>
        <v>842.02616317274908</v>
      </c>
      <c r="AP32" s="19">
        <f t="shared" si="51"/>
        <v>591.34990466934869</v>
      </c>
      <c r="AQ32" s="19">
        <f t="shared" si="51"/>
        <v>305.70262575778486</v>
      </c>
      <c r="AR32" s="19">
        <f t="shared" si="51"/>
        <v>60.596163172751261</v>
      </c>
      <c r="AS32" s="19">
        <f t="shared" si="51"/>
        <v>13.329950020824322</v>
      </c>
      <c r="AT32" s="19">
        <f t="shared" si="51"/>
        <v>4.2066847147020434</v>
      </c>
      <c r="AU32" s="19">
        <f t="shared" si="51"/>
        <v>15.610562265722232</v>
      </c>
      <c r="AV32" s="19">
        <f t="shared" si="51"/>
        <v>2.9504488870376382</v>
      </c>
      <c r="AW32" s="19">
        <f t="shared" si="51"/>
        <v>0.83840807071138046</v>
      </c>
      <c r="AX32" s="19">
        <f t="shared" si="51"/>
        <v>0.26589106390859396</v>
      </c>
      <c r="AY32" s="19">
        <f t="shared" si="51"/>
        <v>6.7754176500632382E-3</v>
      </c>
      <c r="AZ32" s="19">
        <f t="shared" si="51"/>
        <v>0.96493868295627849</v>
      </c>
      <c r="BA32" s="19">
        <f t="shared" si="51"/>
        <v>4.4759590911196305</v>
      </c>
      <c r="BB32" s="19">
        <f t="shared" si="51"/>
        <v>8.500993104725211</v>
      </c>
      <c r="BC32" s="19">
        <f t="shared" si="51"/>
        <v>5.6754148734325751</v>
      </c>
      <c r="BD32" s="19">
        <f t="shared" si="51"/>
        <v>3.0589296126615211</v>
      </c>
      <c r="BE32" s="19">
        <f t="shared" si="51"/>
        <v>3.6697005877182955</v>
      </c>
      <c r="BF32" s="19">
        <f t="shared" si="51"/>
        <v>7.7412652135686963</v>
      </c>
      <c r="BG32" s="19">
        <f t="shared" si="51"/>
        <v>10.127115553704735</v>
      </c>
      <c r="BH32" s="19">
        <f t="shared" si="51"/>
        <v>2.297183580915469</v>
      </c>
      <c r="BI32" s="19">
        <f t="shared" si="51"/>
        <v>0.23262575778614442</v>
      </c>
      <c r="BJ32" s="19">
        <f t="shared" si="51"/>
        <v>0.42117451062064887</v>
      </c>
      <c r="BK32" s="19">
        <f t="shared" si="51"/>
        <v>4.0710611319355561</v>
      </c>
      <c r="BL32" s="19">
        <f t="shared" si="51"/>
        <v>0.72423573511032191</v>
      </c>
      <c r="BM32" s="19">
        <f t="shared" si="51"/>
        <v>2.6030820491421054E-3</v>
      </c>
      <c r="BN32" s="19">
        <f t="shared" si="51"/>
        <v>2.3990004164978836E-3</v>
      </c>
      <c r="BO32" s="19">
        <f t="shared" ref="BO32:CD32" si="52">(BO13-$CW$13)^2</f>
        <v>6.1990837151212598E-2</v>
      </c>
      <c r="BP32" s="19">
        <f t="shared" si="52"/>
        <v>3.0589296126615708</v>
      </c>
      <c r="BQ32" s="19">
        <f t="shared" si="52"/>
        <v>2.297183580915469</v>
      </c>
      <c r="BR32" s="19">
        <f t="shared" si="52"/>
        <v>2.6103128326161844</v>
      </c>
      <c r="BS32" s="19">
        <f t="shared" si="52"/>
        <v>3.6697005877182955</v>
      </c>
      <c r="BT32" s="19">
        <f t="shared" si="52"/>
        <v>14.559156370031369</v>
      </c>
      <c r="BU32" s="19">
        <f t="shared" si="52"/>
        <v>15.858816233976887</v>
      </c>
      <c r="BV32" s="19">
        <f t="shared" si="52"/>
        <v>34.994870655745956</v>
      </c>
      <c r="BW32" s="19">
        <f t="shared" si="52"/>
        <v>23.512603082049591</v>
      </c>
      <c r="BX32" s="19">
        <f t="shared" si="52"/>
        <v>8.500993104725211</v>
      </c>
      <c r="BY32" s="19">
        <f t="shared" si="52"/>
        <v>20.091129159146995</v>
      </c>
      <c r="BZ32" s="19">
        <f t="shared" si="52"/>
        <v>30.055755009487207</v>
      </c>
      <c r="CA32" s="19">
        <f t="shared" si="52"/>
        <v>12.59525614327398</v>
      </c>
      <c r="CB32" s="19">
        <f t="shared" si="52"/>
        <v>3.0589296126615708</v>
      </c>
      <c r="CC32" s="19">
        <f t="shared" si="52"/>
        <v>3.5431019482624628</v>
      </c>
      <c r="CD32" s="19">
        <f t="shared" si="52"/>
        <v>5.0579092044982934</v>
      </c>
      <c r="CE32" s="19">
        <f>(CE13-$CW$13)^2</f>
        <v>0.77847609792223937</v>
      </c>
      <c r="CF32" s="19">
        <f>(CF13-$CW$13)^2</f>
        <v>508.54852144939429</v>
      </c>
      <c r="CG32" s="19">
        <f>(CG13-$CW$13)^2</f>
        <v>38.65963256050658</v>
      </c>
      <c r="CH32" s="19">
        <f>(CH13-$CW$13)^2</f>
        <v>31.934031653477202</v>
      </c>
      <c r="CI32" s="19">
        <f>(CI13-$CW$13)^2</f>
        <v>94.433442084315757</v>
      </c>
      <c r="CJ32" s="19">
        <f t="shared" ref="CJ32:CO32" si="53">(CJ13-$CW$13)^2</f>
        <v>7.1948026285346272</v>
      </c>
      <c r="CK32" s="19">
        <f t="shared" si="53"/>
        <v>12.359768614929219</v>
      </c>
      <c r="CL32" s="19">
        <f t="shared" si="53"/>
        <v>1.1003581840900645</v>
      </c>
      <c r="CM32" s="19">
        <f t="shared" si="53"/>
        <v>1.7362992271737547</v>
      </c>
      <c r="CN32" s="19">
        <f t="shared" si="53"/>
        <v>36.614847980007504</v>
      </c>
      <c r="CO32" s="19">
        <f t="shared" si="53"/>
        <v>28.277795825812884</v>
      </c>
      <c r="CP32" s="19">
        <f t="shared" ref="CP32:CU32" si="54">(CP13-$CW$13)^2</f>
        <v>57.017909204497521</v>
      </c>
      <c r="CQ32" s="19">
        <f t="shared" si="54"/>
        <v>25.177183580914836</v>
      </c>
      <c r="CR32" s="19">
        <f t="shared" si="54"/>
        <v>35.019020315608515</v>
      </c>
      <c r="CS32" s="19">
        <f t="shared" si="54"/>
        <v>19.515959091118905</v>
      </c>
      <c r="CT32" s="19">
        <f t="shared" si="54"/>
        <v>25.177183580914836</v>
      </c>
      <c r="CU32" s="19">
        <f t="shared" si="54"/>
        <v>6.0075010412325813</v>
      </c>
      <c r="CV32" s="19">
        <f t="shared" ref="CV32" si="55">(CV13-$CW$13)^2</f>
        <v>5.2182720162892657</v>
      </c>
      <c r="CW32" s="1" t="s">
        <v>162</v>
      </c>
      <c r="CX32" s="1"/>
    </row>
    <row r="33" spans="1:104" x14ac:dyDescent="0.25">
      <c r="A33" s="57" t="s">
        <v>154</v>
      </c>
      <c r="B33" s="57" t="s">
        <v>151</v>
      </c>
      <c r="C33" s="20">
        <f t="shared" ref="C33:AH33" si="56">(C14-$CW$14)^2</f>
        <v>90599006.147705123</v>
      </c>
      <c r="D33" s="20">
        <f t="shared" si="56"/>
        <v>89441488.323215321</v>
      </c>
      <c r="E33" s="20">
        <f t="shared" si="56"/>
        <v>87711672.815664306</v>
      </c>
      <c r="F33" s="20">
        <f t="shared" si="56"/>
        <v>85262157.906888783</v>
      </c>
      <c r="G33" s="20">
        <f t="shared" si="56"/>
        <v>82991207.594235733</v>
      </c>
      <c r="H33" s="20">
        <f t="shared" si="56"/>
        <v>80887557.417092875</v>
      </c>
      <c r="I33" s="20">
        <f t="shared" si="56"/>
        <v>78578491.893215328</v>
      </c>
      <c r="J33" s="20">
        <f t="shared" si="56"/>
        <v>73835370.098725528</v>
      </c>
      <c r="K33" s="20">
        <f t="shared" si="56"/>
        <v>71907873.328317359</v>
      </c>
      <c r="L33" s="20">
        <f t="shared" si="56"/>
        <v>69982443.875052035</v>
      </c>
      <c r="M33" s="20">
        <f t="shared" si="56"/>
        <v>66462457.640154108</v>
      </c>
      <c r="N33" s="20">
        <f t="shared" si="56"/>
        <v>62232392.661990829</v>
      </c>
      <c r="O33" s="20">
        <f t="shared" si="56"/>
        <v>59289245.716684714</v>
      </c>
      <c r="P33" s="20">
        <f t="shared" si="56"/>
        <v>55803156.26770512</v>
      </c>
      <c r="Q33" s="20">
        <f t="shared" si="56"/>
        <v>51741421.602398999</v>
      </c>
      <c r="R33" s="20">
        <f t="shared" si="56"/>
        <v>47645210.589337774</v>
      </c>
      <c r="S33" s="20">
        <f t="shared" si="56"/>
        <v>43156372.829337776</v>
      </c>
      <c r="T33" s="20">
        <f t="shared" si="56"/>
        <v>37999223.502807163</v>
      </c>
      <c r="U33" s="20">
        <f t="shared" si="56"/>
        <v>32419939.442603081</v>
      </c>
      <c r="V33" s="20">
        <f t="shared" si="56"/>
        <v>27071739.920970425</v>
      </c>
      <c r="W33" s="20">
        <f t="shared" si="56"/>
        <v>21293158.219745941</v>
      </c>
      <c r="X33" s="20">
        <f t="shared" si="56"/>
        <v>14505822.595256144</v>
      </c>
      <c r="Y33" s="20">
        <f t="shared" si="56"/>
        <v>8430608.5281132832</v>
      </c>
      <c r="Z33" s="20">
        <f t="shared" si="56"/>
        <v>3183908.5640316526</v>
      </c>
      <c r="AA33" s="20">
        <f t="shared" si="56"/>
        <v>697978.40750104154</v>
      </c>
      <c r="AB33" s="20">
        <f t="shared" si="56"/>
        <v>35362.418725530959</v>
      </c>
      <c r="AC33" s="20">
        <f t="shared" si="56"/>
        <v>2646312.2426030836</v>
      </c>
      <c r="AD33" s="20">
        <f t="shared" si="56"/>
        <v>10982920.639133694</v>
      </c>
      <c r="AE33" s="20">
        <f t="shared" si="56"/>
        <v>23039510.206684709</v>
      </c>
      <c r="AF33" s="20">
        <f t="shared" si="56"/>
        <v>38501391.839337766</v>
      </c>
      <c r="AG33" s="20">
        <f t="shared" si="56"/>
        <v>50874681.46607247</v>
      </c>
      <c r="AH33" s="20">
        <f t="shared" si="56"/>
        <v>64785579.676072463</v>
      </c>
      <c r="AI33" s="20">
        <f t="shared" ref="AI33:BN33" si="57">(AI14-$CW$14)^2</f>
        <v>75489145.670970425</v>
      </c>
      <c r="AJ33" s="20">
        <f t="shared" si="57"/>
        <v>91283673.564031631</v>
      </c>
      <c r="AK33" s="20">
        <f t="shared" si="57"/>
        <v>104961028.59423576</v>
      </c>
      <c r="AL33" s="20">
        <f t="shared" si="57"/>
        <v>104486196.5615827</v>
      </c>
      <c r="AM33" s="20">
        <f t="shared" si="57"/>
        <v>98482778.569745958</v>
      </c>
      <c r="AN33" s="20">
        <f t="shared" si="57"/>
        <v>90404897.018113285</v>
      </c>
      <c r="AO33" s="20">
        <f t="shared" si="57"/>
        <v>85197496.225256115</v>
      </c>
      <c r="AP33" s="20">
        <f t="shared" si="57"/>
        <v>75857985.347705126</v>
      </c>
      <c r="AQ33" s="20">
        <f t="shared" si="57"/>
        <v>68660264.911990836</v>
      </c>
      <c r="AR33" s="20">
        <f t="shared" si="57"/>
        <v>45418824.668725543</v>
      </c>
      <c r="AS33" s="20">
        <f t="shared" si="57"/>
        <v>41978075.679950044</v>
      </c>
      <c r="AT33" s="20">
        <f t="shared" si="57"/>
        <v>34358928.759950019</v>
      </c>
      <c r="AU33" s="20">
        <f t="shared" si="57"/>
        <v>29760832.489133704</v>
      </c>
      <c r="AV33" s="20">
        <f t="shared" si="57"/>
        <v>26617850.033419415</v>
      </c>
      <c r="AW33" s="20">
        <f t="shared" si="57"/>
        <v>25903508.815664306</v>
      </c>
      <c r="AX33" s="20">
        <f t="shared" si="57"/>
        <v>21232272.21872554</v>
      </c>
      <c r="AY33" s="20">
        <f t="shared" si="57"/>
        <v>13841740.60974595</v>
      </c>
      <c r="AZ33" s="20">
        <f t="shared" si="57"/>
        <v>10437092.829337765</v>
      </c>
      <c r="BA33" s="20">
        <f t="shared" si="57"/>
        <v>10115891.811582685</v>
      </c>
      <c r="BB33" s="20">
        <f t="shared" si="57"/>
        <v>8019368.6432153322</v>
      </c>
      <c r="BC33" s="20">
        <f t="shared" si="57"/>
        <v>6789927.7446438912</v>
      </c>
      <c r="BD33" s="20">
        <f t="shared" si="57"/>
        <v>5136790.9770928752</v>
      </c>
      <c r="BE33" s="20">
        <f t="shared" si="57"/>
        <v>4307903.5666847136</v>
      </c>
      <c r="BF33" s="20">
        <f t="shared" si="57"/>
        <v>3585149.0383173726</v>
      </c>
      <c r="BG33" s="20">
        <f t="shared" si="57"/>
        <v>1771159.0064806354</v>
      </c>
      <c r="BH33" s="20">
        <f t="shared" si="57"/>
        <v>1313428.2636234898</v>
      </c>
      <c r="BI33" s="20">
        <f t="shared" si="57"/>
        <v>1269337.9232153273</v>
      </c>
      <c r="BJ33" s="20">
        <f t="shared" si="57"/>
        <v>647620.92015410331</v>
      </c>
      <c r="BK33" s="20">
        <f t="shared" si="57"/>
        <v>532533.57321532769</v>
      </c>
      <c r="BL33" s="20">
        <f t="shared" si="57"/>
        <v>416088.18607246957</v>
      </c>
      <c r="BM33" s="20">
        <f t="shared" si="57"/>
        <v>389062.78954185825</v>
      </c>
      <c r="BN33" s="20">
        <f t="shared" si="57"/>
        <v>179393.73811328597</v>
      </c>
      <c r="BO33" s="20">
        <f t="shared" ref="BO33:CD33" si="58">(BO14-$CW$14)^2</f>
        <v>66486.096276551907</v>
      </c>
      <c r="BP33" s="20">
        <f t="shared" si="58"/>
        <v>200389.60892961282</v>
      </c>
      <c r="BQ33" s="20">
        <f t="shared" si="58"/>
        <v>237119.30872553049</v>
      </c>
      <c r="BR33" s="20">
        <f t="shared" si="58"/>
        <v>227480.32913369377</v>
      </c>
      <c r="BS33" s="20">
        <f t="shared" si="58"/>
        <v>252454.97709287741</v>
      </c>
      <c r="BT33" s="20">
        <f t="shared" si="58"/>
        <v>191886.90852145082</v>
      </c>
      <c r="BU33" s="20">
        <f t="shared" si="58"/>
        <v>38867.720154102528</v>
      </c>
      <c r="BV33" s="20">
        <f t="shared" si="58"/>
        <v>17305.134031653426</v>
      </c>
      <c r="BW33" s="20">
        <f t="shared" si="58"/>
        <v>7013.8915826739758</v>
      </c>
      <c r="BX33" s="20">
        <f t="shared" si="58"/>
        <v>5.5177051228696934</v>
      </c>
      <c r="BY33" s="20">
        <f t="shared" si="58"/>
        <v>255177.55341940766</v>
      </c>
      <c r="BZ33" s="20">
        <f t="shared" si="58"/>
        <v>346863.30443981697</v>
      </c>
      <c r="CA33" s="20">
        <f t="shared" si="58"/>
        <v>334489.90280716348</v>
      </c>
      <c r="CB33" s="20">
        <f t="shared" si="58"/>
        <v>304981.18954185699</v>
      </c>
      <c r="CC33" s="20">
        <f t="shared" si="58"/>
        <v>242705.02790920361</v>
      </c>
      <c r="CD33" s="20">
        <f t="shared" si="58"/>
        <v>663982.18546022463</v>
      </c>
      <c r="CE33" s="20">
        <f>(CE14-$CW$14)^2</f>
        <v>867228.46301124431</v>
      </c>
      <c r="CF33" s="20">
        <f>(CF14-$CW$14)^2</f>
        <v>1142015.0034194067</v>
      </c>
      <c r="CG33" s="20">
        <f>(CG14-$CW$14)^2</f>
        <v>1123496.1656643068</v>
      </c>
      <c r="CH33" s="20">
        <f>(CH14-$CW$14)^2</f>
        <v>1476348.9821949201</v>
      </c>
      <c r="CI33" s="20">
        <f>(CI14-$CW$14)^2</f>
        <v>1221137.7577051241</v>
      </c>
      <c r="CJ33" s="20">
        <f t="shared" ref="CJ33:CO33" si="59">(CJ14-$CW$14)^2</f>
        <v>1365277.7870928785</v>
      </c>
      <c r="CK33" s="20">
        <f t="shared" si="59"/>
        <v>800579.38852145174</v>
      </c>
      <c r="CL33" s="20">
        <f t="shared" si="59"/>
        <v>727696.04341940954</v>
      </c>
      <c r="CM33" s="20">
        <f t="shared" si="59"/>
        <v>735222.2523990008</v>
      </c>
      <c r="CN33" s="20">
        <f t="shared" si="59"/>
        <v>416994.38035818341</v>
      </c>
      <c r="CO33" s="20">
        <f t="shared" si="59"/>
        <v>138570.82219491838</v>
      </c>
      <c r="CP33" s="20">
        <f t="shared" ref="CP33:CU33" si="60">(CP14-$CW$14)^2</f>
        <v>68880.538113286239</v>
      </c>
      <c r="CQ33" s="20">
        <f t="shared" si="60"/>
        <v>73035.614031653182</v>
      </c>
      <c r="CR33" s="20">
        <f t="shared" si="60"/>
        <v>33033.433419409048</v>
      </c>
      <c r="CS33" s="20">
        <f t="shared" si="60"/>
        <v>6076.0434194084928</v>
      </c>
      <c r="CT33" s="20">
        <f t="shared" si="60"/>
        <v>5306.9738275719756</v>
      </c>
      <c r="CU33" s="20">
        <f t="shared" si="60"/>
        <v>6375.8595418577024</v>
      </c>
      <c r="CV33" s="20">
        <f t="shared" ref="CV33" si="61">(CV14-$CW$14)^2</f>
        <v>101218.77321532706</v>
      </c>
      <c r="CW33" s="1" t="s">
        <v>163</v>
      </c>
      <c r="CX33" s="1"/>
    </row>
    <row r="34" spans="1:104" x14ac:dyDescent="0.25">
      <c r="A34" s="57" t="s">
        <v>127</v>
      </c>
      <c r="B34" s="57" t="s">
        <v>130</v>
      </c>
      <c r="C34" s="19">
        <f t="shared" ref="C34:AH34" si="62">(C15-$CW$15)^2</f>
        <v>0.53063928328797949</v>
      </c>
      <c r="D34" s="19">
        <f t="shared" si="62"/>
        <v>4.3506061915882119</v>
      </c>
      <c r="E34" s="19">
        <f t="shared" si="62"/>
        <v>12.138668440785231</v>
      </c>
      <c r="F34" s="19">
        <f t="shared" si="62"/>
        <v>36.131960047642607</v>
      </c>
      <c r="G34" s="19">
        <f t="shared" si="62"/>
        <v>2.6167093341150518</v>
      </c>
      <c r="H34" s="19">
        <f t="shared" si="62"/>
        <v>3.7225624391117242</v>
      </c>
      <c r="I34" s="19">
        <f t="shared" si="62"/>
        <v>27.603563073079258</v>
      </c>
      <c r="J34" s="19">
        <f t="shared" si="62"/>
        <v>55.869293296663415</v>
      </c>
      <c r="K34" s="19">
        <f t="shared" si="62"/>
        <v>5.7254672440487226</v>
      </c>
      <c r="L34" s="19">
        <f t="shared" si="62"/>
        <v>19.406840188413785</v>
      </c>
      <c r="M34" s="19">
        <f t="shared" si="62"/>
        <v>21.16009175143769</v>
      </c>
      <c r="N34" s="19">
        <f t="shared" si="62"/>
        <v>55.657699582467529</v>
      </c>
      <c r="O34" s="19">
        <f t="shared" si="62"/>
        <v>22.130811784055755</v>
      </c>
      <c r="P34" s="19">
        <f t="shared" si="62"/>
        <v>32.841522747121708</v>
      </c>
      <c r="Q34" s="19">
        <f t="shared" si="62"/>
        <v>60.471555755620308</v>
      </c>
      <c r="R34" s="19">
        <f t="shared" si="62"/>
        <v>63.569452178608529</v>
      </c>
      <c r="S34" s="19">
        <f t="shared" si="62"/>
        <v>37.985629547756702</v>
      </c>
      <c r="T34" s="19">
        <f t="shared" si="62"/>
        <v>82.476696022726813</v>
      </c>
      <c r="U34" s="19">
        <f t="shared" si="62"/>
        <v>55.62961813043357</v>
      </c>
      <c r="V34" s="19">
        <f t="shared" si="62"/>
        <v>80.081591232190249</v>
      </c>
      <c r="W34" s="19">
        <f t="shared" si="62"/>
        <v>25.086292420395086</v>
      </c>
      <c r="X34" s="19">
        <f t="shared" si="62"/>
        <v>37.845519114460956</v>
      </c>
      <c r="Y34" s="19">
        <f t="shared" si="62"/>
        <v>45.653110039207945</v>
      </c>
      <c r="Z34" s="19">
        <f t="shared" si="62"/>
        <v>109.44947110284843</v>
      </c>
      <c r="AA34" s="19">
        <f t="shared" si="62"/>
        <v>112.00338966946597</v>
      </c>
      <c r="AB34" s="19">
        <f t="shared" si="62"/>
        <v>130.49099158502034</v>
      </c>
      <c r="AC34" s="19">
        <f t="shared" si="62"/>
        <v>166.6151572941472</v>
      </c>
      <c r="AD34" s="19">
        <f t="shared" si="62"/>
        <v>234.37453762822614</v>
      </c>
      <c r="AE34" s="19">
        <f t="shared" si="62"/>
        <v>164.99577379162807</v>
      </c>
      <c r="AF34" s="19">
        <f t="shared" si="62"/>
        <v>124.26889881536701</v>
      </c>
      <c r="AG34" s="19">
        <f t="shared" si="62"/>
        <v>120.17307191173037</v>
      </c>
      <c r="AH34" s="19">
        <f t="shared" si="62"/>
        <v>61.255912949007531</v>
      </c>
      <c r="AI34" s="19">
        <f t="shared" ref="AI34:BN34" si="63">(AI15-$CW$15)^2</f>
        <v>44.793159098513947</v>
      </c>
      <c r="AJ34" s="19">
        <f t="shared" si="63"/>
        <v>23.744115292822062</v>
      </c>
      <c r="AK34" s="19">
        <f t="shared" si="63"/>
        <v>19.907224261872013</v>
      </c>
      <c r="AL34" s="19">
        <f t="shared" si="63"/>
        <v>8.4043533908318508</v>
      </c>
      <c r="AM34" s="19">
        <f t="shared" si="63"/>
        <v>4.5990976482235508</v>
      </c>
      <c r="AN34" s="19">
        <f t="shared" si="63"/>
        <v>44.336977472679671</v>
      </c>
      <c r="AO34" s="19">
        <f t="shared" si="63"/>
        <v>36.232865634715296</v>
      </c>
      <c r="AP34" s="19">
        <f t="shared" si="63"/>
        <v>59.916969290530297</v>
      </c>
      <c r="AQ34" s="19">
        <f t="shared" si="63"/>
        <v>31.642745695976487</v>
      </c>
      <c r="AR34" s="19">
        <f t="shared" si="63"/>
        <v>44.835718889499937</v>
      </c>
      <c r="AS34" s="19">
        <f t="shared" si="63"/>
        <v>14.598533033046838</v>
      </c>
      <c r="AT34" s="19">
        <f t="shared" si="63"/>
        <v>3.3520301778340533</v>
      </c>
      <c r="AU34" s="19">
        <f t="shared" si="63"/>
        <v>7.3507212904148043</v>
      </c>
      <c r="AV34" s="19">
        <f t="shared" si="63"/>
        <v>10.968812946481705</v>
      </c>
      <c r="AW34" s="19">
        <f t="shared" si="63"/>
        <v>0.37713269387013998</v>
      </c>
      <c r="AX34" s="19">
        <f t="shared" si="63"/>
        <v>0.23199231846002863</v>
      </c>
      <c r="AY34" s="19">
        <f t="shared" si="63"/>
        <v>0.39432097132440164</v>
      </c>
      <c r="AZ34" s="19">
        <f t="shared" si="63"/>
        <v>0.1086349010370031</v>
      </c>
      <c r="BA34" s="19">
        <f t="shared" si="63"/>
        <v>8.6749136456717402</v>
      </c>
      <c r="BB34" s="19">
        <f t="shared" si="63"/>
        <v>17.582696242271052</v>
      </c>
      <c r="BC34" s="19">
        <f t="shared" si="63"/>
        <v>1.7055396436238445E-2</v>
      </c>
      <c r="BD34" s="19">
        <f t="shared" si="63"/>
        <v>5.9840495223302383</v>
      </c>
      <c r="BE34" s="19">
        <f t="shared" si="63"/>
        <v>1.5427487263661419</v>
      </c>
      <c r="BF34" s="19">
        <f t="shared" si="63"/>
        <v>23.793427781576401</v>
      </c>
      <c r="BG34" s="19">
        <f t="shared" si="63"/>
        <v>4.2271232715849711</v>
      </c>
      <c r="BH34" s="19">
        <f t="shared" si="63"/>
        <v>9.5517581532259861</v>
      </c>
      <c r="BI34" s="19">
        <f t="shared" si="63"/>
        <v>7.4271893830216573</v>
      </c>
      <c r="BJ34" s="19">
        <f t="shared" si="63"/>
        <v>19.321952112096579</v>
      </c>
      <c r="BK34" s="19">
        <f t="shared" si="63"/>
        <v>10.723150247085041</v>
      </c>
      <c r="BL34" s="19">
        <f t="shared" si="63"/>
        <v>19.071603563473953</v>
      </c>
      <c r="BM34" s="19">
        <f t="shared" si="63"/>
        <v>16.529606604151137</v>
      </c>
      <c r="BN34" s="19">
        <f t="shared" si="63"/>
        <v>57.257467136565694</v>
      </c>
      <c r="BO34" s="19">
        <f t="shared" ref="BO34:CD34" si="64">(BO15-$CW$15)^2</f>
        <v>37.695633630042416</v>
      </c>
      <c r="BP34" s="19">
        <f t="shared" si="64"/>
        <v>36.64685466691089</v>
      </c>
      <c r="BQ34" s="19">
        <f t="shared" si="64"/>
        <v>45.722281277632426</v>
      </c>
      <c r="BR34" s="19">
        <f t="shared" si="64"/>
        <v>39.481344548213158</v>
      </c>
      <c r="BS34" s="19">
        <f t="shared" si="64"/>
        <v>22.836102655049977</v>
      </c>
      <c r="BT34" s="19">
        <f t="shared" si="64"/>
        <v>15.193282874628467</v>
      </c>
      <c r="BU34" s="19">
        <f t="shared" si="64"/>
        <v>4.625740856934538</v>
      </c>
      <c r="BV34" s="19">
        <f t="shared" si="64"/>
        <v>48.672462602504005</v>
      </c>
      <c r="BW34" s="19">
        <f t="shared" si="64"/>
        <v>33.385210879528337</v>
      </c>
      <c r="BX34" s="19">
        <f t="shared" si="64"/>
        <v>23.012017735983015</v>
      </c>
      <c r="BY34" s="19">
        <f t="shared" si="64"/>
        <v>0.92929457949252126</v>
      </c>
      <c r="BZ34" s="19">
        <f t="shared" si="64"/>
        <v>21.900153309424699</v>
      </c>
      <c r="CA34" s="19">
        <f t="shared" si="64"/>
        <v>24.046751631527851</v>
      </c>
      <c r="CB34" s="19">
        <f t="shared" si="64"/>
        <v>4.9529577862963432</v>
      </c>
      <c r="CC34" s="19">
        <f t="shared" si="64"/>
        <v>16.599958247174364</v>
      </c>
      <c r="CD34" s="19">
        <f t="shared" si="64"/>
        <v>31.97845370852303</v>
      </c>
      <c r="CE34" s="19">
        <f>(CE15-$CW$15)^2</f>
        <v>54.528402834489697</v>
      </c>
      <c r="CF34" s="19">
        <f>(CF15-$CW$15)^2</f>
        <v>73.811844428476945</v>
      </c>
      <c r="CG34" s="19">
        <f>(CG15-$CW$15)^2</f>
        <v>42.763811056593305</v>
      </c>
      <c r="CH34" s="19">
        <f>(CH15-$CW$15)^2</f>
        <v>77.838403730285592</v>
      </c>
      <c r="CI34" s="19">
        <f>(CI15-$CW$15)^2</f>
        <v>72.649445688068667</v>
      </c>
      <c r="CJ34" s="19">
        <f t="shared" ref="CJ34:CO34" si="65">(CJ15-$CW$15)^2</f>
        <v>0.50813911584063109</v>
      </c>
      <c r="CK34" s="19">
        <f t="shared" si="65"/>
        <v>1.0292035031268501</v>
      </c>
      <c r="CL34" s="19">
        <f t="shared" si="65"/>
        <v>77.998650943017381</v>
      </c>
      <c r="CM34" s="19">
        <f t="shared" si="65"/>
        <v>17.696940519928496</v>
      </c>
      <c r="CN34" s="19">
        <f t="shared" si="65"/>
        <v>1.4217772682676511</v>
      </c>
      <c r="CO34" s="19">
        <f t="shared" si="65"/>
        <v>3.3666795043522773</v>
      </c>
      <c r="CP34" s="19">
        <f t="shared" ref="CP34:CU34" si="66">(CP15-$CW$15)^2</f>
        <v>1.0795785938498996</v>
      </c>
      <c r="CQ34" s="19">
        <f t="shared" si="66"/>
        <v>39.440836245795801</v>
      </c>
      <c r="CR34" s="19">
        <f t="shared" si="66"/>
        <v>8.1689681999207064E-2</v>
      </c>
      <c r="CS34" s="19">
        <f t="shared" si="66"/>
        <v>2.7195112736946164E-2</v>
      </c>
      <c r="CT34" s="19">
        <f t="shared" si="66"/>
        <v>33.537378169184905</v>
      </c>
      <c r="CU34" s="19">
        <f t="shared" si="66"/>
        <v>90.640451617398767</v>
      </c>
      <c r="CV34" s="19">
        <f t="shared" ref="CV34" si="67">(CV15-$CW$15)^2</f>
        <v>23.255598646954226</v>
      </c>
      <c r="CW34" s="8" t="s">
        <v>164</v>
      </c>
    </row>
    <row r="35" spans="1:104" x14ac:dyDescent="0.25">
      <c r="A35" s="57" t="s">
        <v>128</v>
      </c>
      <c r="B35" s="57" t="s">
        <v>131</v>
      </c>
      <c r="C35" s="19">
        <f t="shared" ref="C35:AH35" si="68">(C16-$CW$16)^2</f>
        <v>8.1524827515125953</v>
      </c>
      <c r="D35" s="19">
        <f t="shared" si="68"/>
        <v>1.7648701296326545</v>
      </c>
      <c r="E35" s="19">
        <f t="shared" si="68"/>
        <v>0.20487762196010573</v>
      </c>
      <c r="F35" s="19">
        <f t="shared" si="68"/>
        <v>15.314087446689728</v>
      </c>
      <c r="G35" s="19">
        <f t="shared" si="68"/>
        <v>6.6980006048750607</v>
      </c>
      <c r="H35" s="19">
        <f t="shared" si="68"/>
        <v>0.18824765198657853</v>
      </c>
      <c r="I35" s="19">
        <f t="shared" si="68"/>
        <v>8.3815961566813133</v>
      </c>
      <c r="J35" s="19">
        <f t="shared" si="68"/>
        <v>103.9344113969029</v>
      </c>
      <c r="K35" s="19">
        <f t="shared" si="68"/>
        <v>4.6145094248889276</v>
      </c>
      <c r="L35" s="19">
        <f t="shared" si="68"/>
        <v>7.2084720604171348</v>
      </c>
      <c r="M35" s="19">
        <f t="shared" si="68"/>
        <v>6.3173857605923587</v>
      </c>
      <c r="N35" s="19">
        <f t="shared" si="68"/>
        <v>12.377169679831644</v>
      </c>
      <c r="O35" s="19">
        <f t="shared" si="68"/>
        <v>2.2514260416011546E-2</v>
      </c>
      <c r="P35" s="19">
        <f t="shared" si="68"/>
        <v>13.78970274506713</v>
      </c>
      <c r="Q35" s="19">
        <f t="shared" si="68"/>
        <v>16.006003205418512</v>
      </c>
      <c r="R35" s="19">
        <f t="shared" si="68"/>
        <v>21.8392221174756</v>
      </c>
      <c r="S35" s="19">
        <f t="shared" si="68"/>
        <v>18.961130281926838</v>
      </c>
      <c r="T35" s="19">
        <f t="shared" si="68"/>
        <v>182.65636067982572</v>
      </c>
      <c r="U35" s="19">
        <f t="shared" si="68"/>
        <v>67.763990745827243</v>
      </c>
      <c r="V35" s="19">
        <f t="shared" si="68"/>
        <v>29.754708471547342</v>
      </c>
      <c r="W35" s="19">
        <f t="shared" si="68"/>
        <v>27.43579871143324</v>
      </c>
      <c r="X35" s="19">
        <f t="shared" si="68"/>
        <v>36.816489716763982</v>
      </c>
      <c r="Y35" s="19">
        <f t="shared" si="68"/>
        <v>59.449576162965855</v>
      </c>
      <c r="Z35" s="19">
        <f t="shared" si="68"/>
        <v>97.911204415218265</v>
      </c>
      <c r="AA35" s="19">
        <f t="shared" si="68"/>
        <v>112.22274428201273</v>
      </c>
      <c r="AB35" s="19">
        <f t="shared" si="68"/>
        <v>195.50295676354736</v>
      </c>
      <c r="AC35" s="19">
        <f t="shared" si="68"/>
        <v>373.53406631065724</v>
      </c>
      <c r="AD35" s="19">
        <f t="shared" si="68"/>
        <v>492.41422535341803</v>
      </c>
      <c r="AE35" s="19">
        <f t="shared" si="68"/>
        <v>339.2093540060614</v>
      </c>
      <c r="AF35" s="19">
        <f t="shared" si="68"/>
        <v>303.87302767192369</v>
      </c>
      <c r="AG35" s="19">
        <f t="shared" si="68"/>
        <v>354.77314756016432</v>
      </c>
      <c r="AH35" s="19">
        <f t="shared" si="68"/>
        <v>182.01660033728933</v>
      </c>
      <c r="AI35" s="19">
        <f t="shared" ref="AI35:BN35" si="69">(AI16-$CW$16)^2</f>
        <v>131.55897872571433</v>
      </c>
      <c r="AJ35" s="19">
        <f t="shared" si="69"/>
        <v>103.25679388923307</v>
      </c>
      <c r="AK35" s="19">
        <f t="shared" si="69"/>
        <v>57.297226919679645</v>
      </c>
      <c r="AL35" s="19">
        <f t="shared" si="69"/>
        <v>9.2718772196612118</v>
      </c>
      <c r="AM35" s="19">
        <f t="shared" si="69"/>
        <v>27.443578430543038</v>
      </c>
      <c r="AN35" s="19">
        <f t="shared" si="69"/>
        <v>317.25361798364889</v>
      </c>
      <c r="AO35" s="19">
        <f t="shared" si="69"/>
        <v>169.81001508706186</v>
      </c>
      <c r="AP35" s="19">
        <f t="shared" si="69"/>
        <v>214.40178087930542</v>
      </c>
      <c r="AQ35" s="19">
        <f t="shared" si="69"/>
        <v>135.55298867055862</v>
      </c>
      <c r="AR35" s="19">
        <f t="shared" si="69"/>
        <v>85.608027013352114</v>
      </c>
      <c r="AS35" s="19">
        <f t="shared" si="69"/>
        <v>8.663964559956824</v>
      </c>
      <c r="AT35" s="19">
        <f t="shared" si="69"/>
        <v>11.639606133506716</v>
      </c>
      <c r="AU35" s="19">
        <f t="shared" si="69"/>
        <v>14.183606401775831</v>
      </c>
      <c r="AV35" s="19">
        <f t="shared" si="69"/>
        <v>5.3295410303938207</v>
      </c>
      <c r="AW35" s="19">
        <f t="shared" si="69"/>
        <v>6.6023055591774904</v>
      </c>
      <c r="AX35" s="19">
        <f t="shared" si="69"/>
        <v>5.5396921141111566</v>
      </c>
      <c r="AY35" s="19">
        <f t="shared" si="69"/>
        <v>0.55484280409679909</v>
      </c>
      <c r="AZ35" s="19">
        <f t="shared" si="69"/>
        <v>3.3122906528478425E-3</v>
      </c>
      <c r="BA35" s="19">
        <f t="shared" si="69"/>
        <v>0.91804867180100258</v>
      </c>
      <c r="BB35" s="19">
        <f t="shared" si="69"/>
        <v>11.205346657214889</v>
      </c>
      <c r="BC35" s="19">
        <f t="shared" si="69"/>
        <v>1.7132916518484342</v>
      </c>
      <c r="BD35" s="19">
        <f t="shared" si="69"/>
        <v>8.421757540343112</v>
      </c>
      <c r="BE35" s="19">
        <f t="shared" si="69"/>
        <v>8.5322133925446006E-4</v>
      </c>
      <c r="BF35" s="19">
        <f t="shared" si="69"/>
        <v>12.603226410966281</v>
      </c>
      <c r="BG35" s="19">
        <f t="shared" si="69"/>
        <v>2.6544333543204699</v>
      </c>
      <c r="BH35" s="19">
        <f t="shared" si="69"/>
        <v>5.6283000887210211</v>
      </c>
      <c r="BI35" s="19">
        <f t="shared" si="69"/>
        <v>4.5115323165725227</v>
      </c>
      <c r="BJ35" s="19">
        <f t="shared" si="69"/>
        <v>50.142089985056913</v>
      </c>
      <c r="BK35" s="19">
        <f t="shared" si="69"/>
        <v>7.9104787721209053</v>
      </c>
      <c r="BL35" s="19">
        <f t="shared" si="69"/>
        <v>12.167056708318064</v>
      </c>
      <c r="BM35" s="19">
        <f t="shared" si="69"/>
        <v>9.946359874337201</v>
      </c>
      <c r="BN35" s="19">
        <f t="shared" si="69"/>
        <v>84.503930672331222</v>
      </c>
      <c r="BO35" s="19">
        <f t="shared" ref="BO35:CD35" si="70">(BO16-$CW$16)^2</f>
        <v>54.066827315241582</v>
      </c>
      <c r="BP35" s="19">
        <f t="shared" si="70"/>
        <v>19.301884719776588</v>
      </c>
      <c r="BQ35" s="19">
        <f t="shared" si="70"/>
        <v>44.140546656676236</v>
      </c>
      <c r="BR35" s="19">
        <f t="shared" si="70"/>
        <v>66.656027230538143</v>
      </c>
      <c r="BS35" s="19">
        <f t="shared" si="70"/>
        <v>35.6146142434444</v>
      </c>
      <c r="BT35" s="19">
        <f t="shared" si="70"/>
        <v>12.990282421627143</v>
      </c>
      <c r="BU35" s="19">
        <f t="shared" si="70"/>
        <v>5.0243844783298366</v>
      </c>
      <c r="BV35" s="19">
        <f t="shared" si="70"/>
        <v>173.95186823255031</v>
      </c>
      <c r="BW35" s="19">
        <f t="shared" si="70"/>
        <v>24.822051314694335</v>
      </c>
      <c r="BX35" s="19">
        <f t="shared" si="70"/>
        <v>47.432269963783966</v>
      </c>
      <c r="BY35" s="19">
        <f t="shared" si="70"/>
        <v>0.41485207657271689</v>
      </c>
      <c r="BZ35" s="19">
        <f t="shared" si="70"/>
        <v>46.369507176465802</v>
      </c>
      <c r="CA35" s="19">
        <f t="shared" si="70"/>
        <v>34.704571425206218</v>
      </c>
      <c r="CB35" s="19">
        <f t="shared" si="70"/>
        <v>11.352390231704641</v>
      </c>
      <c r="CC35" s="19">
        <f t="shared" si="70"/>
        <v>3.8345451888996274</v>
      </c>
      <c r="CD35" s="19">
        <f t="shared" si="70"/>
        <v>59.041682385013907</v>
      </c>
      <c r="CE35" s="19">
        <f>(CE16-$CW$16)^2</f>
        <v>29.697671180148905</v>
      </c>
      <c r="CF35" s="19">
        <f>(CF16-$CW$16)^2</f>
        <v>75.583638396333555</v>
      </c>
      <c r="CG35" s="19">
        <f>(CG16-$CW$16)^2</f>
        <v>20.054621926904296</v>
      </c>
      <c r="CH35" s="19">
        <f>(CH16-$CW$16)^2</f>
        <v>159.81500506190324</v>
      </c>
      <c r="CI35" s="19">
        <f>(CI16-$CW$16)^2</f>
        <v>4.3463762678366509</v>
      </c>
      <c r="CJ35" s="19">
        <f t="shared" ref="CJ35:CO35" si="71">(CJ16-$CW$16)^2</f>
        <v>18.552557967901603</v>
      </c>
      <c r="CK35" s="19">
        <f t="shared" si="71"/>
        <v>4.1924461380916407</v>
      </c>
      <c r="CL35" s="19">
        <f t="shared" si="71"/>
        <v>50.479580908624953</v>
      </c>
      <c r="CM35" s="19">
        <f t="shared" si="71"/>
        <v>1.3320826195685469</v>
      </c>
      <c r="CN35" s="19">
        <f t="shared" si="71"/>
        <v>4.2007595033596568</v>
      </c>
      <c r="CO35" s="19">
        <f t="shared" si="71"/>
        <v>3.9834900487623113</v>
      </c>
      <c r="CP35" s="19">
        <f t="shared" ref="CP35:CU35" si="72">(CP16-$CW$16)^2</f>
        <v>6.878140140295649</v>
      </c>
      <c r="CQ35" s="19">
        <f t="shared" si="72"/>
        <v>0.39911704163491729</v>
      </c>
      <c r="CR35" s="19">
        <f t="shared" si="72"/>
        <v>1.2156068791868835</v>
      </c>
      <c r="CS35" s="19">
        <f t="shared" si="72"/>
        <v>0.80903808466385974</v>
      </c>
      <c r="CT35" s="19">
        <f t="shared" si="72"/>
        <v>14.474044603489414</v>
      </c>
      <c r="CU35" s="19">
        <f t="shared" si="72"/>
        <v>16.772159127379592</v>
      </c>
      <c r="CV35" s="19">
        <f t="shared" ref="CV35" si="73">(CV16-$CW$16)^2</f>
        <v>0.72419738706936276</v>
      </c>
      <c r="CW35" s="8" t="s">
        <v>166</v>
      </c>
    </row>
    <row r="36" spans="1:104" x14ac:dyDescent="0.25">
      <c r="A36" s="57" t="s">
        <v>118</v>
      </c>
      <c r="B36" s="57" t="s">
        <v>10</v>
      </c>
      <c r="C36" s="19">
        <f>(C17-$CW$17)^2</f>
        <v>0.88705643481882401</v>
      </c>
      <c r="D36" s="19">
        <f t="shared" ref="D36:AH36" si="74">(D17-$CW$17)^2</f>
        <v>0.19521970012494722</v>
      </c>
      <c r="E36" s="19">
        <f t="shared" si="74"/>
        <v>1.5829748021657657</v>
      </c>
      <c r="F36" s="19">
        <f t="shared" si="74"/>
        <v>1.9362627840251767</v>
      </c>
      <c r="G36" s="19">
        <f t="shared" si="74"/>
        <v>5.5609339858392364</v>
      </c>
      <c r="H36" s="19">
        <f t="shared" si="74"/>
        <v>2.8611607432088499</v>
      </c>
      <c r="I36" s="19">
        <f t="shared" si="74"/>
        <v>0.73644418992086702</v>
      </c>
      <c r="J36" s="19">
        <f t="shared" si="74"/>
        <v>0.68034441667823675</v>
      </c>
      <c r="K36" s="19">
        <f t="shared" si="74"/>
        <v>1.5002083622564688</v>
      </c>
      <c r="L36" s="19">
        <f t="shared" si="74"/>
        <v>1.8446074552269898</v>
      </c>
      <c r="M36" s="19">
        <f t="shared" si="74"/>
        <v>2.6400723078346995</v>
      </c>
      <c r="N36" s="19">
        <f t="shared" si="74"/>
        <v>1.3413421491045403</v>
      </c>
      <c r="O36" s="19">
        <f t="shared" si="74"/>
        <v>0.31154623073719373</v>
      </c>
      <c r="P36" s="19">
        <f t="shared" si="74"/>
        <v>1.1772988106807238E-2</v>
      </c>
      <c r="Q36" s="19">
        <f t="shared" si="74"/>
        <v>4.3473668378916017E-2</v>
      </c>
      <c r="R36" s="19">
        <f t="shared" si="74"/>
        <v>1.303791128696375</v>
      </c>
      <c r="S36" s="19">
        <f t="shared" si="74"/>
        <v>1.7121811513721137</v>
      </c>
      <c r="T36" s="19">
        <f t="shared" si="74"/>
        <v>3.7707299042065792</v>
      </c>
      <c r="U36" s="19">
        <f t="shared" si="74"/>
        <v>5.6414328520523851</v>
      </c>
      <c r="V36" s="19">
        <f t="shared" si="74"/>
        <v>4.8774872738210915</v>
      </c>
      <c r="W36" s="19">
        <f t="shared" si="74"/>
        <v>4.7313648248415001</v>
      </c>
      <c r="X36" s="19">
        <f t="shared" si="74"/>
        <v>3.7707299042065792</v>
      </c>
      <c r="Y36" s="19">
        <f t="shared" si="74"/>
        <v>4.0340859132768729</v>
      </c>
      <c r="Z36" s="19">
        <f t="shared" si="74"/>
        <v>3.7707299042065792</v>
      </c>
      <c r="AA36" s="19">
        <f t="shared" si="74"/>
        <v>2.6956278633902504</v>
      </c>
      <c r="AB36" s="19">
        <f t="shared" si="74"/>
        <v>1.4604804711000037</v>
      </c>
      <c r="AC36" s="19">
        <f t="shared" si="74"/>
        <v>1.1559906751816365</v>
      </c>
      <c r="AD36" s="19">
        <f t="shared" si="74"/>
        <v>2.9189838724605472</v>
      </c>
      <c r="AE36" s="19">
        <f t="shared" si="74"/>
        <v>13.02129679763061</v>
      </c>
      <c r="AF36" s="19">
        <f t="shared" si="74"/>
        <v>21.238303600351699</v>
      </c>
      <c r="AG36" s="19">
        <f t="shared" si="74"/>
        <v>35.305423781757582</v>
      </c>
      <c r="AH36" s="19">
        <f t="shared" si="74"/>
        <v>45.902929450691801</v>
      </c>
      <c r="AI36" s="19">
        <f t="shared" ref="AI36:BN36" si="75">(AI17-$CW$17)^2</f>
        <v>49.587464598084125</v>
      </c>
      <c r="AJ36" s="19">
        <f t="shared" si="75"/>
        <v>51.005831945022898</v>
      </c>
      <c r="AK36" s="19">
        <f t="shared" si="75"/>
        <v>38.545514484705436</v>
      </c>
      <c r="AL36" s="19">
        <f t="shared" si="75"/>
        <v>20.628280924614742</v>
      </c>
      <c r="AM36" s="19">
        <f t="shared" si="75"/>
        <v>14.25190904252857</v>
      </c>
      <c r="AN36" s="19">
        <f t="shared" si="75"/>
        <v>1.1559906751816365</v>
      </c>
      <c r="AO36" s="19">
        <f t="shared" si="75"/>
        <v>3.091138067471888</v>
      </c>
      <c r="AP36" s="19">
        <f t="shared" si="75"/>
        <v>18.416943056134027</v>
      </c>
      <c r="AQ36" s="19">
        <f t="shared" si="75"/>
        <v>57.125831945022902</v>
      </c>
      <c r="AR36" s="19">
        <f t="shared" si="75"/>
        <v>58.647464598084127</v>
      </c>
      <c r="AS36" s="19">
        <f t="shared" si="75"/>
        <v>43.009505414410675</v>
      </c>
      <c r="AT36" s="19">
        <f t="shared" si="75"/>
        <v>30.156534892868713</v>
      </c>
      <c r="AU36" s="19">
        <f t="shared" si="75"/>
        <v>16.199255981304088</v>
      </c>
      <c r="AV36" s="19">
        <f t="shared" si="75"/>
        <v>8.1690972511453595</v>
      </c>
      <c r="AW36" s="19">
        <f t="shared" si="75"/>
        <v>6.0425666389004595</v>
      </c>
      <c r="AX36" s="19">
        <f t="shared" si="75"/>
        <v>5.7192559813040891</v>
      </c>
      <c r="AY36" s="19">
        <f t="shared" si="75"/>
        <v>6.3747661853857212</v>
      </c>
      <c r="AZ36" s="19">
        <f t="shared" si="75"/>
        <v>3.966058702392524</v>
      </c>
      <c r="BA36" s="19">
        <f t="shared" si="75"/>
        <v>5.2509566615761969</v>
      </c>
      <c r="BB36" s="19">
        <f t="shared" si="75"/>
        <v>9.7645621037530699</v>
      </c>
      <c r="BC36" s="19">
        <f t="shared" si="75"/>
        <v>9.9739952103290328</v>
      </c>
      <c r="BD36" s="19">
        <f t="shared" si="75"/>
        <v>11.502249178583002</v>
      </c>
      <c r="BE36" s="19">
        <f t="shared" si="75"/>
        <v>8.3607525799435454</v>
      </c>
      <c r="BF36" s="19">
        <f t="shared" si="75"/>
        <v>4.3743580221204139</v>
      </c>
      <c r="BG36" s="19">
        <f t="shared" si="75"/>
        <v>2.1262401082882145</v>
      </c>
      <c r="BH36" s="19">
        <f t="shared" si="75"/>
        <v>1.119709496043316</v>
      </c>
      <c r="BI36" s="19">
        <f t="shared" si="75"/>
        <v>0.9180768429820918</v>
      </c>
      <c r="BJ36" s="19">
        <f t="shared" si="75"/>
        <v>1.119709496043316</v>
      </c>
      <c r="BK36" s="19">
        <f t="shared" si="75"/>
        <v>2.1262401082882145</v>
      </c>
      <c r="BL36" s="19">
        <f t="shared" si="75"/>
        <v>0.73644418992086702</v>
      </c>
      <c r="BM36" s="19">
        <f t="shared" si="75"/>
        <v>2.1262401082882145</v>
      </c>
      <c r="BN36" s="19">
        <f t="shared" si="75"/>
        <v>2.4278727613494389</v>
      </c>
      <c r="BO36" s="19">
        <f t="shared" ref="BO36:CD36" si="76">(BO17-$CW$17)^2</f>
        <v>3.5777593826646323</v>
      </c>
      <c r="BP36" s="19">
        <f t="shared" si="76"/>
        <v>4.2360360266555617</v>
      </c>
      <c r="BQ36" s="19">
        <f t="shared" si="76"/>
        <v>1.8446074552269898</v>
      </c>
      <c r="BR36" s="19">
        <f t="shared" si="76"/>
        <v>1.3413421491045403</v>
      </c>
      <c r="BS36" s="19">
        <f t="shared" si="76"/>
        <v>1.5829748021657657</v>
      </c>
      <c r="BT36" s="19">
        <f t="shared" si="76"/>
        <v>0.62646686565782839</v>
      </c>
      <c r="BU36" s="19">
        <f t="shared" si="76"/>
        <v>1.5002083622564684</v>
      </c>
      <c r="BV36" s="19">
        <f t="shared" si="76"/>
        <v>1.5002083622564688</v>
      </c>
      <c r="BW36" s="19">
        <f t="shared" si="76"/>
        <v>0.9180768429820918</v>
      </c>
      <c r="BX36" s="19">
        <f t="shared" si="76"/>
        <v>0.98306550511361079</v>
      </c>
      <c r="BY36" s="19">
        <f t="shared" si="76"/>
        <v>0.68034441667823642</v>
      </c>
      <c r="BZ36" s="19">
        <f t="shared" si="76"/>
        <v>0.57481153685964259</v>
      </c>
      <c r="CA36" s="19">
        <f t="shared" si="76"/>
        <v>0.4331788837984179</v>
      </c>
      <c r="CB36" s="19">
        <f t="shared" si="76"/>
        <v>0.15326958674626354</v>
      </c>
      <c r="CC36" s="19">
        <f t="shared" si="76"/>
        <v>0.18048047110000495</v>
      </c>
      <c r="CD36" s="19">
        <f t="shared" si="76"/>
        <v>0.68034441667823642</v>
      </c>
      <c r="CE36" s="19">
        <f>(CE17-$CW$17)^2</f>
        <v>0.73644418992086702</v>
      </c>
      <c r="CF36" s="19">
        <f>(CF17-$CW$17)^2</f>
        <v>6.0425666389004595</v>
      </c>
      <c r="CG36" s="19">
        <f>(CG17-$CW$17)^2</f>
        <v>4.5149022398074896</v>
      </c>
      <c r="CH36" s="19">
        <f>(CH17-$CW$17)^2</f>
        <v>4.3743580221204157</v>
      </c>
      <c r="CI36" s="19">
        <f>(CI17-$CW$17)^2</f>
        <v>4.2360360266555617</v>
      </c>
      <c r="CJ36" s="19">
        <f t="shared" ref="CJ36:CO36" si="77">(CJ17-$CW$17)^2</f>
        <v>1.4196641445693936</v>
      </c>
      <c r="CK36" s="19">
        <f t="shared" si="77"/>
        <v>0.62646686565782839</v>
      </c>
      <c r="CL36" s="19">
        <f t="shared" si="77"/>
        <v>0.16687502892313405</v>
      </c>
      <c r="CM36" s="19">
        <f t="shared" si="77"/>
        <v>3.6423852330047657</v>
      </c>
      <c r="CN36" s="19">
        <f t="shared" si="77"/>
        <v>16.607011083344901</v>
      </c>
      <c r="CO36" s="19">
        <f t="shared" si="77"/>
        <v>31.830321740941248</v>
      </c>
      <c r="CP36" s="19">
        <f t="shared" ref="CP36:CU36" si="78">(CP17-$CW$17)^2</f>
        <v>55.380933985839206</v>
      </c>
      <c r="CQ36" s="19">
        <f t="shared" si="78"/>
        <v>65.747827409875512</v>
      </c>
      <c r="CR36" s="19">
        <f t="shared" si="78"/>
        <v>49.587464598084125</v>
      </c>
      <c r="CS36" s="19">
        <f t="shared" si="78"/>
        <v>28.180208362256455</v>
      </c>
      <c r="CT36" s="19">
        <f t="shared" si="78"/>
        <v>5.6414328520523851</v>
      </c>
      <c r="CU36" s="19">
        <f t="shared" si="78"/>
        <v>0.82537843028367686</v>
      </c>
      <c r="CV36" s="19">
        <f t="shared" ref="CV36" si="79">(CV17-$CW$17)^2</f>
        <v>0.55032174094127362</v>
      </c>
      <c r="CW36" s="8" t="s">
        <v>167</v>
      </c>
    </row>
    <row r="37" spans="1:104" x14ac:dyDescent="0.25">
      <c r="A37" s="57" t="s">
        <v>129</v>
      </c>
      <c r="B37" s="57" t="s">
        <v>148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19">
        <f>(AE18-$CW$18)^2</f>
        <v>2007.8080734693881</v>
      </c>
      <c r="AF37" s="19">
        <f t="shared" ref="AF37:CI37" si="80">(AF18-$CW$18)^2</f>
        <v>1218.6083591836739</v>
      </c>
      <c r="AG37" s="19">
        <f t="shared" si="80"/>
        <v>1005.4335020408163</v>
      </c>
      <c r="AH37" s="19">
        <f t="shared" si="80"/>
        <v>335.2037877551021</v>
      </c>
      <c r="AI37" s="19">
        <f t="shared" si="80"/>
        <v>141.81407346938772</v>
      </c>
      <c r="AJ37" s="19">
        <f t="shared" si="80"/>
        <v>42.36150204081634</v>
      </c>
      <c r="AK37" s="19">
        <f t="shared" si="80"/>
        <v>73.812644897959174</v>
      </c>
      <c r="AL37" s="19">
        <f t="shared" si="80"/>
        <v>510.37264489795922</v>
      </c>
      <c r="AM37" s="19">
        <f t="shared" si="80"/>
        <v>1746.5235020408161</v>
      </c>
      <c r="AN37" s="19">
        <f t="shared" si="80"/>
        <v>2217.6026448979587</v>
      </c>
      <c r="AO37" s="19">
        <f t="shared" si="80"/>
        <v>1926.4575020408163</v>
      </c>
      <c r="AP37" s="19">
        <f t="shared" si="80"/>
        <v>1162.2255020408163</v>
      </c>
      <c r="AQ37" s="19">
        <f t="shared" si="80"/>
        <v>649.81293061224483</v>
      </c>
      <c r="AR37" s="19">
        <f t="shared" si="80"/>
        <v>265.41064489795917</v>
      </c>
      <c r="AS37" s="19">
        <f t="shared" si="80"/>
        <v>156.03578775510204</v>
      </c>
      <c r="AT37" s="19">
        <f t="shared" si="80"/>
        <v>51.716644897959171</v>
      </c>
      <c r="AU37" s="19">
        <f t="shared" si="80"/>
        <v>36.102930612244911</v>
      </c>
      <c r="AV37" s="19">
        <f t="shared" si="80"/>
        <v>56.378644897959205</v>
      </c>
      <c r="AW37" s="19">
        <f t="shared" si="80"/>
        <v>67.380644897959172</v>
      </c>
      <c r="AX37" s="19">
        <f t="shared" si="80"/>
        <v>1.0172163265306129</v>
      </c>
      <c r="AY37" s="19">
        <f t="shared" si="80"/>
        <v>4.8023591836734667</v>
      </c>
      <c r="AZ37" s="19">
        <f t="shared" si="80"/>
        <v>7.792073469387752</v>
      </c>
      <c r="BA37" s="19">
        <f t="shared" si="80"/>
        <v>12.190073469387753</v>
      </c>
      <c r="BB37" s="19">
        <f t="shared" si="80"/>
        <v>1.7123591836734697</v>
      </c>
      <c r="BC37" s="19">
        <f t="shared" si="80"/>
        <v>7.3469387755107615E-5</v>
      </c>
      <c r="BD37" s="19">
        <f t="shared" si="80"/>
        <v>9.6632163265306179</v>
      </c>
      <c r="BE37" s="19">
        <f t="shared" si="80"/>
        <v>2.9192163265306141</v>
      </c>
      <c r="BF37" s="19">
        <f t="shared" si="80"/>
        <v>11.618359183673467</v>
      </c>
      <c r="BG37" s="19">
        <f t="shared" si="80"/>
        <v>33.739502040816326</v>
      </c>
      <c r="BH37" s="19">
        <f t="shared" si="80"/>
        <v>8.4597877551020453</v>
      </c>
      <c r="BI37" s="19">
        <f t="shared" si="80"/>
        <v>34.911216326530607</v>
      </c>
      <c r="BJ37" s="19">
        <f t="shared" si="80"/>
        <v>86.330644897959189</v>
      </c>
      <c r="BK37" s="19">
        <f t="shared" si="80"/>
        <v>127.49635918367348</v>
      </c>
      <c r="BL37" s="19">
        <f t="shared" si="80"/>
        <v>88.198930612244865</v>
      </c>
      <c r="BM37" s="19">
        <f t="shared" si="80"/>
        <v>161.07235918367346</v>
      </c>
      <c r="BN37" s="19">
        <f t="shared" si="80"/>
        <v>3.2709306122448987</v>
      </c>
      <c r="BO37" s="19">
        <f t="shared" si="80"/>
        <v>5.3295020408163269</v>
      </c>
      <c r="BP37" s="19">
        <f t="shared" si="80"/>
        <v>22.170644897959189</v>
      </c>
      <c r="BQ37" s="19">
        <f t="shared" si="80"/>
        <v>23.122359183673471</v>
      </c>
      <c r="BR37" s="19">
        <f t="shared" si="80"/>
        <v>9.0515020408163291</v>
      </c>
      <c r="BS37" s="19">
        <f t="shared" si="80"/>
        <v>20.327216326530625</v>
      </c>
      <c r="BT37" s="19">
        <f t="shared" si="80"/>
        <v>18.563787755102041</v>
      </c>
      <c r="BU37" s="19">
        <f t="shared" si="80"/>
        <v>16.068644897959192</v>
      </c>
      <c r="BV37" s="19">
        <f t="shared" si="80"/>
        <v>9.6632163265306179</v>
      </c>
      <c r="BW37" s="19">
        <f t="shared" si="80"/>
        <v>43.673216326530621</v>
      </c>
      <c r="BX37" s="19">
        <f t="shared" si="80"/>
        <v>15.276930612244897</v>
      </c>
      <c r="BY37" s="19">
        <f t="shared" si="80"/>
        <v>5.8012163265306151</v>
      </c>
      <c r="BZ37" s="19">
        <f t="shared" si="80"/>
        <v>39.798073469387759</v>
      </c>
      <c r="CA37" s="19">
        <f t="shared" si="80"/>
        <v>2.5875020408163292</v>
      </c>
      <c r="CB37" s="19">
        <f t="shared" si="80"/>
        <v>9.6632163265306179</v>
      </c>
      <c r="CC37" s="19">
        <f t="shared" si="80"/>
        <v>62.545502040816324</v>
      </c>
      <c r="CD37" s="19">
        <f t="shared" si="80"/>
        <v>16.068644897959192</v>
      </c>
      <c r="CE37" s="19">
        <f t="shared" si="80"/>
        <v>16.068644897959192</v>
      </c>
      <c r="CF37" s="19">
        <f>(CF18-$CW$18)^2</f>
        <v>10.833502040816324</v>
      </c>
      <c r="CG37" s="19">
        <f t="shared" si="80"/>
        <v>9.5569306122448943</v>
      </c>
      <c r="CH37" s="19">
        <f t="shared" si="80"/>
        <v>6.7155020408163226</v>
      </c>
      <c r="CI37" s="19">
        <f t="shared" si="80"/>
        <v>3.5775020408163249</v>
      </c>
      <c r="CJ37" s="19">
        <f t="shared" ref="CJ37:CO37" si="81">(CJ18-$CW$18)^2</f>
        <v>53.415216326530611</v>
      </c>
      <c r="CK37" s="19">
        <f t="shared" si="81"/>
        <v>57.890359183673482</v>
      </c>
      <c r="CL37" s="19">
        <f t="shared" si="81"/>
        <v>127.88378775510206</v>
      </c>
      <c r="CM37" s="19">
        <f t="shared" si="81"/>
        <v>158.9760734693877</v>
      </c>
      <c r="CN37" s="19">
        <f t="shared" si="81"/>
        <v>132.44721632653062</v>
      </c>
      <c r="CO37" s="19">
        <f t="shared" si="81"/>
        <v>77.590930612244918</v>
      </c>
      <c r="CP37" s="19">
        <f t="shared" ref="CP37:CU37" si="82">(CP18-$CW$18)^2</f>
        <v>14.505216326530613</v>
      </c>
      <c r="CQ37" s="19">
        <f t="shared" si="82"/>
        <v>1.2289306122449</v>
      </c>
      <c r="CR37" s="19">
        <f t="shared" si="82"/>
        <v>0.37035918367347043</v>
      </c>
      <c r="CS37" s="19">
        <f t="shared" si="82"/>
        <v>3.2092163265306106</v>
      </c>
      <c r="CT37" s="19">
        <f t="shared" si="82"/>
        <v>15.931502040816325</v>
      </c>
      <c r="CU37" s="19">
        <f t="shared" si="82"/>
        <v>1.419502040816325</v>
      </c>
      <c r="CV37" s="19">
        <f t="shared" ref="CV37" si="83">(CV18-$CW$18)^2</f>
        <v>13.62664489795918</v>
      </c>
      <c r="CW37" s="8" t="s">
        <v>168</v>
      </c>
    </row>
    <row r="38" spans="1:104" x14ac:dyDescent="0.25"/>
    <row r="39" spans="1:104" x14ac:dyDescent="0.25"/>
    <row r="40" spans="1:104" x14ac:dyDescent="0.25"/>
    <row r="41" spans="1:104" x14ac:dyDescent="0.25"/>
    <row r="42" spans="1:104" ht="15" x14ac:dyDescent="0.25">
      <c r="B42" s="15" t="s">
        <v>97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6"/>
      <c r="BY42" s="12"/>
      <c r="BZ42" s="12"/>
      <c r="CA42" s="12"/>
    </row>
    <row r="43" spans="1:104" x14ac:dyDescent="0.25">
      <c r="C43" s="91">
        <v>2000</v>
      </c>
      <c r="D43" s="91"/>
      <c r="E43" s="91"/>
      <c r="F43" s="91"/>
      <c r="G43" s="91">
        <v>2001</v>
      </c>
      <c r="H43" s="91"/>
      <c r="I43" s="91"/>
      <c r="J43" s="91"/>
      <c r="K43" s="91">
        <v>2002</v>
      </c>
      <c r="L43" s="91"/>
      <c r="M43" s="91"/>
      <c r="N43" s="91"/>
      <c r="O43" s="91">
        <v>2003</v>
      </c>
      <c r="P43" s="91"/>
      <c r="Q43" s="91"/>
      <c r="R43" s="91"/>
      <c r="S43" s="91">
        <v>2004</v>
      </c>
      <c r="T43" s="91"/>
      <c r="U43" s="91"/>
      <c r="V43" s="91"/>
      <c r="W43" s="91">
        <v>2005</v>
      </c>
      <c r="X43" s="91"/>
      <c r="Y43" s="91"/>
      <c r="Z43" s="91"/>
      <c r="AA43" s="91">
        <v>2006</v>
      </c>
      <c r="AB43" s="91"/>
      <c r="AC43" s="91"/>
      <c r="AD43" s="91"/>
      <c r="AE43" s="91">
        <v>2007</v>
      </c>
      <c r="AF43" s="91"/>
      <c r="AG43" s="91"/>
      <c r="AH43" s="91"/>
      <c r="AI43" s="91">
        <v>2008</v>
      </c>
      <c r="AJ43" s="91"/>
      <c r="AK43" s="91"/>
      <c r="AL43" s="91"/>
      <c r="AM43" s="91">
        <v>2009</v>
      </c>
      <c r="AN43" s="91"/>
      <c r="AO43" s="91"/>
      <c r="AP43" s="91"/>
      <c r="AQ43" s="91">
        <v>2010</v>
      </c>
      <c r="AR43" s="91"/>
      <c r="AS43" s="91"/>
      <c r="AT43" s="91"/>
      <c r="AU43" s="91">
        <v>2011</v>
      </c>
      <c r="AV43" s="91"/>
      <c r="AW43" s="91"/>
      <c r="AX43" s="91"/>
      <c r="AY43" s="91">
        <v>2012</v>
      </c>
      <c r="AZ43" s="91"/>
      <c r="BA43" s="91"/>
      <c r="BB43" s="91"/>
      <c r="BC43" s="91">
        <v>2013</v>
      </c>
      <c r="BD43" s="91"/>
      <c r="BE43" s="91"/>
      <c r="BF43" s="91"/>
      <c r="BG43" s="91">
        <v>2014</v>
      </c>
      <c r="BH43" s="91"/>
      <c r="BI43" s="91"/>
      <c r="BJ43" s="91"/>
      <c r="BK43" s="91">
        <v>2015</v>
      </c>
      <c r="BL43" s="91"/>
      <c r="BM43" s="91"/>
      <c r="BN43" s="91"/>
      <c r="BO43" s="91">
        <v>2016</v>
      </c>
      <c r="BP43" s="91"/>
      <c r="BQ43" s="91"/>
      <c r="BR43" s="91"/>
      <c r="BS43" s="91">
        <v>2017</v>
      </c>
      <c r="BT43" s="91"/>
      <c r="BU43" s="91"/>
      <c r="BV43" s="91"/>
      <c r="BW43" s="91">
        <v>2018</v>
      </c>
      <c r="BX43" s="91"/>
      <c r="BY43" s="91"/>
      <c r="BZ43" s="91"/>
      <c r="CA43" s="91">
        <v>2019</v>
      </c>
      <c r="CB43" s="91"/>
      <c r="CC43" s="91"/>
      <c r="CD43" s="91"/>
      <c r="CE43" s="91"/>
      <c r="CF43" s="43">
        <v>2020</v>
      </c>
      <c r="CG43" s="43"/>
      <c r="CH43" s="43"/>
      <c r="CI43" s="43">
        <v>2021</v>
      </c>
      <c r="CJ43" s="43"/>
      <c r="CK43" s="43"/>
      <c r="CL43" s="43"/>
      <c r="CM43" s="43">
        <v>2022</v>
      </c>
      <c r="CN43" s="43"/>
      <c r="CO43" s="43"/>
      <c r="CP43" s="43"/>
      <c r="CQ43" s="43">
        <v>2023</v>
      </c>
      <c r="CR43" s="43"/>
      <c r="CS43" s="43"/>
      <c r="CT43" s="43"/>
      <c r="CU43" s="43">
        <v>2024</v>
      </c>
      <c r="CV43" s="43"/>
      <c r="CW43" s="43"/>
      <c r="CX43" s="43"/>
      <c r="CY43" s="43"/>
      <c r="CZ43" s="43"/>
    </row>
    <row r="44" spans="1:104" x14ac:dyDescent="0.25">
      <c r="C44" s="17" t="s">
        <v>3</v>
      </c>
      <c r="D44" s="17" t="s">
        <v>4</v>
      </c>
      <c r="E44" s="17" t="s">
        <v>2</v>
      </c>
      <c r="F44" s="17" t="s">
        <v>5</v>
      </c>
      <c r="G44" s="17" t="s">
        <v>3</v>
      </c>
      <c r="H44" s="17" t="s">
        <v>4</v>
      </c>
      <c r="I44" s="17" t="s">
        <v>2</v>
      </c>
      <c r="J44" s="17" t="s">
        <v>5</v>
      </c>
      <c r="K44" s="17" t="s">
        <v>3</v>
      </c>
      <c r="L44" s="17" t="s">
        <v>4</v>
      </c>
      <c r="M44" s="17" t="s">
        <v>2</v>
      </c>
      <c r="N44" s="17" t="s">
        <v>5</v>
      </c>
      <c r="O44" s="17" t="s">
        <v>3</v>
      </c>
      <c r="P44" s="17" t="s">
        <v>4</v>
      </c>
      <c r="Q44" s="17" t="s">
        <v>2</v>
      </c>
      <c r="R44" s="17" t="s">
        <v>5</v>
      </c>
      <c r="S44" s="17" t="s">
        <v>3</v>
      </c>
      <c r="T44" s="17" t="s">
        <v>4</v>
      </c>
      <c r="U44" s="17" t="s">
        <v>2</v>
      </c>
      <c r="V44" s="17" t="s">
        <v>5</v>
      </c>
      <c r="W44" s="17" t="s">
        <v>3</v>
      </c>
      <c r="X44" s="17" t="s">
        <v>4</v>
      </c>
      <c r="Y44" s="17" t="s">
        <v>2</v>
      </c>
      <c r="Z44" s="17" t="s">
        <v>5</v>
      </c>
      <c r="AA44" s="17" t="s">
        <v>3</v>
      </c>
      <c r="AB44" s="17" t="s">
        <v>4</v>
      </c>
      <c r="AC44" s="17" t="s">
        <v>2</v>
      </c>
      <c r="AD44" s="17" t="s">
        <v>5</v>
      </c>
      <c r="AE44" s="17" t="s">
        <v>3</v>
      </c>
      <c r="AF44" s="17" t="s">
        <v>4</v>
      </c>
      <c r="AG44" s="17" t="s">
        <v>2</v>
      </c>
      <c r="AH44" s="17" t="s">
        <v>5</v>
      </c>
      <c r="AI44" s="17" t="s">
        <v>3</v>
      </c>
      <c r="AJ44" s="17" t="s">
        <v>4</v>
      </c>
      <c r="AK44" s="17" t="s">
        <v>2</v>
      </c>
      <c r="AL44" s="17" t="s">
        <v>5</v>
      </c>
      <c r="AM44" s="17" t="s">
        <v>3</v>
      </c>
      <c r="AN44" s="17" t="s">
        <v>4</v>
      </c>
      <c r="AO44" s="17" t="s">
        <v>2</v>
      </c>
      <c r="AP44" s="17" t="s">
        <v>5</v>
      </c>
      <c r="AQ44" s="17" t="s">
        <v>3</v>
      </c>
      <c r="AR44" s="17" t="s">
        <v>4</v>
      </c>
      <c r="AS44" s="17" t="s">
        <v>2</v>
      </c>
      <c r="AT44" s="17" t="s">
        <v>5</v>
      </c>
      <c r="AU44" s="17" t="s">
        <v>3</v>
      </c>
      <c r="AV44" s="17" t="s">
        <v>4</v>
      </c>
      <c r="AW44" s="17" t="s">
        <v>2</v>
      </c>
      <c r="AX44" s="17" t="s">
        <v>5</v>
      </c>
      <c r="AY44" s="17" t="s">
        <v>3</v>
      </c>
      <c r="AZ44" s="17" t="s">
        <v>4</v>
      </c>
      <c r="BA44" s="17" t="s">
        <v>2</v>
      </c>
      <c r="BB44" s="17" t="s">
        <v>5</v>
      </c>
      <c r="BC44" s="17" t="s">
        <v>3</v>
      </c>
      <c r="BD44" s="17" t="s">
        <v>4</v>
      </c>
      <c r="BE44" s="17" t="s">
        <v>2</v>
      </c>
      <c r="BF44" s="17" t="s">
        <v>5</v>
      </c>
      <c r="BG44" s="17" t="s">
        <v>3</v>
      </c>
      <c r="BH44" s="17" t="s">
        <v>4</v>
      </c>
      <c r="BI44" s="17" t="s">
        <v>2</v>
      </c>
      <c r="BJ44" s="17" t="s">
        <v>5</v>
      </c>
      <c r="BK44" s="17" t="s">
        <v>3</v>
      </c>
      <c r="BL44" s="17" t="s">
        <v>4</v>
      </c>
      <c r="BM44" s="17" t="s">
        <v>2</v>
      </c>
      <c r="BN44" s="17" t="s">
        <v>5</v>
      </c>
      <c r="BO44" s="17" t="s">
        <v>3</v>
      </c>
      <c r="BP44" s="17" t="s">
        <v>4</v>
      </c>
      <c r="BQ44" s="17" t="s">
        <v>2</v>
      </c>
      <c r="BR44" s="17" t="s">
        <v>5</v>
      </c>
      <c r="BS44" s="17" t="s">
        <v>3</v>
      </c>
      <c r="BT44" s="17" t="s">
        <v>4</v>
      </c>
      <c r="BU44" s="17" t="s">
        <v>2</v>
      </c>
      <c r="BV44" s="17" t="s">
        <v>5</v>
      </c>
      <c r="BW44" s="17" t="s">
        <v>3</v>
      </c>
      <c r="BX44" s="17" t="s">
        <v>4</v>
      </c>
      <c r="BY44" s="17" t="s">
        <v>2</v>
      </c>
      <c r="BZ44" s="17" t="s">
        <v>5</v>
      </c>
      <c r="CA44" s="17" t="s">
        <v>3</v>
      </c>
      <c r="CB44" s="17" t="s">
        <v>4</v>
      </c>
      <c r="CC44" s="17" t="s">
        <v>2</v>
      </c>
      <c r="CD44" s="17" t="s">
        <v>5</v>
      </c>
      <c r="CE44" s="17" t="s">
        <v>3</v>
      </c>
      <c r="CF44" s="17" t="s">
        <v>4</v>
      </c>
      <c r="CG44" s="17" t="s">
        <v>2</v>
      </c>
      <c r="CH44" s="17" t="s">
        <v>5</v>
      </c>
      <c r="CI44" s="17" t="s">
        <v>3</v>
      </c>
      <c r="CJ44" s="17" t="s">
        <v>4</v>
      </c>
      <c r="CK44" s="17" t="s">
        <v>2</v>
      </c>
      <c r="CL44" s="17" t="s">
        <v>5</v>
      </c>
      <c r="CM44" s="17" t="s">
        <v>3</v>
      </c>
      <c r="CN44" s="17" t="s">
        <v>4</v>
      </c>
      <c r="CO44" s="17" t="s">
        <v>2</v>
      </c>
      <c r="CP44" s="17" t="s">
        <v>5</v>
      </c>
      <c r="CQ44" s="17" t="s">
        <v>3</v>
      </c>
      <c r="CR44" s="17" t="s">
        <v>4</v>
      </c>
      <c r="CS44" s="17" t="s">
        <v>2</v>
      </c>
      <c r="CT44" s="17" t="s">
        <v>5</v>
      </c>
      <c r="CU44" s="17" t="s">
        <v>3</v>
      </c>
      <c r="CV44" s="17" t="s">
        <v>4</v>
      </c>
      <c r="CW44" s="17"/>
      <c r="CZ44" s="17"/>
    </row>
    <row r="45" spans="1:104" x14ac:dyDescent="0.25">
      <c r="A45" s="55" t="s">
        <v>119</v>
      </c>
      <c r="B45" s="53" t="s">
        <v>11</v>
      </c>
      <c r="C45" s="16">
        <f t="shared" ref="C45:AH45" si="84">(C5-$CW$5)/$CY$5</f>
        <v>-0.28903883660650587</v>
      </c>
      <c r="D45" s="16">
        <f t="shared" si="84"/>
        <v>-0.41703615241056202</v>
      </c>
      <c r="E45" s="16">
        <f t="shared" si="84"/>
        <v>-0.45543534715177897</v>
      </c>
      <c r="F45" s="16">
        <f t="shared" si="84"/>
        <v>-0.41703615241056202</v>
      </c>
      <c r="G45" s="16">
        <f t="shared" si="84"/>
        <v>-0.54503346821461818</v>
      </c>
      <c r="H45" s="16">
        <f t="shared" si="84"/>
        <v>-0.58343266295583507</v>
      </c>
      <c r="I45" s="16">
        <f t="shared" si="84"/>
        <v>-0.13544205764163855</v>
      </c>
      <c r="J45" s="16">
        <f t="shared" si="84"/>
        <v>-0.18664098396326095</v>
      </c>
      <c r="K45" s="16">
        <f t="shared" si="84"/>
        <v>-9.704286290042162E-2</v>
      </c>
      <c r="L45" s="16">
        <f t="shared" si="84"/>
        <v>5.6553916064445688E-2</v>
      </c>
      <c r="M45" s="16">
        <f t="shared" si="84"/>
        <v>-0.27623910502610027</v>
      </c>
      <c r="N45" s="16">
        <f t="shared" si="84"/>
        <v>6.935364764485126E-2</v>
      </c>
      <c r="O45" s="16">
        <f t="shared" si="84"/>
        <v>9.4953110805662627E-2</v>
      </c>
      <c r="P45" s="16">
        <f t="shared" si="84"/>
        <v>0.3637474739941805</v>
      </c>
      <c r="Q45" s="16">
        <f t="shared" si="84"/>
        <v>0.38934693715499169</v>
      </c>
      <c r="R45" s="16">
        <f t="shared" si="84"/>
        <v>0.27414935293134129</v>
      </c>
      <c r="S45" s="16">
        <f t="shared" si="84"/>
        <v>0.10775284238606819</v>
      </c>
      <c r="T45" s="16">
        <f t="shared" si="84"/>
        <v>-9.704286290042162E-2</v>
      </c>
      <c r="U45" s="16">
        <f t="shared" si="84"/>
        <v>-0.13544205764163855</v>
      </c>
      <c r="V45" s="16">
        <f t="shared" si="84"/>
        <v>0.33814801083336937</v>
      </c>
      <c r="W45" s="16">
        <f t="shared" si="84"/>
        <v>0.85013727404959405</v>
      </c>
      <c r="X45" s="16">
        <f t="shared" si="84"/>
        <v>0.81173807930837705</v>
      </c>
      <c r="Y45" s="16">
        <f t="shared" si="84"/>
        <v>1.0677327109164894</v>
      </c>
      <c r="Z45" s="16">
        <f t="shared" si="84"/>
        <v>0.99093432143405558</v>
      </c>
      <c r="AA45" s="16">
        <f t="shared" si="84"/>
        <v>1.2853281477833849</v>
      </c>
      <c r="AB45" s="16">
        <f t="shared" si="84"/>
        <v>1.579721974132714</v>
      </c>
      <c r="AC45" s="16">
        <f t="shared" si="84"/>
        <v>1.7077192899367701</v>
      </c>
      <c r="AD45" s="16">
        <f t="shared" si="84"/>
        <v>2.3989047952786735</v>
      </c>
      <c r="AE45" s="16">
        <f t="shared" si="84"/>
        <v>2.8596951321732758</v>
      </c>
      <c r="AF45" s="16">
        <f t="shared" si="84"/>
        <v>2.9748927163969259</v>
      </c>
      <c r="AG45" s="16">
        <f t="shared" si="84"/>
        <v>3.0388913742989541</v>
      </c>
      <c r="AH45" s="16">
        <f t="shared" si="84"/>
        <v>2.6420996953063804</v>
      </c>
      <c r="AI45" s="16">
        <f t="shared" ref="AI45:BN45" si="85">(AI5-$CW$5)/$CY$5</f>
        <v>2.4245042584394847</v>
      </c>
      <c r="AJ45" s="16">
        <f t="shared" si="85"/>
        <v>1.8741158004820433</v>
      </c>
      <c r="AK45" s="16">
        <f t="shared" si="85"/>
        <v>1.4517246583286578</v>
      </c>
      <c r="AL45" s="16">
        <f t="shared" si="85"/>
        <v>0.3765472055745861</v>
      </c>
      <c r="AM45" s="16">
        <f t="shared" si="85"/>
        <v>-0.69863024717948563</v>
      </c>
      <c r="AN45" s="16">
        <f t="shared" si="85"/>
        <v>-1.2618184367173326</v>
      </c>
      <c r="AO45" s="16">
        <f t="shared" si="85"/>
        <v>-1.991403136800453</v>
      </c>
      <c r="AP45" s="16">
        <f t="shared" si="85"/>
        <v>-2.7209878368835727</v>
      </c>
      <c r="AQ45" s="16">
        <f t="shared" si="85"/>
        <v>-2.2217983052477539</v>
      </c>
      <c r="AR45" s="16">
        <f t="shared" si="85"/>
        <v>-1.9786034052200474</v>
      </c>
      <c r="AS45" s="16">
        <f t="shared" si="85"/>
        <v>-1.4026154841017946</v>
      </c>
      <c r="AT45" s="16">
        <f t="shared" si="85"/>
        <v>-0.73702944192070241</v>
      </c>
      <c r="AU45" s="16">
        <f t="shared" si="85"/>
        <v>-0.62183185769705196</v>
      </c>
      <c r="AV45" s="16">
        <f t="shared" si="85"/>
        <v>-0.60903212611664626</v>
      </c>
      <c r="AW45" s="16">
        <f t="shared" si="85"/>
        <v>-0.62183185769705196</v>
      </c>
      <c r="AX45" s="16">
        <f t="shared" si="85"/>
        <v>-0.59623239453624066</v>
      </c>
      <c r="AY45" s="16">
        <f t="shared" si="85"/>
        <v>-0.71142997875989133</v>
      </c>
      <c r="AZ45" s="16">
        <f t="shared" si="85"/>
        <v>-0.68583051559908004</v>
      </c>
      <c r="BA45" s="16">
        <f t="shared" si="85"/>
        <v>-0.72422971034029682</v>
      </c>
      <c r="BB45" s="16">
        <f t="shared" si="85"/>
        <v>-0.66023105243826874</v>
      </c>
      <c r="BC45" s="16">
        <f t="shared" si="85"/>
        <v>-0.68583051559908004</v>
      </c>
      <c r="BD45" s="16">
        <f t="shared" si="85"/>
        <v>-0.58343266295583507</v>
      </c>
      <c r="BE45" s="16">
        <f t="shared" si="85"/>
        <v>-0.51943400505380699</v>
      </c>
      <c r="BF45" s="16">
        <f t="shared" si="85"/>
        <v>-0.55783319979502388</v>
      </c>
      <c r="BG45" s="16">
        <f t="shared" si="85"/>
        <v>-0.22504017870447779</v>
      </c>
      <c r="BH45" s="16">
        <f t="shared" si="85"/>
        <v>-0.34023776292812835</v>
      </c>
      <c r="BI45" s="16">
        <f t="shared" si="85"/>
        <v>-0.27623910502610027</v>
      </c>
      <c r="BJ45" s="16">
        <f t="shared" si="85"/>
        <v>-0.32743803134772281</v>
      </c>
      <c r="BK45" s="16">
        <f t="shared" si="85"/>
        <v>-0.37863695766934519</v>
      </c>
      <c r="BL45" s="16">
        <f t="shared" si="85"/>
        <v>-0.35303749450853394</v>
      </c>
      <c r="BM45" s="16">
        <f t="shared" si="85"/>
        <v>-0.23783991028488347</v>
      </c>
      <c r="BN45" s="16">
        <f t="shared" si="85"/>
        <v>-0.22504017870447779</v>
      </c>
      <c r="BO45" s="16">
        <f t="shared" ref="BO45:CF45" si="86">(BO5-$CW$5)/$CY$5</f>
        <v>-0.4938345418929958</v>
      </c>
      <c r="BP45" s="16">
        <f t="shared" si="86"/>
        <v>-0.5066342734734014</v>
      </c>
      <c r="BQ45" s="16">
        <f t="shared" si="86"/>
        <v>-0.68583051559908004</v>
      </c>
      <c r="BR45" s="16">
        <f t="shared" si="86"/>
        <v>-0.41703615241056202</v>
      </c>
      <c r="BS45" s="16">
        <f t="shared" si="86"/>
        <v>-0.27623910502610027</v>
      </c>
      <c r="BT45" s="16">
        <f t="shared" si="86"/>
        <v>-7.1443399739610475E-2</v>
      </c>
      <c r="BU45" s="16">
        <f t="shared" si="86"/>
        <v>-0.10984259448082719</v>
      </c>
      <c r="BV45" s="16">
        <f t="shared" si="86"/>
        <v>-0.2122404471240722</v>
      </c>
      <c r="BW45" s="16">
        <f t="shared" si="86"/>
        <v>-5.8643668159204902E-2</v>
      </c>
      <c r="BX45" s="16">
        <f t="shared" si="86"/>
        <v>-8.424313132001604E-2</v>
      </c>
      <c r="BY45" s="16">
        <f t="shared" si="86"/>
        <v>-0.13544205764163855</v>
      </c>
      <c r="BZ45" s="16">
        <f t="shared" si="86"/>
        <v>-9.704286290042162E-2</v>
      </c>
      <c r="CA45" s="16">
        <f t="shared" si="86"/>
        <v>-0.22504017870447779</v>
      </c>
      <c r="CB45" s="16">
        <f t="shared" si="86"/>
        <v>-0.26343937344569474</v>
      </c>
      <c r="CC45" s="16">
        <f t="shared" si="86"/>
        <v>-0.19944071554366663</v>
      </c>
      <c r="CD45" s="16">
        <f t="shared" si="86"/>
        <v>-0.28903883660650587</v>
      </c>
      <c r="CE45" s="16">
        <f t="shared" si="86"/>
        <v>-0.30183856818691157</v>
      </c>
      <c r="CF45" s="16">
        <f t="shared" si="86"/>
        <v>-0.60903212611664626</v>
      </c>
      <c r="CG45" s="16">
        <f t="shared" ref="CG45:CL45" si="87">(CG5-$CW$5)/$CY$5</f>
        <v>-0.27623910502610027</v>
      </c>
      <c r="CH45" s="39">
        <f t="shared" si="87"/>
        <v>-0.31463829976731711</v>
      </c>
      <c r="CI45" s="39">
        <f t="shared" si="87"/>
        <v>0.12055257396647377</v>
      </c>
      <c r="CJ45" s="39">
        <f t="shared" si="87"/>
        <v>0.3637474739941805</v>
      </c>
      <c r="CK45" s="39">
        <f t="shared" si="87"/>
        <v>0.41494640031580304</v>
      </c>
      <c r="CL45" s="39">
        <f t="shared" si="87"/>
        <v>0.42774613189620858</v>
      </c>
      <c r="CM45" s="39">
        <f t="shared" ref="CM45:CU45" si="88">(CM5-$CW$5)/$CY$5</f>
        <v>-0.23783991028488347</v>
      </c>
      <c r="CN45" s="39">
        <f t="shared" si="88"/>
        <v>-0.10984259448082719</v>
      </c>
      <c r="CO45" s="39">
        <f t="shared" si="88"/>
        <v>-0.35303749450853394</v>
      </c>
      <c r="CP45" s="39">
        <f t="shared" si="88"/>
        <v>-0.14824178922204412</v>
      </c>
      <c r="CQ45" s="39">
        <f t="shared" si="88"/>
        <v>0.40214666873539745</v>
      </c>
      <c r="CR45" s="39">
        <f t="shared" si="88"/>
        <v>0.3637474739941805</v>
      </c>
      <c r="CS45" s="39">
        <f t="shared" si="88"/>
        <v>0.33814801083336937</v>
      </c>
      <c r="CT45" s="39">
        <f t="shared" si="88"/>
        <v>0.31254854767255802</v>
      </c>
      <c r="CU45" s="39">
        <f t="shared" si="88"/>
        <v>0.23575015819012435</v>
      </c>
      <c r="CV45" s="39">
        <f t="shared" ref="CV45" si="89">(CV5-$CW$5)/$CY$5</f>
        <v>5.6553916064445688E-2</v>
      </c>
      <c r="CW45" s="16"/>
      <c r="CX45" s="38"/>
      <c r="CY45" s="38"/>
      <c r="CZ45" s="37"/>
    </row>
    <row r="46" spans="1:104" x14ac:dyDescent="0.25">
      <c r="A46" s="55" t="s">
        <v>120</v>
      </c>
      <c r="B46" s="54" t="s">
        <v>12</v>
      </c>
      <c r="C46" s="16">
        <f t="shared" ref="C46:AH46" si="90">-(C6-$CW$6)/$CY$6</f>
        <v>-0.89659271131654816</v>
      </c>
      <c r="D46" s="16">
        <f t="shared" si="90"/>
        <v>-0.97453424210515427</v>
      </c>
      <c r="E46" s="16">
        <f t="shared" si="90"/>
        <v>-0.94855373184228564</v>
      </c>
      <c r="F46" s="16">
        <f t="shared" si="90"/>
        <v>-0.92257322157941668</v>
      </c>
      <c r="G46" s="16">
        <f t="shared" si="90"/>
        <v>-0.81865118052794239</v>
      </c>
      <c r="H46" s="16">
        <f t="shared" si="90"/>
        <v>-0.87061220105367954</v>
      </c>
      <c r="I46" s="16">
        <f t="shared" si="90"/>
        <v>-0.81865118052794239</v>
      </c>
      <c r="J46" s="16">
        <f t="shared" si="90"/>
        <v>-0.74070964973933628</v>
      </c>
      <c r="K46" s="16">
        <f t="shared" si="90"/>
        <v>-0.53286556763638693</v>
      </c>
      <c r="L46" s="16">
        <f t="shared" si="90"/>
        <v>-0.79267067026507343</v>
      </c>
      <c r="M46" s="16">
        <f t="shared" si="90"/>
        <v>-0.16913842395622619</v>
      </c>
      <c r="N46" s="16">
        <f t="shared" si="90"/>
        <v>-0.3769825060591751</v>
      </c>
      <c r="O46" s="16">
        <f t="shared" si="90"/>
        <v>-0.24707995474483185</v>
      </c>
      <c r="P46" s="16">
        <f t="shared" si="90"/>
        <v>-0.32502148553343801</v>
      </c>
      <c r="Q46" s="16">
        <f t="shared" si="90"/>
        <v>-0.32502148553343801</v>
      </c>
      <c r="R46" s="16">
        <f t="shared" si="90"/>
        <v>-0.1171774034304886</v>
      </c>
      <c r="S46" s="16">
        <f t="shared" si="90"/>
        <v>-0.3769825060591751</v>
      </c>
      <c r="T46" s="16">
        <f t="shared" si="90"/>
        <v>-0.24707995474483185</v>
      </c>
      <c r="U46" s="16">
        <f t="shared" si="90"/>
        <v>-0.16913842395622619</v>
      </c>
      <c r="V46" s="16">
        <f t="shared" si="90"/>
        <v>-0.29904097527056944</v>
      </c>
      <c r="W46" s="16">
        <f t="shared" si="90"/>
        <v>-0.22109944448196331</v>
      </c>
      <c r="X46" s="16">
        <f t="shared" si="90"/>
        <v>3.8705658146723207E-2</v>
      </c>
      <c r="Y46" s="16">
        <f t="shared" si="90"/>
        <v>0.32449127103827824</v>
      </c>
      <c r="Z46" s="16">
        <f t="shared" si="90"/>
        <v>0.5323353531412276</v>
      </c>
      <c r="AA46" s="16">
        <f t="shared" si="90"/>
        <v>0.58429637366696474</v>
      </c>
      <c r="AB46" s="16">
        <f t="shared" si="90"/>
        <v>0.87008198655852009</v>
      </c>
      <c r="AC46" s="16">
        <f t="shared" si="90"/>
        <v>1.1039065789243379</v>
      </c>
      <c r="AD46" s="16">
        <f t="shared" si="90"/>
        <v>1.1039065789243379</v>
      </c>
      <c r="AE46" s="16">
        <f t="shared" si="90"/>
        <v>1.1039065789243379</v>
      </c>
      <c r="AF46" s="16">
        <f t="shared" si="90"/>
        <v>1.1558675994500751</v>
      </c>
      <c r="AG46" s="16">
        <f t="shared" si="90"/>
        <v>1.1818481097129439</v>
      </c>
      <c r="AH46" s="16">
        <f t="shared" si="90"/>
        <v>1.3896921918158931</v>
      </c>
      <c r="AI46" s="16">
        <f t="shared" ref="AI46:BN46" si="91">-(AI6-$CW$6)/$CY$6</f>
        <v>1.1298870891872066</v>
      </c>
      <c r="AJ46" s="16">
        <f t="shared" si="91"/>
        <v>0.99998453787286334</v>
      </c>
      <c r="AK46" s="16">
        <f t="shared" si="91"/>
        <v>0.71419892498130799</v>
      </c>
      <c r="AL46" s="16">
        <f t="shared" si="91"/>
        <v>9.0666678672460324E-2</v>
      </c>
      <c r="AM46" s="16">
        <f t="shared" si="91"/>
        <v>-0.87061220105367954</v>
      </c>
      <c r="AN46" s="16">
        <f t="shared" si="91"/>
        <v>-1.8059105705169514</v>
      </c>
      <c r="AO46" s="16">
        <f t="shared" si="91"/>
        <v>-2.2735597552485864</v>
      </c>
      <c r="AP46" s="16">
        <f t="shared" si="91"/>
        <v>-2.4814038373515355</v>
      </c>
      <c r="AQ46" s="16">
        <f t="shared" si="91"/>
        <v>-2.6113063886658789</v>
      </c>
      <c r="AR46" s="16">
        <f t="shared" si="91"/>
        <v>-2.5073843476144049</v>
      </c>
      <c r="AS46" s="16">
        <f t="shared" si="91"/>
        <v>-2.221598734722849</v>
      </c>
      <c r="AT46" s="16">
        <f t="shared" si="91"/>
        <v>-2.0137546526198999</v>
      </c>
      <c r="AU46" s="16">
        <f t="shared" si="91"/>
        <v>-1.7279690397283451</v>
      </c>
      <c r="AV46" s="16">
        <f t="shared" si="91"/>
        <v>-1.62404699867687</v>
      </c>
      <c r="AW46" s="16">
        <f t="shared" si="91"/>
        <v>-1.2863003652595779</v>
      </c>
      <c r="AX46" s="16">
        <f t="shared" si="91"/>
        <v>-1.2343393447338407</v>
      </c>
      <c r="AY46" s="16">
        <f t="shared" si="91"/>
        <v>-1.3382613857853154</v>
      </c>
      <c r="AZ46" s="16">
        <f t="shared" si="91"/>
        <v>-1.4941444473625267</v>
      </c>
      <c r="BA46" s="16">
        <f t="shared" si="91"/>
        <v>-0.92257322157941668</v>
      </c>
      <c r="BB46" s="16">
        <f t="shared" si="91"/>
        <v>-0.81865118052794239</v>
      </c>
      <c r="BC46" s="16">
        <f t="shared" si="91"/>
        <v>-0.48090454711064978</v>
      </c>
      <c r="BD46" s="16">
        <f t="shared" si="91"/>
        <v>-0.24707995474483185</v>
      </c>
      <c r="BE46" s="16">
        <f t="shared" si="91"/>
        <v>-0.42894352658491269</v>
      </c>
      <c r="BF46" s="16">
        <f t="shared" si="91"/>
        <v>-0.22109944448196331</v>
      </c>
      <c r="BG46" s="16">
        <f t="shared" si="91"/>
        <v>-0.16913842395622619</v>
      </c>
      <c r="BH46" s="16">
        <f t="shared" si="91"/>
        <v>3.8705658146723207E-2</v>
      </c>
      <c r="BI46" s="16">
        <f t="shared" si="91"/>
        <v>-6.5216382904751485E-2</v>
      </c>
      <c r="BJ46" s="16">
        <f t="shared" si="91"/>
        <v>3.8705658146723207E-2</v>
      </c>
      <c r="BK46" s="16">
        <f t="shared" si="91"/>
        <v>0.1426276991981979</v>
      </c>
      <c r="BL46" s="16">
        <f t="shared" si="91"/>
        <v>0.27253025051254115</v>
      </c>
      <c r="BM46" s="16">
        <f t="shared" si="91"/>
        <v>0.24654974024967258</v>
      </c>
      <c r="BN46" s="16">
        <f t="shared" si="91"/>
        <v>0.16860820946106644</v>
      </c>
      <c r="BO46" s="16">
        <f t="shared" ref="BO46:CI46" si="92">-(BO6-$CW$6)/$CY$6</f>
        <v>0.11664718893532934</v>
      </c>
      <c r="BP46" s="16">
        <f t="shared" si="92"/>
        <v>0.24654974024967258</v>
      </c>
      <c r="BQ46" s="16">
        <f t="shared" si="92"/>
        <v>0.27253025051254115</v>
      </c>
      <c r="BR46" s="16">
        <f t="shared" si="92"/>
        <v>0.35047178130114681</v>
      </c>
      <c r="BS46" s="16">
        <f t="shared" si="92"/>
        <v>0.37645229156401583</v>
      </c>
      <c r="BT46" s="16">
        <f t="shared" si="92"/>
        <v>0.50635484287835908</v>
      </c>
      <c r="BU46" s="16">
        <f t="shared" si="92"/>
        <v>0.50635484287835908</v>
      </c>
      <c r="BV46" s="16">
        <f t="shared" si="92"/>
        <v>0.58429637366696474</v>
      </c>
      <c r="BW46" s="16">
        <f t="shared" si="92"/>
        <v>0.66223790445557085</v>
      </c>
      <c r="BX46" s="16">
        <f t="shared" si="92"/>
        <v>0.84410147629565124</v>
      </c>
      <c r="BY46" s="16">
        <f t="shared" si="92"/>
        <v>0.94802351734712598</v>
      </c>
      <c r="BZ46" s="16">
        <f t="shared" si="92"/>
        <v>0.89606249682138861</v>
      </c>
      <c r="CA46" s="16">
        <f t="shared" si="92"/>
        <v>0.97400402760999449</v>
      </c>
      <c r="CB46" s="16">
        <f t="shared" si="92"/>
        <v>1.1558675994500751</v>
      </c>
      <c r="CC46" s="16">
        <f t="shared" si="92"/>
        <v>1.2078286199758124</v>
      </c>
      <c r="CD46" s="16">
        <f t="shared" si="92"/>
        <v>1.1818481097129439</v>
      </c>
      <c r="CE46" s="16">
        <f t="shared" si="92"/>
        <v>0.74017943524417684</v>
      </c>
      <c r="CF46" s="16">
        <f t="shared" si="92"/>
        <v>0.58429637366696474</v>
      </c>
      <c r="CG46" s="16">
        <f t="shared" si="92"/>
        <v>0.63625739419270233</v>
      </c>
      <c r="CH46" s="39">
        <f t="shared" si="92"/>
        <v>0.66223790445557085</v>
      </c>
      <c r="CI46" s="39">
        <f t="shared" si="92"/>
        <v>0.66223790445557085</v>
      </c>
      <c r="CJ46" s="39">
        <f t="shared" ref="CJ46:CO46" si="93">-(CJ6-$CW$6)/$CY$6</f>
        <v>0.76615994550704536</v>
      </c>
      <c r="CK46" s="39">
        <f t="shared" si="93"/>
        <v>0.89606249682138861</v>
      </c>
      <c r="CL46" s="39">
        <f t="shared" si="93"/>
        <v>0.84410147629565124</v>
      </c>
      <c r="CM46" s="39">
        <f t="shared" si="93"/>
        <v>0.92204300708425735</v>
      </c>
      <c r="CN46" s="39">
        <f t="shared" si="93"/>
        <v>1.0779260686614691</v>
      </c>
      <c r="CO46" s="39">
        <f t="shared" si="93"/>
        <v>0.94802351734712598</v>
      </c>
      <c r="CP46" s="39">
        <f t="shared" ref="CP46:CU46" si="94">-(CP6-$CW$6)/$CY$6</f>
        <v>0.99998453787286334</v>
      </c>
      <c r="CQ46" s="39">
        <f t="shared" si="94"/>
        <v>1.1298870891872066</v>
      </c>
      <c r="CR46" s="64">
        <f t="shared" si="94"/>
        <v>1.1558675994500751</v>
      </c>
      <c r="CS46" s="64">
        <f t="shared" si="94"/>
        <v>1.0779260686614691</v>
      </c>
      <c r="CT46" s="64">
        <f t="shared" si="94"/>
        <v>0.92204300708425735</v>
      </c>
      <c r="CU46" s="64">
        <f t="shared" si="94"/>
        <v>0.92204300708425735</v>
      </c>
      <c r="CV46" s="64">
        <f t="shared" ref="CV46" si="95">-(CV6-$CW$6)/$CY$6</f>
        <v>1.0259650481357319</v>
      </c>
      <c r="CW46" s="16"/>
      <c r="CX46" s="38"/>
      <c r="CY46" s="38"/>
      <c r="CZ46" s="37"/>
    </row>
    <row r="47" spans="1:104" x14ac:dyDescent="0.25">
      <c r="A47" s="55" t="s">
        <v>121</v>
      </c>
      <c r="B47" s="54" t="s">
        <v>13</v>
      </c>
      <c r="C47" s="16">
        <f t="shared" ref="C47:AH47" si="96">(C7-$CW$7)/$CY$7</f>
        <v>-1.613876029120821</v>
      </c>
      <c r="D47" s="16">
        <f t="shared" si="96"/>
        <v>-1.613876029120821</v>
      </c>
      <c r="E47" s="16">
        <f t="shared" si="96"/>
        <v>-1.613876029120821</v>
      </c>
      <c r="F47" s="16">
        <f t="shared" si="96"/>
        <v>-1.613876029120821</v>
      </c>
      <c r="G47" s="16">
        <f t="shared" si="96"/>
        <v>-1.4620078595766663</v>
      </c>
      <c r="H47" s="16">
        <f t="shared" si="96"/>
        <v>-1.4620078595766663</v>
      </c>
      <c r="I47" s="16">
        <f t="shared" si="96"/>
        <v>-1.4186169539926234</v>
      </c>
      <c r="J47" s="16">
        <f t="shared" si="96"/>
        <v>-1.4186169539926234</v>
      </c>
      <c r="K47" s="16">
        <f t="shared" si="96"/>
        <v>-1.4837033123686887</v>
      </c>
      <c r="L47" s="16">
        <f t="shared" si="96"/>
        <v>-1.1365760676963366</v>
      </c>
      <c r="M47" s="16">
        <f t="shared" si="96"/>
        <v>-0.81114427581600668</v>
      </c>
      <c r="N47" s="16">
        <f t="shared" si="96"/>
        <v>-0.89792608698409437</v>
      </c>
      <c r="O47" s="16">
        <f t="shared" si="96"/>
        <v>-1.0714897093202711</v>
      </c>
      <c r="P47" s="16">
        <f t="shared" si="96"/>
        <v>-1.0280988037362266</v>
      </c>
      <c r="Q47" s="16">
        <f t="shared" si="96"/>
        <v>-0.68097155906387441</v>
      </c>
      <c r="R47" s="16">
        <f t="shared" si="96"/>
        <v>-0.98470789815218351</v>
      </c>
      <c r="S47" s="16">
        <f t="shared" si="96"/>
        <v>-0.96301244536016128</v>
      </c>
      <c r="T47" s="16">
        <f t="shared" si="96"/>
        <v>-0.89792608698409437</v>
      </c>
      <c r="U47" s="16">
        <f t="shared" si="96"/>
        <v>-0.74605791743994132</v>
      </c>
      <c r="V47" s="16">
        <f t="shared" si="96"/>
        <v>-0.81114427581600668</v>
      </c>
      <c r="W47" s="16">
        <f t="shared" si="96"/>
        <v>-0.98470789815218351</v>
      </c>
      <c r="X47" s="16">
        <f t="shared" si="96"/>
        <v>-0.65927610627185373</v>
      </c>
      <c r="Y47" s="16">
        <f t="shared" si="96"/>
        <v>-0.52910338951972147</v>
      </c>
      <c r="Z47" s="16">
        <f t="shared" si="96"/>
        <v>-0.3989306727675892</v>
      </c>
      <c r="AA47" s="16">
        <f t="shared" si="96"/>
        <v>-0.24706250322343465</v>
      </c>
      <c r="AB47" s="16">
        <f t="shared" si="96"/>
        <v>7.83692886568952E-2</v>
      </c>
      <c r="AC47" s="16">
        <f t="shared" si="96"/>
        <v>0.5990601556654227</v>
      </c>
      <c r="AD47" s="16">
        <f t="shared" si="96"/>
        <v>0.27362836378509281</v>
      </c>
      <c r="AE47" s="16">
        <f t="shared" si="96"/>
        <v>0.12176019424093826</v>
      </c>
      <c r="AF47" s="16">
        <f t="shared" si="96"/>
        <v>0.512278344497335</v>
      </c>
      <c r="AG47" s="16">
        <f t="shared" si="96"/>
        <v>0.90279649475373025</v>
      </c>
      <c r="AH47" s="16">
        <f t="shared" si="96"/>
        <v>0.90279649475373025</v>
      </c>
      <c r="AI47" s="16">
        <f t="shared" ref="AI47:BN47" si="97">(AI7-$CW$7)/$CY$7</f>
        <v>0.75092832520957564</v>
      </c>
      <c r="AJ47" s="16">
        <f t="shared" si="97"/>
        <v>0.92449194754575248</v>
      </c>
      <c r="AK47" s="16">
        <f t="shared" si="97"/>
        <v>0.77262377800159798</v>
      </c>
      <c r="AL47" s="16">
        <f t="shared" si="97"/>
        <v>0.27362836378509281</v>
      </c>
      <c r="AM47" s="16">
        <f t="shared" si="97"/>
        <v>-0.22536705043141389</v>
      </c>
      <c r="AN47" s="16">
        <f t="shared" si="97"/>
        <v>-0.78944882302398445</v>
      </c>
      <c r="AO47" s="16">
        <f t="shared" si="97"/>
        <v>-1.3752260484085788</v>
      </c>
      <c r="AP47" s="16">
        <f t="shared" si="97"/>
        <v>-1.5921805763287986</v>
      </c>
      <c r="AQ47" s="16">
        <f t="shared" si="97"/>
        <v>-1.7440487458729532</v>
      </c>
      <c r="AR47" s="16">
        <f t="shared" si="97"/>
        <v>-1.5921805763287986</v>
      </c>
      <c r="AS47" s="16">
        <f t="shared" si="97"/>
        <v>-1.2450533316564465</v>
      </c>
      <c r="AT47" s="16">
        <f t="shared" si="97"/>
        <v>-1.3318351428245341</v>
      </c>
      <c r="AU47" s="16">
        <f t="shared" si="97"/>
        <v>-1.3969215012006011</v>
      </c>
      <c r="AV47" s="16">
        <f t="shared" si="97"/>
        <v>-1.0931851621122934</v>
      </c>
      <c r="AW47" s="16">
        <f t="shared" si="97"/>
        <v>-0.85453518140005125</v>
      </c>
      <c r="AX47" s="16">
        <f t="shared" si="97"/>
        <v>-0.83283972860802902</v>
      </c>
      <c r="AY47" s="16">
        <f t="shared" si="97"/>
        <v>-0.96301244536016128</v>
      </c>
      <c r="AZ47" s="16">
        <f t="shared" si="97"/>
        <v>-0.70266701185589675</v>
      </c>
      <c r="BA47" s="16">
        <f t="shared" si="97"/>
        <v>-0.31214886159950156</v>
      </c>
      <c r="BB47" s="16">
        <f t="shared" si="97"/>
        <v>-0.35553976718354457</v>
      </c>
      <c r="BC47" s="16">
        <f t="shared" si="97"/>
        <v>-0.33384431439152384</v>
      </c>
      <c r="BD47" s="16">
        <f t="shared" si="97"/>
        <v>-0.20367159763939158</v>
      </c>
      <c r="BE47" s="16">
        <f t="shared" si="97"/>
        <v>3.4978383072850609E-2</v>
      </c>
      <c r="BF47" s="16">
        <f t="shared" si="97"/>
        <v>-5.1803428095237039E-2</v>
      </c>
      <c r="BG47" s="16">
        <f t="shared" si="97"/>
        <v>-5.1803428095237039E-2</v>
      </c>
      <c r="BH47" s="16">
        <f t="shared" si="97"/>
        <v>0.10006474144891596</v>
      </c>
      <c r="BI47" s="16">
        <f t="shared" si="97"/>
        <v>0.10006474144891596</v>
      </c>
      <c r="BJ47" s="16">
        <f t="shared" si="97"/>
        <v>0.10006474144891596</v>
      </c>
      <c r="BK47" s="16">
        <f t="shared" si="97"/>
        <v>0.18684655261700517</v>
      </c>
      <c r="BL47" s="16">
        <f t="shared" si="97"/>
        <v>0.44719198612126809</v>
      </c>
      <c r="BM47" s="16">
        <f t="shared" si="97"/>
        <v>0.55566925008137802</v>
      </c>
      <c r="BN47" s="16">
        <f t="shared" si="97"/>
        <v>0.55566925008137802</v>
      </c>
      <c r="BO47" s="16">
        <f t="shared" ref="BO47:CG47" si="98">(BO7-$CW$7)/$CY$7</f>
        <v>0.46888743891329043</v>
      </c>
      <c r="BP47" s="16">
        <f t="shared" si="98"/>
        <v>0.64245106124946572</v>
      </c>
      <c r="BQ47" s="16">
        <f t="shared" si="98"/>
        <v>0.64245106124946572</v>
      </c>
      <c r="BR47" s="16">
        <f t="shared" si="98"/>
        <v>0.62075560845744493</v>
      </c>
      <c r="BS47" s="16">
        <f t="shared" si="98"/>
        <v>0.5990601556654227</v>
      </c>
      <c r="BT47" s="16">
        <f t="shared" si="98"/>
        <v>0.81601468358564255</v>
      </c>
      <c r="BU47" s="16">
        <f t="shared" si="98"/>
        <v>1.0329692115058624</v>
      </c>
      <c r="BV47" s="16">
        <f t="shared" si="98"/>
        <v>1.0546646642978847</v>
      </c>
      <c r="BW47" s="16">
        <f t="shared" si="98"/>
        <v>1.0112737587138401</v>
      </c>
      <c r="BX47" s="16">
        <f t="shared" si="98"/>
        <v>1.2065328338420394</v>
      </c>
      <c r="BY47" s="16">
        <f t="shared" si="98"/>
        <v>1.4017919089702353</v>
      </c>
      <c r="BZ47" s="16">
        <f t="shared" si="98"/>
        <v>1.2716191922181046</v>
      </c>
      <c r="CA47" s="16">
        <f t="shared" si="98"/>
        <v>1.2065328338420394</v>
      </c>
      <c r="CB47" s="16">
        <f t="shared" si="98"/>
        <v>1.2716191922181046</v>
      </c>
      <c r="CC47" s="16">
        <f t="shared" si="98"/>
        <v>1.4668782673463008</v>
      </c>
      <c r="CD47" s="16">
        <f t="shared" si="98"/>
        <v>1.4234873617622592</v>
      </c>
      <c r="CE47" s="16">
        <f t="shared" si="98"/>
        <v>1.2716191922181046</v>
      </c>
      <c r="CF47" s="16">
        <f t="shared" si="98"/>
        <v>1.1414464754659708</v>
      </c>
      <c r="CG47" s="16">
        <f t="shared" si="98"/>
        <v>1.1848373810500155</v>
      </c>
      <c r="CH47" s="39">
        <f t="shared" ref="CH47:CM47" si="99">(CH7-$CW$7)/$CY$7</f>
        <v>1.0763601170899055</v>
      </c>
      <c r="CI47" s="39">
        <f t="shared" si="99"/>
        <v>0.5990601556654227</v>
      </c>
      <c r="CJ47" s="39">
        <f t="shared" si="99"/>
        <v>0.75092832520957564</v>
      </c>
      <c r="CK47" s="39">
        <f t="shared" si="99"/>
        <v>1.0112737587138401</v>
      </c>
      <c r="CL47" s="39">
        <f t="shared" si="99"/>
        <v>0.83771013637766489</v>
      </c>
      <c r="CM47" s="39">
        <f t="shared" si="99"/>
        <v>0.94618740033777482</v>
      </c>
      <c r="CN47" s="39">
        <f t="shared" ref="CN47:CU47" si="100">(CN7-$CW$7)/$CY$7</f>
        <v>1.1197510226739502</v>
      </c>
      <c r="CO47" s="39">
        <f t="shared" si="100"/>
        <v>1.2499237394260807</v>
      </c>
      <c r="CP47" s="39">
        <f t="shared" si="100"/>
        <v>1.1197510226739502</v>
      </c>
      <c r="CQ47" s="39">
        <f t="shared" si="100"/>
        <v>1.0546646642978847</v>
      </c>
      <c r="CR47" s="64">
        <f t="shared" si="100"/>
        <v>1.2065328338420394</v>
      </c>
      <c r="CS47" s="64">
        <f t="shared" si="100"/>
        <v>1.2716191922181046</v>
      </c>
      <c r="CT47" s="64">
        <f t="shared" si="100"/>
        <v>1.1197510226739502</v>
      </c>
      <c r="CU47" s="64">
        <f t="shared" si="100"/>
        <v>1.1197510226739502</v>
      </c>
      <c r="CV47" s="64">
        <f t="shared" ref="CV47" si="101">(CV7-$CW$7)/$CY$7</f>
        <v>1.1848373810500155</v>
      </c>
      <c r="CW47" s="16"/>
      <c r="CX47" s="38"/>
      <c r="CY47" s="38"/>
    </row>
    <row r="48" spans="1:104" x14ac:dyDescent="0.25">
      <c r="A48" s="55" t="s">
        <v>122</v>
      </c>
      <c r="B48" s="54" t="s">
        <v>14</v>
      </c>
      <c r="W48" s="16">
        <f t="shared" ref="W48:BB48" si="102">(W8-$CW$8)/$CY$8</f>
        <v>-0.91669623349299267</v>
      </c>
      <c r="X48" s="16">
        <f t="shared" si="102"/>
        <v>-0.7662049084627468</v>
      </c>
      <c r="Y48" s="16">
        <f t="shared" si="102"/>
        <v>-0.65449048926851516</v>
      </c>
      <c r="Z48" s="16">
        <f t="shared" si="102"/>
        <v>-0.59109332575884099</v>
      </c>
      <c r="AA48" s="16">
        <f t="shared" si="102"/>
        <v>1.8719681495621889E-2</v>
      </c>
      <c r="AB48" s="16">
        <f t="shared" si="102"/>
        <v>0.18983047232755798</v>
      </c>
      <c r="AC48" s="16">
        <f t="shared" si="102"/>
        <v>0.57898442018184426</v>
      </c>
      <c r="AD48" s="16">
        <f t="shared" si="102"/>
        <v>0.5286667685613019</v>
      </c>
      <c r="AE48" s="16">
        <f t="shared" si="102"/>
        <v>0.74147812082799935</v>
      </c>
      <c r="AF48" s="16">
        <f t="shared" si="102"/>
        <v>0.68315888546351755</v>
      </c>
      <c r="AG48" s="16">
        <f t="shared" si="102"/>
        <v>0.58236970561197243</v>
      </c>
      <c r="AH48" s="16">
        <f t="shared" si="102"/>
        <v>-2.9597574188935601E-2</v>
      </c>
      <c r="AI48" s="16">
        <f t="shared" si="102"/>
        <v>0.60591282701240978</v>
      </c>
      <c r="AJ48" s="16">
        <f t="shared" si="102"/>
        <v>0.20167897133300677</v>
      </c>
      <c r="AK48" s="16">
        <f t="shared" si="102"/>
        <v>-0.51215462459266903</v>
      </c>
      <c r="AL48" s="16">
        <f t="shared" si="102"/>
        <v>-0.85822312151805047</v>
      </c>
      <c r="AM48" s="16">
        <f t="shared" si="102"/>
        <v>-1.2019834692865263</v>
      </c>
      <c r="AN48" s="16">
        <f t="shared" si="102"/>
        <v>-1.4206421327507182</v>
      </c>
      <c r="AO48" s="16">
        <f t="shared" si="102"/>
        <v>-1.5985234944429108</v>
      </c>
      <c r="AP48" s="16">
        <f t="shared" si="102"/>
        <v>-1.7299341197760703</v>
      </c>
      <c r="AQ48" s="16">
        <f t="shared" si="102"/>
        <v>-1.7033134661664255</v>
      </c>
      <c r="AR48" s="16">
        <f t="shared" si="102"/>
        <v>-1.6373004002789249</v>
      </c>
      <c r="AS48" s="16">
        <f t="shared" si="102"/>
        <v>-1.4986575742541277</v>
      </c>
      <c r="AT48" s="16">
        <f t="shared" si="102"/>
        <v>-1.5071207878294484</v>
      </c>
      <c r="AU48" s="16">
        <f t="shared" si="102"/>
        <v>-0.98317092921187432</v>
      </c>
      <c r="AV48" s="16">
        <f t="shared" si="102"/>
        <v>-0.99178801939765526</v>
      </c>
      <c r="AW48" s="16">
        <f t="shared" si="102"/>
        <v>-1.0814980832960535</v>
      </c>
      <c r="AX48" s="16">
        <f t="shared" si="102"/>
        <v>-1.1855186719672663</v>
      </c>
      <c r="AY48" s="16">
        <f t="shared" si="102"/>
        <v>-0.7952875878397575</v>
      </c>
      <c r="AZ48" s="16">
        <f t="shared" si="102"/>
        <v>-0.85268356354147701</v>
      </c>
      <c r="BA48" s="16">
        <f t="shared" si="102"/>
        <v>-0.92977574538212449</v>
      </c>
      <c r="BB48" s="16">
        <f t="shared" si="102"/>
        <v>-0.89269148226117434</v>
      </c>
      <c r="BC48" s="16">
        <f t="shared" ref="BC48:CG48" si="103">(BC8-$CW$8)/$CY$8</f>
        <v>-0.31703908252891455</v>
      </c>
      <c r="BD48" s="16">
        <f t="shared" si="103"/>
        <v>-0.47014630993698686</v>
      </c>
      <c r="BE48" s="16">
        <f t="shared" si="103"/>
        <v>-0.58709253388687122</v>
      </c>
      <c r="BF48" s="16">
        <f t="shared" si="103"/>
        <v>-0.77405261559622585</v>
      </c>
      <c r="BG48" s="16">
        <f t="shared" si="103"/>
        <v>-0.4049026271017882</v>
      </c>
      <c r="BH48" s="16">
        <f t="shared" si="103"/>
        <v>-0.58416887828812414</v>
      </c>
      <c r="BI48" s="16">
        <f t="shared" si="103"/>
        <v>-0.86468593915738623</v>
      </c>
      <c r="BJ48" s="16">
        <f t="shared" si="103"/>
        <v>-1.0373354960939261</v>
      </c>
      <c r="BK48" s="16">
        <f t="shared" si="103"/>
        <v>-0.52600351953410263</v>
      </c>
      <c r="BL48" s="16">
        <f t="shared" si="103"/>
        <v>-0.42998451460682918</v>
      </c>
      <c r="BM48" s="16">
        <f t="shared" si="103"/>
        <v>-0.65756802147772264</v>
      </c>
      <c r="BN48" s="16">
        <f t="shared" si="103"/>
        <v>-0.73973813146356238</v>
      </c>
      <c r="BO48" s="16">
        <f t="shared" si="103"/>
        <v>-0.49199678862236002</v>
      </c>
      <c r="BP48" s="16">
        <f t="shared" si="103"/>
        <v>-0.27210711227448531</v>
      </c>
      <c r="BQ48" s="16">
        <f t="shared" si="103"/>
        <v>-0.42967676138590843</v>
      </c>
      <c r="BR48" s="16">
        <f t="shared" si="103"/>
        <v>-0.39597778369508652</v>
      </c>
      <c r="BS48" s="16">
        <f t="shared" si="103"/>
        <v>-0.12823248149403543</v>
      </c>
      <c r="BT48" s="16">
        <f t="shared" si="103"/>
        <v>-4.7755014223259756E-2</v>
      </c>
      <c r="BU48" s="16">
        <f t="shared" si="103"/>
        <v>9.5350233504888221E-2</v>
      </c>
      <c r="BV48" s="16">
        <f t="shared" si="103"/>
        <v>8.5502130435424276E-2</v>
      </c>
      <c r="BW48" s="16">
        <f t="shared" si="103"/>
        <v>0.79410392160544729</v>
      </c>
      <c r="BX48" s="16">
        <f t="shared" si="103"/>
        <v>1.1723326301170471</v>
      </c>
      <c r="BY48" s="16">
        <f t="shared" si="103"/>
        <v>0.87596627837036645</v>
      </c>
      <c r="BZ48" s="16">
        <f t="shared" si="103"/>
        <v>0.66500144542919337</v>
      </c>
      <c r="CA48" s="16">
        <f t="shared" si="103"/>
        <v>1.8012263370685964</v>
      </c>
      <c r="CB48" s="16">
        <f t="shared" si="103"/>
        <v>2.0691255158801076</v>
      </c>
      <c r="CC48" s="16">
        <f t="shared" si="103"/>
        <v>1.8707785649966855</v>
      </c>
      <c r="CD48" s="16">
        <f t="shared" si="103"/>
        <v>1.7008987870484324</v>
      </c>
      <c r="CE48" s="16">
        <f t="shared" si="103"/>
        <v>0.28261806843516357</v>
      </c>
      <c r="CF48" s="16">
        <f t="shared" si="103"/>
        <v>0.62068498161660568</v>
      </c>
      <c r="CG48" s="16">
        <f t="shared" si="103"/>
        <v>0.59544921750110424</v>
      </c>
      <c r="CH48" s="16">
        <f t="shared" ref="CH48:CM48" si="104">(CH8-$CW$8)/$CY$8</f>
        <v>3.503060220442155E-2</v>
      </c>
      <c r="CI48" s="16">
        <f t="shared" si="104"/>
        <v>0.71116442856730566</v>
      </c>
      <c r="CJ48" s="16">
        <f t="shared" si="104"/>
        <v>1.3323643049958362</v>
      </c>
      <c r="CK48" s="16">
        <f t="shared" si="104"/>
        <v>1.0095311762499712</v>
      </c>
      <c r="CL48" s="16">
        <f t="shared" si="104"/>
        <v>1.5156313480541419</v>
      </c>
      <c r="CM48" s="16">
        <f t="shared" si="104"/>
        <v>1.7610645417384387</v>
      </c>
      <c r="CN48" s="16">
        <f t="shared" ref="CN48:CU48" si="105">(CN8-$CW$8)/$CY$8</f>
        <v>1.4480795160620377</v>
      </c>
      <c r="CO48" s="16">
        <f t="shared" si="105"/>
        <v>1.3912990468021595</v>
      </c>
      <c r="CP48" s="16">
        <f t="shared" si="105"/>
        <v>0.84426769661552936</v>
      </c>
      <c r="CQ48" s="16">
        <f t="shared" si="105"/>
        <v>1.0656961390680078</v>
      </c>
      <c r="CR48" s="65">
        <f t="shared" si="105"/>
        <v>1.2681977584338602</v>
      </c>
      <c r="CS48" s="65">
        <f t="shared" si="105"/>
        <v>1.3038971320606669</v>
      </c>
      <c r="CT48" s="65">
        <f t="shared" si="105"/>
        <v>0.84211342406908407</v>
      </c>
      <c r="CU48" s="65">
        <f t="shared" si="105"/>
        <v>1.1561755860187077</v>
      </c>
      <c r="CV48" s="65">
        <f t="shared" ref="CV48" si="106">(CV8-$CW$8)/$CY$8</f>
        <v>1.0524627505684157</v>
      </c>
      <c r="CW48" s="1"/>
      <c r="CX48" s="38"/>
      <c r="CY48" s="38"/>
    </row>
    <row r="49" spans="1:103" x14ac:dyDescent="0.25">
      <c r="A49" s="55" t="s">
        <v>123</v>
      </c>
      <c r="B49" s="54" t="s">
        <v>15</v>
      </c>
      <c r="C49" s="16">
        <f t="shared" ref="C49:AH49" si="107">(C9-$CW$9)/$CY$9</f>
        <v>-1.7708140791634013</v>
      </c>
      <c r="D49" s="16">
        <f t="shared" si="107"/>
        <v>-2.1169245294187129</v>
      </c>
      <c r="E49" s="16">
        <f t="shared" si="107"/>
        <v>-2.0650079618804154</v>
      </c>
      <c r="F49" s="16">
        <f t="shared" si="107"/>
        <v>-2.0650079618804154</v>
      </c>
      <c r="G49" s="16">
        <f t="shared" si="107"/>
        <v>-3.1898669252101781</v>
      </c>
      <c r="H49" s="16">
        <f t="shared" si="107"/>
        <v>-0.69787168337193495</v>
      </c>
      <c r="I49" s="16">
        <f t="shared" si="107"/>
        <v>-0.43828884568045134</v>
      </c>
      <c r="J49" s="16">
        <f t="shared" si="107"/>
        <v>-0.78439929593576285</v>
      </c>
      <c r="K49" s="16">
        <f t="shared" si="107"/>
        <v>-0.21331705301449932</v>
      </c>
      <c r="L49" s="16">
        <f t="shared" si="107"/>
        <v>-0.17870600798896766</v>
      </c>
      <c r="M49" s="16">
        <f t="shared" si="107"/>
        <v>-9.2178395425139781E-2</v>
      </c>
      <c r="N49" s="16">
        <f t="shared" si="107"/>
        <v>0.27123757734293635</v>
      </c>
      <c r="O49" s="16">
        <f t="shared" si="107"/>
        <v>-0.19601153050173226</v>
      </c>
      <c r="P49" s="16">
        <f t="shared" si="107"/>
        <v>-0.35176123311662344</v>
      </c>
      <c r="Q49" s="16">
        <f t="shared" si="107"/>
        <v>-0.66326063834640336</v>
      </c>
      <c r="R49" s="16">
        <f t="shared" si="107"/>
        <v>0.34045966739399963</v>
      </c>
      <c r="S49" s="16">
        <f t="shared" si="107"/>
        <v>0.27123757734293635</v>
      </c>
      <c r="T49" s="16">
        <f t="shared" si="107"/>
        <v>0.49620937000889082</v>
      </c>
      <c r="U49" s="16">
        <f t="shared" si="107"/>
        <v>0.34045966739399963</v>
      </c>
      <c r="V49" s="16">
        <f t="shared" si="107"/>
        <v>2.8960262164219756E-2</v>
      </c>
      <c r="W49" s="16">
        <f t="shared" si="107"/>
        <v>-5.6507828613118916E-3</v>
      </c>
      <c r="X49" s="16">
        <f t="shared" si="107"/>
        <v>0.46159832498335918</v>
      </c>
      <c r="Y49" s="16">
        <f t="shared" si="107"/>
        <v>0.92884743282803028</v>
      </c>
      <c r="Z49" s="16">
        <f t="shared" si="107"/>
        <v>0.16740444226634388</v>
      </c>
      <c r="AA49" s="16">
        <f t="shared" si="107"/>
        <v>0.63465355011101499</v>
      </c>
      <c r="AB49" s="16">
        <f t="shared" si="107"/>
        <v>0.49620937000889082</v>
      </c>
      <c r="AC49" s="16">
        <f t="shared" si="107"/>
        <v>0.15009891975357928</v>
      </c>
      <c r="AD49" s="16">
        <f t="shared" si="107"/>
        <v>0.56543146005995171</v>
      </c>
      <c r="AE49" s="16">
        <f t="shared" si="107"/>
        <v>0.21932100980464012</v>
      </c>
      <c r="AF49" s="16">
        <f t="shared" si="107"/>
        <v>0.61734802759824792</v>
      </c>
      <c r="AG49" s="16">
        <f t="shared" si="107"/>
        <v>2.8960262164219756E-2</v>
      </c>
      <c r="AH49" s="16">
        <f t="shared" si="107"/>
        <v>0.3923762349322959</v>
      </c>
      <c r="AI49" s="16">
        <f t="shared" ref="AI49:BN49" si="108">(AI9-$CW$9)/$CY$9</f>
        <v>-5.6507828613118916E-3</v>
      </c>
      <c r="AJ49" s="16">
        <f t="shared" si="108"/>
        <v>-0.59403854829534253</v>
      </c>
      <c r="AK49" s="16">
        <f t="shared" si="108"/>
        <v>-0.76709377342299834</v>
      </c>
      <c r="AL49" s="16">
        <f t="shared" si="108"/>
        <v>-1.2170373587549024</v>
      </c>
      <c r="AM49" s="16">
        <f t="shared" si="108"/>
        <v>-2.3072852770591332</v>
      </c>
      <c r="AN49" s="16">
        <f t="shared" si="108"/>
        <v>-3.0341172225952882</v>
      </c>
      <c r="AO49" s="16">
        <f t="shared" si="108"/>
        <v>-2.9302840875186944</v>
      </c>
      <c r="AP49" s="16">
        <f t="shared" si="108"/>
        <v>-2.8264509524421007</v>
      </c>
      <c r="AQ49" s="16">
        <f t="shared" si="108"/>
        <v>-1.9438693042910571</v>
      </c>
      <c r="AR49" s="16">
        <f t="shared" si="108"/>
        <v>-1.5804533315229796</v>
      </c>
      <c r="AS49" s="16">
        <f t="shared" si="108"/>
        <v>-0.87092690849959076</v>
      </c>
      <c r="AT49" s="16">
        <f t="shared" si="108"/>
        <v>-0.66326063834640336</v>
      </c>
      <c r="AU49" s="16">
        <f t="shared" si="108"/>
        <v>-0.69787168337193495</v>
      </c>
      <c r="AV49" s="16">
        <f t="shared" si="108"/>
        <v>-0.83631586347405917</v>
      </c>
      <c r="AW49" s="16">
        <f t="shared" si="108"/>
        <v>-0.21331705301449932</v>
      </c>
      <c r="AX49" s="16">
        <f t="shared" si="108"/>
        <v>-0.17870600798896766</v>
      </c>
      <c r="AY49" s="16">
        <f t="shared" si="108"/>
        <v>-0.14409496296343602</v>
      </c>
      <c r="AZ49" s="16">
        <f t="shared" si="108"/>
        <v>6.3571307189751403E-2</v>
      </c>
      <c r="BA49" s="16">
        <f t="shared" si="108"/>
        <v>0.35776518990676426</v>
      </c>
      <c r="BB49" s="16">
        <f t="shared" si="108"/>
        <v>0.28854309985570342</v>
      </c>
      <c r="BC49" s="16">
        <f t="shared" si="108"/>
        <v>0.32315414488123506</v>
      </c>
      <c r="BD49" s="16">
        <f t="shared" si="108"/>
        <v>0.21932100980464012</v>
      </c>
      <c r="BE49" s="16">
        <f t="shared" si="108"/>
        <v>0.4789038474961238</v>
      </c>
      <c r="BF49" s="16">
        <f t="shared" si="108"/>
        <v>0.3923762349322959</v>
      </c>
      <c r="BG49" s="16">
        <f t="shared" si="108"/>
        <v>0.35776518990676426</v>
      </c>
      <c r="BH49" s="16">
        <f t="shared" si="108"/>
        <v>0.23662653231740718</v>
      </c>
      <c r="BI49" s="16">
        <f t="shared" si="108"/>
        <v>0.3923762349322959</v>
      </c>
      <c r="BJ49" s="16">
        <f t="shared" si="108"/>
        <v>0.61734802759824792</v>
      </c>
      <c r="BK49" s="16">
        <f t="shared" si="108"/>
        <v>0.16740444226634388</v>
      </c>
      <c r="BL49" s="16">
        <f t="shared" si="108"/>
        <v>0.23662653231740718</v>
      </c>
      <c r="BM49" s="16">
        <f t="shared" si="108"/>
        <v>0.32315414488123506</v>
      </c>
      <c r="BN49" s="16">
        <f t="shared" si="108"/>
        <v>0.27123757734293635</v>
      </c>
      <c r="BO49" s="16">
        <f t="shared" ref="BO49:CG49" si="109">(BO9-$CW$9)/$CY$9</f>
        <v>0.35776518990676426</v>
      </c>
      <c r="BP49" s="16">
        <f t="shared" si="109"/>
        <v>0.42698727995782754</v>
      </c>
      <c r="BQ49" s="16">
        <f t="shared" si="109"/>
        <v>0.34045966739399963</v>
      </c>
      <c r="BR49" s="16">
        <f t="shared" si="109"/>
        <v>0.63465355011101499</v>
      </c>
      <c r="BS49" s="16">
        <f t="shared" si="109"/>
        <v>0.73848668518760741</v>
      </c>
      <c r="BT49" s="16">
        <f t="shared" si="109"/>
        <v>0.73848668518760741</v>
      </c>
      <c r="BU49" s="16">
        <f t="shared" si="109"/>
        <v>0.73848668518760741</v>
      </c>
      <c r="BV49" s="16">
        <f t="shared" si="109"/>
        <v>0.7730977302131391</v>
      </c>
      <c r="BW49" s="16">
        <f t="shared" si="109"/>
        <v>1.0153750453918582</v>
      </c>
      <c r="BX49" s="16">
        <f t="shared" si="109"/>
        <v>1.0499860904173874</v>
      </c>
      <c r="BY49" s="16">
        <f t="shared" si="109"/>
        <v>1.2576523605705747</v>
      </c>
      <c r="BZ49" s="16">
        <f t="shared" si="109"/>
        <v>0.99806952287909112</v>
      </c>
      <c r="CA49" s="16">
        <f t="shared" si="109"/>
        <v>1.2403468380578102</v>
      </c>
      <c r="CB49" s="16">
        <f t="shared" si="109"/>
        <v>1.188430270519514</v>
      </c>
      <c r="CC49" s="16">
        <f t="shared" si="109"/>
        <v>0.98076400036632649</v>
      </c>
      <c r="CD49" s="16">
        <f t="shared" si="109"/>
        <v>0.87693086528973163</v>
      </c>
      <c r="CE49" s="16">
        <f t="shared" si="109"/>
        <v>0.87693086528973163</v>
      </c>
      <c r="CF49" s="16">
        <f t="shared" si="109"/>
        <v>-0.2306225755272639</v>
      </c>
      <c r="CG49" s="16">
        <f t="shared" si="109"/>
        <v>0.20201548729187552</v>
      </c>
      <c r="CH49" s="16">
        <f t="shared" ref="CH49:CM49" si="110">(CH9-$CW$9)/$CY$9</f>
        <v>0.53082041503442001</v>
      </c>
      <c r="CI49" s="16">
        <f t="shared" si="110"/>
        <v>0.73848668518760741</v>
      </c>
      <c r="CJ49" s="16">
        <f t="shared" si="110"/>
        <v>0.79040325272590373</v>
      </c>
      <c r="CK49" s="16">
        <f t="shared" si="110"/>
        <v>0.92884743282803028</v>
      </c>
      <c r="CL49" s="16">
        <f t="shared" si="110"/>
        <v>1.1538192254939823</v>
      </c>
      <c r="CM49" s="16">
        <f t="shared" si="110"/>
        <v>0.96345847785355943</v>
      </c>
      <c r="CN49" s="16">
        <f t="shared" ref="CN49:CU49" si="111">(CN9-$CW$9)/$CY$9</f>
        <v>0.94615295534079491</v>
      </c>
      <c r="CO49" s="16">
        <f t="shared" si="111"/>
        <v>0.98076400036632649</v>
      </c>
      <c r="CP49" s="16">
        <f t="shared" si="111"/>
        <v>0.56543146005995171</v>
      </c>
      <c r="CQ49" s="16">
        <f t="shared" si="111"/>
        <v>0.46159832498335918</v>
      </c>
      <c r="CR49" s="65">
        <f t="shared" si="111"/>
        <v>0.63465355011101499</v>
      </c>
      <c r="CS49" s="65">
        <f t="shared" si="111"/>
        <v>0.46159832498335918</v>
      </c>
      <c r="CT49" s="65">
        <f t="shared" si="111"/>
        <v>0.3923762349322959</v>
      </c>
      <c r="CU49" s="65">
        <f t="shared" si="111"/>
        <v>0.23662653231740718</v>
      </c>
      <c r="CV49" s="65">
        <f t="shared" ref="CV49" si="112">(CV9-$CW$9)/$CY$9</f>
        <v>0.51351489252165539</v>
      </c>
      <c r="CW49" s="40"/>
      <c r="CX49" s="38"/>
      <c r="CY49" s="38"/>
    </row>
    <row r="50" spans="1:103" ht="15" customHeight="1" x14ac:dyDescent="0.25">
      <c r="A50" s="55" t="s">
        <v>138</v>
      </c>
      <c r="B50" s="54" t="s">
        <v>16</v>
      </c>
      <c r="G50" s="16">
        <f t="shared" ref="G50:AL50" si="113">-(G10-$CW$10)/$CY$10</f>
        <v>-1.9143991624289383</v>
      </c>
      <c r="H50" s="16">
        <f t="shared" si="113"/>
        <v>-1.6859931022643755</v>
      </c>
      <c r="I50" s="16">
        <f t="shared" si="113"/>
        <v>-0.77236886160612428</v>
      </c>
      <c r="J50" s="16">
        <f t="shared" si="113"/>
        <v>-0.88657189168840567</v>
      </c>
      <c r="K50" s="16">
        <f t="shared" si="113"/>
        <v>-0.75333502325907731</v>
      </c>
      <c r="L50" s="16">
        <f t="shared" si="113"/>
        <v>-0.25845522623585804</v>
      </c>
      <c r="M50" s="16">
        <f t="shared" si="113"/>
        <v>0.57903366103420562</v>
      </c>
      <c r="N50" s="16">
        <f t="shared" si="113"/>
        <v>0.35062760086964262</v>
      </c>
      <c r="O50" s="16">
        <f t="shared" si="113"/>
        <v>-0.14425219615357662</v>
      </c>
      <c r="P50" s="16">
        <f t="shared" si="113"/>
        <v>-0.54396280144156151</v>
      </c>
      <c r="Q50" s="16">
        <f t="shared" si="113"/>
        <v>0.31255992417554895</v>
      </c>
      <c r="R50" s="16">
        <f t="shared" si="113"/>
        <v>0.48386446929897109</v>
      </c>
      <c r="S50" s="16">
        <f t="shared" si="113"/>
        <v>-0.23942138788881098</v>
      </c>
      <c r="T50" s="16">
        <f t="shared" si="113"/>
        <v>2.7052348969845482E-2</v>
      </c>
      <c r="U50" s="16">
        <f t="shared" si="113"/>
        <v>0.693236691116487</v>
      </c>
      <c r="V50" s="16">
        <f t="shared" si="113"/>
        <v>0.80743972119876839</v>
      </c>
      <c r="W50" s="16">
        <f t="shared" si="113"/>
        <v>0.35062760086964262</v>
      </c>
      <c r="X50" s="16">
        <f t="shared" si="113"/>
        <v>0.693236691116487</v>
      </c>
      <c r="Y50" s="16">
        <f t="shared" si="113"/>
        <v>1.3213533565690347</v>
      </c>
      <c r="Z50" s="16">
        <f t="shared" si="113"/>
        <v>1.5497594167335973</v>
      </c>
      <c r="AA50" s="16">
        <f t="shared" si="113"/>
        <v>1.2452180031808471</v>
      </c>
      <c r="AB50" s="16">
        <f t="shared" si="113"/>
        <v>1.3784548716101754</v>
      </c>
      <c r="AC50" s="16">
        <f t="shared" si="113"/>
        <v>1.7400978002040663</v>
      </c>
      <c r="AD50" s="16">
        <f t="shared" si="113"/>
        <v>1.7400978002040663</v>
      </c>
      <c r="AE50" s="16">
        <f t="shared" si="113"/>
        <v>1.4545902249983629</v>
      </c>
      <c r="AF50" s="16">
        <f t="shared" si="113"/>
        <v>1.5307255783865508</v>
      </c>
      <c r="AG50" s="16">
        <f t="shared" si="113"/>
        <v>1.606860931774738</v>
      </c>
      <c r="AH50" s="16">
        <f t="shared" si="113"/>
        <v>1.2071503264867534</v>
      </c>
      <c r="AI50" s="16">
        <f t="shared" si="113"/>
        <v>-3.0049166071295215E-2</v>
      </c>
      <c r="AJ50" s="16">
        <f t="shared" si="113"/>
        <v>-0.86753805334135869</v>
      </c>
      <c r="AK50" s="16">
        <f t="shared" si="113"/>
        <v>-0.84850421499431206</v>
      </c>
      <c r="AL50" s="16">
        <f t="shared" si="113"/>
        <v>-1.5527562338350474</v>
      </c>
      <c r="AM50" s="16">
        <f t="shared" ref="AM50:BR50" si="114">-(AM10-$CW$10)/$CY$10</f>
        <v>-2.180872899287595</v>
      </c>
      <c r="AN50" s="16">
        <f t="shared" si="114"/>
        <v>-2.2950759293698764</v>
      </c>
      <c r="AO50" s="16">
        <f t="shared" si="114"/>
        <v>-2.180872899287595</v>
      </c>
      <c r="AP50" s="16">
        <f t="shared" si="114"/>
        <v>-2.2950759293698764</v>
      </c>
      <c r="AQ50" s="16">
        <f t="shared" si="114"/>
        <v>-2.1618390609405478</v>
      </c>
      <c r="AR50" s="16">
        <f t="shared" si="114"/>
        <v>-2.0857037075523603</v>
      </c>
      <c r="AS50" s="16">
        <f t="shared" si="114"/>
        <v>-1.438553203752766</v>
      </c>
      <c r="AT50" s="16">
        <f t="shared" si="114"/>
        <v>-1.4956547187939067</v>
      </c>
      <c r="AU50" s="16">
        <f t="shared" si="114"/>
        <v>-1.4575870420998127</v>
      </c>
      <c r="AV50" s="16">
        <f t="shared" si="114"/>
        <v>-1.0959441135059214</v>
      </c>
      <c r="AW50" s="16">
        <f t="shared" si="114"/>
        <v>-0.31555674127699873</v>
      </c>
      <c r="AX50" s="16">
        <f t="shared" si="114"/>
        <v>-0.3536244179710924</v>
      </c>
      <c r="AY50" s="16">
        <f t="shared" si="114"/>
        <v>-0.6010643164827022</v>
      </c>
      <c r="AZ50" s="16">
        <f t="shared" si="114"/>
        <v>-0.14425219615357662</v>
      </c>
      <c r="BA50" s="16">
        <f t="shared" si="114"/>
        <v>0.17932305574622054</v>
      </c>
      <c r="BB50" s="16">
        <f t="shared" si="114"/>
        <v>-4.9083004418342249E-2</v>
      </c>
      <c r="BC50" s="16">
        <f t="shared" si="114"/>
        <v>-0.48686128640042081</v>
      </c>
      <c r="BD50" s="16">
        <f t="shared" si="114"/>
        <v>-8.7150681112435915E-2</v>
      </c>
      <c r="BE50" s="16">
        <f t="shared" si="114"/>
        <v>4.608618731689252E-2</v>
      </c>
      <c r="BF50" s="16">
        <f t="shared" si="114"/>
        <v>-8.7150681112435915E-2</v>
      </c>
      <c r="BG50" s="16">
        <f t="shared" si="114"/>
        <v>-0.27748906458290507</v>
      </c>
      <c r="BH50" s="16">
        <f t="shared" si="114"/>
        <v>-6.8116842765388874E-2</v>
      </c>
      <c r="BI50" s="16">
        <f t="shared" si="114"/>
        <v>0.33159376252259604</v>
      </c>
      <c r="BJ50" s="16">
        <f t="shared" si="114"/>
        <v>4.608618731689252E-2</v>
      </c>
      <c r="BK50" s="16">
        <f t="shared" si="114"/>
        <v>-0.3536244179710924</v>
      </c>
      <c r="BL50" s="16">
        <f t="shared" si="114"/>
        <v>-0.44879360970632715</v>
      </c>
      <c r="BM50" s="16">
        <f t="shared" si="114"/>
        <v>-4.9083004418342249E-2</v>
      </c>
      <c r="BN50" s="16">
        <f t="shared" si="114"/>
        <v>-0.71526734656498359</v>
      </c>
      <c r="BO50" s="16">
        <f t="shared" si="114"/>
        <v>-0.99696815410127793</v>
      </c>
      <c r="BP50" s="16">
        <f t="shared" si="114"/>
        <v>-1.0407459822994858</v>
      </c>
      <c r="BQ50" s="16">
        <f t="shared" si="114"/>
        <v>-0.75523840709378187</v>
      </c>
      <c r="BR50" s="16">
        <f t="shared" si="114"/>
        <v>-0.66577936686266159</v>
      </c>
      <c r="BS50" s="16">
        <f t="shared" ref="BS50:CG50" si="115">-(BS10-$CW$10)/$CY$10</f>
        <v>-0.53254249843333357</v>
      </c>
      <c r="BT50" s="16">
        <f t="shared" si="115"/>
        <v>-2.2435630732476484E-2</v>
      </c>
      <c r="BU50" s="16">
        <f t="shared" si="115"/>
        <v>0.49909153997660854</v>
      </c>
      <c r="BV50" s="16">
        <f t="shared" si="115"/>
        <v>0.58474381253831964</v>
      </c>
      <c r="BW50" s="16">
        <f t="shared" si="115"/>
        <v>0.59997088321595704</v>
      </c>
      <c r="BX50" s="16">
        <f t="shared" si="115"/>
        <v>0.84170063022345276</v>
      </c>
      <c r="BY50" s="16">
        <f t="shared" si="115"/>
        <v>1.1481454276109078</v>
      </c>
      <c r="BZ50" s="16">
        <f t="shared" si="115"/>
        <v>1.079623609561539</v>
      </c>
      <c r="CA50" s="16">
        <f t="shared" si="115"/>
        <v>1.2204740133296861</v>
      </c>
      <c r="CB50" s="16">
        <f t="shared" si="115"/>
        <v>1.1119811347515187</v>
      </c>
      <c r="CC50" s="16">
        <f t="shared" si="115"/>
        <v>1.0643965388839016</v>
      </c>
      <c r="CD50" s="16">
        <f t="shared" si="115"/>
        <v>0.67229946893473547</v>
      </c>
      <c r="CE50" s="16">
        <f t="shared" si="115"/>
        <v>0.48767123696838044</v>
      </c>
      <c r="CF50" s="16">
        <f t="shared" si="115"/>
        <v>0.32588361101848184</v>
      </c>
      <c r="CG50" s="16">
        <f t="shared" si="115"/>
        <v>0.31636669184495814</v>
      </c>
      <c r="CH50" s="16">
        <f t="shared" ref="CH50:CM50" si="116">-(CH10-$CW$10)/$CY$10</f>
        <v>0.44199002493546824</v>
      </c>
      <c r="CI50" s="16">
        <f t="shared" si="116"/>
        <v>0.23452118695265667</v>
      </c>
      <c r="CJ50" s="16">
        <f t="shared" si="116"/>
        <v>0.32588361101848184</v>
      </c>
      <c r="CK50" s="16">
        <f t="shared" si="116"/>
        <v>0.70085022645530581</v>
      </c>
      <c r="CL50" s="16">
        <f t="shared" si="116"/>
        <v>0.67991300427355439</v>
      </c>
      <c r="CM50" s="16">
        <f t="shared" si="116"/>
        <v>0.58284042870361485</v>
      </c>
      <c r="CN50" s="16">
        <f t="shared" ref="CN50:CU50" si="117">-(CN10-$CW$10)/$CY$10</f>
        <v>0.76746866066996999</v>
      </c>
      <c r="CO50" s="16">
        <f t="shared" si="117"/>
        <v>0.83218371104992916</v>
      </c>
      <c r="CP50" s="16">
        <f t="shared" si="117"/>
        <v>0.58474381253831975</v>
      </c>
      <c r="CQ50" s="16">
        <f t="shared" si="117"/>
        <v>0.22500426777913335</v>
      </c>
      <c r="CR50" s="16">
        <f t="shared" si="117"/>
        <v>0.40963249974548793</v>
      </c>
      <c r="CS50" s="16">
        <f t="shared" si="117"/>
        <v>0.82457017571111069</v>
      </c>
      <c r="CT50" s="16">
        <f t="shared" si="117"/>
        <v>0.62281148923241347</v>
      </c>
      <c r="CU50" s="16">
        <f t="shared" si="117"/>
        <v>0.15838583356446934</v>
      </c>
      <c r="CV50" s="16">
        <f t="shared" ref="CV50" si="118">-(CV10-$CW$10)/$CY$10</f>
        <v>0.21739073244031462</v>
      </c>
      <c r="CW50" s="1"/>
      <c r="CX50" s="38"/>
      <c r="CY50" s="38"/>
    </row>
    <row r="51" spans="1:103" ht="15" customHeight="1" x14ac:dyDescent="0.25">
      <c r="A51" s="55" t="s">
        <v>139</v>
      </c>
      <c r="B51" s="54" t="s">
        <v>17</v>
      </c>
      <c r="S51" s="16">
        <f t="shared" ref="S51:AX51" si="119">-(S11-$CW$11)/$CY$11</f>
        <v>0.11943698784970182</v>
      </c>
      <c r="T51" s="16">
        <f t="shared" si="119"/>
        <v>0.53809613591220873</v>
      </c>
      <c r="U51" s="16">
        <f t="shared" si="119"/>
        <v>0.70555979513721145</v>
      </c>
      <c r="V51" s="16">
        <f t="shared" si="119"/>
        <v>0.70555979513721145</v>
      </c>
      <c r="W51" s="16">
        <f t="shared" si="119"/>
        <v>0.95675528397471554</v>
      </c>
      <c r="X51" s="16">
        <f t="shared" si="119"/>
        <v>0.37063247668720595</v>
      </c>
      <c r="Y51" s="16">
        <f t="shared" si="119"/>
        <v>1.2079507728122196</v>
      </c>
      <c r="Z51" s="16">
        <f t="shared" si="119"/>
        <v>1.5428780912622251</v>
      </c>
      <c r="AA51" s="16">
        <f t="shared" si="119"/>
        <v>0.87302345436221418</v>
      </c>
      <c r="AB51" s="16">
        <f t="shared" si="119"/>
        <v>1.2079507728122196</v>
      </c>
      <c r="AC51" s="16">
        <f t="shared" si="119"/>
        <v>1.291682602424721</v>
      </c>
      <c r="AD51" s="16">
        <f t="shared" si="119"/>
        <v>1.5428780912622251</v>
      </c>
      <c r="AE51" s="16">
        <f t="shared" si="119"/>
        <v>1.4591462616497237</v>
      </c>
      <c r="AF51" s="16">
        <f t="shared" si="119"/>
        <v>1.291682602424721</v>
      </c>
      <c r="AG51" s="16">
        <f t="shared" si="119"/>
        <v>1.3754144320372224</v>
      </c>
      <c r="AH51" s="16">
        <f t="shared" si="119"/>
        <v>0.95675528397471554</v>
      </c>
      <c r="AI51" s="16">
        <f t="shared" si="119"/>
        <v>0.11943698784970182</v>
      </c>
      <c r="AJ51" s="16">
        <f t="shared" si="119"/>
        <v>-0.38295398982530643</v>
      </c>
      <c r="AK51" s="16">
        <f t="shared" si="119"/>
        <v>-0.71788130827531194</v>
      </c>
      <c r="AL51" s="16">
        <f t="shared" si="119"/>
        <v>-1.7226632636253285</v>
      </c>
      <c r="AM51" s="16">
        <f t="shared" si="119"/>
        <v>-2.6437133893628437</v>
      </c>
      <c r="AN51" s="16">
        <f t="shared" si="119"/>
        <v>-2.8949088782003476</v>
      </c>
      <c r="AO51" s="16">
        <f t="shared" si="119"/>
        <v>-2.4762497301378406</v>
      </c>
      <c r="AP51" s="16">
        <f t="shared" si="119"/>
        <v>-2.3925179005253394</v>
      </c>
      <c r="AQ51" s="16">
        <f t="shared" si="119"/>
        <v>-2.3925179005253394</v>
      </c>
      <c r="AR51" s="16">
        <f t="shared" si="119"/>
        <v>-1.2202722859503201</v>
      </c>
      <c r="AS51" s="16">
        <f t="shared" si="119"/>
        <v>-0.63414947866281057</v>
      </c>
      <c r="AT51" s="16">
        <f t="shared" si="119"/>
        <v>-1.1365404563378187</v>
      </c>
      <c r="AU51" s="16">
        <f t="shared" si="119"/>
        <v>-1.4714677747878242</v>
      </c>
      <c r="AV51" s="16">
        <f t="shared" si="119"/>
        <v>-0.96907679711281602</v>
      </c>
      <c r="AW51" s="16">
        <f t="shared" si="119"/>
        <v>-0.63414947866281057</v>
      </c>
      <c r="AX51" s="16">
        <f t="shared" si="119"/>
        <v>-0.46668581943780779</v>
      </c>
      <c r="AY51" s="16">
        <f t="shared" ref="AY51:CE51" si="120">-(AY11-$CW$11)/$CY$11</f>
        <v>-0.8016131378878133</v>
      </c>
      <c r="AZ51" s="16">
        <f t="shared" si="120"/>
        <v>-0.71788130827531194</v>
      </c>
      <c r="BA51" s="16">
        <f t="shared" si="120"/>
        <v>-0.21549033060030368</v>
      </c>
      <c r="BB51" s="16">
        <f t="shared" si="120"/>
        <v>-0.29922216021280507</v>
      </c>
      <c r="BC51" s="16">
        <f t="shared" si="120"/>
        <v>-0.46668581943780779</v>
      </c>
      <c r="BD51" s="16">
        <f t="shared" si="120"/>
        <v>-0.8016131378878133</v>
      </c>
      <c r="BE51" s="16">
        <f t="shared" si="120"/>
        <v>-0.13175850098780231</v>
      </c>
      <c r="BF51" s="16">
        <f t="shared" si="120"/>
        <v>-4.8026671375300929E-2</v>
      </c>
      <c r="BG51" s="16">
        <f t="shared" si="120"/>
        <v>3.5705158237200441E-2</v>
      </c>
      <c r="BH51" s="16">
        <f t="shared" si="120"/>
        <v>-0.13175850098780231</v>
      </c>
      <c r="BI51" s="16">
        <f t="shared" si="120"/>
        <v>0.11943698784970182</v>
      </c>
      <c r="BJ51" s="16">
        <f t="shared" si="120"/>
        <v>-0.13175850098780231</v>
      </c>
      <c r="BK51" s="16">
        <f t="shared" si="120"/>
        <v>-0.21549033060030368</v>
      </c>
      <c r="BL51" s="16">
        <f t="shared" si="120"/>
        <v>-0.29922216021280507</v>
      </c>
      <c r="BM51" s="16">
        <f t="shared" si="120"/>
        <v>-0.29922216021280507</v>
      </c>
      <c r="BN51" s="16">
        <f t="shared" si="120"/>
        <v>-0.21549033060030368</v>
      </c>
      <c r="BO51" s="16">
        <f t="shared" si="120"/>
        <v>-0.46668581943780779</v>
      </c>
      <c r="BP51" s="16">
        <f t="shared" si="120"/>
        <v>-0.38295398982530643</v>
      </c>
      <c r="BQ51" s="16">
        <f t="shared" si="120"/>
        <v>-0.13175850098780231</v>
      </c>
      <c r="BR51" s="16">
        <f t="shared" si="120"/>
        <v>-0.13175850098780231</v>
      </c>
      <c r="BS51" s="16">
        <f t="shared" si="120"/>
        <v>3.5705158237200441E-2</v>
      </c>
      <c r="BT51" s="16">
        <f t="shared" si="120"/>
        <v>0.20316881746220319</v>
      </c>
      <c r="BU51" s="16">
        <f t="shared" si="120"/>
        <v>0.37063247668720595</v>
      </c>
      <c r="BV51" s="16">
        <f t="shared" si="120"/>
        <v>0.70555979513721145</v>
      </c>
      <c r="BW51" s="16">
        <f t="shared" si="120"/>
        <v>0.62182796552471009</v>
      </c>
      <c r="BX51" s="16">
        <f t="shared" si="120"/>
        <v>0.78929162474971282</v>
      </c>
      <c r="BY51" s="16">
        <f t="shared" si="120"/>
        <v>1.0404871135872169</v>
      </c>
      <c r="BZ51" s="16">
        <f t="shared" si="120"/>
        <v>0.95675528397471554</v>
      </c>
      <c r="CA51" s="16">
        <f t="shared" si="120"/>
        <v>0.95675528397471554</v>
      </c>
      <c r="CB51" s="16">
        <f t="shared" si="120"/>
        <v>0.89814300324596463</v>
      </c>
      <c r="CC51" s="16">
        <f t="shared" si="120"/>
        <v>0.52134976998970817</v>
      </c>
      <c r="CD51" s="16">
        <f t="shared" si="120"/>
        <v>0.2785274641134543</v>
      </c>
      <c r="CE51" s="16">
        <f t="shared" si="120"/>
        <v>0.42087157445470685</v>
      </c>
      <c r="CF51" s="16">
        <f t="shared" ref="CF51:CK51" si="121">-(CF11-$CW$11)/$CY$11</f>
        <v>1.8958792314699931E-2</v>
      </c>
      <c r="CG51" s="16">
        <f t="shared" si="121"/>
        <v>0.26178109819095441</v>
      </c>
      <c r="CH51" s="16">
        <f t="shared" si="121"/>
        <v>0.49623022110595799</v>
      </c>
      <c r="CI51" s="16">
        <f t="shared" si="121"/>
        <v>0.31202019595845476</v>
      </c>
      <c r="CJ51" s="16">
        <f t="shared" si="121"/>
        <v>0.70555979513721145</v>
      </c>
      <c r="CK51" s="16">
        <f t="shared" si="121"/>
        <v>1.1577116750447187</v>
      </c>
      <c r="CL51" s="16">
        <f t="shared" ref="CL51:CU51" si="122">-(CL11-$CW$11)/$CY$11</f>
        <v>1.0069943817422164</v>
      </c>
      <c r="CM51" s="16">
        <f t="shared" si="122"/>
        <v>1.1270100041868019</v>
      </c>
      <c r="CN51" s="16">
        <f t="shared" si="122"/>
        <v>1.2749362365022208</v>
      </c>
      <c r="CO51" s="16">
        <f t="shared" si="122"/>
        <v>0.92884467410388183</v>
      </c>
      <c r="CP51" s="16">
        <f t="shared" si="122"/>
        <v>0.23107942733303719</v>
      </c>
      <c r="CQ51" s="16">
        <f t="shared" si="122"/>
        <v>-0.30759534317405529</v>
      </c>
      <c r="CR51" s="16">
        <f t="shared" si="122"/>
        <v>-0.57274613694697674</v>
      </c>
      <c r="CS51" s="16">
        <f t="shared" si="122"/>
        <v>-0.49180536832155736</v>
      </c>
      <c r="CT51" s="16">
        <f t="shared" si="122"/>
        <v>-0.72904555222364475</v>
      </c>
      <c r="CU51" s="16">
        <f t="shared" si="122"/>
        <v>-0.96907679711281602</v>
      </c>
      <c r="CV51" s="16">
        <f t="shared" ref="CV51" si="123">-(CV11-$CW$11)/$CY$11</f>
        <v>-0.62577629570156024</v>
      </c>
      <c r="CW51" s="1"/>
      <c r="CX51" s="38"/>
      <c r="CY51" s="38"/>
    </row>
    <row r="52" spans="1:103" ht="15" customHeight="1" x14ac:dyDescent="0.25">
      <c r="A52" s="55" t="s">
        <v>140</v>
      </c>
      <c r="B52" s="54" t="s">
        <v>18</v>
      </c>
      <c r="S52" s="16">
        <f t="shared" ref="S52:AX52" si="124">-(S12-$CW$12)/$CY$12</f>
        <v>0.12903040957997028</v>
      </c>
      <c r="T52" s="16">
        <f t="shared" si="124"/>
        <v>-5.2119448891844486E-2</v>
      </c>
      <c r="U52" s="16">
        <f t="shared" si="124"/>
        <v>-0.27352483146850604</v>
      </c>
      <c r="V52" s="16">
        <f t="shared" si="124"/>
        <v>0.44101072139253922</v>
      </c>
      <c r="W52" s="16">
        <f t="shared" si="124"/>
        <v>0.51145788857602248</v>
      </c>
      <c r="X52" s="16">
        <f t="shared" si="124"/>
        <v>0.41081907831390341</v>
      </c>
      <c r="Y52" s="16">
        <f t="shared" si="124"/>
        <v>0.54164953165465834</v>
      </c>
      <c r="Z52" s="16">
        <f t="shared" si="124"/>
        <v>0.52152176960223451</v>
      </c>
      <c r="AA52" s="16">
        <f t="shared" si="124"/>
        <v>1.1052268691225249</v>
      </c>
      <c r="AB52" s="16">
        <f t="shared" si="124"/>
        <v>0.62216057986435369</v>
      </c>
      <c r="AC52" s="16">
        <f t="shared" si="124"/>
        <v>1.1656101552797966</v>
      </c>
      <c r="AD52" s="16">
        <f t="shared" si="124"/>
        <v>1.3568238947778226</v>
      </c>
      <c r="AE52" s="16">
        <f t="shared" si="124"/>
        <v>1.0850991070701013</v>
      </c>
      <c r="AF52" s="16">
        <f t="shared" si="124"/>
        <v>1.6486764445379682</v>
      </c>
      <c r="AG52" s="16">
        <f t="shared" si="124"/>
        <v>1.6486764445379682</v>
      </c>
      <c r="AH52" s="16">
        <f t="shared" si="124"/>
        <v>1.7493152548000872</v>
      </c>
      <c r="AI52" s="16">
        <f t="shared" si="124"/>
        <v>1.3467600137516109</v>
      </c>
      <c r="AJ52" s="16">
        <f t="shared" si="124"/>
        <v>0.73286327115268446</v>
      </c>
      <c r="AK52" s="16">
        <f t="shared" si="124"/>
        <v>-0.56537738122865189</v>
      </c>
      <c r="AL52" s="16">
        <f t="shared" si="124"/>
        <v>-1.1591463617751543</v>
      </c>
      <c r="AM52" s="16">
        <f t="shared" si="124"/>
        <v>-1.8837457956624113</v>
      </c>
      <c r="AN52" s="16">
        <f t="shared" si="124"/>
        <v>-2.0850234161866497</v>
      </c>
      <c r="AO52" s="16">
        <f t="shared" si="124"/>
        <v>-2.608345229549669</v>
      </c>
      <c r="AP52" s="16">
        <f t="shared" si="124"/>
        <v>-2.256109393632252</v>
      </c>
      <c r="AQ52" s="16">
        <f t="shared" si="124"/>
        <v>-2.4674508951827026</v>
      </c>
      <c r="AR52" s="16">
        <f t="shared" si="124"/>
        <v>-1.7629792233478689</v>
      </c>
      <c r="AS52" s="16">
        <f t="shared" si="124"/>
        <v>-1.5113821976925712</v>
      </c>
      <c r="AT52" s="16">
        <f t="shared" si="124"/>
        <v>-1.4711266735877238</v>
      </c>
      <c r="AU52" s="16">
        <f t="shared" si="124"/>
        <v>-2.2057899885011927</v>
      </c>
      <c r="AV52" s="16">
        <f t="shared" si="124"/>
        <v>-2.0045123679769543</v>
      </c>
      <c r="AW52" s="16">
        <f t="shared" si="124"/>
        <v>-1.199401885880002</v>
      </c>
      <c r="AX52" s="16">
        <f t="shared" si="124"/>
        <v>-1.5013183166663591</v>
      </c>
      <c r="AY52" s="16">
        <f t="shared" ref="AY52:CG52" si="125">-(AY12-$CW$12)/$CY$12</f>
        <v>-0.99812426535576371</v>
      </c>
      <c r="AZ52" s="16">
        <f t="shared" si="125"/>
        <v>-1.0987630756178828</v>
      </c>
      <c r="BA52" s="16">
        <f t="shared" si="125"/>
        <v>-0.29365259352093015</v>
      </c>
      <c r="BB52" s="16">
        <f t="shared" si="125"/>
        <v>-0.89748545509364464</v>
      </c>
      <c r="BC52" s="16">
        <f t="shared" si="125"/>
        <v>-0.39429140378304922</v>
      </c>
      <c r="BD52" s="16">
        <f t="shared" si="125"/>
        <v>-0.19301378325881105</v>
      </c>
      <c r="BE52" s="16">
        <f t="shared" si="125"/>
        <v>0.10890264752754618</v>
      </c>
      <c r="BF52" s="16">
        <f t="shared" si="125"/>
        <v>-0.19301378325881105</v>
      </c>
      <c r="BG52" s="16">
        <f t="shared" si="125"/>
        <v>-9.2374972996691979E-2</v>
      </c>
      <c r="BH52" s="16">
        <f t="shared" si="125"/>
        <v>0.10890264752754618</v>
      </c>
      <c r="BI52" s="16">
        <f t="shared" si="125"/>
        <v>-0.19301378325881105</v>
      </c>
      <c r="BJ52" s="16">
        <f t="shared" si="125"/>
        <v>-9.2374972996691979E-2</v>
      </c>
      <c r="BK52" s="16">
        <f t="shared" si="125"/>
        <v>-0.19301378325881105</v>
      </c>
      <c r="BL52" s="16">
        <f t="shared" si="125"/>
        <v>-0.19301378325881105</v>
      </c>
      <c r="BM52" s="16">
        <f t="shared" si="125"/>
        <v>-9.2374972996691979E-2</v>
      </c>
      <c r="BN52" s="16">
        <f t="shared" si="125"/>
        <v>-0.39429140378304922</v>
      </c>
      <c r="BO52" s="16">
        <f t="shared" si="125"/>
        <v>8.2638372654271035E-3</v>
      </c>
      <c r="BP52" s="16">
        <f t="shared" si="125"/>
        <v>8.2638372654271035E-3</v>
      </c>
      <c r="BQ52" s="16">
        <f t="shared" si="125"/>
        <v>0.31018026805178434</v>
      </c>
      <c r="BR52" s="16">
        <f t="shared" si="125"/>
        <v>0.10890264752754618</v>
      </c>
      <c r="BS52" s="16">
        <f t="shared" si="125"/>
        <v>-0.14269437812775151</v>
      </c>
      <c r="BT52" s="16">
        <f t="shared" si="125"/>
        <v>0.32024414907799642</v>
      </c>
      <c r="BU52" s="16">
        <f t="shared" si="125"/>
        <v>0.36049967318284387</v>
      </c>
      <c r="BV52" s="16">
        <f t="shared" si="125"/>
        <v>0.60203281781192952</v>
      </c>
      <c r="BW52" s="16">
        <f t="shared" si="125"/>
        <v>0.47120236447117503</v>
      </c>
      <c r="BX52" s="16">
        <f t="shared" si="125"/>
        <v>0.6926077470478369</v>
      </c>
      <c r="BY52" s="16">
        <f t="shared" si="125"/>
        <v>0.77311879525753224</v>
      </c>
      <c r="BZ52" s="16">
        <f t="shared" si="125"/>
        <v>0.87375760551965131</v>
      </c>
      <c r="CA52" s="16">
        <f t="shared" si="125"/>
        <v>1.0649713450176774</v>
      </c>
      <c r="CB52" s="16">
        <f t="shared" si="125"/>
        <v>0.88382148654586301</v>
      </c>
      <c r="CC52" s="16">
        <f t="shared" si="125"/>
        <v>0.85362984346722726</v>
      </c>
      <c r="CD52" s="16">
        <f t="shared" si="125"/>
        <v>0.85362984346722726</v>
      </c>
      <c r="CE52" s="16">
        <f t="shared" si="125"/>
        <v>0.62216057986435369</v>
      </c>
      <c r="CF52" s="16">
        <f t="shared" si="125"/>
        <v>0.48126624549738672</v>
      </c>
      <c r="CG52" s="16">
        <f t="shared" si="125"/>
        <v>-4.2055567865632436E-2</v>
      </c>
      <c r="CH52" s="16">
        <f t="shared" ref="CH52:CM52" si="126">-(CH12-$CW$12)/$CY$12</f>
        <v>0.5315856506284462</v>
      </c>
      <c r="CI52" s="16">
        <f t="shared" si="126"/>
        <v>-7.2247210944268586E-2</v>
      </c>
      <c r="CJ52" s="16">
        <f t="shared" si="126"/>
        <v>0.57855042875076867</v>
      </c>
      <c r="CK52" s="16">
        <f t="shared" si="126"/>
        <v>0.65235222294298945</v>
      </c>
      <c r="CL52" s="16">
        <f t="shared" si="126"/>
        <v>0.63222446089056539</v>
      </c>
      <c r="CM52" s="16">
        <f t="shared" si="126"/>
        <v>0.73957252517015903</v>
      </c>
      <c r="CN52" s="16">
        <f t="shared" ref="CN52:CU52" si="127">-(CN12-$CW$12)/$CY$12</f>
        <v>0.98110566979924496</v>
      </c>
      <c r="CO52" s="16">
        <f t="shared" si="127"/>
        <v>0.81672894637111682</v>
      </c>
      <c r="CP52" s="16">
        <f t="shared" si="127"/>
        <v>0.88046685953712589</v>
      </c>
      <c r="CQ52" s="16">
        <f t="shared" si="127"/>
        <v>0.39740057027895392</v>
      </c>
      <c r="CR52" s="16">
        <f t="shared" si="127"/>
        <v>0.17934981471102912</v>
      </c>
      <c r="CS52" s="16">
        <f t="shared" si="127"/>
        <v>0.14915817163239367</v>
      </c>
      <c r="CT52" s="16">
        <f t="shared" si="127"/>
        <v>-0.38087289574810007</v>
      </c>
      <c r="CU52" s="16">
        <f t="shared" si="127"/>
        <v>-0.16282214018017491</v>
      </c>
      <c r="CV52" s="16">
        <f t="shared" ref="CV52" si="128">-(CV12-$CW$12)/$CY$12</f>
        <v>6.5292496413961579E-2</v>
      </c>
      <c r="CW52" s="1"/>
      <c r="CX52" s="38"/>
      <c r="CY52" s="38"/>
    </row>
    <row r="53" spans="1:103" x14ac:dyDescent="0.25">
      <c r="A53" s="55" t="s">
        <v>124</v>
      </c>
      <c r="B53" s="54" t="s">
        <v>19</v>
      </c>
      <c r="C53" s="16">
        <f t="shared" ref="C53:AH53" si="129">(C13-$CW$13)/$CY$13</f>
        <v>-2.2746949841653112</v>
      </c>
      <c r="D53" s="16">
        <f t="shared" si="129"/>
        <v>-0.8249182569835759</v>
      </c>
      <c r="E53" s="16">
        <f t="shared" si="129"/>
        <v>-0.9604114090566348</v>
      </c>
      <c r="F53" s="16">
        <f t="shared" si="129"/>
        <v>0.21160435637532715</v>
      </c>
      <c r="G53" s="16">
        <f t="shared" si="129"/>
        <v>-0.46247407518814249</v>
      </c>
      <c r="H53" s="16">
        <f t="shared" si="129"/>
        <v>-0.31681893670960326</v>
      </c>
      <c r="I53" s="16">
        <f t="shared" si="129"/>
        <v>0.44871737250318344</v>
      </c>
      <c r="J53" s="16">
        <f t="shared" si="129"/>
        <v>0.15063243794245246</v>
      </c>
      <c r="K53" s="16">
        <f t="shared" si="129"/>
        <v>0.5808231957744161</v>
      </c>
      <c r="L53" s="16">
        <f t="shared" si="129"/>
        <v>0.27596360361003247</v>
      </c>
      <c r="M53" s="16">
        <f t="shared" si="129"/>
        <v>0.48597798932327413</v>
      </c>
      <c r="N53" s="16">
        <f t="shared" si="129"/>
        <v>0.72309100545112892</v>
      </c>
      <c r="O53" s="16">
        <f t="shared" si="129"/>
        <v>0.91955607595706401</v>
      </c>
      <c r="P53" s="16">
        <f t="shared" si="129"/>
        <v>0.95681669277715609</v>
      </c>
      <c r="Q53" s="16">
        <f t="shared" si="129"/>
        <v>0.89245744554245221</v>
      </c>
      <c r="R53" s="16">
        <f t="shared" si="129"/>
        <v>1.0042392960027255</v>
      </c>
      <c r="S53" s="16">
        <f t="shared" si="129"/>
        <v>0.95681669277715609</v>
      </c>
      <c r="T53" s="16">
        <f t="shared" si="129"/>
        <v>1.0211759400118585</v>
      </c>
      <c r="U53" s="16">
        <f t="shared" si="129"/>
        <v>0.92633073356071804</v>
      </c>
      <c r="V53" s="16">
        <f t="shared" si="129"/>
        <v>0.88907011674062597</v>
      </c>
      <c r="W53" s="16">
        <f t="shared" si="129"/>
        <v>0.97714066558811385</v>
      </c>
      <c r="X53" s="16">
        <f t="shared" si="129"/>
        <v>1.0516618992282967</v>
      </c>
      <c r="Y53" s="16">
        <f t="shared" si="129"/>
        <v>1.1465071056794385</v>
      </c>
      <c r="Z53" s="16">
        <f t="shared" si="129"/>
        <v>1.319260874572588</v>
      </c>
      <c r="AA53" s="16">
        <f t="shared" si="129"/>
        <v>1.2582889561397119</v>
      </c>
      <c r="AB53" s="16">
        <f t="shared" si="129"/>
        <v>1.2786129289506727</v>
      </c>
      <c r="AC53" s="16">
        <f t="shared" si="129"/>
        <v>1.6105711515296666</v>
      </c>
      <c r="AD53" s="16">
        <f t="shared" si="129"/>
        <v>1.651219097151585</v>
      </c>
      <c r="AE53" s="16">
        <f t="shared" si="129"/>
        <v>1.8409095100538688</v>
      </c>
      <c r="AF53" s="16">
        <f t="shared" si="129"/>
        <v>1.3802327930054672</v>
      </c>
      <c r="AG53" s="16">
        <f t="shared" si="129"/>
        <v>1.1498944344812634</v>
      </c>
      <c r="AH53" s="16">
        <f t="shared" si="129"/>
        <v>0.68583038863103685</v>
      </c>
      <c r="AI53" s="16">
        <f t="shared" ref="AI53:BN53" si="130">(AI13-$CW$13)/$CY$13</f>
        <v>0.28612559001551136</v>
      </c>
      <c r="AJ53" s="16">
        <f t="shared" si="130"/>
        <v>-0.73684770813608658</v>
      </c>
      <c r="AK53" s="16">
        <f t="shared" si="130"/>
        <v>-1.0010593546785518</v>
      </c>
      <c r="AL53" s="16">
        <f t="shared" si="130"/>
        <v>-2.0680679272538942</v>
      </c>
      <c r="AM53" s="16">
        <f t="shared" si="130"/>
        <v>-3.6431758201032096</v>
      </c>
      <c r="AN53" s="16">
        <f t="shared" si="130"/>
        <v>-3.2129850622712475</v>
      </c>
      <c r="AO53" s="16">
        <f t="shared" si="130"/>
        <v>-2.9487734157287808</v>
      </c>
      <c r="AP53" s="16">
        <f t="shared" si="130"/>
        <v>-2.4711600546712478</v>
      </c>
      <c r="AQ53" s="16">
        <f t="shared" si="130"/>
        <v>-1.7767576502968188</v>
      </c>
      <c r="AR53" s="16">
        <f t="shared" si="130"/>
        <v>-0.79104496896531007</v>
      </c>
      <c r="AS53" s="16">
        <f t="shared" si="130"/>
        <v>-0.37101619753882681</v>
      </c>
      <c r="AT53" s="16">
        <f t="shared" si="130"/>
        <v>-0.20842441505115614</v>
      </c>
      <c r="AU53" s="16">
        <f t="shared" si="130"/>
        <v>-0.40150215675526491</v>
      </c>
      <c r="AV53" s="16">
        <f t="shared" si="130"/>
        <v>-0.17455112703289033</v>
      </c>
      <c r="AW53" s="16">
        <f t="shared" si="130"/>
        <v>9.3047848311402601E-2</v>
      </c>
      <c r="AX53" s="16">
        <f t="shared" si="130"/>
        <v>5.2399902689482768E-2</v>
      </c>
      <c r="AY53" s="16">
        <f t="shared" si="130"/>
        <v>8.3646282657409733E-3</v>
      </c>
      <c r="AZ53" s="16">
        <f t="shared" si="130"/>
        <v>9.9822505915055176E-2</v>
      </c>
      <c r="BA53" s="16">
        <f t="shared" si="130"/>
        <v>0.21499168517715489</v>
      </c>
      <c r="BB53" s="16">
        <f t="shared" si="130"/>
        <v>0.29628757642099168</v>
      </c>
      <c r="BC53" s="16">
        <f t="shared" si="130"/>
        <v>0.24209031559176666</v>
      </c>
      <c r="BD53" s="16">
        <f t="shared" si="130"/>
        <v>0.17773106835706279</v>
      </c>
      <c r="BE53" s="16">
        <f t="shared" si="130"/>
        <v>0.19466771236619712</v>
      </c>
      <c r="BF53" s="16">
        <f t="shared" si="130"/>
        <v>0.28273826121368506</v>
      </c>
      <c r="BG53" s="16">
        <f t="shared" si="130"/>
        <v>0.32338620683560199</v>
      </c>
      <c r="BH53" s="16">
        <f t="shared" si="130"/>
        <v>0.15401976674427728</v>
      </c>
      <c r="BI53" s="16">
        <f t="shared" si="130"/>
        <v>4.9012573887656473E-2</v>
      </c>
      <c r="BJ53" s="16">
        <f t="shared" si="130"/>
        <v>6.5949217896790827E-2</v>
      </c>
      <c r="BK53" s="16">
        <f t="shared" si="130"/>
        <v>-0.2050370862493284</v>
      </c>
      <c r="BL53" s="16">
        <f t="shared" si="130"/>
        <v>-8.6480578185403861E-2</v>
      </c>
      <c r="BM53" s="16">
        <f t="shared" si="130"/>
        <v>-5.1846869415670821E-3</v>
      </c>
      <c r="BN53" s="16">
        <f t="shared" si="130"/>
        <v>4.977299463913237E-3</v>
      </c>
      <c r="BO53" s="16">
        <f t="shared" ref="BO53:CG53" si="131">(BO13-$CW$13)/$CY$13</f>
        <v>2.530127227487243E-2</v>
      </c>
      <c r="BP53" s="16">
        <f t="shared" si="131"/>
        <v>0.17773106835706423</v>
      </c>
      <c r="BQ53" s="16">
        <f t="shared" si="131"/>
        <v>0.15401976674427728</v>
      </c>
      <c r="BR53" s="16">
        <f t="shared" si="131"/>
        <v>0.16418175314975761</v>
      </c>
      <c r="BS53" s="16">
        <f t="shared" si="131"/>
        <v>0.19466771236619712</v>
      </c>
      <c r="BT53" s="16">
        <f t="shared" si="131"/>
        <v>0.38774545407030586</v>
      </c>
      <c r="BU53" s="16">
        <f t="shared" si="131"/>
        <v>0.40468209807943734</v>
      </c>
      <c r="BV53" s="16">
        <f t="shared" si="131"/>
        <v>0.6011471685853752</v>
      </c>
      <c r="BW53" s="16">
        <f t="shared" si="131"/>
        <v>0.49275264692692666</v>
      </c>
      <c r="BX53" s="16">
        <f t="shared" si="131"/>
        <v>0.29628757642099168</v>
      </c>
      <c r="BY53" s="16">
        <f t="shared" si="131"/>
        <v>0.45549203010683459</v>
      </c>
      <c r="BZ53" s="16">
        <f t="shared" si="131"/>
        <v>0.5571118941616291</v>
      </c>
      <c r="CA53" s="16">
        <f t="shared" si="131"/>
        <v>0.36064682365569412</v>
      </c>
      <c r="CB53" s="16">
        <f t="shared" si="131"/>
        <v>0.17773106835706423</v>
      </c>
      <c r="CC53" s="16">
        <f t="shared" si="131"/>
        <v>0.19128038356436938</v>
      </c>
      <c r="CD53" s="16">
        <f t="shared" si="131"/>
        <v>0.22854100038446004</v>
      </c>
      <c r="CE53" s="16">
        <f t="shared" si="131"/>
        <v>8.9660519509574862E-2</v>
      </c>
      <c r="CF53" s="16">
        <f t="shared" si="131"/>
        <v>-2.2916316281744438</v>
      </c>
      <c r="CG53" s="16">
        <f t="shared" si="131"/>
        <v>-0.63184051527946572</v>
      </c>
      <c r="CH53" s="16">
        <f t="shared" ref="CH53:CM53" si="132">(CH13-$CW$13)/$CY$13</f>
        <v>-0.57425592564841588</v>
      </c>
      <c r="CI53" s="16">
        <f t="shared" si="132"/>
        <v>-0.9875100394712466</v>
      </c>
      <c r="CJ53" s="16">
        <f t="shared" si="132"/>
        <v>0.27257627480820473</v>
      </c>
      <c r="CK53" s="16">
        <f t="shared" si="132"/>
        <v>0.35725949485386638</v>
      </c>
      <c r="CL53" s="16">
        <f t="shared" si="132"/>
        <v>0.10659716351870777</v>
      </c>
      <c r="CM53" s="16">
        <f t="shared" si="132"/>
        <v>-0.13390318141097338</v>
      </c>
      <c r="CN53" s="16">
        <f t="shared" ref="CN53:CU53" si="133">(CN13-$CW$13)/$CY$13</f>
        <v>-0.61490387127033141</v>
      </c>
      <c r="CO53" s="16">
        <f t="shared" si="133"/>
        <v>-0.54038263763015149</v>
      </c>
      <c r="CP53" s="16">
        <f t="shared" si="133"/>
        <v>-0.76733366735252606</v>
      </c>
      <c r="CQ53" s="16">
        <f t="shared" si="133"/>
        <v>-0.509896678413712</v>
      </c>
      <c r="CR53" s="16">
        <f t="shared" si="133"/>
        <v>-0.60135455606302624</v>
      </c>
      <c r="CS53" s="16">
        <f t="shared" si="133"/>
        <v>-0.44892475998083442</v>
      </c>
      <c r="CT53" s="16">
        <f t="shared" si="133"/>
        <v>-0.509896678413712</v>
      </c>
      <c r="CU53" s="16">
        <f t="shared" si="133"/>
        <v>-0.24907236067307309</v>
      </c>
      <c r="CV53" s="16">
        <f t="shared" ref="CV53" si="134">(CV13-$CW$13)/$CY$13</f>
        <v>-0.23213571666394017</v>
      </c>
      <c r="CW53" s="40"/>
      <c r="CX53" s="38"/>
      <c r="CY53" s="38"/>
    </row>
    <row r="54" spans="1:103" x14ac:dyDescent="0.25">
      <c r="A54" s="55" t="s">
        <v>154</v>
      </c>
      <c r="B54" s="53" t="s">
        <v>151</v>
      </c>
      <c r="C54" s="16">
        <f t="shared" ref="C54:AH54" si="135">(C14-$CW$14)/$CY$14</f>
        <v>-1.8257049707050934</v>
      </c>
      <c r="D54" s="16">
        <f t="shared" si="135"/>
        <v>-1.8140046243978152</v>
      </c>
      <c r="E54" s="16">
        <f t="shared" si="135"/>
        <v>-1.7963773813545552</v>
      </c>
      <c r="F54" s="16">
        <f t="shared" si="135"/>
        <v>-1.7711161418681853</v>
      </c>
      <c r="G54" s="16">
        <f t="shared" si="135"/>
        <v>-1.7473701931330865</v>
      </c>
      <c r="H54" s="16">
        <f t="shared" si="135"/>
        <v>-1.7250819924625005</v>
      </c>
      <c r="I54" s="16">
        <f t="shared" si="135"/>
        <v>-1.700281094470188</v>
      </c>
      <c r="J54" s="16">
        <f t="shared" si="135"/>
        <v>-1.6481666011638354</v>
      </c>
      <c r="K54" s="16">
        <f t="shared" si="135"/>
        <v>-1.626511370047578</v>
      </c>
      <c r="L54" s="16">
        <f t="shared" si="135"/>
        <v>-1.6045876063931204</v>
      </c>
      <c r="M54" s="16">
        <f t="shared" si="135"/>
        <v>-1.5637131178999895</v>
      </c>
      <c r="N54" s="16">
        <f t="shared" si="135"/>
        <v>-1.5131330962404932</v>
      </c>
      <c r="O54" s="16">
        <f t="shared" si="135"/>
        <v>-1.4769195653746878</v>
      </c>
      <c r="P54" s="16">
        <f t="shared" si="135"/>
        <v>-1.4328418673187446</v>
      </c>
      <c r="Q54" s="16">
        <f t="shared" si="135"/>
        <v>-1.3797107865463498</v>
      </c>
      <c r="R54" s="16">
        <f t="shared" si="135"/>
        <v>-1.3239711039742998</v>
      </c>
      <c r="S54" s="16">
        <f t="shared" si="135"/>
        <v>-1.2600603598827407</v>
      </c>
      <c r="T54" s="16">
        <f t="shared" si="135"/>
        <v>-1.1823777327606473</v>
      </c>
      <c r="U54" s="16">
        <f t="shared" si="135"/>
        <v>-1.0921316190299193</v>
      </c>
      <c r="V54" s="16">
        <f t="shared" si="135"/>
        <v>-0.99799178349529372</v>
      </c>
      <c r="W54" s="16">
        <f t="shared" si="135"/>
        <v>-0.88509303207785173</v>
      </c>
      <c r="X54" s="16">
        <f t="shared" si="135"/>
        <v>-0.73053337544826469</v>
      </c>
      <c r="Y54" s="16">
        <f t="shared" si="135"/>
        <v>-0.55692708950207559</v>
      </c>
      <c r="Z54" s="16">
        <f t="shared" si="135"/>
        <v>-0.3422545061068985</v>
      </c>
      <c r="AA54" s="16">
        <f t="shared" si="135"/>
        <v>-0.16024698789417199</v>
      </c>
      <c r="AB54" s="16">
        <f t="shared" si="135"/>
        <v>3.6069478425488286E-2</v>
      </c>
      <c r="AC54" s="16">
        <f t="shared" si="135"/>
        <v>0.31202502321698355</v>
      </c>
      <c r="AD54" s="16">
        <f t="shared" si="135"/>
        <v>0.63566427443453377</v>
      </c>
      <c r="AE54" s="16">
        <f t="shared" si="135"/>
        <v>0.92067320194248015</v>
      </c>
      <c r="AF54" s="16">
        <f t="shared" si="135"/>
        <v>1.1901647849215937</v>
      </c>
      <c r="AG54" s="16">
        <f t="shared" si="135"/>
        <v>1.3681059532701516</v>
      </c>
      <c r="AH54" s="16">
        <f t="shared" si="135"/>
        <v>1.5438604995219392</v>
      </c>
      <c r="AI54" s="16">
        <f t="shared" ref="AI54:BN54" si="136">(AI14-$CW$14)/$CY$14</f>
        <v>1.6665223267925036</v>
      </c>
      <c r="AJ54" s="16">
        <f t="shared" si="136"/>
        <v>1.8325905207735116</v>
      </c>
      <c r="AK54" s="16">
        <f t="shared" si="136"/>
        <v>1.9650921474795418</v>
      </c>
      <c r="AL54" s="16">
        <f t="shared" si="136"/>
        <v>1.9606421797036588</v>
      </c>
      <c r="AM54" s="16">
        <f t="shared" si="136"/>
        <v>1.9034831108582668</v>
      </c>
      <c r="AN54" s="16">
        <f t="shared" si="136"/>
        <v>1.8237481279085033</v>
      </c>
      <c r="AO54" s="16">
        <f t="shared" si="136"/>
        <v>1.7704444190758371</v>
      </c>
      <c r="AP54" s="16">
        <f t="shared" si="136"/>
        <v>1.6705886766566724</v>
      </c>
      <c r="AQ54" s="16">
        <f t="shared" si="136"/>
        <v>1.5893575838512244</v>
      </c>
      <c r="AR54" s="16">
        <f t="shared" si="136"/>
        <v>1.2926674909315856</v>
      </c>
      <c r="AS54" s="16">
        <f t="shared" si="136"/>
        <v>1.2427396197220033</v>
      </c>
      <c r="AT54" s="16">
        <f t="shared" si="136"/>
        <v>1.1243167703758787</v>
      </c>
      <c r="AU54" s="16">
        <f t="shared" si="136"/>
        <v>1.0463847916111715</v>
      </c>
      <c r="AV54" s="16">
        <f t="shared" si="136"/>
        <v>0.98959015978190779</v>
      </c>
      <c r="AW54" s="16">
        <f t="shared" si="136"/>
        <v>0.97622107555867332</v>
      </c>
      <c r="AX54" s="16">
        <f t="shared" si="136"/>
        <v>0.88382670152234677</v>
      </c>
      <c r="AY54" s="16">
        <f t="shared" si="136"/>
        <v>0.71361543409482708</v>
      </c>
      <c r="AZ54" s="16">
        <f t="shared" si="136"/>
        <v>0.61966740751605798</v>
      </c>
      <c r="BA54" s="16">
        <f t="shared" si="136"/>
        <v>0.61005777882762191</v>
      </c>
      <c r="BB54" s="16">
        <f t="shared" si="136"/>
        <v>0.54317399592027871</v>
      </c>
      <c r="BC54" s="16">
        <f t="shared" si="136"/>
        <v>0.49980599100100603</v>
      </c>
      <c r="BD54" s="16">
        <f t="shared" si="136"/>
        <v>0.43472521227871919</v>
      </c>
      <c r="BE54" s="16">
        <f t="shared" si="136"/>
        <v>0.39810888260561411</v>
      </c>
      <c r="BF54" s="16">
        <f t="shared" si="136"/>
        <v>0.36318047174405099</v>
      </c>
      <c r="BG54" s="16">
        <f t="shared" si="136"/>
        <v>0.25526875317889131</v>
      </c>
      <c r="BH54" s="16">
        <f t="shared" si="136"/>
        <v>0.21982245813651374</v>
      </c>
      <c r="BI54" s="16">
        <f t="shared" si="136"/>
        <v>0.2161013643928876</v>
      </c>
      <c r="BJ54" s="16">
        <f t="shared" si="136"/>
        <v>0.15435806150251286</v>
      </c>
      <c r="BK54" s="16">
        <f t="shared" si="136"/>
        <v>0.13997238981323631</v>
      </c>
      <c r="BL54" s="16">
        <f t="shared" si="136"/>
        <v>0.12372617125214656</v>
      </c>
      <c r="BM54" s="16">
        <f t="shared" si="136"/>
        <v>0.11964064049239218</v>
      </c>
      <c r="BN54" s="16">
        <f t="shared" si="136"/>
        <v>8.1240487529816566E-2</v>
      </c>
      <c r="BO54" s="16">
        <f t="shared" ref="BO54:CG54" si="137">(BO14-$CW$14)/$CY$14</f>
        <v>4.9457743544308513E-2</v>
      </c>
      <c r="BP54" s="16">
        <f t="shared" si="137"/>
        <v>8.586308336597083E-2</v>
      </c>
      <c r="BQ54" s="16">
        <f t="shared" si="137"/>
        <v>9.3401175331151581E-2</v>
      </c>
      <c r="BR54" s="16">
        <f t="shared" si="137"/>
        <v>9.148308577258138E-2</v>
      </c>
      <c r="BS54" s="16">
        <f t="shared" si="137"/>
        <v>9.6374214146935394E-2</v>
      </c>
      <c r="BT54" s="16">
        <f t="shared" si="137"/>
        <v>8.4021717389743705E-2</v>
      </c>
      <c r="BU54" s="16">
        <f t="shared" si="137"/>
        <v>3.781493992378724E-2</v>
      </c>
      <c r="BV54" s="16">
        <f t="shared" si="137"/>
        <v>2.5232272419566638E-2</v>
      </c>
      <c r="BW54" s="16">
        <f t="shared" si="137"/>
        <v>1.6063804329601208E-2</v>
      </c>
      <c r="BX54" s="16">
        <f t="shared" si="137"/>
        <v>4.5055532283982611E-4</v>
      </c>
      <c r="BY54" s="16">
        <f t="shared" si="137"/>
        <v>-9.6892489774597981E-2</v>
      </c>
      <c r="BZ54" s="16">
        <f t="shared" si="137"/>
        <v>-0.11296608027541649</v>
      </c>
      <c r="CA54" s="16">
        <f t="shared" si="137"/>
        <v>-0.110932905343332</v>
      </c>
      <c r="CB54" s="16">
        <f t="shared" si="137"/>
        <v>-0.1059266915954637</v>
      </c>
      <c r="CC54" s="16">
        <f t="shared" si="137"/>
        <v>-9.4494877826385215E-2</v>
      </c>
      <c r="CD54" s="16">
        <f t="shared" si="137"/>
        <v>-0.1562957234035173</v>
      </c>
      <c r="CE54" s="16">
        <f>(CE14-$CW$14)/$CY$14</f>
        <v>-0.1786222858652744</v>
      </c>
      <c r="CF54" s="16">
        <f t="shared" si="137"/>
        <v>-0.20497683640002892</v>
      </c>
      <c r="CG54" s="16">
        <f t="shared" si="137"/>
        <v>-0.20330809848407305</v>
      </c>
      <c r="CH54" s="16">
        <f t="shared" ref="CH54:CM54" si="138">(CH14-$CW$14)/$CY$14</f>
        <v>-0.23305766753749696</v>
      </c>
      <c r="CI54" s="16">
        <f t="shared" si="138"/>
        <v>-0.21195868239322474</v>
      </c>
      <c r="CJ54" s="16">
        <f t="shared" si="138"/>
        <v>-0.22411937019455974</v>
      </c>
      <c r="CK54" s="16">
        <f t="shared" si="138"/>
        <v>-0.1716212589764935</v>
      </c>
      <c r="CL54" s="16">
        <f t="shared" si="138"/>
        <v>-0.16362282551725563</v>
      </c>
      <c r="CM54" s="16">
        <f t="shared" si="138"/>
        <v>-0.16446678492302644</v>
      </c>
      <c r="CN54" s="16">
        <f t="shared" ref="CN54:CU54" si="139">(CN14-$CW$14)/$CY$14</f>
        <v>-0.1238608289680951</v>
      </c>
      <c r="CO54" s="16">
        <f t="shared" si="139"/>
        <v>-7.1401079541200049E-2</v>
      </c>
      <c r="CP54" s="16">
        <f t="shared" si="139"/>
        <v>-5.0340456188099361E-2</v>
      </c>
      <c r="CQ54" s="16">
        <f t="shared" si="139"/>
        <v>-5.1836566043783977E-2</v>
      </c>
      <c r="CR54" s="16">
        <f t="shared" si="139"/>
        <v>-3.4861473450438031E-2</v>
      </c>
      <c r="CS54" s="16">
        <f t="shared" si="139"/>
        <v>1.4951312385630281E-2</v>
      </c>
      <c r="CT54" s="16">
        <f t="shared" si="139"/>
        <v>1.3973086710759757E-2</v>
      </c>
      <c r="CU54" s="16">
        <f t="shared" si="139"/>
        <v>1.5315749401758899E-2</v>
      </c>
      <c r="CV54" s="16">
        <f t="shared" ref="CV54" si="140">(CV14-$CW$14)/$CY$14</f>
        <v>6.1023823582486696E-2</v>
      </c>
      <c r="CW54" s="40"/>
      <c r="CX54" s="38"/>
      <c r="CY54" s="38"/>
    </row>
    <row r="55" spans="1:103" x14ac:dyDescent="0.25">
      <c r="A55" s="55" t="s">
        <v>127</v>
      </c>
      <c r="B55" s="53" t="s">
        <v>130</v>
      </c>
      <c r="C55" s="16">
        <f t="shared" ref="C55:AH55" si="141">-(C15-$CW$15)/$CY$15</f>
        <v>-0.11975362975412171</v>
      </c>
      <c r="D55" s="16">
        <f t="shared" si="141"/>
        <v>0.34289714864837006</v>
      </c>
      <c r="E55" s="16">
        <f t="shared" si="141"/>
        <v>0.57276241495072955</v>
      </c>
      <c r="F55" s="16">
        <f t="shared" si="141"/>
        <v>0.98817701424790927</v>
      </c>
      <c r="G55" s="16">
        <f t="shared" si="141"/>
        <v>0.26592962966587125</v>
      </c>
      <c r="H55" s="16">
        <f t="shared" si="141"/>
        <v>0.31718305842489475</v>
      </c>
      <c r="I55" s="16">
        <f t="shared" si="141"/>
        <v>0.86371718216622217</v>
      </c>
      <c r="J55" s="16">
        <f t="shared" si="141"/>
        <v>1.2287840796604033</v>
      </c>
      <c r="K55" s="16">
        <f t="shared" si="141"/>
        <v>0.39336385747755964</v>
      </c>
      <c r="L55" s="16">
        <f t="shared" si="141"/>
        <v>0.72421314238551482</v>
      </c>
      <c r="M55" s="16">
        <f t="shared" si="141"/>
        <v>0.75621930543861848</v>
      </c>
      <c r="N55" s="16">
        <f t="shared" si="141"/>
        <v>1.226454986015739</v>
      </c>
      <c r="O55" s="16">
        <f t="shared" si="141"/>
        <v>0.77337060201680663</v>
      </c>
      <c r="P55" s="16">
        <f t="shared" si="141"/>
        <v>0.94210786579208106</v>
      </c>
      <c r="Q55" s="16">
        <f t="shared" si="141"/>
        <v>1.278393512097989</v>
      </c>
      <c r="R55" s="16">
        <f t="shared" si="141"/>
        <v>1.3107299448135175</v>
      </c>
      <c r="S55" s="16">
        <f t="shared" si="141"/>
        <v>1.0132080957204195</v>
      </c>
      <c r="T55" s="16">
        <f t="shared" si="141"/>
        <v>1.4929821469551601</v>
      </c>
      <c r="U55" s="16">
        <f t="shared" si="141"/>
        <v>1.2261455501032503</v>
      </c>
      <c r="V55" s="16">
        <f t="shared" si="141"/>
        <v>1.4711445052085044</v>
      </c>
      <c r="W55" s="16">
        <f t="shared" si="141"/>
        <v>0.82339310729096959</v>
      </c>
      <c r="X55" s="16">
        <f t="shared" si="141"/>
        <v>1.0113377545518678</v>
      </c>
      <c r="Y55" s="16">
        <f t="shared" si="141"/>
        <v>1.1107700754793088</v>
      </c>
      <c r="Z55" s="16">
        <f t="shared" si="141"/>
        <v>1.7198707901182628</v>
      </c>
      <c r="AA55" s="16">
        <f t="shared" si="141"/>
        <v>1.7398210063670752</v>
      </c>
      <c r="AB55" s="16">
        <f t="shared" si="141"/>
        <v>1.8779293632946934</v>
      </c>
      <c r="AC55" s="16">
        <f t="shared" si="141"/>
        <v>2.1220042075976191</v>
      </c>
      <c r="AD55" s="16">
        <f t="shared" si="141"/>
        <v>2.516773897913851</v>
      </c>
      <c r="AE55" s="16">
        <f t="shared" si="141"/>
        <v>2.1116668253556772</v>
      </c>
      <c r="AF55" s="16">
        <f t="shared" si="141"/>
        <v>1.8326106747180604</v>
      </c>
      <c r="AG55" s="16">
        <f t="shared" si="141"/>
        <v>1.8021567732446726</v>
      </c>
      <c r="AH55" s="16">
        <f t="shared" si="141"/>
        <v>1.2866576171922408</v>
      </c>
      <c r="AI55" s="16">
        <f t="shared" ref="AI55:BN55" si="142">-(AI15-$CW$15)/$CY$15</f>
        <v>1.1002587558068448</v>
      </c>
      <c r="AJ55" s="16">
        <f t="shared" si="142"/>
        <v>0.80106357259840499</v>
      </c>
      <c r="AK55" s="16">
        <f t="shared" si="142"/>
        <v>0.73349024348927927</v>
      </c>
      <c r="AL55" s="16">
        <f t="shared" si="142"/>
        <v>0.47658584551564293</v>
      </c>
      <c r="AM55" s="16">
        <f t="shared" si="142"/>
        <v>-0.35255372061655504</v>
      </c>
      <c r="AN55" s="16">
        <f t="shared" si="142"/>
        <v>-1.0946418012028478</v>
      </c>
      <c r="AO55" s="16">
        <f t="shared" si="142"/>
        <v>-0.98955589131306376</v>
      </c>
      <c r="AP55" s="16">
        <f t="shared" si="142"/>
        <v>-1.2725179169898246</v>
      </c>
      <c r="AQ55" s="16">
        <f t="shared" si="142"/>
        <v>-0.92475367831992317</v>
      </c>
      <c r="AR55" s="16">
        <f t="shared" si="142"/>
        <v>-1.1007813318641735</v>
      </c>
      <c r="AS55" s="16">
        <f t="shared" si="142"/>
        <v>-0.62812140784688852</v>
      </c>
      <c r="AT55" s="16">
        <f t="shared" si="142"/>
        <v>-0.30098367936440767</v>
      </c>
      <c r="AU55" s="16">
        <f t="shared" si="142"/>
        <v>-0.4457116288075158</v>
      </c>
      <c r="AV55" s="16">
        <f t="shared" si="142"/>
        <v>-0.54446353956709204</v>
      </c>
      <c r="AW55" s="16">
        <f t="shared" si="142"/>
        <v>0.10095691674713572</v>
      </c>
      <c r="AX55" s="16">
        <f t="shared" si="142"/>
        <v>-7.9181876468559953E-2</v>
      </c>
      <c r="AY55" s="16">
        <f t="shared" si="142"/>
        <v>0.10323190089626229</v>
      </c>
      <c r="AZ55" s="16">
        <f t="shared" si="142"/>
        <v>5.418432574691693E-2</v>
      </c>
      <c r="BA55" s="16">
        <f t="shared" si="142"/>
        <v>-0.48419641225330917</v>
      </c>
      <c r="BB55" s="16">
        <f t="shared" si="142"/>
        <v>-0.68933721247361035</v>
      </c>
      <c r="BC55" s="16">
        <f t="shared" si="142"/>
        <v>-2.1469399446293991E-2</v>
      </c>
      <c r="BD55" s="16">
        <f t="shared" si="142"/>
        <v>-0.40214861419578724</v>
      </c>
      <c r="BE55" s="16">
        <f t="shared" si="142"/>
        <v>-0.20419099492547152</v>
      </c>
      <c r="BF55" s="16">
        <f t="shared" si="142"/>
        <v>-0.80189497754310879</v>
      </c>
      <c r="BG55" s="16">
        <f t="shared" si="142"/>
        <v>-0.33799590876766711</v>
      </c>
      <c r="BH55" s="16">
        <f t="shared" si="142"/>
        <v>-0.50807829911774038</v>
      </c>
      <c r="BI55" s="16">
        <f t="shared" si="142"/>
        <v>-0.44802395544184137</v>
      </c>
      <c r="BJ55" s="16">
        <f t="shared" si="142"/>
        <v>-0.72262750467923031</v>
      </c>
      <c r="BK55" s="16">
        <f t="shared" si="142"/>
        <v>-0.53833198295569662</v>
      </c>
      <c r="BL55" s="16">
        <f t="shared" si="142"/>
        <v>-0.71793081130458714</v>
      </c>
      <c r="BM55" s="16">
        <f t="shared" si="142"/>
        <v>-0.66837507498940496</v>
      </c>
      <c r="BN55" s="16">
        <f t="shared" si="142"/>
        <v>-1.2439560974937474</v>
      </c>
      <c r="BO55" s="16">
        <f t="shared" ref="BO55:CG55" si="143">-(BO15-$CW$15)/$CY$15</f>
        <v>-1.0093330887816867</v>
      </c>
      <c r="BP55" s="16">
        <f t="shared" si="143"/>
        <v>-0.99519306255574247</v>
      </c>
      <c r="BQ55" s="16">
        <f t="shared" si="143"/>
        <v>-1.1116112477478304</v>
      </c>
      <c r="BR55" s="16">
        <f t="shared" si="143"/>
        <v>-1.0329634481835757</v>
      </c>
      <c r="BS55" s="16">
        <f t="shared" si="143"/>
        <v>-0.78559729660232303</v>
      </c>
      <c r="BT55" s="16">
        <f t="shared" si="143"/>
        <v>-0.64078863256852148</v>
      </c>
      <c r="BU55" s="16">
        <f t="shared" si="143"/>
        <v>-0.35357344213241015</v>
      </c>
      <c r="BV55" s="16">
        <f t="shared" si="143"/>
        <v>-1.1469134532521781</v>
      </c>
      <c r="BW55" s="16">
        <f t="shared" si="143"/>
        <v>-0.94987410625747215</v>
      </c>
      <c r="BX55" s="16">
        <f t="shared" si="143"/>
        <v>-0.78861736718380615</v>
      </c>
      <c r="BY55" s="16">
        <f t="shared" si="143"/>
        <v>0.15847679843314444</v>
      </c>
      <c r="BZ55" s="16">
        <f t="shared" si="143"/>
        <v>-0.76932981656165367</v>
      </c>
      <c r="CA55" s="16">
        <f t="shared" si="143"/>
        <v>-0.80615248278334528</v>
      </c>
      <c r="CB55" s="16">
        <f t="shared" si="143"/>
        <v>-0.3658653664502543</v>
      </c>
      <c r="CC55" s="16">
        <f t="shared" si="143"/>
        <v>-0.66979590006354706</v>
      </c>
      <c r="CD55" s="16">
        <f t="shared" si="143"/>
        <v>-0.92964623968459148</v>
      </c>
      <c r="CE55" s="16">
        <f t="shared" si="143"/>
        <v>-1.2139488151284015</v>
      </c>
      <c r="CF55" s="16">
        <f t="shared" si="143"/>
        <v>-1.4123814853328946</v>
      </c>
      <c r="CG55" s="16">
        <f t="shared" si="143"/>
        <v>-1.0750463474844332</v>
      </c>
      <c r="CH55" s="16">
        <f t="shared" ref="CH55:CM55" si="144">-(CH15-$CW$15)/$CY$15</f>
        <v>-1.4503938430703378</v>
      </c>
      <c r="CI55" s="16">
        <f t="shared" si="144"/>
        <v>-1.4012161669482184</v>
      </c>
      <c r="CJ55" s="16">
        <f t="shared" si="144"/>
        <v>-0.11718723323116054</v>
      </c>
      <c r="CK55" s="16">
        <f t="shared" si="144"/>
        <v>-0.16677832771557</v>
      </c>
      <c r="CL55" s="16">
        <f t="shared" si="144"/>
        <v>-1.4518860503871844</v>
      </c>
      <c r="CM55" s="16">
        <f t="shared" si="144"/>
        <v>-0.69157308460071865</v>
      </c>
      <c r="CN55" s="16">
        <f t="shared" ref="CN55:CU55" si="145">-(CN15-$CW$15)/$CY$15</f>
        <v>0.19602197932104176</v>
      </c>
      <c r="CO55" s="16">
        <f t="shared" si="145"/>
        <v>0.3016406545534871</v>
      </c>
      <c r="CP55" s="16">
        <f t="shared" si="145"/>
        <v>0.17081111172864855</v>
      </c>
      <c r="CQ55" s="16">
        <f t="shared" si="145"/>
        <v>-1.0324333961459193</v>
      </c>
      <c r="CR55" s="16">
        <f t="shared" si="145"/>
        <v>-4.6986445238590954E-2</v>
      </c>
      <c r="CS55" s="16">
        <f t="shared" si="145"/>
        <v>2.7110305946872651E-2</v>
      </c>
      <c r="CT55" s="16">
        <f t="shared" si="145"/>
        <v>-0.95203637269794583</v>
      </c>
      <c r="CU55" s="16">
        <f t="shared" si="145"/>
        <v>-1.5651285634430918</v>
      </c>
      <c r="CV55" s="16">
        <f t="shared" ref="CV55" si="146">-(CV15-$CW$15)/$CY$15</f>
        <v>-0.79278011576157248</v>
      </c>
      <c r="CW55" s="40"/>
      <c r="CX55" s="38"/>
      <c r="CY55" s="38"/>
    </row>
    <row r="56" spans="1:103" x14ac:dyDescent="0.25">
      <c r="A56" s="55" t="s">
        <v>128</v>
      </c>
      <c r="B56" s="53" t="s">
        <v>131</v>
      </c>
      <c r="C56" s="16">
        <f t="shared" ref="C56:AH56" si="147">-(C16-$CW$16)/$CY$16</f>
        <v>-0.37343491193886857</v>
      </c>
      <c r="D56" s="16">
        <f t="shared" si="147"/>
        <v>-0.17375061448710219</v>
      </c>
      <c r="E56" s="16">
        <f t="shared" si="147"/>
        <v>-5.9199390463647868E-2</v>
      </c>
      <c r="F56" s="16">
        <f t="shared" si="147"/>
        <v>0.51181797494784065</v>
      </c>
      <c r="G56" s="16">
        <f t="shared" si="147"/>
        <v>-0.33848744448100049</v>
      </c>
      <c r="H56" s="16">
        <f t="shared" si="147"/>
        <v>-5.6745935070079329E-2</v>
      </c>
      <c r="I56" s="16">
        <f t="shared" si="147"/>
        <v>0.37864596981686155</v>
      </c>
      <c r="J56" s="16">
        <f t="shared" si="147"/>
        <v>1.3333668491250175</v>
      </c>
      <c r="K56" s="16">
        <f t="shared" si="147"/>
        <v>-0.28095239685542661</v>
      </c>
      <c r="L56" s="16">
        <f t="shared" si="147"/>
        <v>0.35114911852806902</v>
      </c>
      <c r="M56" s="16">
        <f t="shared" si="147"/>
        <v>0.32872949411874824</v>
      </c>
      <c r="N56" s="16">
        <f t="shared" si="147"/>
        <v>0.46013010114155722</v>
      </c>
      <c r="O56" s="16">
        <f t="shared" si="147"/>
        <v>1.9624509712504297E-2</v>
      </c>
      <c r="P56" s="16">
        <f t="shared" si="147"/>
        <v>0.48567687453117697</v>
      </c>
      <c r="Q56" s="16">
        <f t="shared" si="147"/>
        <v>0.52325263324470173</v>
      </c>
      <c r="R56" s="16">
        <f t="shared" si="147"/>
        <v>0.61120733217728784</v>
      </c>
      <c r="S56" s="16">
        <f t="shared" si="147"/>
        <v>0.56951095690895692</v>
      </c>
      <c r="T56" s="16">
        <f t="shared" si="147"/>
        <v>1.7676137572099608</v>
      </c>
      <c r="U56" s="16">
        <f t="shared" si="147"/>
        <v>1.0766373947554333</v>
      </c>
      <c r="V56" s="16">
        <f t="shared" si="147"/>
        <v>0.71342417644661726</v>
      </c>
      <c r="W56" s="16">
        <f t="shared" si="147"/>
        <v>0.68506026271844822</v>
      </c>
      <c r="X56" s="16">
        <f t="shared" si="147"/>
        <v>0.79358081827595683</v>
      </c>
      <c r="Y56" s="16">
        <f t="shared" si="147"/>
        <v>1.0084267423955806</v>
      </c>
      <c r="Z56" s="16">
        <f t="shared" si="147"/>
        <v>1.2941546265763086</v>
      </c>
      <c r="AA56" s="16">
        <f t="shared" si="147"/>
        <v>1.3855123942374974</v>
      </c>
      <c r="AB56" s="16">
        <f t="shared" si="147"/>
        <v>1.8287175711820536</v>
      </c>
      <c r="AC56" s="16">
        <f t="shared" si="147"/>
        <v>2.527755596666855</v>
      </c>
      <c r="AD56" s="16">
        <f t="shared" si="147"/>
        <v>2.9022529960896186</v>
      </c>
      <c r="AE56" s="16">
        <f t="shared" si="147"/>
        <v>2.408817417190098</v>
      </c>
      <c r="AF56" s="16">
        <f t="shared" si="147"/>
        <v>2.2799013163312387</v>
      </c>
      <c r="AG56" s="16">
        <f t="shared" si="147"/>
        <v>2.4634590269972456</v>
      </c>
      <c r="AH56" s="16">
        <f t="shared" si="147"/>
        <v>1.7645154771219251</v>
      </c>
      <c r="AI56" s="16">
        <f t="shared" ref="AI56:BN56" si="148">-(AI16-$CW$16)/$CY$16</f>
        <v>1.5001345707994145</v>
      </c>
      <c r="AJ56" s="16">
        <f t="shared" si="148"/>
        <v>1.3290131890658503</v>
      </c>
      <c r="AK56" s="16">
        <f t="shared" si="148"/>
        <v>0.99000360155326461</v>
      </c>
      <c r="AL56" s="16">
        <f t="shared" si="148"/>
        <v>0.39824818830327863</v>
      </c>
      <c r="AM56" s="16">
        <f t="shared" si="148"/>
        <v>-0.6851573839780114</v>
      </c>
      <c r="AN56" s="16">
        <f t="shared" si="148"/>
        <v>-2.3295565884310983</v>
      </c>
      <c r="AO56" s="16">
        <f t="shared" si="148"/>
        <v>-1.7043218941913767</v>
      </c>
      <c r="AP56" s="16">
        <f t="shared" si="148"/>
        <v>-1.9150678569765565</v>
      </c>
      <c r="AQ56" s="16">
        <f t="shared" si="148"/>
        <v>-1.5227356710801336</v>
      </c>
      <c r="AR56" s="16">
        <f t="shared" si="148"/>
        <v>-1.210116595449662</v>
      </c>
      <c r="AS56" s="16">
        <f t="shared" si="148"/>
        <v>-0.3849712581273535</v>
      </c>
      <c r="AT56" s="16">
        <f t="shared" si="148"/>
        <v>-0.44620981110506724</v>
      </c>
      <c r="AU56" s="16">
        <f t="shared" si="148"/>
        <v>-0.49256472690081038</v>
      </c>
      <c r="AV56" s="16">
        <f t="shared" si="148"/>
        <v>-0.30193598648126774</v>
      </c>
      <c r="AW56" s="16">
        <f t="shared" si="148"/>
        <v>0.33606074263580615</v>
      </c>
      <c r="AX56" s="16">
        <f t="shared" si="148"/>
        <v>-0.30783130742403902</v>
      </c>
      <c r="AY56" s="16">
        <f t="shared" si="148"/>
        <v>9.7421531327973196E-2</v>
      </c>
      <c r="AZ56" s="16">
        <f t="shared" si="148"/>
        <v>-7.5272127704652438E-3</v>
      </c>
      <c r="BA56" s="16">
        <f t="shared" si="148"/>
        <v>-0.12531493296573759</v>
      </c>
      <c r="BB56" s="16">
        <f t="shared" si="148"/>
        <v>-0.43780691941781547</v>
      </c>
      <c r="BC56" s="16">
        <f t="shared" si="148"/>
        <v>-0.17119285004547299</v>
      </c>
      <c r="BD56" s="16">
        <f t="shared" si="148"/>
        <v>-0.37955204861356162</v>
      </c>
      <c r="BE56" s="16">
        <f t="shared" si="148"/>
        <v>-3.8203295451896459E-3</v>
      </c>
      <c r="BF56" s="16">
        <f t="shared" si="148"/>
        <v>-0.46431299846147789</v>
      </c>
      <c r="BG56" s="16">
        <f t="shared" si="148"/>
        <v>-0.21308647531475458</v>
      </c>
      <c r="BH56" s="16">
        <f t="shared" si="148"/>
        <v>-0.31028343832951882</v>
      </c>
      <c r="BI56" s="16">
        <f t="shared" si="148"/>
        <v>-0.27779985142117458</v>
      </c>
      <c r="BJ56" s="16">
        <f t="shared" si="148"/>
        <v>-0.92612837144996707</v>
      </c>
      <c r="BK56" s="16">
        <f t="shared" si="148"/>
        <v>-0.36785050579721806</v>
      </c>
      <c r="BL56" s="16">
        <f t="shared" si="148"/>
        <v>-0.45620783423032901</v>
      </c>
      <c r="BM56" s="16">
        <f t="shared" si="148"/>
        <v>-0.41247920357077733</v>
      </c>
      <c r="BN56" s="16">
        <f t="shared" si="148"/>
        <v>-1.2022877663763565</v>
      </c>
      <c r="BO56" s="16">
        <f t="shared" ref="BO56:CG56" si="149">-(BO16-$CW$16)/$CY$16</f>
        <v>-0.96169069860471501</v>
      </c>
      <c r="BP56" s="16">
        <f t="shared" si="149"/>
        <v>-0.57460556999938284</v>
      </c>
      <c r="BQ56" s="16">
        <f t="shared" si="149"/>
        <v>-0.86893807301186399</v>
      </c>
      <c r="BR56" s="16">
        <f t="shared" si="149"/>
        <v>-1.0677994323824922</v>
      </c>
      <c r="BS56" s="16">
        <f t="shared" si="149"/>
        <v>-0.78052010654108683</v>
      </c>
      <c r="BT56" s="16">
        <f t="shared" si="149"/>
        <v>-0.47138881057784732</v>
      </c>
      <c r="BU56" s="16">
        <f t="shared" si="149"/>
        <v>-0.2931645176053701</v>
      </c>
      <c r="BV56" s="16">
        <f t="shared" si="149"/>
        <v>-1.7249818169062032</v>
      </c>
      <c r="BW56" s="16">
        <f t="shared" si="149"/>
        <v>-0.65161160051628497</v>
      </c>
      <c r="BX56" s="16">
        <f t="shared" si="149"/>
        <v>-0.90075550995201115</v>
      </c>
      <c r="BY56" s="16">
        <f t="shared" si="149"/>
        <v>8.4239660321412141E-2</v>
      </c>
      <c r="BZ56" s="16">
        <f t="shared" si="149"/>
        <v>-0.89060722274184378</v>
      </c>
      <c r="CA56" s="16">
        <f t="shared" si="149"/>
        <v>-0.7704834519536895</v>
      </c>
      <c r="CB56" s="16">
        <f t="shared" si="149"/>
        <v>-0.44067014502703478</v>
      </c>
      <c r="CC56" s="16">
        <f t="shared" si="149"/>
        <v>-0.25611021628131742</v>
      </c>
      <c r="CD56" s="16">
        <f t="shared" si="149"/>
        <v>-1.0049612931491712</v>
      </c>
      <c r="CE56" s="16">
        <f t="shared" si="149"/>
        <v>-0.71274006115639466</v>
      </c>
      <c r="CF56" s="16">
        <f t="shared" si="149"/>
        <v>-1.1370612770310173</v>
      </c>
      <c r="CG56" s="16">
        <f t="shared" si="149"/>
        <v>-0.58570268146294224</v>
      </c>
      <c r="CH56" s="16">
        <f t="shared" ref="CH56:CM56" si="150">-(CH16-$CW$16)/$CY$16</f>
        <v>-1.653403106472175</v>
      </c>
      <c r="CI56" s="16">
        <f t="shared" si="150"/>
        <v>-0.27266766129638925</v>
      </c>
      <c r="CJ56" s="16">
        <f t="shared" si="150"/>
        <v>0.56334166291739662</v>
      </c>
      <c r="CK56" s="16">
        <f t="shared" si="150"/>
        <v>0.26779577365257712</v>
      </c>
      <c r="CL56" s="16">
        <f t="shared" si="150"/>
        <v>-0.9292398866060736</v>
      </c>
      <c r="CM56" s="16">
        <f t="shared" si="150"/>
        <v>0.15095084682951954</v>
      </c>
      <c r="CN56" s="16">
        <f t="shared" ref="CN56:CU56" si="151">-(CN16-$CW$16)/$CY$16</f>
        <v>0.26806115351158583</v>
      </c>
      <c r="CO56" s="16">
        <f t="shared" si="151"/>
        <v>0.26103686264796089</v>
      </c>
      <c r="CP56" s="16">
        <f t="shared" si="151"/>
        <v>-0.34300897436929939</v>
      </c>
      <c r="CQ56" s="16">
        <f t="shared" si="151"/>
        <v>8.2626643070507585E-2</v>
      </c>
      <c r="CR56" s="16">
        <f t="shared" si="151"/>
        <v>-0.14420042732342772</v>
      </c>
      <c r="CS56" s="16">
        <f t="shared" si="151"/>
        <v>0.117639848314834</v>
      </c>
      <c r="CT56" s="16">
        <f t="shared" si="151"/>
        <v>-0.49758230331857556</v>
      </c>
      <c r="CU56" s="16">
        <f t="shared" si="151"/>
        <v>-0.53562946542161349</v>
      </c>
      <c r="CV56" s="16">
        <f t="shared" ref="CV56" si="152">-(CV16-$CW$16)/$CY$16</f>
        <v>-0.11130084193944254</v>
      </c>
      <c r="CW56" s="16"/>
      <c r="CX56" s="38"/>
      <c r="CY56" s="38"/>
    </row>
    <row r="57" spans="1:103" x14ac:dyDescent="0.25">
      <c r="A57" s="55" t="s">
        <v>118</v>
      </c>
      <c r="B57" s="53" t="s">
        <v>10</v>
      </c>
      <c r="C57" s="16">
        <f t="shared" ref="C57:AH57" si="153">(C17-$CW$17)/$CY$17</f>
        <v>0.29716330294087157</v>
      </c>
      <c r="D57" s="16">
        <f t="shared" si="153"/>
        <v>0.13940596985200135</v>
      </c>
      <c r="E57" s="16">
        <f t="shared" si="153"/>
        <v>-0.39696896265015719</v>
      </c>
      <c r="F57" s="16">
        <f t="shared" si="153"/>
        <v>-0.4390375848071893</v>
      </c>
      <c r="G57" s="16">
        <f t="shared" si="153"/>
        <v>-0.74403509544567159</v>
      </c>
      <c r="H57" s="16">
        <f t="shared" si="153"/>
        <v>-0.53369198466051138</v>
      </c>
      <c r="I57" s="16">
        <f t="shared" si="153"/>
        <v>-0.27076309617906102</v>
      </c>
      <c r="J57" s="16">
        <f t="shared" si="153"/>
        <v>-0.26024594063980305</v>
      </c>
      <c r="K57" s="16">
        <f t="shared" si="153"/>
        <v>-0.38645180711089921</v>
      </c>
      <c r="L57" s="16">
        <f t="shared" si="153"/>
        <v>-0.42852042926793121</v>
      </c>
      <c r="M57" s="16">
        <f t="shared" si="153"/>
        <v>-0.51265767358199532</v>
      </c>
      <c r="N57" s="16">
        <f t="shared" si="153"/>
        <v>-0.36541749603238305</v>
      </c>
      <c r="O57" s="16">
        <f t="shared" si="153"/>
        <v>-0.17610869632573903</v>
      </c>
      <c r="P57" s="16">
        <f t="shared" si="153"/>
        <v>3.4234414459421325E-2</v>
      </c>
      <c r="Q57" s="16">
        <f t="shared" si="153"/>
        <v>6.5785881077195393E-2</v>
      </c>
      <c r="R57" s="16">
        <f t="shared" si="153"/>
        <v>0.36026623617641967</v>
      </c>
      <c r="S57" s="16">
        <f t="shared" si="153"/>
        <v>0.41285201387270998</v>
      </c>
      <c r="T57" s="16">
        <f t="shared" si="153"/>
        <v>0.61267796911861205</v>
      </c>
      <c r="U57" s="16">
        <f t="shared" si="153"/>
        <v>0.7494009911289663</v>
      </c>
      <c r="V57" s="16">
        <f t="shared" si="153"/>
        <v>0.69681521343267616</v>
      </c>
      <c r="W57" s="16">
        <f t="shared" si="153"/>
        <v>0.68629805789341813</v>
      </c>
      <c r="X57" s="16">
        <f t="shared" si="153"/>
        <v>0.61267796911861205</v>
      </c>
      <c r="Y57" s="16">
        <f t="shared" si="153"/>
        <v>0.633712280197128</v>
      </c>
      <c r="Z57" s="16">
        <f t="shared" si="153"/>
        <v>0.61267796911861205</v>
      </c>
      <c r="AA57" s="16">
        <f t="shared" si="153"/>
        <v>0.5180235692652897</v>
      </c>
      <c r="AB57" s="16">
        <f t="shared" si="153"/>
        <v>0.38130054725493578</v>
      </c>
      <c r="AC57" s="16">
        <f t="shared" si="153"/>
        <v>0.33923192509790373</v>
      </c>
      <c r="AD57" s="16">
        <f t="shared" si="153"/>
        <v>0.53905788034380597</v>
      </c>
      <c r="AE57" s="16">
        <f t="shared" si="153"/>
        <v>1.1385357460815124</v>
      </c>
      <c r="AF57" s="16">
        <f t="shared" si="153"/>
        <v>1.454050412259253</v>
      </c>
      <c r="AG57" s="16">
        <f t="shared" si="153"/>
        <v>1.8747366338295732</v>
      </c>
      <c r="AH57" s="16">
        <f t="shared" si="153"/>
        <v>2.137665522311023</v>
      </c>
      <c r="AI57" s="16">
        <f t="shared" ref="AI57:BN57" si="154">(AI17-$CW$17)/$CY$17</f>
        <v>2.2218027666250881</v>
      </c>
      <c r="AJ57" s="16">
        <f t="shared" si="154"/>
        <v>2.2533542332428618</v>
      </c>
      <c r="AK57" s="16">
        <f t="shared" si="154"/>
        <v>1.9588738781436374</v>
      </c>
      <c r="AL57" s="16">
        <f t="shared" si="154"/>
        <v>1.433016101180737</v>
      </c>
      <c r="AM57" s="16">
        <f t="shared" si="154"/>
        <v>1.1911215237778026</v>
      </c>
      <c r="AN57" s="16">
        <f t="shared" si="154"/>
        <v>0.33923192509790373</v>
      </c>
      <c r="AO57" s="16">
        <f t="shared" si="154"/>
        <v>-0.55472629573902732</v>
      </c>
      <c r="AP57" s="16">
        <f t="shared" si="154"/>
        <v>-1.3540301167226365</v>
      </c>
      <c r="AQ57" s="16">
        <f t="shared" si="154"/>
        <v>-2.3847113595699212</v>
      </c>
      <c r="AR57" s="16">
        <f t="shared" si="154"/>
        <v>-2.4162628261876953</v>
      </c>
      <c r="AS57" s="16">
        <f t="shared" si="154"/>
        <v>-2.0691966933921813</v>
      </c>
      <c r="AT57" s="16">
        <f t="shared" si="154"/>
        <v>-1.7326477161359246</v>
      </c>
      <c r="AU57" s="16">
        <f t="shared" si="154"/>
        <v>-1.2698928724085721</v>
      </c>
      <c r="AV57" s="16">
        <f t="shared" si="154"/>
        <v>-0.90179242853454178</v>
      </c>
      <c r="AW57" s="16">
        <f t="shared" si="154"/>
        <v>-0.77558656206344556</v>
      </c>
      <c r="AX57" s="16">
        <f t="shared" si="154"/>
        <v>-0.75455225098492962</v>
      </c>
      <c r="AY57" s="16">
        <f t="shared" si="154"/>
        <v>-0.79662087314196162</v>
      </c>
      <c r="AZ57" s="16">
        <f t="shared" si="154"/>
        <v>-0.62834638451383351</v>
      </c>
      <c r="BA57" s="16">
        <f t="shared" si="154"/>
        <v>-0.72300078436715554</v>
      </c>
      <c r="BB57" s="16">
        <f t="shared" si="154"/>
        <v>-0.98592967284860589</v>
      </c>
      <c r="BC57" s="16">
        <f t="shared" si="154"/>
        <v>-0.99644682838786391</v>
      </c>
      <c r="BD57" s="16">
        <f t="shared" si="154"/>
        <v>-1.07006691716267</v>
      </c>
      <c r="BE57" s="16">
        <f t="shared" si="154"/>
        <v>-0.91230958407379981</v>
      </c>
      <c r="BF57" s="16">
        <f t="shared" si="154"/>
        <v>-0.65989785113160737</v>
      </c>
      <c r="BG57" s="16">
        <f t="shared" si="154"/>
        <v>-0.46007189588570524</v>
      </c>
      <c r="BH57" s="16">
        <f t="shared" si="154"/>
        <v>-0.33386602941460908</v>
      </c>
      <c r="BI57" s="16">
        <f t="shared" si="154"/>
        <v>-0.30231456279683505</v>
      </c>
      <c r="BJ57" s="16">
        <f t="shared" si="154"/>
        <v>-0.33386602941460908</v>
      </c>
      <c r="BK57" s="16">
        <f t="shared" si="154"/>
        <v>-0.46007189588570524</v>
      </c>
      <c r="BL57" s="16">
        <f t="shared" si="154"/>
        <v>-0.27076309617906102</v>
      </c>
      <c r="BM57" s="16">
        <f t="shared" si="154"/>
        <v>-0.46007189588570524</v>
      </c>
      <c r="BN57" s="16">
        <f t="shared" si="154"/>
        <v>-0.49162336250347927</v>
      </c>
      <c r="BO57" s="16">
        <f t="shared" ref="BO57:CG57" si="155">(BO17-$CW$17)/$CY$17</f>
        <v>-0.59679491789605943</v>
      </c>
      <c r="BP57" s="16">
        <f t="shared" si="155"/>
        <v>-0.64938069559234946</v>
      </c>
      <c r="BQ57" s="16">
        <f t="shared" si="155"/>
        <v>-0.42852042926793121</v>
      </c>
      <c r="BR57" s="16">
        <f t="shared" si="155"/>
        <v>-0.36541749603238305</v>
      </c>
      <c r="BS57" s="16">
        <f t="shared" si="155"/>
        <v>-0.39696896265015719</v>
      </c>
      <c r="BT57" s="16">
        <f t="shared" si="155"/>
        <v>-0.24972878510054497</v>
      </c>
      <c r="BU57" s="16">
        <f t="shared" si="155"/>
        <v>-0.38645180711089916</v>
      </c>
      <c r="BV57" s="16">
        <f t="shared" si="155"/>
        <v>-0.38645180711089921</v>
      </c>
      <c r="BW57" s="16">
        <f t="shared" si="155"/>
        <v>-0.30231456279683505</v>
      </c>
      <c r="BX57" s="16">
        <f t="shared" si="155"/>
        <v>-0.31283171833609302</v>
      </c>
      <c r="BY57" s="16">
        <f t="shared" si="155"/>
        <v>-0.26024594063980294</v>
      </c>
      <c r="BZ57" s="16">
        <f t="shared" si="155"/>
        <v>-0.239211629561287</v>
      </c>
      <c r="CA57" s="16">
        <f t="shared" si="155"/>
        <v>-0.20766016294351294</v>
      </c>
      <c r="CB57" s="16">
        <f t="shared" si="155"/>
        <v>-0.12352291862944886</v>
      </c>
      <c r="CC57" s="16">
        <f t="shared" si="155"/>
        <v>-0.13404007416870684</v>
      </c>
      <c r="CD57" s="16">
        <f t="shared" si="155"/>
        <v>-0.26024594063980294</v>
      </c>
      <c r="CE57" s="16">
        <f t="shared" si="155"/>
        <v>-0.27076309617906102</v>
      </c>
      <c r="CF57" s="16">
        <f t="shared" si="155"/>
        <v>-0.77558656206344556</v>
      </c>
      <c r="CG57" s="16">
        <f t="shared" si="155"/>
        <v>-0.67041500667086551</v>
      </c>
      <c r="CH57" s="16">
        <f t="shared" ref="CH57:CM57" si="156">(CH17-$CW$17)/$CY$17</f>
        <v>-0.65989785113160759</v>
      </c>
      <c r="CI57" s="16">
        <f t="shared" si="156"/>
        <v>-0.64938069559234946</v>
      </c>
      <c r="CJ57" s="16">
        <f t="shared" si="156"/>
        <v>-0.37593465157164119</v>
      </c>
      <c r="CK57" s="16">
        <f t="shared" si="156"/>
        <v>-0.24972878510054497</v>
      </c>
      <c r="CL57" s="16">
        <f t="shared" si="156"/>
        <v>0.12888881431274365</v>
      </c>
      <c r="CM57" s="16">
        <f t="shared" si="156"/>
        <v>0.60216081357935414</v>
      </c>
      <c r="CN57" s="16">
        <f t="shared" ref="CN57:CU57" si="157">(CN17-$CW$17)/$CY$17</f>
        <v>1.2857759236311248</v>
      </c>
      <c r="CO57" s="16">
        <f t="shared" si="157"/>
        <v>1.7800822339762508</v>
      </c>
      <c r="CP57" s="16">
        <f t="shared" si="157"/>
        <v>2.3480086330961836</v>
      </c>
      <c r="CQ57" s="16">
        <f t="shared" si="157"/>
        <v>2.5583517438813441</v>
      </c>
      <c r="CR57" s="16">
        <f t="shared" si="157"/>
        <v>2.2218027666250881</v>
      </c>
      <c r="CS57" s="16">
        <f t="shared" si="157"/>
        <v>1.6749106785836712</v>
      </c>
      <c r="CT57" s="16">
        <f t="shared" si="157"/>
        <v>0.7494009911289663</v>
      </c>
      <c r="CU57" s="16">
        <f t="shared" si="157"/>
        <v>0.28664614740161359</v>
      </c>
      <c r="CV57" s="16">
        <f t="shared" ref="CV57" si="158">(CV17-$CW$17)/$CY$17</f>
        <v>0.23406036970532357</v>
      </c>
      <c r="CW57" s="16"/>
      <c r="CX57" s="38"/>
      <c r="CY57" s="38"/>
    </row>
    <row r="58" spans="1:103" x14ac:dyDescent="0.25">
      <c r="A58" s="53" t="s">
        <v>129</v>
      </c>
      <c r="B58" s="53" t="s">
        <v>148</v>
      </c>
      <c r="AE58" s="16">
        <f t="shared" ref="AE58:BJ58" si="159">(AE18-$CW$18)/$CY$18</f>
        <v>3.009987195866874</v>
      </c>
      <c r="AF58" s="16">
        <f t="shared" si="159"/>
        <v>2.3449610125040787</v>
      </c>
      <c r="AG58" s="16">
        <f t="shared" si="159"/>
        <v>2.1300030542453969</v>
      </c>
      <c r="AH58" s="16">
        <f t="shared" si="159"/>
        <v>1.2298666040371693</v>
      </c>
      <c r="AI58" s="16">
        <f t="shared" si="159"/>
        <v>0.79995068751980669</v>
      </c>
      <c r="AJ58" s="16">
        <f t="shared" si="159"/>
        <v>0.43720913295828218</v>
      </c>
      <c r="AK58" s="16">
        <f t="shared" si="159"/>
        <v>-0.57712373257487015</v>
      </c>
      <c r="AL58" s="16">
        <f t="shared" si="159"/>
        <v>-1.5175647999566009</v>
      </c>
      <c r="AM58" s="16">
        <f t="shared" si="159"/>
        <v>-2.8073125495086884</v>
      </c>
      <c r="AN58" s="16">
        <f t="shared" si="159"/>
        <v>-3.1633366678746291</v>
      </c>
      <c r="AO58" s="16">
        <f t="shared" si="159"/>
        <v>-2.9483787096159477</v>
      </c>
      <c r="AP58" s="16">
        <f t="shared" si="159"/>
        <v>-2.2900699624487366</v>
      </c>
      <c r="AQ58" s="16">
        <f t="shared" si="159"/>
        <v>-1.7123704496285306</v>
      </c>
      <c r="AR58" s="16">
        <f t="shared" si="159"/>
        <v>-1.0943663196348221</v>
      </c>
      <c r="AS58" s="16">
        <f t="shared" si="159"/>
        <v>-0.839103744202638</v>
      </c>
      <c r="AT58" s="16">
        <f t="shared" si="159"/>
        <v>-0.48307962583669706</v>
      </c>
      <c r="AU58" s="16">
        <f t="shared" si="159"/>
        <v>0.40362195198036321</v>
      </c>
      <c r="AV58" s="16">
        <f t="shared" si="159"/>
        <v>0.50438349491412005</v>
      </c>
      <c r="AW58" s="16">
        <f t="shared" si="159"/>
        <v>0.55140554828320654</v>
      </c>
      <c r="AX58" s="16">
        <f t="shared" si="159"/>
        <v>6.7750142201173674E-2</v>
      </c>
      <c r="AY58" s="16">
        <f t="shared" si="159"/>
        <v>-0.14720781605750757</v>
      </c>
      <c r="AZ58" s="16">
        <f t="shared" si="159"/>
        <v>-0.18751243323101033</v>
      </c>
      <c r="BA58" s="16">
        <f t="shared" si="159"/>
        <v>-0.23453448660009688</v>
      </c>
      <c r="BB58" s="16">
        <f t="shared" si="159"/>
        <v>8.7902450787925038E-2</v>
      </c>
      <c r="BC58" s="16">
        <f t="shared" si="159"/>
        <v>5.7578024533577526E-4</v>
      </c>
      <c r="BD58" s="16">
        <f t="shared" si="159"/>
        <v>0.20881630230843329</v>
      </c>
      <c r="BE58" s="16">
        <f t="shared" si="159"/>
        <v>0.11477219557026022</v>
      </c>
      <c r="BF58" s="16">
        <f t="shared" si="159"/>
        <v>0.22896861089518461</v>
      </c>
      <c r="BG58" s="16">
        <f t="shared" si="159"/>
        <v>0.39018707958919557</v>
      </c>
      <c r="BH58" s="16">
        <f t="shared" si="159"/>
        <v>0.1953814299172657</v>
      </c>
      <c r="BI58" s="16">
        <f t="shared" si="159"/>
        <v>0.39690451578477937</v>
      </c>
      <c r="BJ58" s="16">
        <f t="shared" si="159"/>
        <v>-0.62414578594395675</v>
      </c>
      <c r="BK58" s="16">
        <f t="shared" ref="BK58:CD58" si="160">(BK18-$CW$18)/$CY$18</f>
        <v>-0.75849450985563249</v>
      </c>
      <c r="BL58" s="16">
        <f t="shared" si="160"/>
        <v>-0.63086322213954038</v>
      </c>
      <c r="BM58" s="16">
        <f t="shared" si="160"/>
        <v>-0.85253861659380548</v>
      </c>
      <c r="BN58" s="16">
        <f t="shared" si="160"/>
        <v>0.12148963176584399</v>
      </c>
      <c r="BO58" s="16">
        <f t="shared" si="160"/>
        <v>0.15507681274376292</v>
      </c>
      <c r="BP58" s="16">
        <f t="shared" si="160"/>
        <v>0.31629528143777391</v>
      </c>
      <c r="BQ58" s="16">
        <f t="shared" si="160"/>
        <v>0.3230127176333577</v>
      </c>
      <c r="BR58" s="16">
        <f t="shared" si="160"/>
        <v>0.20209886611284947</v>
      </c>
      <c r="BS58" s="16">
        <f t="shared" si="160"/>
        <v>0.30286040904660638</v>
      </c>
      <c r="BT58" s="16">
        <f t="shared" si="160"/>
        <v>0.28942553665543874</v>
      </c>
      <c r="BU58" s="16">
        <f t="shared" si="160"/>
        <v>0.26927322806868742</v>
      </c>
      <c r="BV58" s="16">
        <f t="shared" si="160"/>
        <v>0.20881630230843329</v>
      </c>
      <c r="BW58" s="16">
        <f t="shared" si="160"/>
        <v>0.44392656915386597</v>
      </c>
      <c r="BX58" s="16">
        <f t="shared" si="160"/>
        <v>0.26255579187310357</v>
      </c>
      <c r="BY58" s="16">
        <f t="shared" si="160"/>
        <v>0.16179424893934677</v>
      </c>
      <c r="BZ58" s="16">
        <f t="shared" si="160"/>
        <v>0.42377426056711454</v>
      </c>
      <c r="CA58" s="16">
        <f t="shared" si="160"/>
        <v>0.10805475937467646</v>
      </c>
      <c r="CB58" s="16">
        <f t="shared" si="160"/>
        <v>0.20881630230843329</v>
      </c>
      <c r="CC58" s="16">
        <f t="shared" si="160"/>
        <v>0.5312532396964551</v>
      </c>
      <c r="CD58" s="16">
        <f t="shared" si="160"/>
        <v>0.26927322806868742</v>
      </c>
      <c r="CE58" s="16">
        <f>(CE18-$CW$18)/$CY$18</f>
        <v>0.26927322806868742</v>
      </c>
      <c r="CF58" s="16">
        <f>(CF18-$CW$18)/$CY$18</f>
        <v>-0.22109961420892929</v>
      </c>
      <c r="CG58" s="16">
        <f>(CG18-$CW$18)/$CY$18</f>
        <v>-0.20766474181776168</v>
      </c>
      <c r="CH58" s="16">
        <f>(CH18-$CW$18)/$CY$18</f>
        <v>-0.17407756083984274</v>
      </c>
      <c r="CI58" s="16">
        <f>(CI18-$CW$18)/$CY$18</f>
        <v>-0.12705550747075622</v>
      </c>
      <c r="CJ58" s="16">
        <f t="shared" ref="CJ58:CO58" si="161">(CJ18-$CW$18)/$CY$18</f>
        <v>0.4909486225229524</v>
      </c>
      <c r="CK58" s="16">
        <f t="shared" si="161"/>
        <v>0.51110093110970389</v>
      </c>
      <c r="CL58" s="16">
        <f t="shared" si="161"/>
        <v>0.75964607034630405</v>
      </c>
      <c r="CM58" s="16">
        <f t="shared" si="161"/>
        <v>0.84697274088889318</v>
      </c>
      <c r="CN58" s="16">
        <f t="shared" si="161"/>
        <v>0.77308094273747163</v>
      </c>
      <c r="CO58" s="16">
        <f t="shared" si="161"/>
        <v>0.59171016545670929</v>
      </c>
      <c r="CP58" s="16">
        <f t="shared" ref="CP58:CU58" si="162">(CP18-$CW$18)/$CY$18</f>
        <v>0.25583835567751978</v>
      </c>
      <c r="CQ58" s="16">
        <f t="shared" si="162"/>
        <v>7.4467578396757494E-2</v>
      </c>
      <c r="CR58" s="16">
        <f t="shared" si="162"/>
        <v>4.0880397418838553E-2</v>
      </c>
      <c r="CS58" s="16">
        <f t="shared" si="162"/>
        <v>-0.12033807127517243</v>
      </c>
      <c r="CT58" s="16">
        <f t="shared" si="162"/>
        <v>-0.26812166757801581</v>
      </c>
      <c r="CU58" s="16">
        <f t="shared" si="162"/>
        <v>-8.003345410166969E-2</v>
      </c>
      <c r="CV58" s="16">
        <f t="shared" ref="CV58" si="163">(CV18-$CW$18)/$CY$18</f>
        <v>-0.24796935899126443</v>
      </c>
      <c r="CX58" s="38"/>
      <c r="CY58" s="38"/>
    </row>
    <row r="59" spans="1:103" x14ac:dyDescent="0.25">
      <c r="A59" s="56" t="s">
        <v>192</v>
      </c>
      <c r="B59" s="56" t="s">
        <v>93</v>
      </c>
      <c r="C59" s="50">
        <f t="shared" ref="C59:AH59" si="164">AVERAGEIF(C45:C58,"&lt;&gt;0")</f>
        <v>-0.98519409442553341</v>
      </c>
      <c r="D59" s="50">
        <f t="shared" si="164"/>
        <v>-0.82808237004704144</v>
      </c>
      <c r="E59" s="50">
        <f t="shared" si="164"/>
        <v>-0.85811864428550733</v>
      </c>
      <c r="F59" s="50">
        <f t="shared" si="164"/>
        <v>-0.6130053051217238</v>
      </c>
      <c r="G59" s="50">
        <f t="shared" si="164"/>
        <v>-1.0956395774540373</v>
      </c>
      <c r="H59" s="50">
        <f t="shared" si="164"/>
        <v>-0.76150732997002912</v>
      </c>
      <c r="I59" s="50">
        <f t="shared" si="164"/>
        <v>-0.38633315656117634</v>
      </c>
      <c r="J59" s="50">
        <f t="shared" si="164"/>
        <v>-0.32125679503951543</v>
      </c>
      <c r="K59" s="50">
        <f t="shared" si="164"/>
        <v>-0.43999923399410018</v>
      </c>
      <c r="L59" s="50">
        <f t="shared" si="164"/>
        <v>-0.29916362272592251</v>
      </c>
      <c r="M59" s="50">
        <f t="shared" si="164"/>
        <v>-0.12751105417906111</v>
      </c>
      <c r="N59" s="50">
        <f t="shared" si="164"/>
        <v>-5.256426685029042E-3</v>
      </c>
      <c r="O59" s="50">
        <f t="shared" si="164"/>
        <v>-0.15043573539288008</v>
      </c>
      <c r="P59" s="50">
        <f t="shared" si="164"/>
        <v>-8.9910286959257818E-2</v>
      </c>
      <c r="Q59" s="50">
        <f t="shared" si="164"/>
        <v>4.1283186380281334E-2</v>
      </c>
      <c r="R59" s="50">
        <f t="shared" si="164"/>
        <v>0.19590598932372905</v>
      </c>
      <c r="S59" s="50">
        <f t="shared" si="164"/>
        <v>6.1697406437252585E-2</v>
      </c>
      <c r="T59" s="50">
        <f t="shared" si="164"/>
        <v>0.28993846515872473</v>
      </c>
      <c r="U59" s="50">
        <f t="shared" si="164"/>
        <v>0.27512299780498622</v>
      </c>
      <c r="V59" s="50">
        <f t="shared" si="164"/>
        <v>0.33194962399772182</v>
      </c>
      <c r="W59" s="50">
        <f t="shared" si="164"/>
        <v>0.21750944229958621</v>
      </c>
      <c r="X59" s="50">
        <f t="shared" si="164"/>
        <v>0.31538264304214797</v>
      </c>
      <c r="Y59" s="50">
        <f t="shared" si="164"/>
        <v>0.5808400239446041</v>
      </c>
      <c r="Z59" s="50">
        <f t="shared" si="164"/>
        <v>0.68603993463016366</v>
      </c>
      <c r="AA59" s="50">
        <f t="shared" si="164"/>
        <v>0.78775403958573398</v>
      </c>
      <c r="AB59" s="50">
        <f t="shared" si="164"/>
        <v>0.90964686192916711</v>
      </c>
      <c r="AC59" s="50">
        <f t="shared" si="164"/>
        <v>1.1729806020368898</v>
      </c>
      <c r="AD59" s="50">
        <f t="shared" si="164"/>
        <v>1.3657927614451435</v>
      </c>
      <c r="AE59" s="50">
        <f t="shared" si="164"/>
        <v>1.4625418947271349</v>
      </c>
      <c r="AF59" s="50">
        <f t="shared" si="164"/>
        <v>1.4926107994639308</v>
      </c>
      <c r="AG59" s="50">
        <f t="shared" si="164"/>
        <v>1.5110124022114324</v>
      </c>
      <c r="AH59" s="50">
        <f t="shared" si="164"/>
        <v>1.275641715478304</v>
      </c>
      <c r="AI59" s="50">
        <f t="shared" ref="AI59:BN59" si="165">AVERAGEIF(AI45:AI58,"&lt;&gt;0")</f>
        <v>0.99403744643403946</v>
      </c>
      <c r="AJ59" s="50">
        <f t="shared" si="165"/>
        <v>0.62892763410194052</v>
      </c>
      <c r="AK59" s="50">
        <f t="shared" si="165"/>
        <v>0.25691520301499438</v>
      </c>
      <c r="AL59" s="50">
        <f t="shared" si="165"/>
        <v>-0.36329460742739433</v>
      </c>
      <c r="AM59" s="50">
        <f t="shared" si="165"/>
        <v>-1.1718432263495344</v>
      </c>
      <c r="AN59" s="50">
        <f t="shared" si="165"/>
        <v>-1.6588918197238975</v>
      </c>
      <c r="AO59" s="50">
        <f t="shared" si="165"/>
        <v>-1.7721268692076204</v>
      </c>
      <c r="AP59" s="50">
        <f t="shared" si="165"/>
        <v>-1.8519226983901336</v>
      </c>
      <c r="AQ59" s="50">
        <f t="shared" si="165"/>
        <v>-1.7127225208526258</v>
      </c>
      <c r="AR59" s="50">
        <f t="shared" si="165"/>
        <v>-1.406055844927556</v>
      </c>
      <c r="AS59" s="50">
        <f t="shared" si="165"/>
        <v>-0.99090047105206014</v>
      </c>
      <c r="AT59" s="50">
        <f t="shared" si="165"/>
        <v>-0.8859536420984151</v>
      </c>
      <c r="AU59" s="50">
        <f t="shared" si="165"/>
        <v>-0.8373053184199476</v>
      </c>
      <c r="AV59" s="50">
        <f t="shared" si="165"/>
        <v>-0.68947649109235576</v>
      </c>
      <c r="AW59" s="50">
        <f t="shared" si="165"/>
        <v>-0.35174893407244756</v>
      </c>
      <c r="AX59" s="50">
        <f t="shared" si="165"/>
        <v>-0.46334667074100927</v>
      </c>
      <c r="AY59" s="50">
        <f t="shared" si="165"/>
        <v>-0.45529166250353609</v>
      </c>
      <c r="AZ59" s="50">
        <f t="shared" si="165"/>
        <v>-0.40588304303951989</v>
      </c>
      <c r="BA59" s="50">
        <f t="shared" si="165"/>
        <v>-0.25734138353936503</v>
      </c>
      <c r="BB59" s="50">
        <f t="shared" si="165"/>
        <v>-0.34786219884934677</v>
      </c>
      <c r="BC59" s="50">
        <f t="shared" si="165"/>
        <v>-0.23492427252940956</v>
      </c>
      <c r="BD59" s="50">
        <f t="shared" si="165"/>
        <v>-0.24266300819709066</v>
      </c>
      <c r="BE59" s="50">
        <f t="shared" si="165"/>
        <v>-0.10079497279302641</v>
      </c>
      <c r="BF59" s="50">
        <f t="shared" si="165"/>
        <v>-0.18513014800471253</v>
      </c>
      <c r="BG59" s="50">
        <f t="shared" si="165"/>
        <v>-6.2113613404128541E-2</v>
      </c>
      <c r="BH59" s="50">
        <f t="shared" si="165"/>
        <v>-8.7356179828047331E-2</v>
      </c>
      <c r="BI59" s="50">
        <f t="shared" si="165"/>
        <v>-5.8700242799147644E-2</v>
      </c>
      <c r="BJ59" s="50">
        <f t="shared" si="165"/>
        <v>-0.2266544856431302</v>
      </c>
      <c r="BK59" s="50">
        <f t="shared" si="165"/>
        <v>-0.23997885042017519</v>
      </c>
      <c r="BL59" s="50">
        <f t="shared" si="165"/>
        <v>-0.2004444402949189</v>
      </c>
      <c r="BM59" s="50">
        <f t="shared" si="165"/>
        <v>-0.17783741226193056</v>
      </c>
      <c r="BN59" s="50">
        <f t="shared" si="165"/>
        <v>-0.28746229727464323</v>
      </c>
      <c r="BO59" s="50">
        <f t="shared" ref="BO59:CI59" si="166">AVERAGEIF(BO45:BO58,"&lt;&gt;0")</f>
        <v>-0.27399318041093912</v>
      </c>
      <c r="BP59" s="50">
        <f t="shared" si="166"/>
        <v>-0.17981995243835372</v>
      </c>
      <c r="BQ59" s="50">
        <f t="shared" si="166"/>
        <v>-0.16253707344125859</v>
      </c>
      <c r="BR59" s="50">
        <f t="shared" si="166"/>
        <v>-0.13601320629444441</v>
      </c>
      <c r="BS59" s="50">
        <f t="shared" si="166"/>
        <v>-4.9942014475771616E-2</v>
      </c>
      <c r="BT59" s="50">
        <f t="shared" si="166"/>
        <v>0.13156582952607404</v>
      </c>
      <c r="BU59" s="50">
        <f t="shared" si="166"/>
        <v>0.22658018340469863</v>
      </c>
      <c r="BV59" s="50">
        <f t="shared" si="166"/>
        <v>0.12532182450149257</v>
      </c>
      <c r="BW59" s="50">
        <f t="shared" si="166"/>
        <v>0.29759220900422534</v>
      </c>
      <c r="BX59" s="50">
        <f t="shared" si="166"/>
        <v>0.36209994496558107</v>
      </c>
      <c r="BY59" s="50">
        <f t="shared" si="166"/>
        <v>0.55804340367561844</v>
      </c>
      <c r="BZ59" s="50">
        <f t="shared" si="166"/>
        <v>0.40090126422084321</v>
      </c>
      <c r="CA59" s="50">
        <f t="shared" si="166"/>
        <v>0.48662450572875232</v>
      </c>
      <c r="CB59" s="50">
        <f t="shared" si="166"/>
        <v>0.54757936272348195</v>
      </c>
      <c r="CC59" s="50">
        <f t="shared" si="166"/>
        <v>0.5238769603145117</v>
      </c>
      <c r="CD59" s="50">
        <f t="shared" si="166"/>
        <v>0.34608914966416732</v>
      </c>
      <c r="CE59" s="50">
        <f t="shared" si="166"/>
        <v>0.17021941953834555</v>
      </c>
      <c r="CF59" s="50">
        <f t="shared" si="166"/>
        <v>-0.26498968751961144</v>
      </c>
      <c r="CG59" s="50">
        <f t="shared" si="166"/>
        <v>-3.5397485287118856E-2</v>
      </c>
      <c r="CH59" s="50">
        <f t="shared" si="166"/>
        <v>-9.1819237072357313E-2</v>
      </c>
      <c r="CI59" s="50">
        <f t="shared" si="166"/>
        <v>-2.4570916668782951E-2</v>
      </c>
      <c r="CJ59" s="50">
        <f t="shared" ref="CJ59:CO59" si="167">AVERAGEIF(CJ45:CJ58,"&lt;&gt;0")</f>
        <v>0.44451588875644266</v>
      </c>
      <c r="CK59" s="50">
        <f t="shared" si="167"/>
        <v>0.52282880122825615</v>
      </c>
      <c r="CL59" s="50">
        <f t="shared" si="167"/>
        <v>0.39632310362080192</v>
      </c>
      <c r="CM59" s="50">
        <f t="shared" si="167"/>
        <v>0.52960555893948358</v>
      </c>
      <c r="CN59" s="50">
        <f t="shared" si="167"/>
        <v>0.66355377387083281</v>
      </c>
      <c r="CO59" s="50">
        <f t="shared" si="167"/>
        <v>0.65124402431579587</v>
      </c>
      <c r="CP59" s="50">
        <f t="shared" ref="CP59:CU59" si="168">AVERAGEIF(CP45:CP58,"&lt;&gt;0")</f>
        <v>0.4779612878572258</v>
      </c>
      <c r="CQ59" s="50">
        <f t="shared" si="168"/>
        <v>0.39643440756436293</v>
      </c>
      <c r="CR59" s="50">
        <f t="shared" si="168"/>
        <v>0.43432254680779675</v>
      </c>
      <c r="CS59" s="50">
        <f t="shared" si="168"/>
        <v>0.44289007298242261</v>
      </c>
      <c r="CT59" s="50">
        <f t="shared" si="168"/>
        <v>0.11696159525173509</v>
      </c>
      <c r="CU59" s="74">
        <f t="shared" si="168"/>
        <v>4.0637946837132156E-2</v>
      </c>
      <c r="CV59" s="50">
        <f t="shared" ref="CV59" si="169">AVERAGEIF(CV45:CV58,"&lt;&gt;0")</f>
        <v>0.17150993438746934</v>
      </c>
      <c r="CW59" s="16"/>
      <c r="CX59" s="25"/>
      <c r="CY59" s="47"/>
    </row>
    <row r="60" spans="1:103" x14ac:dyDescent="0.25">
      <c r="AP60" s="8" t="s">
        <v>1</v>
      </c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</row>
    <row r="61" spans="1:103" x14ac:dyDescent="0.25">
      <c r="CU61" s="37"/>
      <c r="CV61" s="37"/>
    </row>
    <row r="62" spans="1:103" x14ac:dyDescent="0.25">
      <c r="CS62" s="63"/>
      <c r="CT62" s="63"/>
      <c r="CU62" s="63"/>
      <c r="CV62" s="63"/>
    </row>
    <row r="63" spans="1:103" x14ac:dyDescent="0.25"/>
    <row r="64" spans="1:103" x14ac:dyDescent="0.25"/>
    <row r="67" spans="42:46" ht="14.25" hidden="1" customHeight="1" x14ac:dyDescent="0.25">
      <c r="AT67" s="21"/>
    </row>
    <row r="73" spans="42:46" ht="14.25" hidden="1" customHeight="1" x14ac:dyDescent="0.25">
      <c r="AP73" s="22"/>
    </row>
    <row r="75" spans="42:46" ht="14.25" hidden="1" customHeight="1" x14ac:dyDescent="0.25">
      <c r="AP75" s="22"/>
    </row>
    <row r="77" spans="42:46" ht="14.25" hidden="1" customHeight="1" x14ac:dyDescent="0.25">
      <c r="AP77" s="23"/>
    </row>
    <row r="78" spans="42:46" x14ac:dyDescent="0.25"/>
    <row r="80" spans="42:46" ht="14.25" hidden="1" customHeight="1" x14ac:dyDescent="0.25">
      <c r="AP80" s="8" t="s">
        <v>1</v>
      </c>
    </row>
    <row r="89" spans="2:55" ht="14.25" hidden="1" customHeight="1" x14ac:dyDescent="0.25"/>
    <row r="90" spans="2:55" ht="14.25" hidden="1" customHeight="1" x14ac:dyDescent="0.25"/>
    <row r="91" spans="2:55" ht="14.25" hidden="1" customHeight="1" x14ac:dyDescent="0.25"/>
    <row r="92" spans="2:55" ht="14.25" hidden="1" customHeight="1" x14ac:dyDescent="0.25">
      <c r="AE92" s="24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2:55" ht="14.25" hidden="1" customHeight="1" x14ac:dyDescent="0.25"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2:55" ht="14.25" hidden="1" customHeight="1" x14ac:dyDescent="0.25"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S94" s="17"/>
      <c r="AT94" s="16"/>
      <c r="AU94" s="16"/>
      <c r="AV94" s="16"/>
      <c r="AW94" s="16"/>
      <c r="AX94" s="16"/>
      <c r="AY94" s="16"/>
      <c r="AZ94" s="16"/>
      <c r="BA94" s="16"/>
      <c r="BB94" s="16"/>
      <c r="BC94" s="16"/>
    </row>
    <row r="95" spans="2:55" ht="14.25" hidden="1" customHeight="1" x14ac:dyDescent="0.25">
      <c r="AF95" s="17"/>
      <c r="AG95" s="17"/>
      <c r="AH95" s="17"/>
      <c r="AI95" s="17"/>
      <c r="AJ95" s="16"/>
      <c r="AK95" s="17"/>
      <c r="AL95" s="17"/>
      <c r="AM95" s="17"/>
      <c r="AN95" s="17"/>
      <c r="AO95" s="17"/>
      <c r="AP95" s="17"/>
    </row>
    <row r="96" spans="2:55" ht="14.25" hidden="1" customHeight="1" x14ac:dyDescent="0.25">
      <c r="B96" s="26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8"/>
    </row>
    <row r="97" spans="31:32" ht="14.25" hidden="1" customHeight="1" x14ac:dyDescent="0.25">
      <c r="AE97" s="29"/>
    </row>
    <row r="106" spans="31:32" hidden="1" x14ac:dyDescent="0.25">
      <c r="AE106" s="17"/>
      <c r="AF106" s="17"/>
    </row>
    <row r="107" spans="31:32" hidden="1" x14ac:dyDescent="0.25">
      <c r="AE107" s="16"/>
    </row>
    <row r="108" spans="31:32" hidden="1" x14ac:dyDescent="0.25">
      <c r="AE108" s="16"/>
      <c r="AF108" s="16"/>
    </row>
    <row r="109" spans="31:32" hidden="1" x14ac:dyDescent="0.25">
      <c r="AE109" s="16"/>
      <c r="AF109" s="16"/>
    </row>
    <row r="110" spans="31:32" hidden="1" x14ac:dyDescent="0.25">
      <c r="AE110" s="16"/>
      <c r="AF110" s="16"/>
    </row>
    <row r="111" spans="31:32" hidden="1" x14ac:dyDescent="0.25">
      <c r="AE111" s="16"/>
      <c r="AF111" s="16"/>
    </row>
    <row r="112" spans="31:32" hidden="1" x14ac:dyDescent="0.25">
      <c r="AE112" s="16"/>
      <c r="AF112" s="16"/>
    </row>
    <row r="113" spans="31:32" hidden="1" x14ac:dyDescent="0.25">
      <c r="AE113" s="16"/>
      <c r="AF113" s="16"/>
    </row>
    <row r="114" spans="31:32" hidden="1" x14ac:dyDescent="0.25">
      <c r="AE114" s="16"/>
      <c r="AF114" s="16"/>
    </row>
    <row r="115" spans="31:32" hidden="1" x14ac:dyDescent="0.25">
      <c r="AE115" s="16"/>
      <c r="AF115" s="16"/>
    </row>
    <row r="116" spans="31:32" hidden="1" x14ac:dyDescent="0.25">
      <c r="AE116" s="16"/>
      <c r="AF116" s="16"/>
    </row>
    <row r="117" spans="31:32" x14ac:dyDescent="0.25"/>
    <row r="118" spans="31:32" x14ac:dyDescent="0.25"/>
    <row r="119" spans="31:32" x14ac:dyDescent="0.25"/>
  </sheetData>
  <mergeCells count="20">
    <mergeCell ref="BC43:BF43"/>
    <mergeCell ref="BG43:BJ43"/>
    <mergeCell ref="BK43:BN43"/>
    <mergeCell ref="BO43:BR43"/>
    <mergeCell ref="CA43:CE43"/>
    <mergeCell ref="BW43:BZ43"/>
    <mergeCell ref="BS43:BV43"/>
    <mergeCell ref="AY43:BB43"/>
    <mergeCell ref="AE43:AH43"/>
    <mergeCell ref="AI43:AL43"/>
    <mergeCell ref="AM43:AP43"/>
    <mergeCell ref="AQ43:AT43"/>
    <mergeCell ref="AU43:AX43"/>
    <mergeCell ref="W43:Z43"/>
    <mergeCell ref="AA43:AD43"/>
    <mergeCell ref="C43:F43"/>
    <mergeCell ref="G43:J43"/>
    <mergeCell ref="K43:N43"/>
    <mergeCell ref="O43:R43"/>
    <mergeCell ref="S43:V43"/>
  </mergeCells>
  <phoneticPr fontId="20" type="noConversion"/>
  <conditionalFormatting sqref="D59:BS59 BU59:CV59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5:BZ45 CC45:CD45 CF45:CG45">
    <cfRule type="colorScale" priority="1170">
      <colorScale>
        <cfvo type="min"/>
        <cfvo type="num" val="0"/>
        <cfvo type="max"/>
        <color rgb="FF0070C0"/>
        <color theme="0"/>
        <color rgb="FFFF6600"/>
      </colorScale>
    </cfRule>
    <cfRule type="colorScale" priority="11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7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7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7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7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7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7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6:BZ46 CC46:CD46 CF46:CG46">
    <cfRule type="colorScale" priority="189">
      <colorScale>
        <cfvo type="min"/>
        <cfvo type="num" val="0"/>
        <cfvo type="max"/>
        <color rgb="FF0070C0"/>
        <color theme="0"/>
        <color rgb="FFFF6600"/>
      </colorScale>
    </cfRule>
    <cfRule type="colorScale" priority="1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7:BZ47 CC47:CD47 CF47:CG47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49:BZ49 CC49:CV49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3:BZ53 CC53:CE53 CG53:CV53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4:BZ54 CC54:CE54 CG54:CV54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5:BZ55 CC55:CE55 CG55:CV55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6:BZ56 CC56:CE56 CG56:CV56">
    <cfRule type="colorScale" priority="46">
      <colorScale>
        <cfvo type="min"/>
        <cfvo type="num" val="0"/>
        <cfvo type="max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57:BZ57 CC57:CE57 CG57:CV57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H50:CD50 CG50:CV50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1:CP51 CS51:CV51">
    <cfRule type="colorScale" priority="100">
      <colorScale>
        <cfvo type="min"/>
        <cfvo type="num" val="0"/>
        <cfvo type="max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T52:CP52 CS52:CV52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X48:CT48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E58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58:CV58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59 BT59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5:CB47 C45:C47 CE45:CE47">
    <cfRule type="colorScale" priority="126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49:CB49 C49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A53:CB57 C53:C57 CF53:CF57">
    <cfRule type="colorScale" priority="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E50:CF50 G50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H45:CH47">
    <cfRule type="colorScale" priority="7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0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0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0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0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0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1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V45">
    <cfRule type="colorScale" priority="12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7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5:CV47">
    <cfRule type="colorScale" priority="12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6:CV46">
    <cfRule type="colorScale" priority="1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47:CV47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Q51:CR52 S51:S52">
    <cfRule type="colorScale" priority="1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S45:CS47">
    <cfRule type="top10" dxfId="3" priority="207" percent="1" rank="10"/>
  </conditionalFormatting>
  <conditionalFormatting sqref="CT45:CV47">
    <cfRule type="top10" dxfId="2" priority="206" percent="1" rank="10"/>
  </conditionalFormatting>
  <conditionalFormatting sqref="CU48:CV48 W48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5">
    <cfRule type="colorScale" priority="648">
      <colorScale>
        <cfvo type="min"/>
        <cfvo type="num" val="0"/>
        <cfvo type="max"/>
        <color rgb="FF0070C0"/>
        <color theme="0"/>
        <color rgb="FFFF6600"/>
      </colorScale>
    </cfRule>
    <cfRule type="colorScale" priority="6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5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5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5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5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5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6">
    <cfRule type="colorScale" priority="639">
      <colorScale>
        <cfvo type="min"/>
        <cfvo type="num" val="0"/>
        <cfvo type="max"/>
        <color rgb="FF0070C0"/>
        <color theme="0"/>
        <color rgb="FFFF6600"/>
      </colorScale>
    </cfRule>
    <cfRule type="colorScale" priority="64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4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4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4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4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4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4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4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7">
    <cfRule type="colorScale" priority="630">
      <colorScale>
        <cfvo type="min"/>
        <cfvo type="num" val="0"/>
        <cfvo type="max"/>
        <color rgb="FF0070C0"/>
        <color theme="0"/>
        <color rgb="FFFF6600"/>
      </colorScale>
    </cfRule>
    <cfRule type="colorScale" priority="6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49">
    <cfRule type="colorScale" priority="621">
      <colorScale>
        <cfvo type="min"/>
        <cfvo type="num" val="0"/>
        <cfvo type="max"/>
        <color rgb="FF0070C0"/>
        <color theme="0"/>
        <color rgb="FFFF6600"/>
      </colorScale>
    </cfRule>
    <cfRule type="colorScale" priority="6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2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2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2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2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2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3">
    <cfRule type="colorScale" priority="612">
      <colorScale>
        <cfvo type="min"/>
        <cfvo type="num" val="0"/>
        <cfvo type="max"/>
        <color rgb="FF0070C0"/>
        <color theme="0"/>
        <color rgb="FFFF6600"/>
      </colorScale>
    </cfRule>
    <cfRule type="colorScale" priority="6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2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4">
    <cfRule type="colorScale" priority="558">
      <colorScale>
        <cfvo type="min"/>
        <cfvo type="num" val="0"/>
        <cfvo type="max"/>
        <color rgb="FF0070C0"/>
        <color theme="0"/>
        <color rgb="FFFF6600"/>
      </colorScale>
    </cfRule>
    <cfRule type="colorScale" priority="5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6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5">
    <cfRule type="colorScale" priority="594">
      <colorScale>
        <cfvo type="min"/>
        <cfvo type="num" val="0"/>
        <cfvo type="max"/>
        <color rgb="FF0070C0"/>
        <color theme="0"/>
        <color rgb="FFFF6600"/>
      </colorScale>
    </cfRule>
    <cfRule type="colorScale" priority="5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9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6">
    <cfRule type="colorScale" priority="5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8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7">
    <cfRule type="colorScale" priority="567">
      <colorScale>
        <cfvo type="min"/>
        <cfvo type="num" val="0"/>
        <cfvo type="max"/>
        <color rgb="FF0070C0"/>
        <color theme="0"/>
        <color rgb="FFFF6600"/>
      </colorScale>
    </cfRule>
    <cfRule type="colorScale" priority="5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7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7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9">
    <cfRule type="colorScale" priority="65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45:CY45">
    <cfRule type="colorScale" priority="909">
      <colorScale>
        <cfvo type="min"/>
        <cfvo type="num" val="0"/>
        <cfvo type="max"/>
        <color rgb="FF0070C0"/>
        <color theme="0"/>
        <color rgb="FFFF6600"/>
      </colorScale>
    </cfRule>
    <cfRule type="colorScale" priority="9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46:CY46">
    <cfRule type="colorScale" priority="99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47:CY47">
    <cfRule type="colorScale" priority="900">
      <colorScale>
        <cfvo type="min"/>
        <cfvo type="num" val="0"/>
        <cfvo type="max"/>
        <color rgb="FF0070C0"/>
        <color theme="0"/>
        <color rgb="FFFF6600"/>
      </colorScale>
    </cfRule>
    <cfRule type="colorScale" priority="9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48:CY48">
    <cfRule type="colorScale" priority="891">
      <colorScale>
        <cfvo type="min"/>
        <cfvo type="num" val="0"/>
        <cfvo type="max"/>
        <color rgb="FF0070C0"/>
        <color theme="0"/>
        <color rgb="FFFF6600"/>
      </colorScale>
    </cfRule>
    <cfRule type="colorScale" priority="8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49:CY49">
    <cfRule type="colorScale" priority="882">
      <colorScale>
        <cfvo type="min"/>
        <cfvo type="num" val="0"/>
        <cfvo type="max"/>
        <color rgb="FF0070C0"/>
        <color theme="0"/>
        <color rgb="FFFF6600"/>
      </colorScale>
    </cfRule>
    <cfRule type="colorScale" priority="8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0:CY50">
    <cfRule type="colorScale" priority="95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1:CY51">
    <cfRule type="colorScale" priority="9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2:CY52">
    <cfRule type="colorScale" priority="93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3:CY54">
    <cfRule type="colorScale" priority="9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5:CY55">
    <cfRule type="colorScale" priority="8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6:CY56">
    <cfRule type="colorScale" priority="8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7:CY57">
    <cfRule type="colorScale" priority="10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0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1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1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1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1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1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1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8:CY58">
    <cfRule type="colorScale" priority="86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97">
      <colorScale>
        <cfvo type="min"/>
        <cfvo type="num" val="0"/>
        <cfvo type="max"/>
        <color rgb="FF0070C0"/>
        <color theme="0"/>
        <color rgb="FFFF6600"/>
      </colorScale>
    </cfRule>
    <cfRule type="colorScale" priority="199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9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0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0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0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0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0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9:CY59">
    <cfRule type="colorScale" priority="91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B1:FE20"/>
  <sheetViews>
    <sheetView showGridLines="0" tabSelected="1" zoomScaleNormal="100" workbookViewId="0">
      <pane xSplit="3" topLeftCell="D1" activePane="topRight" state="frozen"/>
      <selection pane="topRight"/>
    </sheetView>
  </sheetViews>
  <sheetFormatPr defaultColWidth="9.140625" defaultRowHeight="12.75" zeroHeight="1" x14ac:dyDescent="0.2"/>
  <cols>
    <col min="1" max="1" width="9.140625" style="31"/>
    <col min="2" max="2" width="34.85546875" style="31" customWidth="1"/>
    <col min="3" max="3" width="20" style="31" hidden="1" customWidth="1"/>
    <col min="4" max="89" width="2.28515625" style="31" customWidth="1"/>
    <col min="90" max="101" width="2.85546875" style="31" customWidth="1"/>
    <col min="102" max="102" width="2.85546875" style="94" customWidth="1"/>
    <col min="103" max="103" width="2.85546875" style="31" customWidth="1"/>
    <col min="104" max="16380" width="9.140625" style="31"/>
    <col min="16381" max="16381" width="2.140625" style="31" customWidth="1"/>
    <col min="16382" max="16382" width="4.28515625" style="31" customWidth="1"/>
    <col min="16383" max="16383" width="1.28515625" style="31" customWidth="1"/>
    <col min="16384" max="16384" width="3.42578125" style="31" customWidth="1"/>
  </cols>
  <sheetData>
    <row r="1" spans="2:161" x14ac:dyDescent="0.2"/>
    <row r="2" spans="2:161" x14ac:dyDescent="0.2">
      <c r="C2" s="72"/>
      <c r="X2" s="33" t="s">
        <v>204</v>
      </c>
      <c r="AS2" s="33" t="s">
        <v>205</v>
      </c>
    </row>
    <row r="3" spans="2:161" x14ac:dyDescent="0.2">
      <c r="C3" s="73"/>
      <c r="D3" s="93">
        <v>2000</v>
      </c>
      <c r="E3" s="93"/>
      <c r="F3" s="93"/>
      <c r="G3" s="93"/>
      <c r="H3" s="93">
        <v>2001</v>
      </c>
      <c r="I3" s="93"/>
      <c r="J3" s="93"/>
      <c r="K3" s="93"/>
      <c r="L3" s="93">
        <v>2002</v>
      </c>
      <c r="M3" s="93"/>
      <c r="N3" s="93"/>
      <c r="O3" s="93"/>
      <c r="P3" s="93">
        <v>2003</v>
      </c>
      <c r="Q3" s="93"/>
      <c r="R3" s="93"/>
      <c r="S3" s="93"/>
      <c r="T3" s="93">
        <v>2004</v>
      </c>
      <c r="U3" s="93"/>
      <c r="V3" s="93"/>
      <c r="W3" s="93"/>
      <c r="X3" s="93">
        <v>2005</v>
      </c>
      <c r="Y3" s="93"/>
      <c r="Z3" s="93"/>
      <c r="AA3" s="93"/>
      <c r="AB3" s="93">
        <v>2006</v>
      </c>
      <c r="AC3" s="93"/>
      <c r="AD3" s="93"/>
      <c r="AE3" s="93"/>
      <c r="AF3" s="93">
        <v>2007</v>
      </c>
      <c r="AG3" s="93"/>
      <c r="AH3" s="93"/>
      <c r="AI3" s="93"/>
      <c r="AJ3" s="93">
        <v>2008</v>
      </c>
      <c r="AK3" s="93"/>
      <c r="AL3" s="93"/>
      <c r="AM3" s="93"/>
      <c r="AN3" s="93">
        <v>2009</v>
      </c>
      <c r="AO3" s="93"/>
      <c r="AP3" s="93"/>
      <c r="AQ3" s="93"/>
      <c r="AR3" s="93">
        <v>2010</v>
      </c>
      <c r="AS3" s="93"/>
      <c r="AT3" s="93"/>
      <c r="AU3" s="93"/>
      <c r="AV3" s="93">
        <v>2011</v>
      </c>
      <c r="AW3" s="93"/>
      <c r="AX3" s="93"/>
      <c r="AY3" s="93"/>
      <c r="AZ3" s="93">
        <v>2012</v>
      </c>
      <c r="BA3" s="93"/>
      <c r="BB3" s="93"/>
      <c r="BC3" s="93"/>
      <c r="BD3" s="93">
        <v>2013</v>
      </c>
      <c r="BE3" s="93"/>
      <c r="BF3" s="93"/>
      <c r="BG3" s="93"/>
      <c r="BH3" s="93">
        <v>2014</v>
      </c>
      <c r="BI3" s="93"/>
      <c r="BJ3" s="93"/>
      <c r="BK3" s="93"/>
      <c r="BL3" s="93">
        <v>2015</v>
      </c>
      <c r="BM3" s="93"/>
      <c r="BN3" s="93"/>
      <c r="BO3" s="93"/>
      <c r="BP3" s="93">
        <v>2016</v>
      </c>
      <c r="BQ3" s="93"/>
      <c r="BR3" s="93"/>
      <c r="BS3" s="93"/>
      <c r="BT3" s="93">
        <v>2017</v>
      </c>
      <c r="BU3" s="93"/>
      <c r="BV3" s="93"/>
      <c r="BW3" s="93"/>
      <c r="BX3" s="93">
        <v>2018</v>
      </c>
      <c r="BY3" s="93"/>
      <c r="BZ3" s="93"/>
      <c r="CA3" s="93"/>
      <c r="CB3" s="93">
        <v>2019</v>
      </c>
      <c r="CC3" s="93"/>
      <c r="CD3" s="93"/>
      <c r="CE3" s="93"/>
      <c r="CF3" s="92">
        <v>2020</v>
      </c>
      <c r="CG3" s="92"/>
      <c r="CH3" s="92"/>
      <c r="CI3" s="92"/>
      <c r="CJ3" s="92">
        <v>2021</v>
      </c>
      <c r="CK3" s="92"/>
      <c r="CL3" s="92"/>
      <c r="CM3" s="92"/>
      <c r="CN3" s="92">
        <v>2022</v>
      </c>
      <c r="CO3" s="92"/>
      <c r="CP3" s="92"/>
      <c r="CQ3" s="92"/>
      <c r="CR3" s="92">
        <v>2023</v>
      </c>
      <c r="CS3" s="92"/>
      <c r="CT3" s="92"/>
      <c r="CU3" s="92"/>
      <c r="CV3" s="92">
        <v>2024</v>
      </c>
      <c r="CW3" s="92"/>
      <c r="CX3" s="92"/>
      <c r="CY3" s="92"/>
    </row>
    <row r="4" spans="2:161" x14ac:dyDescent="0.2">
      <c r="C4" s="73"/>
      <c r="D4" s="62" t="s">
        <v>3</v>
      </c>
      <c r="E4" s="62" t="s">
        <v>4</v>
      </c>
      <c r="F4" s="62" t="s">
        <v>2</v>
      </c>
      <c r="G4" s="62" t="s">
        <v>5</v>
      </c>
      <c r="H4" s="62" t="s">
        <v>3</v>
      </c>
      <c r="I4" s="62" t="s">
        <v>4</v>
      </c>
      <c r="J4" s="62" t="s">
        <v>2</v>
      </c>
      <c r="K4" s="62" t="s">
        <v>5</v>
      </c>
      <c r="L4" s="62" t="s">
        <v>3</v>
      </c>
      <c r="M4" s="62" t="s">
        <v>4</v>
      </c>
      <c r="N4" s="62" t="s">
        <v>2</v>
      </c>
      <c r="O4" s="62" t="s">
        <v>5</v>
      </c>
      <c r="P4" s="62" t="s">
        <v>3</v>
      </c>
      <c r="Q4" s="62" t="s">
        <v>4</v>
      </c>
      <c r="R4" s="62" t="s">
        <v>2</v>
      </c>
      <c r="S4" s="62" t="s">
        <v>5</v>
      </c>
      <c r="T4" s="62" t="s">
        <v>3</v>
      </c>
      <c r="U4" s="62" t="s">
        <v>4</v>
      </c>
      <c r="V4" s="62" t="s">
        <v>2</v>
      </c>
      <c r="W4" s="62" t="s">
        <v>5</v>
      </c>
      <c r="X4" s="62" t="s">
        <v>3</v>
      </c>
      <c r="Y4" s="62" t="s">
        <v>4</v>
      </c>
      <c r="Z4" s="62" t="s">
        <v>2</v>
      </c>
      <c r="AA4" s="62" t="s">
        <v>5</v>
      </c>
      <c r="AB4" s="62" t="s">
        <v>3</v>
      </c>
      <c r="AC4" s="62" t="s">
        <v>4</v>
      </c>
      <c r="AD4" s="62" t="s">
        <v>2</v>
      </c>
      <c r="AE4" s="62" t="s">
        <v>5</v>
      </c>
      <c r="AF4" s="62" t="s">
        <v>3</v>
      </c>
      <c r="AG4" s="62" t="s">
        <v>4</v>
      </c>
      <c r="AH4" s="62" t="s">
        <v>2</v>
      </c>
      <c r="AI4" s="62" t="s">
        <v>5</v>
      </c>
      <c r="AJ4" s="62" t="s">
        <v>3</v>
      </c>
      <c r="AK4" s="62" t="s">
        <v>4</v>
      </c>
      <c r="AL4" s="62" t="s">
        <v>2</v>
      </c>
      <c r="AM4" s="62" t="s">
        <v>5</v>
      </c>
      <c r="AN4" s="62" t="s">
        <v>3</v>
      </c>
      <c r="AO4" s="62" t="s">
        <v>4</v>
      </c>
      <c r="AP4" s="62" t="s">
        <v>2</v>
      </c>
      <c r="AQ4" s="62" t="s">
        <v>5</v>
      </c>
      <c r="AR4" s="62" t="s">
        <v>3</v>
      </c>
      <c r="AS4" s="62" t="s">
        <v>4</v>
      </c>
      <c r="AT4" s="62" t="s">
        <v>2</v>
      </c>
      <c r="AU4" s="62" t="s">
        <v>5</v>
      </c>
      <c r="AV4" s="62" t="s">
        <v>3</v>
      </c>
      <c r="AW4" s="62" t="s">
        <v>4</v>
      </c>
      <c r="AX4" s="62" t="s">
        <v>2</v>
      </c>
      <c r="AY4" s="62" t="s">
        <v>5</v>
      </c>
      <c r="AZ4" s="62" t="s">
        <v>3</v>
      </c>
      <c r="BA4" s="62" t="s">
        <v>4</v>
      </c>
      <c r="BB4" s="62" t="s">
        <v>2</v>
      </c>
      <c r="BC4" s="62" t="s">
        <v>5</v>
      </c>
      <c r="BD4" s="62" t="s">
        <v>3</v>
      </c>
      <c r="BE4" s="62" t="s">
        <v>4</v>
      </c>
      <c r="BF4" s="62" t="s">
        <v>2</v>
      </c>
      <c r="BG4" s="62" t="s">
        <v>5</v>
      </c>
      <c r="BH4" s="62" t="s">
        <v>3</v>
      </c>
      <c r="BI4" s="62" t="s">
        <v>4</v>
      </c>
      <c r="BJ4" s="62" t="s">
        <v>2</v>
      </c>
      <c r="BK4" s="62" t="s">
        <v>5</v>
      </c>
      <c r="BL4" s="62" t="s">
        <v>3</v>
      </c>
      <c r="BM4" s="62" t="s">
        <v>4</v>
      </c>
      <c r="BN4" s="62" t="s">
        <v>2</v>
      </c>
      <c r="BO4" s="62" t="s">
        <v>5</v>
      </c>
      <c r="BP4" s="62" t="s">
        <v>3</v>
      </c>
      <c r="BQ4" s="62" t="s">
        <v>4</v>
      </c>
      <c r="BR4" s="62" t="s">
        <v>2</v>
      </c>
      <c r="BS4" s="62" t="s">
        <v>5</v>
      </c>
      <c r="BT4" s="62" t="s">
        <v>3</v>
      </c>
      <c r="BU4" s="62" t="s">
        <v>4</v>
      </c>
      <c r="BV4" s="62" t="s">
        <v>2</v>
      </c>
      <c r="BW4" s="62" t="s">
        <v>5</v>
      </c>
      <c r="BX4" s="62" t="s">
        <v>3</v>
      </c>
      <c r="BY4" s="62" t="s">
        <v>4</v>
      </c>
      <c r="BZ4" s="62" t="s">
        <v>2</v>
      </c>
      <c r="CA4" s="62" t="s">
        <v>5</v>
      </c>
      <c r="CB4" s="62" t="s">
        <v>3</v>
      </c>
      <c r="CC4" s="31" t="s">
        <v>4</v>
      </c>
      <c r="CD4" s="62" t="s">
        <v>2</v>
      </c>
      <c r="CE4" s="62" t="s">
        <v>5</v>
      </c>
      <c r="CF4" s="62" t="s">
        <v>3</v>
      </c>
      <c r="CG4" s="31" t="s">
        <v>4</v>
      </c>
      <c r="CH4" s="62" t="s">
        <v>2</v>
      </c>
      <c r="CI4" s="62" t="s">
        <v>5</v>
      </c>
      <c r="CJ4" s="62" t="s">
        <v>3</v>
      </c>
      <c r="CK4" s="31" t="s">
        <v>4</v>
      </c>
      <c r="CL4" s="31" t="s">
        <v>2</v>
      </c>
      <c r="CM4" s="62" t="s">
        <v>5</v>
      </c>
      <c r="CN4" s="62" t="s">
        <v>3</v>
      </c>
      <c r="CO4" s="31" t="s">
        <v>4</v>
      </c>
      <c r="CP4" s="62" t="s">
        <v>2</v>
      </c>
      <c r="CQ4" s="62" t="s">
        <v>5</v>
      </c>
      <c r="CR4" s="31" t="s">
        <v>3</v>
      </c>
      <c r="CS4" s="31" t="s">
        <v>4</v>
      </c>
      <c r="CT4" s="31" t="s">
        <v>2</v>
      </c>
      <c r="CU4" s="62" t="s">
        <v>5</v>
      </c>
      <c r="CV4" s="31" t="s">
        <v>3</v>
      </c>
      <c r="CW4" s="31" t="s">
        <v>4</v>
      </c>
    </row>
    <row r="5" spans="2:161" ht="14.25" x14ac:dyDescent="0.25">
      <c r="B5" s="53" t="s">
        <v>119</v>
      </c>
      <c r="C5" s="69" t="s">
        <v>11</v>
      </c>
      <c r="D5" s="49">
        <v>-0.28903883660650587</v>
      </c>
      <c r="E5" s="49">
        <v>-0.41703615241056202</v>
      </c>
      <c r="F5" s="49">
        <v>-0.45543534715177897</v>
      </c>
      <c r="G5" s="49">
        <v>-0.41703615241056202</v>
      </c>
      <c r="H5" s="49">
        <v>-0.54503346821461818</v>
      </c>
      <c r="I5" s="49">
        <v>-0.58343266295583507</v>
      </c>
      <c r="J5" s="49">
        <v>-0.13544205764163855</v>
      </c>
      <c r="K5" s="49">
        <v>-0.18664098396326095</v>
      </c>
      <c r="L5" s="49">
        <v>-9.704286290042162E-2</v>
      </c>
      <c r="M5" s="49">
        <v>5.6553916064445688E-2</v>
      </c>
      <c r="N5" s="49">
        <v>-0.27623910502610027</v>
      </c>
      <c r="O5" s="49">
        <v>6.935364764485126E-2</v>
      </c>
      <c r="P5" s="49">
        <v>9.4953110805662627E-2</v>
      </c>
      <c r="Q5" s="49">
        <v>0.3637474739941805</v>
      </c>
      <c r="R5" s="49">
        <v>0.38934693715499169</v>
      </c>
      <c r="S5" s="49">
        <v>0.27414935293134129</v>
      </c>
      <c r="T5" s="49">
        <v>0.10775284238606819</v>
      </c>
      <c r="U5" s="49">
        <v>-9.704286290042162E-2</v>
      </c>
      <c r="V5" s="49">
        <v>-0.13544205764163855</v>
      </c>
      <c r="W5" s="49">
        <v>0.33814801083336937</v>
      </c>
      <c r="X5" s="49">
        <v>0.85013727404959405</v>
      </c>
      <c r="Y5" s="49">
        <v>0.81173807930837705</v>
      </c>
      <c r="Z5" s="49">
        <v>1.0677327109164894</v>
      </c>
      <c r="AA5" s="49">
        <v>0.99093432143405558</v>
      </c>
      <c r="AB5" s="49">
        <v>1.2853281477833849</v>
      </c>
      <c r="AC5" s="49">
        <v>1.579721974132714</v>
      </c>
      <c r="AD5" s="49">
        <v>1.7077192899367701</v>
      </c>
      <c r="AE5" s="49">
        <v>2.3989047952786735</v>
      </c>
      <c r="AF5" s="49">
        <v>2.8596951321732758</v>
      </c>
      <c r="AG5" s="49">
        <v>2.9748927163969259</v>
      </c>
      <c r="AH5" s="49">
        <v>3.0388913742989541</v>
      </c>
      <c r="AI5" s="49">
        <v>2.6420996953063804</v>
      </c>
      <c r="AJ5" s="49">
        <v>2.4245042584394847</v>
      </c>
      <c r="AK5" s="49">
        <v>1.8741158004820433</v>
      </c>
      <c r="AL5" s="49">
        <v>1.4517246583286578</v>
      </c>
      <c r="AM5" s="49">
        <v>0.3765472055745861</v>
      </c>
      <c r="AN5" s="49">
        <v>-0.69863024717948563</v>
      </c>
      <c r="AO5" s="49">
        <v>-1.2618184367173326</v>
      </c>
      <c r="AP5" s="49">
        <v>-1.991403136800453</v>
      </c>
      <c r="AQ5" s="49">
        <v>-2.7209878368835727</v>
      </c>
      <c r="AR5" s="49">
        <v>-2.2217983052477539</v>
      </c>
      <c r="AS5" s="49">
        <v>-1.9786034052200474</v>
      </c>
      <c r="AT5" s="49">
        <v>-1.4026154841017946</v>
      </c>
      <c r="AU5" s="49">
        <v>-0.73702944192070241</v>
      </c>
      <c r="AV5" s="49">
        <v>-0.62183185769705196</v>
      </c>
      <c r="AW5" s="49">
        <v>-0.60903212611664626</v>
      </c>
      <c r="AX5" s="49">
        <v>-0.62183185769705196</v>
      </c>
      <c r="AY5" s="49">
        <v>-0.59623239453624066</v>
      </c>
      <c r="AZ5" s="49">
        <v>-0.71142997875989133</v>
      </c>
      <c r="BA5" s="49">
        <v>-0.68583051559908004</v>
      </c>
      <c r="BB5" s="49">
        <v>-0.72422971034029682</v>
      </c>
      <c r="BC5" s="49">
        <v>-0.66023105243826874</v>
      </c>
      <c r="BD5" s="49">
        <v>-0.68583051559908004</v>
      </c>
      <c r="BE5" s="49">
        <v>-0.58343266295583507</v>
      </c>
      <c r="BF5" s="49">
        <v>-0.51943400505380699</v>
      </c>
      <c r="BG5" s="49">
        <v>-0.55783319979502388</v>
      </c>
      <c r="BH5" s="49">
        <v>-0.22504017870447779</v>
      </c>
      <c r="BI5" s="49">
        <v>-0.34023776292812835</v>
      </c>
      <c r="BJ5" s="49">
        <v>-0.27623910502610027</v>
      </c>
      <c r="BK5" s="49">
        <v>-0.32743803134772281</v>
      </c>
      <c r="BL5" s="49">
        <v>-0.37863695766934519</v>
      </c>
      <c r="BM5" s="49">
        <v>-0.35303749450853394</v>
      </c>
      <c r="BN5" s="49">
        <v>-0.23783991028488347</v>
      </c>
      <c r="BO5" s="49">
        <v>-0.22504017870447779</v>
      </c>
      <c r="BP5" s="49">
        <v>-0.4938345418929958</v>
      </c>
      <c r="BQ5" s="49">
        <v>-0.5066342734734014</v>
      </c>
      <c r="BR5" s="49">
        <v>-0.68583051559908004</v>
      </c>
      <c r="BS5" s="49">
        <v>-0.41703615241056202</v>
      </c>
      <c r="BT5" s="49">
        <v>-0.27623910502610027</v>
      </c>
      <c r="BU5" s="49">
        <v>-7.1443399739610475E-2</v>
      </c>
      <c r="BV5" s="49">
        <v>-0.10984259448082719</v>
      </c>
      <c r="BW5" s="49">
        <v>-0.2122404471240722</v>
      </c>
      <c r="BX5" s="49">
        <v>-5.8643668159204902E-2</v>
      </c>
      <c r="BY5" s="49">
        <v>-8.424313132001604E-2</v>
      </c>
      <c r="BZ5" s="49">
        <v>-0.13544205764163855</v>
      </c>
      <c r="CA5" s="49">
        <v>-9.704286290042162E-2</v>
      </c>
      <c r="CB5" s="49">
        <v>-0.22504017870447779</v>
      </c>
      <c r="CC5" s="49">
        <v>-0.26343937344569474</v>
      </c>
      <c r="CD5" s="49">
        <v>-0.19944071554366663</v>
      </c>
      <c r="CE5" s="49">
        <v>-0.28903883660650587</v>
      </c>
      <c r="CF5" s="49">
        <v>-0.30183856818691157</v>
      </c>
      <c r="CG5" s="49">
        <v>-0.60903212611664626</v>
      </c>
      <c r="CH5" s="49">
        <v>-0.27623910502610027</v>
      </c>
      <c r="CI5" s="49">
        <v>-0.31463829976731711</v>
      </c>
      <c r="CJ5" s="49">
        <v>0.12055257396647377</v>
      </c>
      <c r="CK5" s="49">
        <v>0.3637474739941805</v>
      </c>
      <c r="CL5" s="49">
        <v>0.41494640031580304</v>
      </c>
      <c r="CM5" s="49">
        <v>0.42774613189620858</v>
      </c>
      <c r="CN5" s="49">
        <v>-0.23783991028488347</v>
      </c>
      <c r="CO5" s="49">
        <v>-0.10984259448082719</v>
      </c>
      <c r="CP5" s="49">
        <v>-0.35303749450853394</v>
      </c>
      <c r="CQ5" s="49">
        <v>-0.14824178922204412</v>
      </c>
      <c r="CR5" s="49">
        <v>0.40214666873539745</v>
      </c>
      <c r="CS5" s="49">
        <v>0.3637474739941805</v>
      </c>
      <c r="CT5" s="49">
        <v>0.33814801083336937</v>
      </c>
      <c r="CU5" s="49">
        <v>0.31254854767255802</v>
      </c>
      <c r="CV5" s="49">
        <v>0.23575015819012435</v>
      </c>
      <c r="CW5" s="49">
        <v>5.6553916064445688E-2</v>
      </c>
      <c r="CX5" s="95"/>
      <c r="CY5" s="95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</row>
    <row r="6" spans="2:161" ht="14.25" x14ac:dyDescent="0.25">
      <c r="B6" s="54" t="s">
        <v>120</v>
      </c>
      <c r="C6" s="70" t="s">
        <v>12</v>
      </c>
      <c r="D6" s="66">
        <v>-0.89659271131654816</v>
      </c>
      <c r="E6" s="66">
        <v>-0.97453424210515427</v>
      </c>
      <c r="F6" s="66">
        <v>-0.94855373184228564</v>
      </c>
      <c r="G6" s="66">
        <v>-0.92257322157941668</v>
      </c>
      <c r="H6" s="66">
        <v>-0.81865118052794239</v>
      </c>
      <c r="I6" s="66">
        <v>-0.87061220105367954</v>
      </c>
      <c r="J6" s="66">
        <v>-0.81865118052794239</v>
      </c>
      <c r="K6" s="66">
        <v>-0.74070964973933628</v>
      </c>
      <c r="L6" s="66">
        <v>-0.53286556763638693</v>
      </c>
      <c r="M6" s="66">
        <v>-0.79267067026507343</v>
      </c>
      <c r="N6" s="66">
        <v>-0.16913842395622619</v>
      </c>
      <c r="O6" s="66">
        <v>-0.3769825060591751</v>
      </c>
      <c r="P6" s="66">
        <v>-0.24707995474483185</v>
      </c>
      <c r="Q6" s="66">
        <v>-0.32502148553343801</v>
      </c>
      <c r="R6" s="66">
        <v>-0.32502148553343801</v>
      </c>
      <c r="S6" s="66">
        <v>-0.1171774034304886</v>
      </c>
      <c r="T6" s="66">
        <v>-0.3769825060591751</v>
      </c>
      <c r="U6" s="66">
        <v>-0.24707995474483185</v>
      </c>
      <c r="V6" s="66">
        <v>-0.16913842395622619</v>
      </c>
      <c r="W6" s="66">
        <v>-0.29904097527056944</v>
      </c>
      <c r="X6" s="66">
        <v>-0.22109944448196331</v>
      </c>
      <c r="Y6" s="66">
        <v>3.8705658146723207E-2</v>
      </c>
      <c r="Z6" s="66">
        <v>0.32449127103827824</v>
      </c>
      <c r="AA6" s="66">
        <v>0.5323353531412276</v>
      </c>
      <c r="AB6" s="66">
        <v>0.58429637366696474</v>
      </c>
      <c r="AC6" s="66">
        <v>0.87008198655852009</v>
      </c>
      <c r="AD6" s="66">
        <v>1.1039065789243379</v>
      </c>
      <c r="AE6" s="66">
        <v>1.1039065789243379</v>
      </c>
      <c r="AF6" s="66">
        <v>1.1039065789243379</v>
      </c>
      <c r="AG6" s="66">
        <v>1.1558675994500751</v>
      </c>
      <c r="AH6" s="66">
        <v>1.1818481097129439</v>
      </c>
      <c r="AI6" s="66">
        <v>1.3896921918158931</v>
      </c>
      <c r="AJ6" s="66">
        <v>1.1298870891872066</v>
      </c>
      <c r="AK6" s="66">
        <v>0.99998453787286334</v>
      </c>
      <c r="AL6" s="66">
        <v>0.71419892498130799</v>
      </c>
      <c r="AM6" s="66">
        <v>9.0666678672460324E-2</v>
      </c>
      <c r="AN6" s="66">
        <v>-0.87061220105367954</v>
      </c>
      <c r="AO6" s="66">
        <v>-1.8059105705169514</v>
      </c>
      <c r="AP6" s="66">
        <v>-2.2735597552485864</v>
      </c>
      <c r="AQ6" s="66">
        <v>-2.4814038373515355</v>
      </c>
      <c r="AR6" s="66">
        <v>-2.6113063886658789</v>
      </c>
      <c r="AS6" s="66">
        <v>-2.5073843476144049</v>
      </c>
      <c r="AT6" s="66">
        <v>-2.221598734722849</v>
      </c>
      <c r="AU6" s="66">
        <v>-2.0137546526198999</v>
      </c>
      <c r="AV6" s="66">
        <v>-1.7279690397283451</v>
      </c>
      <c r="AW6" s="66">
        <v>-1.62404699867687</v>
      </c>
      <c r="AX6" s="66">
        <v>-1.2863003652595779</v>
      </c>
      <c r="AY6" s="66">
        <v>-1.2343393447338407</v>
      </c>
      <c r="AZ6" s="66">
        <v>-1.3382613857853154</v>
      </c>
      <c r="BA6" s="66">
        <v>-1.4941444473625267</v>
      </c>
      <c r="BB6" s="66">
        <v>-0.92257322157941668</v>
      </c>
      <c r="BC6" s="66">
        <v>-0.81865118052794239</v>
      </c>
      <c r="BD6" s="66">
        <v>-0.48090454711064978</v>
      </c>
      <c r="BE6" s="66">
        <v>-0.24707995474483185</v>
      </c>
      <c r="BF6" s="66">
        <v>-0.42894352658491269</v>
      </c>
      <c r="BG6" s="66">
        <v>-0.22109944448196331</v>
      </c>
      <c r="BH6" s="66">
        <v>-0.16913842395622619</v>
      </c>
      <c r="BI6" s="66">
        <v>3.8705658146723207E-2</v>
      </c>
      <c r="BJ6" s="66">
        <v>-6.5216382904751485E-2</v>
      </c>
      <c r="BK6" s="66">
        <v>3.8705658146723207E-2</v>
      </c>
      <c r="BL6" s="66">
        <v>0.1426276991981979</v>
      </c>
      <c r="BM6" s="66">
        <v>0.27253025051254115</v>
      </c>
      <c r="BN6" s="66">
        <v>0.24654974024967258</v>
      </c>
      <c r="BO6" s="66">
        <v>0.16860820946106644</v>
      </c>
      <c r="BP6" s="66">
        <v>0.11664718893532934</v>
      </c>
      <c r="BQ6" s="66">
        <v>0.24654974024967258</v>
      </c>
      <c r="BR6" s="66">
        <v>0.27253025051254115</v>
      </c>
      <c r="BS6" s="66">
        <v>0.35047178130114681</v>
      </c>
      <c r="BT6" s="66">
        <v>0.37645229156401583</v>
      </c>
      <c r="BU6" s="66">
        <v>0.50635484287835908</v>
      </c>
      <c r="BV6" s="66">
        <v>0.50635484287835908</v>
      </c>
      <c r="BW6" s="66">
        <v>0.58429637366696474</v>
      </c>
      <c r="BX6" s="66">
        <v>0.66223790445557085</v>
      </c>
      <c r="BY6" s="66">
        <v>0.84410147629565124</v>
      </c>
      <c r="BZ6" s="66">
        <v>0.94802351734712598</v>
      </c>
      <c r="CA6" s="66">
        <v>0.89606249682138861</v>
      </c>
      <c r="CB6" s="66">
        <v>0.97400402760999449</v>
      </c>
      <c r="CC6" s="66">
        <v>1.1558675994500751</v>
      </c>
      <c r="CD6" s="66">
        <v>1.2078286199758124</v>
      </c>
      <c r="CE6" s="66">
        <v>1.1818481097129439</v>
      </c>
      <c r="CF6" s="66">
        <v>0.74017943524417684</v>
      </c>
      <c r="CG6" s="66">
        <v>0.58429637366696474</v>
      </c>
      <c r="CH6" s="66">
        <v>0.63625739419270233</v>
      </c>
      <c r="CI6" s="77">
        <v>0.66223790445557085</v>
      </c>
      <c r="CJ6" s="77">
        <v>0.66223790445557085</v>
      </c>
      <c r="CK6" s="77">
        <v>0.76615994550704536</v>
      </c>
      <c r="CL6" s="77">
        <v>0.89606249682138861</v>
      </c>
      <c r="CM6" s="77">
        <v>0.84410147629565124</v>
      </c>
      <c r="CN6" s="77">
        <v>0.92204300708425735</v>
      </c>
      <c r="CO6" s="77">
        <v>1.0779260686614691</v>
      </c>
      <c r="CP6" s="77">
        <v>0.94802351734712598</v>
      </c>
      <c r="CQ6" s="77">
        <v>0.99998453787286334</v>
      </c>
      <c r="CR6" s="77">
        <v>1.1298870891872066</v>
      </c>
      <c r="CS6" s="78">
        <v>1.1558675994500751</v>
      </c>
      <c r="CT6" s="78">
        <v>1.0779260686614691</v>
      </c>
      <c r="CU6" s="78">
        <v>0.92204300708425735</v>
      </c>
      <c r="CV6" s="78">
        <v>0.92204300708425735</v>
      </c>
      <c r="CW6" s="78">
        <v>1.0259650481357319</v>
      </c>
      <c r="CX6" s="96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</row>
    <row r="7" spans="2:161" ht="14.25" x14ac:dyDescent="0.25">
      <c r="B7" s="54" t="s">
        <v>121</v>
      </c>
      <c r="C7" s="70" t="s">
        <v>13</v>
      </c>
      <c r="D7" s="66">
        <v>-1.613876029120821</v>
      </c>
      <c r="E7" s="66">
        <v>-1.613876029120821</v>
      </c>
      <c r="F7" s="66">
        <v>-1.613876029120821</v>
      </c>
      <c r="G7" s="66">
        <v>-1.613876029120821</v>
      </c>
      <c r="H7" s="66">
        <v>-1.4620078595766663</v>
      </c>
      <c r="I7" s="66">
        <v>-1.4620078595766663</v>
      </c>
      <c r="J7" s="66">
        <v>-1.4186169539926234</v>
      </c>
      <c r="K7" s="66">
        <v>-1.4186169539926234</v>
      </c>
      <c r="L7" s="66">
        <v>-1.4837033123686887</v>
      </c>
      <c r="M7" s="66">
        <v>-1.1365760676963366</v>
      </c>
      <c r="N7" s="66">
        <v>-0.81114427581600668</v>
      </c>
      <c r="O7" s="66">
        <v>-0.89792608698409437</v>
      </c>
      <c r="P7" s="66">
        <v>-1.0714897093202711</v>
      </c>
      <c r="Q7" s="66">
        <v>-1.0280988037362266</v>
      </c>
      <c r="R7" s="66">
        <v>-0.68097155906387441</v>
      </c>
      <c r="S7" s="66">
        <v>-0.98470789815218351</v>
      </c>
      <c r="T7" s="66">
        <v>-0.96301244536016128</v>
      </c>
      <c r="U7" s="66">
        <v>-0.89792608698409437</v>
      </c>
      <c r="V7" s="66">
        <v>-0.74605791743994132</v>
      </c>
      <c r="W7" s="66">
        <v>-0.81114427581600668</v>
      </c>
      <c r="X7" s="66">
        <v>-0.98470789815218351</v>
      </c>
      <c r="Y7" s="66">
        <v>-0.65927610627185373</v>
      </c>
      <c r="Z7" s="66">
        <v>-0.52910338951972147</v>
      </c>
      <c r="AA7" s="66">
        <v>-0.3989306727675892</v>
      </c>
      <c r="AB7" s="66">
        <v>-0.24706250322343465</v>
      </c>
      <c r="AC7" s="66">
        <v>7.83692886568952E-2</v>
      </c>
      <c r="AD7" s="66">
        <v>0.5990601556654227</v>
      </c>
      <c r="AE7" s="66">
        <v>0.27362836378509281</v>
      </c>
      <c r="AF7" s="66">
        <v>0.12176019424093826</v>
      </c>
      <c r="AG7" s="66">
        <v>0.512278344497335</v>
      </c>
      <c r="AH7" s="66">
        <v>0.90279649475373025</v>
      </c>
      <c r="AI7" s="66">
        <v>0.90279649475373025</v>
      </c>
      <c r="AJ7" s="66">
        <v>0.75092832520957564</v>
      </c>
      <c r="AK7" s="66">
        <v>0.92449194754575248</v>
      </c>
      <c r="AL7" s="66">
        <v>0.77262377800159798</v>
      </c>
      <c r="AM7" s="66">
        <v>0.27362836378509281</v>
      </c>
      <c r="AN7" s="66">
        <v>-0.22536705043141389</v>
      </c>
      <c r="AO7" s="66">
        <v>-0.78944882302398445</v>
      </c>
      <c r="AP7" s="66">
        <v>-1.3752260484085788</v>
      </c>
      <c r="AQ7" s="66">
        <v>-1.5921805763287986</v>
      </c>
      <c r="AR7" s="66">
        <v>-1.7440487458729532</v>
      </c>
      <c r="AS7" s="66">
        <v>-1.5921805763287986</v>
      </c>
      <c r="AT7" s="66">
        <v>-1.2450533316564465</v>
      </c>
      <c r="AU7" s="66">
        <v>-1.3318351428245341</v>
      </c>
      <c r="AV7" s="66">
        <v>-1.3969215012006011</v>
      </c>
      <c r="AW7" s="66">
        <v>-1.0931851621122934</v>
      </c>
      <c r="AX7" s="66">
        <v>-0.85453518140005125</v>
      </c>
      <c r="AY7" s="66">
        <v>-0.83283972860802902</v>
      </c>
      <c r="AZ7" s="66">
        <v>-0.96301244536016128</v>
      </c>
      <c r="BA7" s="66">
        <v>-0.70266701185589675</v>
      </c>
      <c r="BB7" s="66">
        <v>-0.31214886159950156</v>
      </c>
      <c r="BC7" s="66">
        <v>-0.35553976718354457</v>
      </c>
      <c r="BD7" s="66">
        <v>-0.33384431439152384</v>
      </c>
      <c r="BE7" s="66">
        <v>-0.20367159763939158</v>
      </c>
      <c r="BF7" s="66">
        <v>3.4978383072850609E-2</v>
      </c>
      <c r="BG7" s="66">
        <v>-5.1803428095237039E-2</v>
      </c>
      <c r="BH7" s="66">
        <v>-5.1803428095237039E-2</v>
      </c>
      <c r="BI7" s="66">
        <v>0.10006474144891596</v>
      </c>
      <c r="BJ7" s="66">
        <v>0.10006474144891596</v>
      </c>
      <c r="BK7" s="66">
        <v>0.10006474144891596</v>
      </c>
      <c r="BL7" s="66">
        <v>0.18684655261700517</v>
      </c>
      <c r="BM7" s="66">
        <v>0.44719198612126809</v>
      </c>
      <c r="BN7" s="66">
        <v>0.55566925008137802</v>
      </c>
      <c r="BO7" s="66">
        <v>0.55566925008137802</v>
      </c>
      <c r="BP7" s="66">
        <v>0.46888743891329043</v>
      </c>
      <c r="BQ7" s="66">
        <v>0.64245106124946572</v>
      </c>
      <c r="BR7" s="66">
        <v>0.64245106124946572</v>
      </c>
      <c r="BS7" s="66">
        <v>0.62075560845744493</v>
      </c>
      <c r="BT7" s="66">
        <v>0.5990601556654227</v>
      </c>
      <c r="BU7" s="66">
        <v>0.81601468358564255</v>
      </c>
      <c r="BV7" s="66">
        <v>1.0329692115058624</v>
      </c>
      <c r="BW7" s="66">
        <v>1.0546646642978847</v>
      </c>
      <c r="BX7" s="66">
        <v>1.0112737587138401</v>
      </c>
      <c r="BY7" s="66">
        <v>1.2065328338420394</v>
      </c>
      <c r="BZ7" s="66">
        <v>1.4017919089702353</v>
      </c>
      <c r="CA7" s="66">
        <v>1.2716191922181046</v>
      </c>
      <c r="CB7" s="66">
        <v>1.2065328338420394</v>
      </c>
      <c r="CC7" s="66">
        <v>1.2716191922181046</v>
      </c>
      <c r="CD7" s="66">
        <v>1.4668782673463008</v>
      </c>
      <c r="CE7" s="66">
        <v>1.4234873617622592</v>
      </c>
      <c r="CF7" s="66">
        <v>1.2716191922181046</v>
      </c>
      <c r="CG7" s="66">
        <v>1.1414464754659708</v>
      </c>
      <c r="CH7" s="66">
        <v>1.1848373810500155</v>
      </c>
      <c r="CI7" s="77">
        <v>1.0763601170899055</v>
      </c>
      <c r="CJ7" s="77">
        <v>0.5990601556654227</v>
      </c>
      <c r="CK7" s="77">
        <v>0.75092832520957564</v>
      </c>
      <c r="CL7" s="77">
        <v>1.0112737587138401</v>
      </c>
      <c r="CM7" s="77">
        <v>0.83771013637766489</v>
      </c>
      <c r="CN7" s="77">
        <v>0.94618740033777482</v>
      </c>
      <c r="CO7" s="77">
        <v>1.1197510226739502</v>
      </c>
      <c r="CP7" s="77">
        <v>1.2499237394260807</v>
      </c>
      <c r="CQ7" s="77">
        <v>1.1197510226739502</v>
      </c>
      <c r="CR7" s="77">
        <v>1.0546646642978847</v>
      </c>
      <c r="CS7" s="78">
        <v>1.2065328338420394</v>
      </c>
      <c r="CT7" s="78">
        <v>1.2716191922181046</v>
      </c>
      <c r="CU7" s="78">
        <v>1.1197510226739502</v>
      </c>
      <c r="CV7" s="78">
        <v>1.1197510226739502</v>
      </c>
      <c r="CW7" s="78">
        <v>1.1848373810500155</v>
      </c>
      <c r="CX7" s="96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</row>
    <row r="8" spans="2:161" ht="14.25" x14ac:dyDescent="0.25">
      <c r="B8" s="54" t="s">
        <v>122</v>
      </c>
      <c r="C8" s="70" t="s">
        <v>14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6">
        <v>-0.91669623349299267</v>
      </c>
      <c r="Y8" s="66">
        <v>-0.7662049084627468</v>
      </c>
      <c r="Z8" s="66">
        <v>-0.65449048926851516</v>
      </c>
      <c r="AA8" s="66">
        <v>-0.59109332575884099</v>
      </c>
      <c r="AB8" s="66">
        <v>1.8719681495621889E-2</v>
      </c>
      <c r="AC8" s="66">
        <v>0.18983047232755798</v>
      </c>
      <c r="AD8" s="66">
        <v>0.57898442018184426</v>
      </c>
      <c r="AE8" s="66">
        <v>0.5286667685613019</v>
      </c>
      <c r="AF8" s="66">
        <v>0.74147812082799935</v>
      </c>
      <c r="AG8" s="66">
        <v>0.68315888546351755</v>
      </c>
      <c r="AH8" s="66">
        <v>0.58236970561197243</v>
      </c>
      <c r="AI8" s="66">
        <v>-2.9597574188935601E-2</v>
      </c>
      <c r="AJ8" s="66">
        <v>0.60591282701240978</v>
      </c>
      <c r="AK8" s="66">
        <v>0.20167897133300677</v>
      </c>
      <c r="AL8" s="66">
        <v>-0.51215462459266903</v>
      </c>
      <c r="AM8" s="66">
        <v>-0.85822312151805047</v>
      </c>
      <c r="AN8" s="66">
        <v>-1.2019834692865263</v>
      </c>
      <c r="AO8" s="66">
        <v>-1.4206421327507182</v>
      </c>
      <c r="AP8" s="66">
        <v>-1.5985234944429108</v>
      </c>
      <c r="AQ8" s="66">
        <v>-1.7299341197760703</v>
      </c>
      <c r="AR8" s="66">
        <v>-1.7033134661664255</v>
      </c>
      <c r="AS8" s="66">
        <v>-1.6373004002789249</v>
      </c>
      <c r="AT8" s="66">
        <v>-1.4986575742541277</v>
      </c>
      <c r="AU8" s="66">
        <v>-1.5071207878294484</v>
      </c>
      <c r="AV8" s="66">
        <v>-0.98317092921187432</v>
      </c>
      <c r="AW8" s="66">
        <v>-0.99178801939765526</v>
      </c>
      <c r="AX8" s="66">
        <v>-1.0814980832960535</v>
      </c>
      <c r="AY8" s="66">
        <v>-1.1855186719672663</v>
      </c>
      <c r="AZ8" s="66">
        <v>-0.7952875878397575</v>
      </c>
      <c r="BA8" s="66">
        <v>-0.85268356354147701</v>
      </c>
      <c r="BB8" s="66">
        <v>-0.92977574538212449</v>
      </c>
      <c r="BC8" s="66">
        <v>-0.89269148226117434</v>
      </c>
      <c r="BD8" s="66">
        <v>-0.31703908252891455</v>
      </c>
      <c r="BE8" s="66">
        <v>-0.47014630993698686</v>
      </c>
      <c r="BF8" s="66">
        <v>-0.58709253388687122</v>
      </c>
      <c r="BG8" s="66">
        <v>-0.77405261559622585</v>
      </c>
      <c r="BH8" s="66">
        <v>-0.4049026271017882</v>
      </c>
      <c r="BI8" s="66">
        <v>-0.58416887828812414</v>
      </c>
      <c r="BJ8" s="66">
        <v>-0.86468593915738623</v>
      </c>
      <c r="BK8" s="66">
        <v>-1.0373354960939261</v>
      </c>
      <c r="BL8" s="66">
        <v>-0.52600351953410263</v>
      </c>
      <c r="BM8" s="66">
        <v>-0.42998451460682918</v>
      </c>
      <c r="BN8" s="66">
        <v>-0.65756802147772264</v>
      </c>
      <c r="BO8" s="66">
        <v>-0.73973813146356238</v>
      </c>
      <c r="BP8" s="66">
        <v>-0.49199678862236002</v>
      </c>
      <c r="BQ8" s="66">
        <v>-0.27210711227448531</v>
      </c>
      <c r="BR8" s="66">
        <v>-0.42967676138590843</v>
      </c>
      <c r="BS8" s="66">
        <v>-0.39597778369508652</v>
      </c>
      <c r="BT8" s="66">
        <v>-0.12823248149403543</v>
      </c>
      <c r="BU8" s="66">
        <v>-4.7755014223259756E-2</v>
      </c>
      <c r="BV8" s="66">
        <v>9.5350233504888221E-2</v>
      </c>
      <c r="BW8" s="66">
        <v>8.5502130435424276E-2</v>
      </c>
      <c r="BX8" s="66">
        <v>0.79410392160544729</v>
      </c>
      <c r="BY8" s="66">
        <v>1.1723326301170471</v>
      </c>
      <c r="BZ8" s="66">
        <v>0.87596627837036645</v>
      </c>
      <c r="CA8" s="66">
        <v>0.66500144542919337</v>
      </c>
      <c r="CB8" s="66">
        <v>1.8012263370685964</v>
      </c>
      <c r="CC8" s="66">
        <v>2.0691255158801076</v>
      </c>
      <c r="CD8" s="66">
        <v>1.8707785649966855</v>
      </c>
      <c r="CE8" s="66">
        <v>1.7008987870484324</v>
      </c>
      <c r="CF8" s="66">
        <v>0.28261806843516357</v>
      </c>
      <c r="CG8" s="66">
        <v>0.62068498161660568</v>
      </c>
      <c r="CH8" s="66">
        <v>0.59544921750110424</v>
      </c>
      <c r="CI8" s="66">
        <v>3.503060220442155E-2</v>
      </c>
      <c r="CJ8" s="66">
        <v>0.71116442856730566</v>
      </c>
      <c r="CK8" s="66">
        <v>1.3323643049958362</v>
      </c>
      <c r="CL8" s="66">
        <v>1.0095311762499712</v>
      </c>
      <c r="CM8" s="66">
        <v>1.5156313480541419</v>
      </c>
      <c r="CN8" s="66">
        <v>1.7610645417384387</v>
      </c>
      <c r="CO8" s="66">
        <v>1.4480795160620377</v>
      </c>
      <c r="CP8" s="66">
        <v>1.3912990468021595</v>
      </c>
      <c r="CQ8" s="66">
        <v>0.84426769661552936</v>
      </c>
      <c r="CR8" s="66">
        <v>1.0656961390680078</v>
      </c>
      <c r="CS8" s="79">
        <v>1.2681977584338602</v>
      </c>
      <c r="CT8" s="79">
        <v>1.3038971320606669</v>
      </c>
      <c r="CU8" s="79">
        <v>0.84211342406908407</v>
      </c>
      <c r="CV8" s="79">
        <v>1.1561755860187077</v>
      </c>
      <c r="CW8" s="79">
        <v>1.0524627505684157</v>
      </c>
    </row>
    <row r="9" spans="2:161" ht="14.25" x14ac:dyDescent="0.25">
      <c r="B9" s="54" t="s">
        <v>123</v>
      </c>
      <c r="C9" s="70" t="s">
        <v>15</v>
      </c>
      <c r="D9" s="66">
        <v>-1.7708140791634013</v>
      </c>
      <c r="E9" s="66">
        <v>-2.1169245294187129</v>
      </c>
      <c r="F9" s="66">
        <v>-2.0650079618804154</v>
      </c>
      <c r="G9" s="66">
        <v>-2.0650079618804154</v>
      </c>
      <c r="H9" s="66">
        <v>-3.1898669252101781</v>
      </c>
      <c r="I9" s="66">
        <v>-0.69787168337193495</v>
      </c>
      <c r="J9" s="66">
        <v>-0.43828884568045134</v>
      </c>
      <c r="K9" s="66">
        <v>-0.78439929593576285</v>
      </c>
      <c r="L9" s="66">
        <v>-0.21331705301449932</v>
      </c>
      <c r="M9" s="66">
        <v>-0.17870600798896766</v>
      </c>
      <c r="N9" s="66">
        <v>-9.2178395425139781E-2</v>
      </c>
      <c r="O9" s="66">
        <v>0.27123757734293635</v>
      </c>
      <c r="P9" s="66">
        <v>-0.19601153050173226</v>
      </c>
      <c r="Q9" s="66">
        <v>-0.35176123311662344</v>
      </c>
      <c r="R9" s="66">
        <v>-0.66326063834640336</v>
      </c>
      <c r="S9" s="66">
        <v>0.34045966739399963</v>
      </c>
      <c r="T9" s="66">
        <v>0.27123757734293635</v>
      </c>
      <c r="U9" s="66">
        <v>0.49620937000889082</v>
      </c>
      <c r="V9" s="66">
        <v>0.34045966739399963</v>
      </c>
      <c r="W9" s="66">
        <v>2.8960262164219756E-2</v>
      </c>
      <c r="X9" s="66">
        <v>-5.6507828613118916E-3</v>
      </c>
      <c r="Y9" s="66">
        <v>0.46159832498335918</v>
      </c>
      <c r="Z9" s="66">
        <v>0.92884743282803028</v>
      </c>
      <c r="AA9" s="66">
        <v>0.16740444226634388</v>
      </c>
      <c r="AB9" s="66">
        <v>0.63465355011101499</v>
      </c>
      <c r="AC9" s="66">
        <v>0.49620937000889082</v>
      </c>
      <c r="AD9" s="66">
        <v>0.15009891975357928</v>
      </c>
      <c r="AE9" s="66">
        <v>0.56543146005995171</v>
      </c>
      <c r="AF9" s="66">
        <v>0.21932100980464012</v>
      </c>
      <c r="AG9" s="66">
        <v>0.61734802759824792</v>
      </c>
      <c r="AH9" s="66">
        <v>2.8960262164219756E-2</v>
      </c>
      <c r="AI9" s="66">
        <v>0.3923762349322959</v>
      </c>
      <c r="AJ9" s="66">
        <v>-5.6507828613118916E-3</v>
      </c>
      <c r="AK9" s="66">
        <v>-0.59403854829534253</v>
      </c>
      <c r="AL9" s="66">
        <v>-0.76709377342299834</v>
      </c>
      <c r="AM9" s="66">
        <v>-1.2170373587549024</v>
      </c>
      <c r="AN9" s="66">
        <v>-2.3072852770591332</v>
      </c>
      <c r="AO9" s="66">
        <v>-3.0341172225952882</v>
      </c>
      <c r="AP9" s="66">
        <v>-2.9302840875186944</v>
      </c>
      <c r="AQ9" s="66">
        <v>-2.8264509524421007</v>
      </c>
      <c r="AR9" s="66">
        <v>-1.9438693042910571</v>
      </c>
      <c r="AS9" s="66">
        <v>-1.5804533315229796</v>
      </c>
      <c r="AT9" s="66">
        <v>-0.87092690849959076</v>
      </c>
      <c r="AU9" s="66">
        <v>-0.66326063834640336</v>
      </c>
      <c r="AV9" s="66">
        <v>-0.69787168337193495</v>
      </c>
      <c r="AW9" s="66">
        <v>-0.83631586347405917</v>
      </c>
      <c r="AX9" s="66">
        <v>-0.21331705301449932</v>
      </c>
      <c r="AY9" s="66">
        <v>-0.17870600798896766</v>
      </c>
      <c r="AZ9" s="66">
        <v>-0.14409496296343602</v>
      </c>
      <c r="BA9" s="66">
        <v>6.3571307189751403E-2</v>
      </c>
      <c r="BB9" s="66">
        <v>0.35776518990676426</v>
      </c>
      <c r="BC9" s="66">
        <v>0.28854309985570342</v>
      </c>
      <c r="BD9" s="66">
        <v>0.32315414488123506</v>
      </c>
      <c r="BE9" s="66">
        <v>0.21932100980464012</v>
      </c>
      <c r="BF9" s="66">
        <v>0.4789038474961238</v>
      </c>
      <c r="BG9" s="66">
        <v>0.3923762349322959</v>
      </c>
      <c r="BH9" s="66">
        <v>0.35776518990676426</v>
      </c>
      <c r="BI9" s="66">
        <v>0.23662653231740718</v>
      </c>
      <c r="BJ9" s="66">
        <v>0.3923762349322959</v>
      </c>
      <c r="BK9" s="66">
        <v>0.61734802759824792</v>
      </c>
      <c r="BL9" s="66">
        <v>0.16740444226634388</v>
      </c>
      <c r="BM9" s="66">
        <v>0.23662653231740718</v>
      </c>
      <c r="BN9" s="66">
        <v>0.32315414488123506</v>
      </c>
      <c r="BO9" s="66">
        <v>0.27123757734293635</v>
      </c>
      <c r="BP9" s="66">
        <v>0.35776518990676426</v>
      </c>
      <c r="BQ9" s="66">
        <v>0.42698727995782754</v>
      </c>
      <c r="BR9" s="66">
        <v>0.34045966739399963</v>
      </c>
      <c r="BS9" s="66">
        <v>0.63465355011101499</v>
      </c>
      <c r="BT9" s="66">
        <v>0.73848668518760741</v>
      </c>
      <c r="BU9" s="66">
        <v>0.73848668518760741</v>
      </c>
      <c r="BV9" s="66">
        <v>0.73848668518760741</v>
      </c>
      <c r="BW9" s="66">
        <v>0.7730977302131391</v>
      </c>
      <c r="BX9" s="66">
        <v>1.0153750453918582</v>
      </c>
      <c r="BY9" s="66">
        <v>1.0499860904173874</v>
      </c>
      <c r="BZ9" s="66">
        <v>1.2576523605705747</v>
      </c>
      <c r="CA9" s="66">
        <v>0.99806952287909112</v>
      </c>
      <c r="CB9" s="66">
        <v>1.2403468380578102</v>
      </c>
      <c r="CC9" s="66">
        <v>1.188430270519514</v>
      </c>
      <c r="CD9" s="66">
        <v>0.98076400036632649</v>
      </c>
      <c r="CE9" s="66">
        <v>0.87693086528973163</v>
      </c>
      <c r="CF9" s="66">
        <v>0.87693086528973163</v>
      </c>
      <c r="CG9" s="66">
        <v>-0.2306225755272639</v>
      </c>
      <c r="CH9" s="66">
        <v>0.20201548729187552</v>
      </c>
      <c r="CI9" s="66">
        <v>0.53082041503442001</v>
      </c>
      <c r="CJ9" s="66">
        <v>0.73848668518760741</v>
      </c>
      <c r="CK9" s="66">
        <v>0.79040325272590373</v>
      </c>
      <c r="CL9" s="66">
        <v>0.92884743282803028</v>
      </c>
      <c r="CM9" s="66">
        <v>1.1538192254939823</v>
      </c>
      <c r="CN9" s="66">
        <v>0.96345847785355943</v>
      </c>
      <c r="CO9" s="66">
        <v>0.94615295534079491</v>
      </c>
      <c r="CP9" s="66">
        <v>0.98076400036632649</v>
      </c>
      <c r="CQ9" s="66">
        <v>0.56543146005995171</v>
      </c>
      <c r="CR9" s="66">
        <v>0.46159832498335918</v>
      </c>
      <c r="CS9" s="79">
        <v>0.63465355011101499</v>
      </c>
      <c r="CT9" s="79">
        <v>0.46159832498335918</v>
      </c>
      <c r="CU9" s="79">
        <v>0.3923762349322959</v>
      </c>
      <c r="CV9" s="79">
        <v>0.23662653231740718</v>
      </c>
      <c r="CW9" s="79">
        <v>0.51351489252165539</v>
      </c>
      <c r="CX9" s="96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</row>
    <row r="10" spans="2:161" ht="14.25" x14ac:dyDescent="0.25">
      <c r="B10" s="54" t="s">
        <v>138</v>
      </c>
      <c r="C10" s="70" t="s">
        <v>16</v>
      </c>
      <c r="D10" s="67"/>
      <c r="E10" s="67"/>
      <c r="F10" s="67"/>
      <c r="G10" s="67"/>
      <c r="H10" s="66">
        <v>-1.9143991624289383</v>
      </c>
      <c r="I10" s="66">
        <v>-1.6859931022643755</v>
      </c>
      <c r="J10" s="66">
        <v>-0.77236886160612428</v>
      </c>
      <c r="K10" s="66">
        <v>-0.88657189168840567</v>
      </c>
      <c r="L10" s="66">
        <v>-0.75333502325907731</v>
      </c>
      <c r="M10" s="66">
        <v>-0.25845522623585804</v>
      </c>
      <c r="N10" s="66">
        <v>0.57903366103420562</v>
      </c>
      <c r="O10" s="66">
        <v>0.35062760086964262</v>
      </c>
      <c r="P10" s="66">
        <v>-0.14425219615357662</v>
      </c>
      <c r="Q10" s="66">
        <v>-0.54396280144156151</v>
      </c>
      <c r="R10" s="66">
        <v>0.31255992417554895</v>
      </c>
      <c r="S10" s="66">
        <v>0.48386446929897109</v>
      </c>
      <c r="T10" s="66">
        <v>-0.23942138788881098</v>
      </c>
      <c r="U10" s="66">
        <v>2.7052348969845482E-2</v>
      </c>
      <c r="V10" s="66">
        <v>0.693236691116487</v>
      </c>
      <c r="W10" s="66">
        <v>0.80743972119876839</v>
      </c>
      <c r="X10" s="66">
        <v>0.35062760086964262</v>
      </c>
      <c r="Y10" s="66">
        <v>0.693236691116487</v>
      </c>
      <c r="Z10" s="66">
        <v>1.3213533565690347</v>
      </c>
      <c r="AA10" s="66">
        <v>1.5497594167335973</v>
      </c>
      <c r="AB10" s="66">
        <v>1.2452180031808471</v>
      </c>
      <c r="AC10" s="66">
        <v>1.3784548716101754</v>
      </c>
      <c r="AD10" s="66">
        <v>1.7400978002040663</v>
      </c>
      <c r="AE10" s="66">
        <v>1.7400978002040663</v>
      </c>
      <c r="AF10" s="66">
        <v>1.4545902249983629</v>
      </c>
      <c r="AG10" s="66">
        <v>1.5307255783865508</v>
      </c>
      <c r="AH10" s="66">
        <v>1.606860931774738</v>
      </c>
      <c r="AI10" s="66">
        <v>1.2071503264867534</v>
      </c>
      <c r="AJ10" s="66">
        <v>-3.0049166071295215E-2</v>
      </c>
      <c r="AK10" s="66">
        <v>-0.86753805334135869</v>
      </c>
      <c r="AL10" s="66">
        <v>-0.84850421499431206</v>
      </c>
      <c r="AM10" s="66">
        <v>-1.5527562338350474</v>
      </c>
      <c r="AN10" s="66">
        <v>-2.180872899287595</v>
      </c>
      <c r="AO10" s="66">
        <v>-2.2950759293698764</v>
      </c>
      <c r="AP10" s="66">
        <v>-2.180872899287595</v>
      </c>
      <c r="AQ10" s="66">
        <v>-2.2950759293698764</v>
      </c>
      <c r="AR10" s="66">
        <v>-2.1618390609405478</v>
      </c>
      <c r="AS10" s="66">
        <v>-2.0857037075523603</v>
      </c>
      <c r="AT10" s="66">
        <v>-1.438553203752766</v>
      </c>
      <c r="AU10" s="66">
        <v>-1.4956547187939067</v>
      </c>
      <c r="AV10" s="66">
        <v>-1.4575870420998127</v>
      </c>
      <c r="AW10" s="66">
        <v>-1.0959441135059214</v>
      </c>
      <c r="AX10" s="66">
        <v>-0.31555674127699873</v>
      </c>
      <c r="AY10" s="66">
        <v>-0.3536244179710924</v>
      </c>
      <c r="AZ10" s="66">
        <v>-0.6010643164827022</v>
      </c>
      <c r="BA10" s="66">
        <v>-0.14425219615357662</v>
      </c>
      <c r="BB10" s="66">
        <v>0.17932305574622054</v>
      </c>
      <c r="BC10" s="66">
        <v>-4.9083004418342249E-2</v>
      </c>
      <c r="BD10" s="66">
        <v>-0.48686128640042081</v>
      </c>
      <c r="BE10" s="66">
        <v>-8.7150681112435915E-2</v>
      </c>
      <c r="BF10" s="66">
        <v>4.608618731689252E-2</v>
      </c>
      <c r="BG10" s="66">
        <v>-8.7150681112435915E-2</v>
      </c>
      <c r="BH10" s="66">
        <v>-0.27748906458290507</v>
      </c>
      <c r="BI10" s="66">
        <v>-6.8116842765388874E-2</v>
      </c>
      <c r="BJ10" s="66">
        <v>0.33159376252259604</v>
      </c>
      <c r="BK10" s="66">
        <v>4.608618731689252E-2</v>
      </c>
      <c r="BL10" s="66">
        <v>-0.3536244179710924</v>
      </c>
      <c r="BM10" s="66">
        <v>-0.44879360970632715</v>
      </c>
      <c r="BN10" s="66">
        <v>-4.9083004418342249E-2</v>
      </c>
      <c r="BO10" s="66">
        <v>-0.71526734656498359</v>
      </c>
      <c r="BP10" s="66">
        <v>-0.99696815410127793</v>
      </c>
      <c r="BQ10" s="66">
        <v>-1.0407459822994858</v>
      </c>
      <c r="BR10" s="66">
        <v>-0.75523840709378187</v>
      </c>
      <c r="BS10" s="66">
        <v>-0.66577936686266159</v>
      </c>
      <c r="BT10" s="66">
        <v>-0.53254249843333357</v>
      </c>
      <c r="BU10" s="66">
        <v>-2.2435630732476484E-2</v>
      </c>
      <c r="BV10" s="66">
        <v>0.49909153997660854</v>
      </c>
      <c r="BW10" s="66">
        <v>0.58474381253831964</v>
      </c>
      <c r="BX10" s="66">
        <v>0.59997088321595704</v>
      </c>
      <c r="BY10" s="66">
        <v>0.84170063022345276</v>
      </c>
      <c r="BZ10" s="66">
        <v>1.1481454276109078</v>
      </c>
      <c r="CA10" s="66">
        <v>1.079623609561539</v>
      </c>
      <c r="CB10" s="66">
        <v>1.2204740133296861</v>
      </c>
      <c r="CC10" s="66">
        <v>1.1119811347515187</v>
      </c>
      <c r="CD10" s="66">
        <v>1.0643965388839016</v>
      </c>
      <c r="CE10" s="66">
        <v>0.67229946893473547</v>
      </c>
      <c r="CF10" s="66">
        <v>0.48767123696838044</v>
      </c>
      <c r="CG10" s="66">
        <v>0.32588361101848184</v>
      </c>
      <c r="CH10" s="66">
        <v>0.31636669184495814</v>
      </c>
      <c r="CI10" s="66">
        <v>0.44199002493546824</v>
      </c>
      <c r="CJ10" s="66">
        <v>0.23452118695265667</v>
      </c>
      <c r="CK10" s="66">
        <v>0.32588361101848184</v>
      </c>
      <c r="CL10" s="66">
        <v>0.70085022645530581</v>
      </c>
      <c r="CM10" s="66">
        <v>0.67991300427355439</v>
      </c>
      <c r="CN10" s="66">
        <v>0.58284042870361485</v>
      </c>
      <c r="CO10" s="66">
        <v>0.76746866066996999</v>
      </c>
      <c r="CP10" s="66">
        <v>0.83218371104992916</v>
      </c>
      <c r="CQ10" s="66">
        <v>0.58474381253831975</v>
      </c>
      <c r="CR10" s="66">
        <v>0.22500426777913335</v>
      </c>
      <c r="CS10" s="66">
        <v>0.40963249974548793</v>
      </c>
      <c r="CT10" s="66">
        <v>0.82457017571111069</v>
      </c>
      <c r="CU10" s="66">
        <v>0.62281148923241347</v>
      </c>
      <c r="CV10" s="66">
        <v>0.15838583356446934</v>
      </c>
      <c r="CW10" s="66">
        <v>0.21739073244031462</v>
      </c>
      <c r="CX10" s="96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</row>
    <row r="11" spans="2:161" ht="14.25" x14ac:dyDescent="0.25">
      <c r="B11" s="54" t="s">
        <v>139</v>
      </c>
      <c r="C11" s="70" t="s">
        <v>17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6">
        <v>0.11943698784970182</v>
      </c>
      <c r="U11" s="66">
        <v>0.53809613591220873</v>
      </c>
      <c r="V11" s="66">
        <v>0.70555979513721145</v>
      </c>
      <c r="W11" s="66">
        <v>0.70555979513721145</v>
      </c>
      <c r="X11" s="66">
        <v>0.95675528397471554</v>
      </c>
      <c r="Y11" s="66">
        <v>0.37063247668720595</v>
      </c>
      <c r="Z11" s="66">
        <v>1.2079507728122196</v>
      </c>
      <c r="AA11" s="66">
        <v>1.5428780912622251</v>
      </c>
      <c r="AB11" s="66">
        <v>0.87302345436221418</v>
      </c>
      <c r="AC11" s="66">
        <v>1.2079507728122196</v>
      </c>
      <c r="AD11" s="66">
        <v>1.291682602424721</v>
      </c>
      <c r="AE11" s="66">
        <v>1.5428780912622251</v>
      </c>
      <c r="AF11" s="66">
        <v>1.4591462616497237</v>
      </c>
      <c r="AG11" s="66">
        <v>1.291682602424721</v>
      </c>
      <c r="AH11" s="66">
        <v>1.3754144320372224</v>
      </c>
      <c r="AI11" s="66">
        <v>0.95675528397471554</v>
      </c>
      <c r="AJ11" s="66">
        <v>0.11943698784970182</v>
      </c>
      <c r="AK11" s="66">
        <v>-0.38295398982530643</v>
      </c>
      <c r="AL11" s="66">
        <v>-0.71788130827531194</v>
      </c>
      <c r="AM11" s="66">
        <v>-1.7226632636253285</v>
      </c>
      <c r="AN11" s="66">
        <v>-2.6437133893628437</v>
      </c>
      <c r="AO11" s="66">
        <v>-2.8949088782003476</v>
      </c>
      <c r="AP11" s="66">
        <v>-2.4762497301378406</v>
      </c>
      <c r="AQ11" s="66">
        <v>-2.3925179005253394</v>
      </c>
      <c r="AR11" s="66">
        <v>-2.3925179005253394</v>
      </c>
      <c r="AS11" s="66">
        <v>-1.2202722859503201</v>
      </c>
      <c r="AT11" s="66">
        <v>-0.63414947866281057</v>
      </c>
      <c r="AU11" s="66">
        <v>-1.1365404563378187</v>
      </c>
      <c r="AV11" s="66">
        <v>-1.4714677747878242</v>
      </c>
      <c r="AW11" s="66">
        <v>-0.96907679711281602</v>
      </c>
      <c r="AX11" s="66">
        <v>-0.63414947866281057</v>
      </c>
      <c r="AY11" s="66">
        <v>-0.46668581943780779</v>
      </c>
      <c r="AZ11" s="66">
        <v>-0.8016131378878133</v>
      </c>
      <c r="BA11" s="66">
        <v>-0.71788130827531194</v>
      </c>
      <c r="BB11" s="66">
        <v>-0.21549033060030368</v>
      </c>
      <c r="BC11" s="66">
        <v>-0.29922216021280507</v>
      </c>
      <c r="BD11" s="66">
        <v>-0.46668581943780779</v>
      </c>
      <c r="BE11" s="66">
        <v>-0.8016131378878133</v>
      </c>
      <c r="BF11" s="66">
        <v>-0.13175850098780231</v>
      </c>
      <c r="BG11" s="66">
        <v>-4.8026671375300929E-2</v>
      </c>
      <c r="BH11" s="66">
        <v>3.5705158237200441E-2</v>
      </c>
      <c r="BI11" s="66">
        <v>-0.13175850098780231</v>
      </c>
      <c r="BJ11" s="66">
        <v>0.11943698784970182</v>
      </c>
      <c r="BK11" s="66">
        <v>-0.13175850098780231</v>
      </c>
      <c r="BL11" s="66">
        <v>-0.21549033060030368</v>
      </c>
      <c r="BM11" s="66">
        <v>-0.29922216021280507</v>
      </c>
      <c r="BN11" s="66">
        <v>-0.29922216021280507</v>
      </c>
      <c r="BO11" s="66">
        <v>-0.21549033060030368</v>
      </c>
      <c r="BP11" s="66">
        <v>-0.46668581943780779</v>
      </c>
      <c r="BQ11" s="66">
        <v>-0.38295398982530643</v>
      </c>
      <c r="BR11" s="66">
        <v>-0.13175850098780231</v>
      </c>
      <c r="BS11" s="66">
        <v>-0.13175850098780231</v>
      </c>
      <c r="BT11" s="66">
        <v>3.5705158237200441E-2</v>
      </c>
      <c r="BU11" s="66">
        <v>0.20316881746220319</v>
      </c>
      <c r="BV11" s="66">
        <v>0.37063247668720595</v>
      </c>
      <c r="BW11" s="66">
        <v>0.70555979513721145</v>
      </c>
      <c r="BX11" s="66">
        <v>0.62182796552471009</v>
      </c>
      <c r="BY11" s="66">
        <v>0.78929162474971282</v>
      </c>
      <c r="BZ11" s="66">
        <v>1.0404871135872169</v>
      </c>
      <c r="CA11" s="66">
        <v>0.95675528397471554</v>
      </c>
      <c r="CB11" s="66">
        <v>0.95675528397471554</v>
      </c>
      <c r="CC11" s="66">
        <v>0.89814300324596463</v>
      </c>
      <c r="CD11" s="66">
        <v>0.52134976998970817</v>
      </c>
      <c r="CE11" s="66">
        <v>0.2785274641134543</v>
      </c>
      <c r="CF11" s="66">
        <v>0.42087157445470685</v>
      </c>
      <c r="CG11" s="66">
        <v>1.8958792314699931E-2</v>
      </c>
      <c r="CH11" s="66">
        <v>0.26178109819095441</v>
      </c>
      <c r="CI11" s="66">
        <v>0.49623022110595799</v>
      </c>
      <c r="CJ11" s="66">
        <v>0.31202019595845476</v>
      </c>
      <c r="CK11" s="66">
        <v>0.70555979513721145</v>
      </c>
      <c r="CL11" s="66">
        <v>1.1577116750447187</v>
      </c>
      <c r="CM11" s="66">
        <v>1.0069943817422164</v>
      </c>
      <c r="CN11" s="66">
        <v>1.1270100041868019</v>
      </c>
      <c r="CO11" s="66">
        <v>1.2749362365022208</v>
      </c>
      <c r="CP11" s="66">
        <v>0.92884467410388183</v>
      </c>
      <c r="CQ11" s="66">
        <v>0.23107942733303719</v>
      </c>
      <c r="CR11" s="66">
        <v>-0.30759534317405529</v>
      </c>
      <c r="CS11" s="66">
        <v>-0.57274613694697674</v>
      </c>
      <c r="CT11" s="66">
        <v>-0.49180536832155736</v>
      </c>
      <c r="CU11" s="66">
        <v>-0.72904555222364475</v>
      </c>
      <c r="CV11" s="66">
        <v>-0.96907679711281602</v>
      </c>
      <c r="CW11" s="66">
        <v>-0.62577629570156024</v>
      </c>
      <c r="CX11" s="96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</row>
    <row r="12" spans="2:161" ht="14.25" x14ac:dyDescent="0.25">
      <c r="B12" s="54" t="s">
        <v>140</v>
      </c>
      <c r="C12" s="70" t="s">
        <v>18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6">
        <v>0.12903040957997028</v>
      </c>
      <c r="U12" s="66">
        <v>-5.2119448891844486E-2</v>
      </c>
      <c r="V12" s="66">
        <v>-0.27352483146850604</v>
      </c>
      <c r="W12" s="66">
        <v>0.44101072139253922</v>
      </c>
      <c r="X12" s="66">
        <v>0.51145788857602248</v>
      </c>
      <c r="Y12" s="66">
        <v>0.41081907831390341</v>
      </c>
      <c r="Z12" s="66">
        <v>0.54164953165465834</v>
      </c>
      <c r="AA12" s="66">
        <v>0.52152176960223451</v>
      </c>
      <c r="AB12" s="66">
        <v>1.1052268691225249</v>
      </c>
      <c r="AC12" s="66">
        <v>0.62216057986435369</v>
      </c>
      <c r="AD12" s="66">
        <v>1.1656101552797966</v>
      </c>
      <c r="AE12" s="66">
        <v>1.3568238947778226</v>
      </c>
      <c r="AF12" s="66">
        <v>1.0850991070701013</v>
      </c>
      <c r="AG12" s="66">
        <v>1.6486764445379682</v>
      </c>
      <c r="AH12" s="66">
        <v>1.6486764445379682</v>
      </c>
      <c r="AI12" s="66">
        <v>1.7493152548000872</v>
      </c>
      <c r="AJ12" s="66">
        <v>1.3467600137516109</v>
      </c>
      <c r="AK12" s="66">
        <v>0.73286327115268446</v>
      </c>
      <c r="AL12" s="66">
        <v>-0.56537738122865189</v>
      </c>
      <c r="AM12" s="66">
        <v>-1.1591463617751543</v>
      </c>
      <c r="AN12" s="66">
        <v>-1.8837457956624113</v>
      </c>
      <c r="AO12" s="66">
        <v>-2.0850234161866497</v>
      </c>
      <c r="AP12" s="66">
        <v>-2.608345229549669</v>
      </c>
      <c r="AQ12" s="66">
        <v>-2.256109393632252</v>
      </c>
      <c r="AR12" s="66">
        <v>-2.4674508951827026</v>
      </c>
      <c r="AS12" s="66">
        <v>-1.7629792233478689</v>
      </c>
      <c r="AT12" s="66">
        <v>-1.5113821976925712</v>
      </c>
      <c r="AU12" s="66">
        <v>-1.4711266735877238</v>
      </c>
      <c r="AV12" s="66">
        <v>-2.2057899885011927</v>
      </c>
      <c r="AW12" s="66">
        <v>-2.0045123679769543</v>
      </c>
      <c r="AX12" s="66">
        <v>-1.199401885880002</v>
      </c>
      <c r="AY12" s="66">
        <v>-1.5013183166663591</v>
      </c>
      <c r="AZ12" s="66">
        <v>-0.99812426535576371</v>
      </c>
      <c r="BA12" s="66">
        <v>-1.0987630756178828</v>
      </c>
      <c r="BB12" s="66">
        <v>-0.29365259352093015</v>
      </c>
      <c r="BC12" s="66">
        <v>-0.89748545509364464</v>
      </c>
      <c r="BD12" s="66">
        <v>-0.39429140378304922</v>
      </c>
      <c r="BE12" s="66">
        <v>-0.19301378325881105</v>
      </c>
      <c r="BF12" s="66">
        <v>0.10890264752754618</v>
      </c>
      <c r="BG12" s="66">
        <v>-0.19301378325881105</v>
      </c>
      <c r="BH12" s="66">
        <v>-9.2374972996691979E-2</v>
      </c>
      <c r="BI12" s="66">
        <v>0.10890264752754618</v>
      </c>
      <c r="BJ12" s="66">
        <v>-0.19301378325881105</v>
      </c>
      <c r="BK12" s="66">
        <v>-9.2374972996691979E-2</v>
      </c>
      <c r="BL12" s="66">
        <v>-0.19301378325881105</v>
      </c>
      <c r="BM12" s="66">
        <v>-0.19301378325881105</v>
      </c>
      <c r="BN12" s="66">
        <v>-9.2374972996691979E-2</v>
      </c>
      <c r="BO12" s="66">
        <v>-0.39429140378304922</v>
      </c>
      <c r="BP12" s="66">
        <v>8.2638372654271035E-3</v>
      </c>
      <c r="BQ12" s="66">
        <v>8.2638372654271035E-3</v>
      </c>
      <c r="BR12" s="66">
        <v>0.31018026805178434</v>
      </c>
      <c r="BS12" s="66">
        <v>0.10890264752754618</v>
      </c>
      <c r="BT12" s="66">
        <v>-0.14269437812775151</v>
      </c>
      <c r="BU12" s="66">
        <v>0.32024414907799642</v>
      </c>
      <c r="BV12" s="66">
        <v>0.36049967318284387</v>
      </c>
      <c r="BW12" s="66">
        <v>0.60203281781192952</v>
      </c>
      <c r="BX12" s="66">
        <v>0.47120236447117503</v>
      </c>
      <c r="BY12" s="66">
        <v>0.6926077470478369</v>
      </c>
      <c r="BZ12" s="66">
        <v>0.77311879525753224</v>
      </c>
      <c r="CA12" s="66">
        <v>0.87375760551965131</v>
      </c>
      <c r="CB12" s="66">
        <v>1.0649713450176774</v>
      </c>
      <c r="CC12" s="66">
        <v>0.88382148654586301</v>
      </c>
      <c r="CD12" s="66">
        <v>0.85362984346722726</v>
      </c>
      <c r="CE12" s="66">
        <v>0.85362984346722726</v>
      </c>
      <c r="CF12" s="66">
        <v>0.62216057986435369</v>
      </c>
      <c r="CG12" s="66">
        <v>0.48126624549738672</v>
      </c>
      <c r="CH12" s="66">
        <v>-4.2055567865632436E-2</v>
      </c>
      <c r="CI12" s="66">
        <v>0.5315856506284462</v>
      </c>
      <c r="CJ12" s="66">
        <v>-7.2247210944268586E-2</v>
      </c>
      <c r="CK12" s="66">
        <v>0.57855042875076867</v>
      </c>
      <c r="CL12" s="66">
        <v>0.65235222294298945</v>
      </c>
      <c r="CM12" s="66">
        <v>0.63222446089056539</v>
      </c>
      <c r="CN12" s="66">
        <v>0.73957252517015903</v>
      </c>
      <c r="CO12" s="66">
        <v>0.98110566979924496</v>
      </c>
      <c r="CP12" s="66">
        <v>0.81672894637111682</v>
      </c>
      <c r="CQ12" s="66">
        <v>0.88046685953712589</v>
      </c>
      <c r="CR12" s="66">
        <v>0.39740057027895392</v>
      </c>
      <c r="CS12" s="66">
        <v>0.17934981471102912</v>
      </c>
      <c r="CT12" s="66">
        <v>0.14915817163239367</v>
      </c>
      <c r="CU12" s="66">
        <v>-0.38087289574810007</v>
      </c>
      <c r="CV12" s="66">
        <v>-0.16282214018017491</v>
      </c>
      <c r="CW12" s="66">
        <v>6.5292496413961579E-2</v>
      </c>
      <c r="CX12" s="96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</row>
    <row r="13" spans="2:161" ht="14.25" x14ac:dyDescent="0.25">
      <c r="B13" s="54" t="s">
        <v>124</v>
      </c>
      <c r="C13" s="70" t="s">
        <v>19</v>
      </c>
      <c r="D13" s="66">
        <v>-2.2746949841653112</v>
      </c>
      <c r="E13" s="66">
        <v>-0.8249182569835759</v>
      </c>
      <c r="F13" s="66">
        <v>-0.9604114090566348</v>
      </c>
      <c r="G13" s="66">
        <v>0.21160435637532715</v>
      </c>
      <c r="H13" s="66">
        <v>-0.46247407518814249</v>
      </c>
      <c r="I13" s="66">
        <v>-0.31681893670960326</v>
      </c>
      <c r="J13" s="66">
        <v>0.44871737250318344</v>
      </c>
      <c r="K13" s="66">
        <v>0.15063243794245246</v>
      </c>
      <c r="L13" s="66">
        <v>0.5808231957744161</v>
      </c>
      <c r="M13" s="66">
        <v>0.27596360361003247</v>
      </c>
      <c r="N13" s="66">
        <v>0.48597798932327413</v>
      </c>
      <c r="O13" s="66">
        <v>0.72309100545112892</v>
      </c>
      <c r="P13" s="66">
        <v>0.91955607595706401</v>
      </c>
      <c r="Q13" s="66">
        <v>0.95681669277715609</v>
      </c>
      <c r="R13" s="66">
        <v>0.89245744554245221</v>
      </c>
      <c r="S13" s="66">
        <v>1.0042392960027255</v>
      </c>
      <c r="T13" s="66">
        <v>0.95681669277715609</v>
      </c>
      <c r="U13" s="66">
        <v>1.0211759400118585</v>
      </c>
      <c r="V13" s="66">
        <v>0.92633073356071804</v>
      </c>
      <c r="W13" s="66">
        <v>0.88907011674062597</v>
      </c>
      <c r="X13" s="66">
        <v>0.97714066558811385</v>
      </c>
      <c r="Y13" s="66">
        <v>1.0516618992282967</v>
      </c>
      <c r="Z13" s="66">
        <v>1.1465071056794385</v>
      </c>
      <c r="AA13" s="66">
        <v>1.319260874572588</v>
      </c>
      <c r="AB13" s="66">
        <v>1.2582889561397119</v>
      </c>
      <c r="AC13" s="66">
        <v>1.2786129289506727</v>
      </c>
      <c r="AD13" s="66">
        <v>1.6105711515296666</v>
      </c>
      <c r="AE13" s="66">
        <v>1.651219097151585</v>
      </c>
      <c r="AF13" s="66">
        <v>1.8409095100538688</v>
      </c>
      <c r="AG13" s="66">
        <v>1.3802327930054672</v>
      </c>
      <c r="AH13" s="66">
        <v>1.1498944344812634</v>
      </c>
      <c r="AI13" s="66">
        <v>0.68583038863103685</v>
      </c>
      <c r="AJ13" s="66">
        <v>0.28612559001551136</v>
      </c>
      <c r="AK13" s="66">
        <v>-0.73684770813608658</v>
      </c>
      <c r="AL13" s="66">
        <v>-1.0010593546785518</v>
      </c>
      <c r="AM13" s="66">
        <v>-2.0680679272538942</v>
      </c>
      <c r="AN13" s="66">
        <v>-3.6431758201032096</v>
      </c>
      <c r="AO13" s="66">
        <v>-3.2129850622712475</v>
      </c>
      <c r="AP13" s="66">
        <v>-2.9487734157287808</v>
      </c>
      <c r="AQ13" s="66">
        <v>-2.4711600546712478</v>
      </c>
      <c r="AR13" s="66">
        <v>-1.7767576502968188</v>
      </c>
      <c r="AS13" s="66">
        <v>-0.79104496896531007</v>
      </c>
      <c r="AT13" s="66">
        <v>-0.37101619753882681</v>
      </c>
      <c r="AU13" s="66">
        <v>-0.20842441505115614</v>
      </c>
      <c r="AV13" s="66">
        <v>-0.40150215675526491</v>
      </c>
      <c r="AW13" s="66">
        <v>-0.17455112703289033</v>
      </c>
      <c r="AX13" s="66">
        <v>9.3047848311402601E-2</v>
      </c>
      <c r="AY13" s="66">
        <v>5.2399902689482768E-2</v>
      </c>
      <c r="AZ13" s="66">
        <v>8.3646282657409733E-3</v>
      </c>
      <c r="BA13" s="66">
        <v>9.9822505915055176E-2</v>
      </c>
      <c r="BB13" s="66">
        <v>0.21499168517715489</v>
      </c>
      <c r="BC13" s="66">
        <v>0.29628757642099168</v>
      </c>
      <c r="BD13" s="66">
        <v>0.24209031559176666</v>
      </c>
      <c r="BE13" s="66">
        <v>0.17773106835706279</v>
      </c>
      <c r="BF13" s="66">
        <v>0.19466771236619712</v>
      </c>
      <c r="BG13" s="66">
        <v>0.28273826121368506</v>
      </c>
      <c r="BH13" s="66">
        <v>0.32338620683560199</v>
      </c>
      <c r="BI13" s="66">
        <v>0.15401976674427728</v>
      </c>
      <c r="BJ13" s="66">
        <v>4.9012573887656473E-2</v>
      </c>
      <c r="BK13" s="66">
        <v>6.5949217896790827E-2</v>
      </c>
      <c r="BL13" s="66">
        <v>-0.2050370862493284</v>
      </c>
      <c r="BM13" s="66">
        <v>-8.6480578185403861E-2</v>
      </c>
      <c r="BN13" s="66">
        <v>-5.1846869415670821E-3</v>
      </c>
      <c r="BO13" s="66">
        <v>4.977299463913237E-3</v>
      </c>
      <c r="BP13" s="66">
        <v>2.530127227487243E-2</v>
      </c>
      <c r="BQ13" s="66">
        <v>0.17773106835706423</v>
      </c>
      <c r="BR13" s="66">
        <v>0.15401976674427728</v>
      </c>
      <c r="BS13" s="66">
        <v>0.16418175314975761</v>
      </c>
      <c r="BT13" s="66">
        <v>0.19466771236619712</v>
      </c>
      <c r="BU13" s="66">
        <v>0.38774545407030586</v>
      </c>
      <c r="BV13" s="66">
        <v>0.40468209807943734</v>
      </c>
      <c r="BW13" s="66">
        <v>0.6011471685853752</v>
      </c>
      <c r="BX13" s="66">
        <v>0.49275264692692666</v>
      </c>
      <c r="BY13" s="66">
        <v>0.29628757642099168</v>
      </c>
      <c r="BZ13" s="66">
        <v>0.45549203010683459</v>
      </c>
      <c r="CA13" s="66">
        <v>0.5571118941616291</v>
      </c>
      <c r="CB13" s="66">
        <v>0.36064682365569412</v>
      </c>
      <c r="CC13" s="66">
        <v>0.17773106835706423</v>
      </c>
      <c r="CD13" s="66">
        <v>0.19128038356436938</v>
      </c>
      <c r="CE13" s="66">
        <v>0.22854100038446004</v>
      </c>
      <c r="CF13" s="66">
        <v>8.9660519509574862E-2</v>
      </c>
      <c r="CG13" s="66">
        <v>-2.2916316281744438</v>
      </c>
      <c r="CH13" s="66">
        <v>-0.63184051527946572</v>
      </c>
      <c r="CI13" s="66">
        <v>-0.57425592564841588</v>
      </c>
      <c r="CJ13" s="66">
        <v>-0.9875100394712466</v>
      </c>
      <c r="CK13" s="66">
        <v>0.27257627480820473</v>
      </c>
      <c r="CL13" s="66">
        <v>0.35725949485386638</v>
      </c>
      <c r="CM13" s="66">
        <v>0.10659716351870777</v>
      </c>
      <c r="CN13" s="66">
        <v>-0.13390318141097338</v>
      </c>
      <c r="CO13" s="66">
        <v>-0.61490387127033141</v>
      </c>
      <c r="CP13" s="66">
        <v>-0.54038263763015149</v>
      </c>
      <c r="CQ13" s="66">
        <v>-0.76733366735252606</v>
      </c>
      <c r="CR13" s="66">
        <v>-0.509896678413712</v>
      </c>
      <c r="CS13" s="66">
        <v>-0.60135455606302624</v>
      </c>
      <c r="CT13" s="66">
        <v>-0.44892475998083442</v>
      </c>
      <c r="CU13" s="66">
        <v>-0.509896678413712</v>
      </c>
      <c r="CV13" s="66">
        <v>-0.24907236067307309</v>
      </c>
      <c r="CW13" s="66">
        <v>-0.23213571666394017</v>
      </c>
      <c r="CX13" s="96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</row>
    <row r="14" spans="2:161" ht="14.25" x14ac:dyDescent="0.25">
      <c r="B14" s="53" t="s">
        <v>154</v>
      </c>
      <c r="C14" s="69" t="s">
        <v>151</v>
      </c>
      <c r="D14" s="66">
        <v>-1.8257049707050934</v>
      </c>
      <c r="E14" s="66">
        <v>-1.8140046243978152</v>
      </c>
      <c r="F14" s="66">
        <v>-1.7963773813545552</v>
      </c>
      <c r="G14" s="66">
        <v>-1.7711161418681853</v>
      </c>
      <c r="H14" s="66">
        <v>-1.7473701931330865</v>
      </c>
      <c r="I14" s="66">
        <v>-1.7250819924625005</v>
      </c>
      <c r="J14" s="66">
        <v>-1.700281094470188</v>
      </c>
      <c r="K14" s="66">
        <v>-1.6481666011638354</v>
      </c>
      <c r="L14" s="66">
        <v>-1.626511370047578</v>
      </c>
      <c r="M14" s="66">
        <v>-1.6045876063931204</v>
      </c>
      <c r="N14" s="66">
        <v>-1.5637131178999895</v>
      </c>
      <c r="O14" s="66">
        <v>-1.5131330962404932</v>
      </c>
      <c r="P14" s="66">
        <v>-1.4769195653746878</v>
      </c>
      <c r="Q14" s="66">
        <v>-1.4328418673187446</v>
      </c>
      <c r="R14" s="66">
        <v>-1.3797107865463498</v>
      </c>
      <c r="S14" s="66">
        <v>-1.3239711039742998</v>
      </c>
      <c r="T14" s="66">
        <v>-1.2600603598827407</v>
      </c>
      <c r="U14" s="66">
        <v>-1.1823777327606473</v>
      </c>
      <c r="V14" s="66">
        <v>-1.0921316190299193</v>
      </c>
      <c r="W14" s="66">
        <v>-0.99799178349529372</v>
      </c>
      <c r="X14" s="66">
        <v>-0.88509303207785173</v>
      </c>
      <c r="Y14" s="66">
        <v>-0.73053337544826469</v>
      </c>
      <c r="Z14" s="66">
        <v>-0.55692708950207559</v>
      </c>
      <c r="AA14" s="66">
        <v>-0.3422545061068985</v>
      </c>
      <c r="AB14" s="66">
        <v>-0.16024698789417199</v>
      </c>
      <c r="AC14" s="66">
        <v>3.6069478425488286E-2</v>
      </c>
      <c r="AD14" s="66">
        <v>0.31202502321698355</v>
      </c>
      <c r="AE14" s="66">
        <v>0.63566427443453377</v>
      </c>
      <c r="AF14" s="66">
        <v>0.92067320194248015</v>
      </c>
      <c r="AG14" s="66">
        <v>1.1901647849215937</v>
      </c>
      <c r="AH14" s="66">
        <v>1.3681059532701516</v>
      </c>
      <c r="AI14" s="66">
        <v>1.5438604995219392</v>
      </c>
      <c r="AJ14" s="66">
        <v>1.6665223267925036</v>
      </c>
      <c r="AK14" s="66">
        <v>1.8325905207735116</v>
      </c>
      <c r="AL14" s="66">
        <v>1.9650921474795418</v>
      </c>
      <c r="AM14" s="66">
        <v>1.9606421797036588</v>
      </c>
      <c r="AN14" s="66">
        <v>1.9034831108582668</v>
      </c>
      <c r="AO14" s="66">
        <v>1.8237481279085033</v>
      </c>
      <c r="AP14" s="66">
        <v>1.7704444190758371</v>
      </c>
      <c r="AQ14" s="66">
        <v>1.6705886766566724</v>
      </c>
      <c r="AR14" s="66">
        <v>1.5893575838512244</v>
      </c>
      <c r="AS14" s="66">
        <v>1.2926674909315856</v>
      </c>
      <c r="AT14" s="66">
        <v>1.2427396197220033</v>
      </c>
      <c r="AU14" s="66">
        <v>1.1243167703758787</v>
      </c>
      <c r="AV14" s="66">
        <v>1.0463847916111715</v>
      </c>
      <c r="AW14" s="66">
        <v>0.98959015978190779</v>
      </c>
      <c r="AX14" s="66">
        <v>0.97622107555867332</v>
      </c>
      <c r="AY14" s="66">
        <v>0.88382670152234677</v>
      </c>
      <c r="AZ14" s="66">
        <v>0.71361543409482708</v>
      </c>
      <c r="BA14" s="66">
        <v>0.61966740751605798</v>
      </c>
      <c r="BB14" s="66">
        <v>0.61005777882762191</v>
      </c>
      <c r="BC14" s="66">
        <v>0.54317399592027871</v>
      </c>
      <c r="BD14" s="66">
        <v>0.49980599100100603</v>
      </c>
      <c r="BE14" s="66">
        <v>0.43472521227871919</v>
      </c>
      <c r="BF14" s="66">
        <v>0.39810888260561411</v>
      </c>
      <c r="BG14" s="66">
        <v>0.36318047174405099</v>
      </c>
      <c r="BH14" s="66">
        <v>0.25526875317889131</v>
      </c>
      <c r="BI14" s="66">
        <v>0.21982245813651374</v>
      </c>
      <c r="BJ14" s="66">
        <v>0.2161013643928876</v>
      </c>
      <c r="BK14" s="66">
        <v>0.15435806150251286</v>
      </c>
      <c r="BL14" s="66">
        <v>0.13997238981323631</v>
      </c>
      <c r="BM14" s="66">
        <v>0.12372617125214656</v>
      </c>
      <c r="BN14" s="66">
        <v>0.11964064049239218</v>
      </c>
      <c r="BO14" s="66">
        <v>8.1240487529816566E-2</v>
      </c>
      <c r="BP14" s="66">
        <v>4.9457743544308513E-2</v>
      </c>
      <c r="BQ14" s="66">
        <v>8.586308336597083E-2</v>
      </c>
      <c r="BR14" s="66">
        <v>9.3401175331151581E-2</v>
      </c>
      <c r="BS14" s="66">
        <v>9.148308577258138E-2</v>
      </c>
      <c r="BT14" s="66">
        <v>9.6374214146935394E-2</v>
      </c>
      <c r="BU14" s="66">
        <v>8.4021717389743705E-2</v>
      </c>
      <c r="BV14" s="66">
        <v>3.781493992378724E-2</v>
      </c>
      <c r="BW14" s="66">
        <v>2.5232272419566638E-2</v>
      </c>
      <c r="BX14" s="66">
        <v>1.6063804329601208E-2</v>
      </c>
      <c r="BY14" s="66">
        <v>4.5055532283982611E-4</v>
      </c>
      <c r="BZ14" s="66">
        <v>-9.6892489774597981E-2</v>
      </c>
      <c r="CA14" s="66">
        <v>-0.11296608027541649</v>
      </c>
      <c r="CB14" s="66">
        <v>-0.110932905343332</v>
      </c>
      <c r="CC14" s="66">
        <v>-0.1059266915954637</v>
      </c>
      <c r="CD14" s="66">
        <v>-9.4494877826385215E-2</v>
      </c>
      <c r="CE14" s="66">
        <v>-0.1562957234035173</v>
      </c>
      <c r="CF14" s="66">
        <v>-0.1786222858652744</v>
      </c>
      <c r="CG14" s="66">
        <v>-0.20497683640002892</v>
      </c>
      <c r="CH14" s="66">
        <v>-0.20330809848407305</v>
      </c>
      <c r="CI14" s="66">
        <v>-0.23305766753749696</v>
      </c>
      <c r="CJ14" s="66">
        <v>-0.21195868239322474</v>
      </c>
      <c r="CK14" s="66">
        <v>-0.22411937019455974</v>
      </c>
      <c r="CL14" s="66">
        <v>-0.1716212589764935</v>
      </c>
      <c r="CM14" s="66">
        <v>-0.16362282551725563</v>
      </c>
      <c r="CN14" s="66">
        <v>-0.16446678492302644</v>
      </c>
      <c r="CO14" s="66">
        <v>-0.1238608289680951</v>
      </c>
      <c r="CP14" s="66">
        <v>-7.1401079541200049E-2</v>
      </c>
      <c r="CQ14" s="66">
        <v>-5.0340456188099361E-2</v>
      </c>
      <c r="CR14" s="66">
        <v>-5.1836566043783977E-2</v>
      </c>
      <c r="CS14" s="66">
        <v>-3.4861473450438031E-2</v>
      </c>
      <c r="CT14" s="66">
        <v>1.4951312385630281E-2</v>
      </c>
      <c r="CU14" s="66">
        <v>1.3973086710759757E-2</v>
      </c>
      <c r="CV14" s="66">
        <v>1.5315749401758899E-2</v>
      </c>
      <c r="CW14" s="66">
        <v>6.1023823582486696E-2</v>
      </c>
      <c r="CX14" s="96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</row>
    <row r="15" spans="2:161" ht="14.25" x14ac:dyDescent="0.25">
      <c r="B15" s="53" t="s">
        <v>127</v>
      </c>
      <c r="C15" s="69" t="s">
        <v>130</v>
      </c>
      <c r="D15" s="66">
        <v>-0.11975362975412171</v>
      </c>
      <c r="E15" s="66">
        <v>0.34289714864837006</v>
      </c>
      <c r="F15" s="66">
        <v>0.57276241495072955</v>
      </c>
      <c r="G15" s="66">
        <v>0.98817701424790927</v>
      </c>
      <c r="H15" s="66">
        <v>0.26592962966587125</v>
      </c>
      <c r="I15" s="66">
        <v>0.31718305842489475</v>
      </c>
      <c r="J15" s="66">
        <v>0.86371718216622217</v>
      </c>
      <c r="K15" s="66">
        <v>1.2287840796604033</v>
      </c>
      <c r="L15" s="66">
        <v>0.39336385747755964</v>
      </c>
      <c r="M15" s="66">
        <v>0.72421314238551482</v>
      </c>
      <c r="N15" s="66">
        <v>0.75621930543861848</v>
      </c>
      <c r="O15" s="66">
        <v>1.226454986015739</v>
      </c>
      <c r="P15" s="66">
        <v>0.77337060201680663</v>
      </c>
      <c r="Q15" s="66">
        <v>0.94210786579208106</v>
      </c>
      <c r="R15" s="66">
        <v>1.278393512097989</v>
      </c>
      <c r="S15" s="66">
        <v>1.3107299448135175</v>
      </c>
      <c r="T15" s="66">
        <v>1.0132080957204195</v>
      </c>
      <c r="U15" s="66">
        <v>1.4929821469551601</v>
      </c>
      <c r="V15" s="66">
        <v>1.2261455501032503</v>
      </c>
      <c r="W15" s="66">
        <v>1.4711445052085044</v>
      </c>
      <c r="X15" s="66">
        <v>0.82339310729096959</v>
      </c>
      <c r="Y15" s="66">
        <v>1.0113377545518678</v>
      </c>
      <c r="Z15" s="66">
        <v>1.1107700754793088</v>
      </c>
      <c r="AA15" s="66">
        <v>1.7198707901182628</v>
      </c>
      <c r="AB15" s="66">
        <v>1.7398210063670752</v>
      </c>
      <c r="AC15" s="66">
        <v>1.8779293632946934</v>
      </c>
      <c r="AD15" s="66">
        <v>2.1220042075976191</v>
      </c>
      <c r="AE15" s="66">
        <v>2.516773897913851</v>
      </c>
      <c r="AF15" s="66">
        <v>2.1116668253556772</v>
      </c>
      <c r="AG15" s="66">
        <v>1.8326106747180604</v>
      </c>
      <c r="AH15" s="66">
        <v>1.8021567732446726</v>
      </c>
      <c r="AI15" s="66">
        <v>1.2866576171922408</v>
      </c>
      <c r="AJ15" s="66">
        <v>1.1002587558068448</v>
      </c>
      <c r="AK15" s="66">
        <v>0.80106357259840499</v>
      </c>
      <c r="AL15" s="66">
        <v>0.73349024348927927</v>
      </c>
      <c r="AM15" s="66">
        <v>0.47658584551564293</v>
      </c>
      <c r="AN15" s="66">
        <v>-0.35255372061655504</v>
      </c>
      <c r="AO15" s="66">
        <v>-1.0946418012028478</v>
      </c>
      <c r="AP15" s="66">
        <v>-0.98955589131306376</v>
      </c>
      <c r="AQ15" s="66">
        <v>-1.2725179169898246</v>
      </c>
      <c r="AR15" s="66">
        <v>-0.92475367831992317</v>
      </c>
      <c r="AS15" s="66">
        <v>-1.1007813318641735</v>
      </c>
      <c r="AT15" s="66">
        <v>-0.62812140784688852</v>
      </c>
      <c r="AU15" s="66">
        <v>-0.30098367936440767</v>
      </c>
      <c r="AV15" s="66">
        <v>-0.4457116288075158</v>
      </c>
      <c r="AW15" s="66">
        <v>-0.54446353956709204</v>
      </c>
      <c r="AX15" s="66">
        <v>0.10095691674713572</v>
      </c>
      <c r="AY15" s="66">
        <v>-7.9181876468559953E-2</v>
      </c>
      <c r="AZ15" s="66">
        <v>0.10323190089626229</v>
      </c>
      <c r="BA15" s="66">
        <v>5.418432574691693E-2</v>
      </c>
      <c r="BB15" s="66">
        <v>-0.48419641225330917</v>
      </c>
      <c r="BC15" s="66">
        <v>-0.68933721247361035</v>
      </c>
      <c r="BD15" s="66">
        <v>-2.1469399446293991E-2</v>
      </c>
      <c r="BE15" s="66">
        <v>-0.40214861419578724</v>
      </c>
      <c r="BF15" s="66">
        <v>-0.20419099492547152</v>
      </c>
      <c r="BG15" s="66">
        <v>-0.80189497754310879</v>
      </c>
      <c r="BH15" s="66">
        <v>-0.33799590876766711</v>
      </c>
      <c r="BI15" s="66">
        <v>-0.50807829911774038</v>
      </c>
      <c r="BJ15" s="66">
        <v>-0.44802395544184137</v>
      </c>
      <c r="BK15" s="66">
        <v>-0.72262750467923031</v>
      </c>
      <c r="BL15" s="66">
        <v>-0.53833198295569662</v>
      </c>
      <c r="BM15" s="66">
        <v>-0.71793081130458714</v>
      </c>
      <c r="BN15" s="66">
        <v>-0.66837507498940496</v>
      </c>
      <c r="BO15" s="66">
        <v>-1.2439560974937474</v>
      </c>
      <c r="BP15" s="66">
        <v>-1.0093330887816867</v>
      </c>
      <c r="BQ15" s="66">
        <v>-0.99519306255574247</v>
      </c>
      <c r="BR15" s="66">
        <v>-1.1116112477478304</v>
      </c>
      <c r="BS15" s="66">
        <v>-1.0329634481835757</v>
      </c>
      <c r="BT15" s="66">
        <v>-0.78559729660232303</v>
      </c>
      <c r="BU15" s="66">
        <v>-0.64078863256852148</v>
      </c>
      <c r="BV15" s="66">
        <v>-0.35357344213241015</v>
      </c>
      <c r="BW15" s="66">
        <v>-1.1469134532521781</v>
      </c>
      <c r="BX15" s="66">
        <v>-0.94987410625747215</v>
      </c>
      <c r="BY15" s="66">
        <v>-0.78861736718380615</v>
      </c>
      <c r="BZ15" s="66">
        <v>0.15847679843314444</v>
      </c>
      <c r="CA15" s="66">
        <v>-0.76932981656165367</v>
      </c>
      <c r="CB15" s="66">
        <v>-0.80615248278334528</v>
      </c>
      <c r="CC15" s="66">
        <v>-0.3658653664502543</v>
      </c>
      <c r="CD15" s="66">
        <v>-0.66979590006354706</v>
      </c>
      <c r="CE15" s="66">
        <v>-0.92964623968459148</v>
      </c>
      <c r="CF15" s="66">
        <v>-1.2139488151284015</v>
      </c>
      <c r="CG15" s="66">
        <v>-1.4123814853328946</v>
      </c>
      <c r="CH15" s="66">
        <v>-1.0750463474844332</v>
      </c>
      <c r="CI15" s="66">
        <v>-1.4503938430703378</v>
      </c>
      <c r="CJ15" s="66">
        <v>-1.4012161669482184</v>
      </c>
      <c r="CK15" s="66">
        <v>-0.11718723323116054</v>
      </c>
      <c r="CL15" s="66">
        <v>-0.16677832771557</v>
      </c>
      <c r="CM15" s="66">
        <v>-1.4518860503871844</v>
      </c>
      <c r="CN15" s="66">
        <v>-0.69157308460071865</v>
      </c>
      <c r="CO15" s="66">
        <v>0.19602197932104176</v>
      </c>
      <c r="CP15" s="66">
        <v>0.3016406545534871</v>
      </c>
      <c r="CQ15" s="66">
        <v>0.17081111172864855</v>
      </c>
      <c r="CR15" s="66">
        <v>-1.0324333961459193</v>
      </c>
      <c r="CS15" s="66">
        <v>-4.6986445238590954E-2</v>
      </c>
      <c r="CT15" s="66">
        <v>2.7110305946872651E-2</v>
      </c>
      <c r="CU15" s="66">
        <v>-0.95203637269794583</v>
      </c>
      <c r="CV15" s="66">
        <v>-1.5651285634430918</v>
      </c>
      <c r="CW15" s="66">
        <v>-0.79278011576157248</v>
      </c>
      <c r="CX15" s="96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</row>
    <row r="16" spans="2:161" ht="14.25" customHeight="1" x14ac:dyDescent="0.25">
      <c r="B16" s="53" t="s">
        <v>128</v>
      </c>
      <c r="C16" s="69" t="s">
        <v>131</v>
      </c>
      <c r="D16" s="66">
        <v>-0.37343491193886857</v>
      </c>
      <c r="E16" s="66">
        <v>-0.17375061448710219</v>
      </c>
      <c r="F16" s="66">
        <v>-5.9199390463647868E-2</v>
      </c>
      <c r="G16" s="66">
        <v>0.51181797494784065</v>
      </c>
      <c r="H16" s="66">
        <v>-0.33848744448100049</v>
      </c>
      <c r="I16" s="66">
        <v>-5.6745935070079329E-2</v>
      </c>
      <c r="J16" s="66">
        <v>0.37864596981686155</v>
      </c>
      <c r="K16" s="66">
        <v>1.3333668491250175</v>
      </c>
      <c r="L16" s="66">
        <v>-0.28095239685542661</v>
      </c>
      <c r="M16" s="66">
        <v>0.35114911852806902</v>
      </c>
      <c r="N16" s="66">
        <v>0.32872949411874824</v>
      </c>
      <c r="O16" s="66">
        <v>0.46013010114155722</v>
      </c>
      <c r="P16" s="66">
        <v>1.9624509712504297E-2</v>
      </c>
      <c r="Q16" s="66">
        <v>0.48567687453117697</v>
      </c>
      <c r="R16" s="66">
        <v>0.52325263324470173</v>
      </c>
      <c r="S16" s="66">
        <v>0.61120733217728784</v>
      </c>
      <c r="T16" s="66">
        <v>0.56951095690895692</v>
      </c>
      <c r="U16" s="66">
        <v>1.7676137572099608</v>
      </c>
      <c r="V16" s="66">
        <v>1.0766373947554333</v>
      </c>
      <c r="W16" s="66">
        <v>0.71342417644661726</v>
      </c>
      <c r="X16" s="66">
        <v>0.68506026271844822</v>
      </c>
      <c r="Y16" s="66">
        <v>0.79358081827595683</v>
      </c>
      <c r="Z16" s="66">
        <v>1.0084267423955806</v>
      </c>
      <c r="AA16" s="66">
        <v>1.2941546265763086</v>
      </c>
      <c r="AB16" s="66">
        <v>1.3855123942374974</v>
      </c>
      <c r="AC16" s="66">
        <v>1.8287175711820536</v>
      </c>
      <c r="AD16" s="66">
        <v>2.527755596666855</v>
      </c>
      <c r="AE16" s="66">
        <v>2.9022529960896186</v>
      </c>
      <c r="AF16" s="66">
        <v>2.408817417190098</v>
      </c>
      <c r="AG16" s="66">
        <v>2.2799013163312387</v>
      </c>
      <c r="AH16" s="66">
        <v>2.4634590269972456</v>
      </c>
      <c r="AI16" s="66">
        <v>1.7645154771219251</v>
      </c>
      <c r="AJ16" s="66">
        <v>1.5001345707994145</v>
      </c>
      <c r="AK16" s="66">
        <v>1.3290131890658503</v>
      </c>
      <c r="AL16" s="66">
        <v>0.99000360155326461</v>
      </c>
      <c r="AM16" s="66">
        <v>0.39824818830327863</v>
      </c>
      <c r="AN16" s="66">
        <v>-0.6851573839780114</v>
      </c>
      <c r="AO16" s="66">
        <v>-2.3295565884310983</v>
      </c>
      <c r="AP16" s="66">
        <v>-1.7043218941913767</v>
      </c>
      <c r="AQ16" s="66">
        <v>-1.9150678569765565</v>
      </c>
      <c r="AR16" s="66">
        <v>-1.5227356710801336</v>
      </c>
      <c r="AS16" s="66">
        <v>-1.210116595449662</v>
      </c>
      <c r="AT16" s="66">
        <v>-0.3849712581273535</v>
      </c>
      <c r="AU16" s="66">
        <v>-0.44620981110506724</v>
      </c>
      <c r="AV16" s="66">
        <v>-0.49256472690081038</v>
      </c>
      <c r="AW16" s="66">
        <v>-0.30193598648126774</v>
      </c>
      <c r="AX16" s="66">
        <v>0.33606074263580615</v>
      </c>
      <c r="AY16" s="66">
        <v>-0.30783130742403902</v>
      </c>
      <c r="AZ16" s="66">
        <v>9.7421531327973196E-2</v>
      </c>
      <c r="BA16" s="66">
        <v>-7.5272127704652438E-3</v>
      </c>
      <c r="BB16" s="66">
        <v>-0.12531493296573759</v>
      </c>
      <c r="BC16" s="66">
        <v>-0.43780691941781547</v>
      </c>
      <c r="BD16" s="66">
        <v>-0.17119285004547299</v>
      </c>
      <c r="BE16" s="66">
        <v>-0.37955204861356162</v>
      </c>
      <c r="BF16" s="66">
        <v>-3.8203295451896459E-3</v>
      </c>
      <c r="BG16" s="66">
        <v>-0.46431299846147789</v>
      </c>
      <c r="BH16" s="66">
        <v>-0.21308647531475458</v>
      </c>
      <c r="BI16" s="66">
        <v>-0.31028343832951882</v>
      </c>
      <c r="BJ16" s="66">
        <v>-0.27779985142117458</v>
      </c>
      <c r="BK16" s="66">
        <v>-0.92612837144996707</v>
      </c>
      <c r="BL16" s="66">
        <v>-0.36785050579721806</v>
      </c>
      <c r="BM16" s="66">
        <v>-0.45620783423032901</v>
      </c>
      <c r="BN16" s="66">
        <v>-0.41247920357077733</v>
      </c>
      <c r="BO16" s="66">
        <v>-1.2022877663763565</v>
      </c>
      <c r="BP16" s="66">
        <v>-0.96169069860471501</v>
      </c>
      <c r="BQ16" s="66">
        <v>-0.57460556999938284</v>
      </c>
      <c r="BR16" s="66">
        <v>-0.86893807301186399</v>
      </c>
      <c r="BS16" s="66">
        <v>-1.0677994323824922</v>
      </c>
      <c r="BT16" s="66">
        <v>-0.78052010654108683</v>
      </c>
      <c r="BU16" s="66">
        <v>-0.47138881057784732</v>
      </c>
      <c r="BV16" s="66">
        <v>-0.2931645176053701</v>
      </c>
      <c r="BW16" s="66">
        <v>-1.7249818169062032</v>
      </c>
      <c r="BX16" s="66">
        <v>-0.65161160051628497</v>
      </c>
      <c r="BY16" s="66">
        <v>-0.90075550995201115</v>
      </c>
      <c r="BZ16" s="66">
        <v>8.4239660321412141E-2</v>
      </c>
      <c r="CA16" s="66">
        <v>-0.89060722274184378</v>
      </c>
      <c r="CB16" s="66">
        <v>-0.7704834519536895</v>
      </c>
      <c r="CC16" s="66">
        <v>-0.44067014502703478</v>
      </c>
      <c r="CD16" s="66">
        <v>-0.25611021628131742</v>
      </c>
      <c r="CE16" s="66">
        <v>-1.0049612931491712</v>
      </c>
      <c r="CF16" s="66">
        <v>-0.71274006115639466</v>
      </c>
      <c r="CG16" s="66">
        <v>-1.1370612770310173</v>
      </c>
      <c r="CH16" s="66">
        <v>-0.58570268146294224</v>
      </c>
      <c r="CI16" s="66">
        <v>-1.653403106472175</v>
      </c>
      <c r="CJ16" s="66">
        <v>-0.27266766129638925</v>
      </c>
      <c r="CK16" s="66">
        <v>0.56334166291739662</v>
      </c>
      <c r="CL16" s="66">
        <v>0.26779577365257712</v>
      </c>
      <c r="CM16" s="66">
        <v>-0.9292398866060736</v>
      </c>
      <c r="CN16" s="66">
        <v>0.15095084682951954</v>
      </c>
      <c r="CO16" s="66">
        <v>0.26806115351158583</v>
      </c>
      <c r="CP16" s="66">
        <v>0.26103686264796089</v>
      </c>
      <c r="CQ16" s="66">
        <v>-0.34300897436929939</v>
      </c>
      <c r="CR16" s="66">
        <v>8.2626643070507585E-2</v>
      </c>
      <c r="CS16" s="66">
        <v>-0.14420042732342772</v>
      </c>
      <c r="CT16" s="66">
        <v>0.117639848314834</v>
      </c>
      <c r="CU16" s="66">
        <v>-0.49758230331857556</v>
      </c>
      <c r="CV16" s="66">
        <v>-0.53562946542161349</v>
      </c>
      <c r="CW16" s="66">
        <v>-0.11130084193944254</v>
      </c>
      <c r="CX16" s="96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</row>
    <row r="17" spans="2:133" ht="14.25" x14ac:dyDescent="0.25">
      <c r="B17" s="53" t="s">
        <v>118</v>
      </c>
      <c r="C17" s="69" t="s">
        <v>10</v>
      </c>
      <c r="D17" s="66">
        <v>0.29716330294087157</v>
      </c>
      <c r="E17" s="66">
        <v>0.13940596985200135</v>
      </c>
      <c r="F17" s="66">
        <v>-0.39696896265015719</v>
      </c>
      <c r="G17" s="66">
        <v>-0.4390375848071893</v>
      </c>
      <c r="H17" s="66">
        <v>-0.74403509544567159</v>
      </c>
      <c r="I17" s="66">
        <v>-0.53369198466051138</v>
      </c>
      <c r="J17" s="66">
        <v>-0.27076309617906102</v>
      </c>
      <c r="K17" s="66">
        <v>-0.26024594063980305</v>
      </c>
      <c r="L17" s="66">
        <v>-0.38645180711089921</v>
      </c>
      <c r="M17" s="66">
        <v>-0.42852042926793121</v>
      </c>
      <c r="N17" s="66">
        <v>-0.51265767358199532</v>
      </c>
      <c r="O17" s="66">
        <v>-0.36541749603238305</v>
      </c>
      <c r="P17" s="66">
        <v>-0.17610869632573903</v>
      </c>
      <c r="Q17" s="66">
        <v>3.4234414459421325E-2</v>
      </c>
      <c r="R17" s="66">
        <v>6.5785881077195393E-2</v>
      </c>
      <c r="S17" s="66">
        <v>0.36026623617641967</v>
      </c>
      <c r="T17" s="66">
        <v>0.41285201387270998</v>
      </c>
      <c r="U17" s="66">
        <v>0.61267796911861205</v>
      </c>
      <c r="V17" s="66">
        <v>0.7494009911289663</v>
      </c>
      <c r="W17" s="66">
        <v>0.69681521343267616</v>
      </c>
      <c r="X17" s="66">
        <v>0.68629805789341813</v>
      </c>
      <c r="Y17" s="66">
        <v>0.61267796911861205</v>
      </c>
      <c r="Z17" s="66">
        <v>0.633712280197128</v>
      </c>
      <c r="AA17" s="66">
        <v>0.61267796911861205</v>
      </c>
      <c r="AB17" s="66">
        <v>0.5180235692652897</v>
      </c>
      <c r="AC17" s="66">
        <v>0.38130054725493578</v>
      </c>
      <c r="AD17" s="66">
        <v>0.33923192509790373</v>
      </c>
      <c r="AE17" s="66">
        <v>0.53905788034380597</v>
      </c>
      <c r="AF17" s="66">
        <v>1.1385357460815124</v>
      </c>
      <c r="AG17" s="66">
        <v>1.454050412259253</v>
      </c>
      <c r="AH17" s="66">
        <v>1.8747366338295732</v>
      </c>
      <c r="AI17" s="66">
        <v>2.137665522311023</v>
      </c>
      <c r="AJ17" s="66">
        <v>2.2218027666250881</v>
      </c>
      <c r="AK17" s="66">
        <v>2.2533542332428618</v>
      </c>
      <c r="AL17" s="66">
        <v>1.9588738781436374</v>
      </c>
      <c r="AM17" s="66">
        <v>1.433016101180737</v>
      </c>
      <c r="AN17" s="66">
        <v>1.1911215237778026</v>
      </c>
      <c r="AO17" s="66">
        <v>0.33923192509790373</v>
      </c>
      <c r="AP17" s="66">
        <v>-0.55472629573902732</v>
      </c>
      <c r="AQ17" s="66">
        <v>-1.3540301167226365</v>
      </c>
      <c r="AR17" s="66">
        <v>-2.3847113595699212</v>
      </c>
      <c r="AS17" s="66">
        <v>-2.4162628261876953</v>
      </c>
      <c r="AT17" s="66">
        <v>-2.0691966933921813</v>
      </c>
      <c r="AU17" s="66">
        <v>-1.7326477161359246</v>
      </c>
      <c r="AV17" s="66">
        <v>-1.2698928724085721</v>
      </c>
      <c r="AW17" s="66">
        <v>-0.90179242853454178</v>
      </c>
      <c r="AX17" s="66">
        <v>-0.77558656206344556</v>
      </c>
      <c r="AY17" s="66">
        <v>-0.75455225098492962</v>
      </c>
      <c r="AZ17" s="66">
        <v>-0.79662087314196162</v>
      </c>
      <c r="BA17" s="66">
        <v>-0.62834638451383351</v>
      </c>
      <c r="BB17" s="66">
        <v>-0.72300078436715554</v>
      </c>
      <c r="BC17" s="66">
        <v>-0.98592967284860589</v>
      </c>
      <c r="BD17" s="66">
        <v>-0.99644682838786391</v>
      </c>
      <c r="BE17" s="66">
        <v>-1.07006691716267</v>
      </c>
      <c r="BF17" s="66">
        <v>-0.91230958407379981</v>
      </c>
      <c r="BG17" s="66">
        <v>-0.65989785113160737</v>
      </c>
      <c r="BH17" s="66">
        <v>-0.46007189588570524</v>
      </c>
      <c r="BI17" s="66">
        <v>-0.33386602941460908</v>
      </c>
      <c r="BJ17" s="66">
        <v>-0.30231456279683505</v>
      </c>
      <c r="BK17" s="66">
        <v>-0.33386602941460908</v>
      </c>
      <c r="BL17" s="66">
        <v>-0.46007189588570524</v>
      </c>
      <c r="BM17" s="66">
        <v>-0.27076309617906102</v>
      </c>
      <c r="BN17" s="66">
        <v>-0.46007189588570524</v>
      </c>
      <c r="BO17" s="66">
        <v>-0.49162336250347927</v>
      </c>
      <c r="BP17" s="66">
        <v>-0.59679491789605943</v>
      </c>
      <c r="BQ17" s="66">
        <v>-0.64938069559234946</v>
      </c>
      <c r="BR17" s="66">
        <v>-0.42852042926793121</v>
      </c>
      <c r="BS17" s="66">
        <v>-0.36541749603238305</v>
      </c>
      <c r="BT17" s="66">
        <v>-0.39696896265015719</v>
      </c>
      <c r="BU17" s="66">
        <v>-0.24972878510054497</v>
      </c>
      <c r="BV17" s="66">
        <v>-0.38645180711089916</v>
      </c>
      <c r="BW17" s="66">
        <v>-0.38645180711089921</v>
      </c>
      <c r="BX17" s="66">
        <v>-0.30231456279683505</v>
      </c>
      <c r="BY17" s="66">
        <v>-0.31283171833609302</v>
      </c>
      <c r="BZ17" s="66">
        <v>-0.26024594063980294</v>
      </c>
      <c r="CA17" s="66">
        <v>-0.239211629561287</v>
      </c>
      <c r="CB17" s="66">
        <v>-0.20766016294351294</v>
      </c>
      <c r="CC17" s="66">
        <v>-0.12352291862944886</v>
      </c>
      <c r="CD17" s="66">
        <v>-0.13404007416870684</v>
      </c>
      <c r="CE17" s="66">
        <v>-0.26024594063980294</v>
      </c>
      <c r="CF17" s="66">
        <v>-0.27076309617906102</v>
      </c>
      <c r="CG17" s="66">
        <v>-0.77558656206344556</v>
      </c>
      <c r="CH17" s="66">
        <v>-0.67041500667086551</v>
      </c>
      <c r="CI17" s="66">
        <v>-0.65989785113160759</v>
      </c>
      <c r="CJ17" s="66">
        <v>-0.64938069559234946</v>
      </c>
      <c r="CK17" s="66">
        <v>-0.37593465157164119</v>
      </c>
      <c r="CL17" s="66">
        <v>-0.24972878510054497</v>
      </c>
      <c r="CM17" s="66">
        <v>0.12888881431274365</v>
      </c>
      <c r="CN17" s="66">
        <v>0.60216081357935414</v>
      </c>
      <c r="CO17" s="66">
        <v>1.2857759236311248</v>
      </c>
      <c r="CP17" s="66">
        <v>1.7800822339762508</v>
      </c>
      <c r="CQ17" s="66">
        <v>2.3480086330961836</v>
      </c>
      <c r="CR17" s="66">
        <v>2.5583517438813441</v>
      </c>
      <c r="CS17" s="66">
        <v>2.2218027666250881</v>
      </c>
      <c r="CT17" s="66">
        <v>1.6749106785836712</v>
      </c>
      <c r="CU17" s="66">
        <v>0.7494009911289663</v>
      </c>
      <c r="CV17" s="66">
        <v>0.28664614740161359</v>
      </c>
      <c r="CW17" s="66">
        <v>0.23406036970532357</v>
      </c>
    </row>
    <row r="18" spans="2:133" ht="14.25" x14ac:dyDescent="0.25">
      <c r="B18" s="53" t="s">
        <v>129</v>
      </c>
      <c r="C18" s="69" t="s">
        <v>148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6">
        <v>3.009987195866874</v>
      </c>
      <c r="AG18" s="66">
        <v>2.3449610125040787</v>
      </c>
      <c r="AH18" s="66">
        <v>2.1300030542453969</v>
      </c>
      <c r="AI18" s="66">
        <v>1.2298666040371693</v>
      </c>
      <c r="AJ18" s="66">
        <v>0.79995068751980669</v>
      </c>
      <c r="AK18" s="66">
        <v>0.43720913295828218</v>
      </c>
      <c r="AL18" s="66">
        <v>-0.57712373257487015</v>
      </c>
      <c r="AM18" s="66">
        <v>-1.5175647999566009</v>
      </c>
      <c r="AN18" s="66">
        <v>-2.8073125495086884</v>
      </c>
      <c r="AO18" s="66">
        <v>-3.1633366678746291</v>
      </c>
      <c r="AP18" s="66">
        <v>-2.9483787096159477</v>
      </c>
      <c r="AQ18" s="66">
        <v>-2.2900699624487366</v>
      </c>
      <c r="AR18" s="66">
        <v>-1.7123704496285306</v>
      </c>
      <c r="AS18" s="66">
        <v>-1.0943663196348221</v>
      </c>
      <c r="AT18" s="66">
        <v>-0.839103744202638</v>
      </c>
      <c r="AU18" s="66">
        <v>-0.48307962583669706</v>
      </c>
      <c r="AV18" s="66">
        <v>0.40362195198036321</v>
      </c>
      <c r="AW18" s="66">
        <v>0.50438349491412005</v>
      </c>
      <c r="AX18" s="66">
        <v>0.55140554828320654</v>
      </c>
      <c r="AY18" s="66">
        <v>6.7750142201173674E-2</v>
      </c>
      <c r="AZ18" s="66">
        <v>-0.14720781605750757</v>
      </c>
      <c r="BA18" s="66">
        <v>-0.18751243323101033</v>
      </c>
      <c r="BB18" s="66">
        <v>-0.23453448660009688</v>
      </c>
      <c r="BC18" s="66">
        <v>8.7902450787925038E-2</v>
      </c>
      <c r="BD18" s="66">
        <v>5.7578024533577526E-4</v>
      </c>
      <c r="BE18" s="66">
        <v>0.20881630230843329</v>
      </c>
      <c r="BF18" s="66">
        <v>0.11477219557026022</v>
      </c>
      <c r="BG18" s="66">
        <v>0.22896861089518461</v>
      </c>
      <c r="BH18" s="66">
        <v>0.39018707958919557</v>
      </c>
      <c r="BI18" s="66">
        <v>0.1953814299172657</v>
      </c>
      <c r="BJ18" s="66">
        <v>0.39690451578477937</v>
      </c>
      <c r="BK18" s="66">
        <v>-0.62414578594395675</v>
      </c>
      <c r="BL18" s="66">
        <v>-0.75849450985563249</v>
      </c>
      <c r="BM18" s="66">
        <v>-0.63086322213954038</v>
      </c>
      <c r="BN18" s="66">
        <v>-0.85253861659380548</v>
      </c>
      <c r="BO18" s="66">
        <v>0.12148963176584399</v>
      </c>
      <c r="BP18" s="66">
        <v>0.15507681274376292</v>
      </c>
      <c r="BQ18" s="66">
        <v>0.31629528143777391</v>
      </c>
      <c r="BR18" s="66">
        <v>0.3230127176333577</v>
      </c>
      <c r="BS18" s="66">
        <v>0.20209886611284947</v>
      </c>
      <c r="BT18" s="66">
        <v>0.30286040904660638</v>
      </c>
      <c r="BU18" s="66">
        <v>0.28942553665543874</v>
      </c>
      <c r="BV18" s="66">
        <v>0.26927322806868742</v>
      </c>
      <c r="BW18" s="66">
        <v>0.20881630230843329</v>
      </c>
      <c r="BX18" s="66">
        <v>0.44392656915386597</v>
      </c>
      <c r="BY18" s="66">
        <v>0.26255579187310357</v>
      </c>
      <c r="BZ18" s="66">
        <v>0.16179424893934677</v>
      </c>
      <c r="CA18" s="66">
        <v>0.42377426056711454</v>
      </c>
      <c r="CB18" s="66">
        <v>0.10805475937467646</v>
      </c>
      <c r="CC18" s="66">
        <v>0.20881630230843329</v>
      </c>
      <c r="CD18" s="66">
        <v>0.5312532396964551</v>
      </c>
      <c r="CE18" s="66">
        <v>0.26927322806868742</v>
      </c>
      <c r="CF18" s="66">
        <v>0.26927322806868742</v>
      </c>
      <c r="CG18" s="66">
        <v>-0.22109961420892929</v>
      </c>
      <c r="CH18" s="66">
        <v>-0.20766474181776168</v>
      </c>
      <c r="CI18" s="66">
        <v>-0.17407756083984274</v>
      </c>
      <c r="CJ18" s="66">
        <v>-0.12705550747075622</v>
      </c>
      <c r="CK18" s="66">
        <v>0.4909486225229524</v>
      </c>
      <c r="CL18" s="66">
        <v>0.51110093110970389</v>
      </c>
      <c r="CM18" s="66">
        <v>0.75964607034630405</v>
      </c>
      <c r="CN18" s="66">
        <v>0.84697274088889318</v>
      </c>
      <c r="CO18" s="66">
        <v>0.77308094273747163</v>
      </c>
      <c r="CP18" s="66">
        <v>0.59171016545670929</v>
      </c>
      <c r="CQ18" s="66">
        <v>0.25583835567751978</v>
      </c>
      <c r="CR18" s="66">
        <v>7.4467578396757494E-2</v>
      </c>
      <c r="CS18" s="66">
        <v>4.0880397418838553E-2</v>
      </c>
      <c r="CT18" s="66">
        <v>-0.12033807127517243</v>
      </c>
      <c r="CU18" s="66">
        <v>-0.26812166757801581</v>
      </c>
      <c r="CV18" s="66">
        <v>-8.003345410166969E-2</v>
      </c>
      <c r="CW18" s="66">
        <v>-0.24796935899126443</v>
      </c>
      <c r="CX18" s="96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</row>
    <row r="19" spans="2:133" ht="14.25" x14ac:dyDescent="0.25">
      <c r="B19" s="56" t="s">
        <v>191</v>
      </c>
      <c r="C19" s="71" t="s">
        <v>93</v>
      </c>
      <c r="D19" s="49">
        <v>-0.98519409442553341</v>
      </c>
      <c r="E19" s="49">
        <v>-0.82808237004704144</v>
      </c>
      <c r="F19" s="49">
        <v>-0.85811864428550733</v>
      </c>
      <c r="G19" s="49">
        <v>-0.6130053051217238</v>
      </c>
      <c r="H19" s="49">
        <v>-1.0956395774540373</v>
      </c>
      <c r="I19" s="49">
        <v>-0.76150732997002912</v>
      </c>
      <c r="J19" s="49">
        <v>-0.38633315656117634</v>
      </c>
      <c r="K19" s="49">
        <v>-0.32125679503951543</v>
      </c>
      <c r="L19" s="49">
        <v>-0.43999923399410018</v>
      </c>
      <c r="M19" s="49">
        <v>-0.29916362272592251</v>
      </c>
      <c r="N19" s="49">
        <v>-0.12751105417906111</v>
      </c>
      <c r="O19" s="49">
        <v>-5.256426685029042E-3</v>
      </c>
      <c r="P19" s="49">
        <v>-0.15043573539288008</v>
      </c>
      <c r="Q19" s="49">
        <v>-8.9910286959257818E-2</v>
      </c>
      <c r="R19" s="49">
        <v>4.1283186380281334E-2</v>
      </c>
      <c r="S19" s="49">
        <v>0.19590598932372905</v>
      </c>
      <c r="T19" s="49">
        <v>6.1697406437252585E-2</v>
      </c>
      <c r="U19" s="49">
        <v>0.28993846515872473</v>
      </c>
      <c r="V19" s="49">
        <v>0.27512299780498622</v>
      </c>
      <c r="W19" s="49">
        <v>0.33194962399772182</v>
      </c>
      <c r="X19" s="49">
        <v>0.21750944229958621</v>
      </c>
      <c r="Y19" s="49">
        <v>0.31538264304214797</v>
      </c>
      <c r="Z19" s="49">
        <v>0.5808400239446041</v>
      </c>
      <c r="AA19" s="49">
        <v>0.68603993463016366</v>
      </c>
      <c r="AB19" s="49">
        <v>0.78775403958573398</v>
      </c>
      <c r="AC19" s="49">
        <v>0.90964686192916711</v>
      </c>
      <c r="AD19" s="49">
        <v>1.1729806020368898</v>
      </c>
      <c r="AE19" s="49">
        <v>1.3657927614451435</v>
      </c>
      <c r="AF19" s="49">
        <v>1.4625418947271349</v>
      </c>
      <c r="AG19" s="49">
        <v>1.4926107994639308</v>
      </c>
      <c r="AH19" s="49">
        <v>1.5110124022114324</v>
      </c>
      <c r="AI19" s="49">
        <v>1.275641715478304</v>
      </c>
      <c r="AJ19" s="49">
        <v>0.99403744643403946</v>
      </c>
      <c r="AK19" s="49">
        <v>0.62892763410194052</v>
      </c>
      <c r="AL19" s="49">
        <v>0.25691520301499438</v>
      </c>
      <c r="AM19" s="49">
        <v>-0.36329460742739433</v>
      </c>
      <c r="AN19" s="49">
        <v>-1.1718432263495344</v>
      </c>
      <c r="AO19" s="49">
        <v>-1.6588918197238975</v>
      </c>
      <c r="AP19" s="49">
        <v>-1.7721268692076204</v>
      </c>
      <c r="AQ19" s="49">
        <v>-1.8519226983901336</v>
      </c>
      <c r="AR19" s="49">
        <v>-1.7127225208526258</v>
      </c>
      <c r="AS19" s="49">
        <v>-1.406055844927556</v>
      </c>
      <c r="AT19" s="49">
        <v>-0.99090047105206014</v>
      </c>
      <c r="AU19" s="49">
        <v>-0.8859536420984151</v>
      </c>
      <c r="AV19" s="49">
        <v>-0.8373053184199476</v>
      </c>
      <c r="AW19" s="49">
        <v>-0.68947649109235576</v>
      </c>
      <c r="AX19" s="49">
        <v>-0.35174893407244756</v>
      </c>
      <c r="AY19" s="49">
        <v>-0.46334667074100927</v>
      </c>
      <c r="AZ19" s="49">
        <v>-0.45529166250353609</v>
      </c>
      <c r="BA19" s="49">
        <v>-0.40588304303951989</v>
      </c>
      <c r="BB19" s="49">
        <v>-0.25734138353936503</v>
      </c>
      <c r="BC19" s="49">
        <v>-0.34786219884934677</v>
      </c>
      <c r="BD19" s="49">
        <v>-0.23492427252940956</v>
      </c>
      <c r="BE19" s="49">
        <v>-0.24266300819709066</v>
      </c>
      <c r="BF19" s="49">
        <v>-0.10079497279302641</v>
      </c>
      <c r="BG19" s="49">
        <v>-0.18513014800471253</v>
      </c>
      <c r="BH19" s="49">
        <v>-6.2113613404128541E-2</v>
      </c>
      <c r="BI19" s="49">
        <v>-8.7356179828047331E-2</v>
      </c>
      <c r="BJ19" s="49">
        <v>-5.8700242799147644E-2</v>
      </c>
      <c r="BK19" s="49">
        <v>-0.2266544856431302</v>
      </c>
      <c r="BL19" s="49">
        <v>-0.23997885042017519</v>
      </c>
      <c r="BM19" s="49">
        <v>-0.2004444402949189</v>
      </c>
      <c r="BN19" s="49">
        <v>-0.17783741226193056</v>
      </c>
      <c r="BO19" s="49">
        <v>-0.28746229727464323</v>
      </c>
      <c r="BP19" s="49">
        <v>-0.27399318041093912</v>
      </c>
      <c r="BQ19" s="49">
        <v>-0.17981995243835372</v>
      </c>
      <c r="BR19" s="49">
        <v>-0.16253707344125859</v>
      </c>
      <c r="BS19" s="49">
        <v>-0.13601320629444441</v>
      </c>
      <c r="BT19" s="49">
        <v>-4.9942014475771616E-2</v>
      </c>
      <c r="BU19" s="49">
        <v>0.13156582952607404</v>
      </c>
      <c r="BV19" s="49">
        <v>0.22658018340469863</v>
      </c>
      <c r="BW19" s="49">
        <v>0.12532182450149257</v>
      </c>
      <c r="BX19" s="49">
        <v>0.29759220900422534</v>
      </c>
      <c r="BY19" s="49">
        <v>0.36209994496558107</v>
      </c>
      <c r="BZ19" s="49">
        <v>0.55804340367561844</v>
      </c>
      <c r="CA19" s="49">
        <v>0.40090126422084321</v>
      </c>
      <c r="CB19" s="49">
        <v>0.48662450572875232</v>
      </c>
      <c r="CC19" s="49">
        <v>0.54757936272348195</v>
      </c>
      <c r="CD19" s="49">
        <v>0.5238769603145117</v>
      </c>
      <c r="CE19" s="49">
        <v>0.34608914966416732</v>
      </c>
      <c r="CF19" s="49">
        <v>0.17021941953834555</v>
      </c>
      <c r="CG19" s="49">
        <v>-0.26498968751961144</v>
      </c>
      <c r="CH19" s="49">
        <v>-3.5397485287118856E-2</v>
      </c>
      <c r="CI19" s="49">
        <v>-9.1819237072357313E-2</v>
      </c>
      <c r="CJ19" s="49">
        <v>-2.4570916668782951E-2</v>
      </c>
      <c r="CK19" s="49">
        <v>0.44451588875644266</v>
      </c>
      <c r="CL19" s="49">
        <v>0.52282880122825615</v>
      </c>
      <c r="CM19" s="49">
        <v>0.39632310362080192</v>
      </c>
      <c r="CN19" s="49">
        <v>0.52960555893948358</v>
      </c>
      <c r="CO19" s="49">
        <v>0.66355377387083281</v>
      </c>
      <c r="CP19" s="49">
        <v>0.65124402431579587</v>
      </c>
      <c r="CQ19" s="49">
        <v>0.4779612878572258</v>
      </c>
      <c r="CR19" s="49">
        <v>0.39643440756436293</v>
      </c>
      <c r="CS19" s="49">
        <v>0.43432254680779675</v>
      </c>
      <c r="CT19" s="49">
        <v>0.44289007298242261</v>
      </c>
      <c r="CU19" s="49">
        <v>0.11696159525173509</v>
      </c>
      <c r="CV19" s="49">
        <v>4.0637946837132156E-2</v>
      </c>
      <c r="CW19" s="49">
        <v>0.17150993438746934</v>
      </c>
    </row>
    <row r="20" spans="2:133" x14ac:dyDescent="0.2"/>
  </sheetData>
  <mergeCells count="25"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CV3:CY3"/>
    <mergeCell ref="AR3:AU3"/>
    <mergeCell ref="CB3:CE3"/>
    <mergeCell ref="BX3:CA3"/>
    <mergeCell ref="BT3:BW3"/>
    <mergeCell ref="AZ3:BC3"/>
    <mergeCell ref="BD3:BG3"/>
    <mergeCell ref="BH3:BK3"/>
    <mergeCell ref="BL3:BO3"/>
    <mergeCell ref="BP3:BS3"/>
    <mergeCell ref="CR3:CU3"/>
    <mergeCell ref="CN3:CQ3"/>
    <mergeCell ref="CJ3:CM3"/>
    <mergeCell ref="CF3:CI3"/>
    <mergeCell ref="AV3:AY3"/>
  </mergeCells>
  <conditionalFormatting sqref="E5:BG5 BU5:CU5 BK5:BS5">
    <cfRule type="colorScale" priority="1">
      <colorScale>
        <cfvo type="min"/>
        <cfvo type="num" val="0"/>
        <cfvo type="max"/>
        <color rgb="FF0070C0"/>
        <color theme="0"/>
        <color rgb="FFFF6600"/>
      </colorScale>
    </cfRule>
    <cfRule type="colorScale" priority="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19:BG19 BU19:CU19 BK19:BS19">
    <cfRule type="colorScale" priority="262">
      <colorScale>
        <cfvo type="min"/>
        <cfvo type="num" val="0"/>
        <cfvo type="max"/>
        <color rgb="FF0070C0"/>
        <color theme="0"/>
        <color rgb="FFFF6600"/>
      </colorScale>
    </cfRule>
    <cfRule type="colorScale" priority="2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6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6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6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6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6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6:CA6 CD6:CE6 CG6:CH6">
    <cfRule type="colorScale" priority="207">
      <colorScale>
        <cfvo type="min"/>
        <cfvo type="num" val="0"/>
        <cfvo type="max"/>
        <color rgb="FF0070C0"/>
        <color theme="0"/>
        <color rgb="FFFF6600"/>
      </colorScale>
    </cfRule>
    <cfRule type="colorScale" priority="20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1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1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1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1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1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7:CA7 CD7:CE7 CG7:CH7">
    <cfRule type="colorScale" priority="190">
      <colorScale>
        <cfvo type="min"/>
        <cfvo type="num" val="0"/>
        <cfvo type="max"/>
        <color rgb="FF0070C0"/>
        <color theme="0"/>
        <color rgb="FFFF6600"/>
      </colorScale>
    </cfRule>
    <cfRule type="colorScale" priority="19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9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9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9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9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9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9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9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9:CA9 CD9:CW9">
    <cfRule type="colorScale" priority="154">
      <colorScale>
        <cfvo type="min"/>
        <cfvo type="num" val="0"/>
        <cfvo type="max"/>
        <color rgb="FF0070C0"/>
        <color theme="0"/>
        <color rgb="FFFF6600"/>
      </colorScale>
    </cfRule>
    <cfRule type="colorScale" priority="15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5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5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5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6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6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13:CA13 CD13:CF13 CH13:CW13">
    <cfRule type="colorScale" priority="91">
      <colorScale>
        <cfvo type="min"/>
        <cfvo type="num" val="0"/>
        <cfvo type="max"/>
        <color rgb="FF0070C0"/>
        <color theme="0"/>
        <color rgb="FFFF6600"/>
      </colorScale>
    </cfRule>
    <cfRule type="colorScale" priority="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14:CA14 CD14:CF14 CH14:CW14">
    <cfRule type="colorScale" priority="82">
      <colorScale>
        <cfvo type="min"/>
        <cfvo type="num" val="0"/>
        <cfvo type="max"/>
        <color rgb="FF0070C0"/>
        <color theme="0"/>
        <color rgb="FFFF6600"/>
      </colorScale>
    </cfRule>
    <cfRule type="colorScale" priority="8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8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8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8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8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8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9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15:CA15 CD15:CF15 CH15:CW15">
    <cfRule type="colorScale" priority="73">
      <colorScale>
        <cfvo type="min"/>
        <cfvo type="num" val="0"/>
        <cfvo type="max"/>
        <color rgb="FF0070C0"/>
        <color theme="0"/>
        <color rgb="FFFF6600"/>
      </colorScale>
    </cfRule>
    <cfRule type="colorScale" priority="7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7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7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7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7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8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8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16:CA16 CD16:CF16 CH16:CW16">
    <cfRule type="colorScale" priority="64">
      <colorScale>
        <cfvo type="min"/>
        <cfvo type="num" val="0"/>
        <cfvo type="max"/>
        <color rgb="FF0070C0"/>
        <color theme="0"/>
        <color rgb="FFFF6600"/>
      </colorScale>
    </cfRule>
    <cfRule type="colorScale" priority="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17:CA17 CD17:CF17 CH17:CW17">
    <cfRule type="colorScale" priority="55">
      <colorScale>
        <cfvo type="min"/>
        <cfvo type="num" val="0"/>
        <cfvo type="max"/>
        <color rgb="FF0070C0"/>
        <color theme="0"/>
        <color rgb="FFFF6600"/>
      </colorScale>
    </cfRule>
    <cfRule type="colorScale" priority="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I10:CE10 CH10:CW10">
    <cfRule type="colorScale" priority="136">
      <colorScale>
        <cfvo type="min"/>
        <cfvo type="num" val="0"/>
        <cfvo type="max"/>
        <color rgb="FF0070C0"/>
        <color theme="0"/>
        <color rgb="FFFF6600"/>
      </colorScale>
    </cfRule>
    <cfRule type="colorScale" priority="13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3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4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4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4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4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U11:CQ11 CT11:CW11">
    <cfRule type="colorScale" priority="118">
      <colorScale>
        <cfvo type="min"/>
        <cfvo type="num" val="0"/>
        <cfvo type="max"/>
        <color rgb="FF0070C0"/>
        <color theme="0"/>
        <color rgb="FFFF6600"/>
      </colorScale>
    </cfRule>
    <cfRule type="colorScale" priority="11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2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2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2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2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2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2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U12:CQ12 CT12:CW12">
    <cfRule type="colorScale" priority="109">
      <colorScale>
        <cfvo type="min"/>
        <cfvo type="num" val="0"/>
        <cfvo type="max"/>
        <color rgb="FF0070C0"/>
        <color theme="0"/>
        <color rgb="FFFF6600"/>
      </colorScale>
    </cfRule>
    <cfRule type="colorScale" priority="1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1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1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1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1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1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1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Y8:CU8">
    <cfRule type="colorScale" priority="172">
      <colorScale>
        <cfvo type="min"/>
        <cfvo type="num" val="0"/>
        <cfvo type="max"/>
        <color rgb="FF0070C0"/>
        <color theme="0"/>
        <color rgb="FFFF6600"/>
      </colorScale>
    </cfRule>
    <cfRule type="colorScale" priority="17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7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7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7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7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7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F18">
    <cfRule type="colorScale" priority="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AG18:CW18">
    <cfRule type="colorScale" priority="37">
      <colorScale>
        <cfvo type="min"/>
        <cfvo type="num" val="0"/>
        <cfvo type="max"/>
        <color rgb="FF0070C0"/>
        <color theme="0"/>
        <color rgb="FFFF6600"/>
      </colorScale>
    </cfRule>
    <cfRule type="colorScale" priority="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H5:BJ5 D5 CV5 BT5">
    <cfRule type="colorScale" priority="1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BH19:BJ19 D19 CV19:CW19 BT19">
    <cfRule type="colorScale" priority="27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7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7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7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7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7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7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6:CC7 D6:D7 CF6:CF7">
    <cfRule type="colorScale" priority="24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4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4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4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5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5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9:CC9 D9">
    <cfRule type="colorScale" priority="16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6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6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6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6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6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7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7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B13:CC17 D13:D17 CG13:CG17">
    <cfRule type="colorScale" priority="1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0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0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0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0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0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0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0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F10:CG10 H10">
    <cfRule type="colorScale" priority="14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4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4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4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5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5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5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5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I6:CI7">
    <cfRule type="colorScale" priority="22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2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3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3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3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3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J6:CW6">
    <cfRule type="colorScale" priority="21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1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2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2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2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2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J6:CW7">
    <cfRule type="colorScale" priority="26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J7:CW7">
    <cfRule type="colorScale" priority="19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0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0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0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0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0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0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R11:CS12 T11:T12">
    <cfRule type="colorScale" priority="12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2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3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3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3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3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3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3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T6:CT7">
    <cfRule type="top10" dxfId="1" priority="225" percent="1" rank="10"/>
  </conditionalFormatting>
  <conditionalFormatting sqref="CU6:CW7">
    <cfRule type="top10" dxfId="0" priority="224" percent="1" rank="10"/>
  </conditionalFormatting>
  <conditionalFormatting sqref="CV8:CW8 X8">
    <cfRule type="colorScale" priority="18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18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18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18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18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18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18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18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W5">
    <cfRule type="colorScale" priority="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CX5:CY5">
    <cfRule type="colorScale" priority="19">
      <colorScale>
        <cfvo type="min"/>
        <cfvo type="num" val="0"/>
        <cfvo type="max"/>
        <color rgb="FF0070C0"/>
        <color theme="0"/>
        <color rgb="FFFF6600"/>
      </colorScale>
    </cfRule>
    <cfRule type="colorScale" priority="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W18">
    <cfRule type="colorScale" priority="476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7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7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7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7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7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7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7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DX18:EC18 CX18:DV18">
    <cfRule type="colorScale" priority="4760">
      <colorScale>
        <cfvo type="min"/>
        <cfvo type="num" val="0"/>
        <cfvo type="max"/>
        <color rgb="FF0070C0"/>
        <color theme="0"/>
        <color rgb="FFFF6600"/>
      </colorScale>
    </cfRule>
    <cfRule type="colorScale" priority="476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76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76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76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76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76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76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76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1">
    <cfRule type="colorScale" priority="484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4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4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4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4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4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4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4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4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H12">
    <cfRule type="colorScale" priority="483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3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3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3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3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3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3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3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4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">
    <cfRule type="colorScale" priority="497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7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7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8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8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8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8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8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2">
    <cfRule type="colorScale" priority="49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5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6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6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6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6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6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6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1:EN11 CX11:EG11">
    <cfRule type="colorScale" priority="5237">
      <colorScale>
        <cfvo type="min"/>
        <cfvo type="num" val="0"/>
        <cfvo type="max"/>
        <color rgb="FF0070C0"/>
        <color theme="0"/>
        <color rgb="FFFF6600"/>
      </colorScale>
    </cfRule>
    <cfRule type="colorScale" priority="523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3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4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4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4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4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4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4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I12:EN12 CX12:EG12">
    <cfRule type="colorScale" priority="5201">
      <colorScale>
        <cfvo type="min"/>
        <cfvo type="num" val="0"/>
        <cfvo type="max"/>
        <color rgb="FF0070C0"/>
        <color theme="0"/>
        <color rgb="FFFF6600"/>
      </colorScale>
    </cfRule>
    <cfRule type="colorScale" priority="520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0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0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0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0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0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0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0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J11:EO11 CX11:EH11">
    <cfRule type="colorScale" priority="4967">
      <colorScale>
        <cfvo type="min"/>
        <cfvo type="num" val="0"/>
        <cfvo type="max"/>
        <color rgb="FF0070C0"/>
        <color theme="0"/>
        <color rgb="FFFF6600"/>
      </colorScale>
    </cfRule>
    <cfRule type="colorScale" priority="496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6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7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7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7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7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7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7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J12:EO12 CX12:EH12">
    <cfRule type="colorScale" priority="4949">
      <colorScale>
        <cfvo type="min"/>
        <cfvo type="num" val="0"/>
        <cfvo type="max"/>
        <color rgb="FF0070C0"/>
        <color theme="0"/>
        <color rgb="FFFF6600"/>
      </colorScale>
    </cfRule>
    <cfRule type="colorScale" priority="49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5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5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5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5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5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5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5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P11:EV11 EX11:FC11">
    <cfRule type="colorScale" priority="5255">
      <colorScale>
        <cfvo type="min"/>
        <cfvo type="num" val="0"/>
        <cfvo type="max"/>
        <color rgb="FF0070C0"/>
        <color theme="0"/>
        <color rgb="FFFF6600"/>
      </colorScale>
    </cfRule>
    <cfRule type="colorScale" priority="525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5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5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5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6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6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6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6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P12:EV12 EX12:FC12">
    <cfRule type="colorScale" priority="5219">
      <colorScale>
        <cfvo type="min"/>
        <cfvo type="num" val="0"/>
        <cfvo type="max"/>
        <color rgb="FF0070C0"/>
        <color theme="0"/>
        <color rgb="FFFF6600"/>
      </colorScale>
    </cfRule>
    <cfRule type="colorScale" priority="522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2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2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2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2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2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2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2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T10">
    <cfRule type="colorScale" priority="485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5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5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5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5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5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5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5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5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10">
    <cfRule type="colorScale" priority="499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9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9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9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9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9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0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0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0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U10:EZ10 CX10:ES10">
    <cfRule type="colorScale" priority="5291">
      <colorScale>
        <cfvo type="min"/>
        <cfvo type="num" val="0"/>
        <cfvo type="max"/>
        <color rgb="FF0070C0"/>
        <color theme="0"/>
        <color rgb="FFFF6600"/>
      </colorScale>
    </cfRule>
    <cfRule type="colorScale" priority="529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9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9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9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9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9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9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9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V10:FA10 CX10:ET10">
    <cfRule type="colorScale" priority="4985">
      <colorScale>
        <cfvo type="min"/>
        <cfvo type="num" val="0"/>
        <cfvo type="max"/>
        <color rgb="FF0070C0"/>
        <color theme="0"/>
        <color rgb="FFFF6600"/>
      </colorScale>
    </cfRule>
    <cfRule type="colorScale" priority="498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8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8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8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9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9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9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9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W11">
    <cfRule type="colorScale" priority="526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6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6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6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6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6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7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7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7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W12">
    <cfRule type="colorScale" priority="522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2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23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23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23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23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23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23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23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5">
    <cfRule type="colorScale" priority="506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6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6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6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7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7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7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7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7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6">
    <cfRule type="colorScale" priority="504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49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50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51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52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53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54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55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56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7">
    <cfRule type="colorScale" priority="503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31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32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33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34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35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36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37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38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9">
    <cfRule type="colorScale" priority="501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1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1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1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1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1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1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1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2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3">
    <cfRule type="colorScale" priority="482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2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2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2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2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2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2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3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3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4">
    <cfRule type="colorScale" priority="49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23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24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25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26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27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28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29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30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5">
    <cfRule type="colorScale" priority="490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0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0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0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0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0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1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1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1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Y16">
    <cfRule type="colorScale" priority="488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87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88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89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90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91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92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93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94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5:FE5 CZ5:EX5">
    <cfRule type="colorScale" priority="5057">
      <colorScale>
        <cfvo type="min"/>
        <cfvo type="num" val="0"/>
        <cfvo type="max"/>
        <color rgb="FF0070C0"/>
        <color theme="0"/>
        <color rgb="FFFF6600"/>
      </colorScale>
    </cfRule>
    <cfRule type="colorScale" priority="505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5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6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6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6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6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6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6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6:FE6 CX6:EX6">
    <cfRule type="colorScale" priority="5039">
      <colorScale>
        <cfvo type="min"/>
        <cfvo type="num" val="0"/>
        <cfvo type="max"/>
        <color rgb="FF0070C0"/>
        <color theme="0"/>
        <color rgb="FFFF6600"/>
      </colorScale>
    </cfRule>
    <cfRule type="colorScale" priority="5040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41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42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43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44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45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46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47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7:FE7 CX7:EX7">
    <cfRule type="colorScale" priority="5021">
      <colorScale>
        <cfvo type="min"/>
        <cfvo type="num" val="0"/>
        <cfvo type="max"/>
        <color rgb="FF0070C0"/>
        <color theme="0"/>
        <color rgb="FFFF6600"/>
      </colorScale>
    </cfRule>
    <cfRule type="colorScale" priority="5022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23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24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25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26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27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28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29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9:FE9 CX9:EX9">
    <cfRule type="colorScale" priority="5003">
      <colorScale>
        <cfvo type="min"/>
        <cfvo type="num" val="0"/>
        <cfvo type="max"/>
        <color rgb="FF0070C0"/>
        <color theme="0"/>
        <color rgb="FFFF6600"/>
      </colorScale>
    </cfRule>
    <cfRule type="colorScale" priority="500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500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500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500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500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500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501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501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13:FE13 CX13:EX13">
    <cfRule type="colorScale" priority="4814">
      <colorScale>
        <cfvo type="min"/>
        <cfvo type="num" val="0"/>
        <cfvo type="max"/>
        <color rgb="FF0070C0"/>
        <color theme="0"/>
        <color rgb="FFFF6600"/>
      </colorScale>
    </cfRule>
    <cfRule type="colorScale" priority="4815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16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17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18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19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20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21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22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14:FE14 CX14:EX14">
    <cfRule type="colorScale" priority="4913">
      <colorScale>
        <cfvo type="min"/>
        <cfvo type="num" val="0"/>
        <cfvo type="max"/>
        <color rgb="FF0070C0"/>
        <color theme="0"/>
        <color rgb="FFFF6600"/>
      </colorScale>
    </cfRule>
    <cfRule type="colorScale" priority="4914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915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916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917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18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19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20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21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15:FE15 CX15:EX15">
    <cfRule type="colorScale" priority="4895">
      <colorScale>
        <cfvo type="min"/>
        <cfvo type="num" val="0"/>
        <cfvo type="max"/>
        <color rgb="FF0070C0"/>
        <color theme="0"/>
        <color rgb="FFFF6600"/>
      </colorScale>
    </cfRule>
    <cfRule type="colorScale" priority="4896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97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98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99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900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901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902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903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conditionalFormatting sqref="EZ16:FE16 CX16:EX16">
    <cfRule type="colorScale" priority="4877">
      <colorScale>
        <cfvo type="min"/>
        <cfvo type="num" val="0"/>
        <cfvo type="max"/>
        <color rgb="FF0070C0"/>
        <color theme="0"/>
        <color rgb="FFFF6600"/>
      </colorScale>
    </cfRule>
    <cfRule type="colorScale" priority="4878">
      <colorScale>
        <cfvo type="num" val="-2"/>
        <cfvo type="num" val="0"/>
        <cfvo type="num" val="2"/>
        <color rgb="FF0070C0"/>
        <color theme="0"/>
        <color rgb="FFFF6600"/>
      </colorScale>
    </cfRule>
    <cfRule type="colorScale" priority="4879">
      <colorScale>
        <cfvo type="num" val="-2"/>
        <cfvo type="num" val="0"/>
        <cfvo type="num" val="2"/>
        <color rgb="FFFF6600"/>
        <color theme="0"/>
        <color rgb="FF0070C0"/>
      </colorScale>
    </cfRule>
    <cfRule type="colorScale" priority="4880">
      <colorScale>
        <cfvo type="num" val="-2"/>
        <cfvo type="num" val="0"/>
        <cfvo type="num" val="2"/>
        <color theme="8" tint="-0.249977111117893"/>
        <color theme="0"/>
        <color rgb="FFFF6600"/>
      </colorScale>
    </cfRule>
    <cfRule type="colorScale" priority="4881">
      <colorScale>
        <cfvo type="num" val="-2"/>
        <cfvo type="num" val="0"/>
        <cfvo type="num" val="2"/>
        <color rgb="FF0070C0"/>
        <color theme="0"/>
        <color theme="9" tint="-0.249977111117893"/>
      </colorScale>
    </cfRule>
    <cfRule type="colorScale" priority="4882">
      <colorScale>
        <cfvo type="num" val="-2"/>
        <cfvo type="num" val="0"/>
        <cfvo type="num" val="2"/>
        <color rgb="FF00B0F0"/>
        <color theme="0"/>
        <color theme="9" tint="-0.249977111117893"/>
      </colorScale>
    </cfRule>
    <cfRule type="colorScale" priority="4883">
      <colorScale>
        <cfvo type="num" val="-3"/>
        <cfvo type="num" val="0"/>
        <cfvo type="num" val="3"/>
        <color rgb="FF0070C0"/>
        <color rgb="FFFFFFCC"/>
        <color theme="9" tint="-0.249977111117893"/>
      </colorScale>
    </cfRule>
    <cfRule type="colorScale" priority="4884">
      <colorScale>
        <cfvo type="num" val="-2"/>
        <cfvo type="num" val="0"/>
        <cfvo type="num" val="2"/>
        <color rgb="FFFF0000"/>
        <color theme="0"/>
        <color rgb="FF00B050"/>
      </colorScale>
    </cfRule>
    <cfRule type="colorScale" priority="4885">
      <colorScale>
        <cfvo type="num" val="-2"/>
        <cfvo type="num" val="0"/>
        <cfvo type="num" val="2"/>
        <color rgb="FFFF0000"/>
        <color theme="0"/>
        <color rgb="FF00B050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0262B5-9A58-451F-81DD-EA49A2A2FA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DDAA14-145F-42DE-94AA-58C04F0ED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FB150C-82A0-40FB-A312-75EA650F00C9}">
  <ds:schemaRefs>
    <ds:schemaRef ds:uri="http://purl.org/dc/dcmitype/"/>
    <ds:schemaRef ds:uri="http://purl.org/dc/terms/"/>
    <ds:schemaRef ds:uri="18cde31a-aed2-49ce-b570-e812b29b6342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c70c90a-7b91-4514-9304-0bf9c3ca33df"/>
    <ds:schemaRef ds:uri="http://www.w3.org/XML/1998/namespace"/>
    <ds:schemaRef ds:uri="7ba305ec-9cbc-4545-996f-db38dd6e3512"/>
    <ds:schemaRef ds:uri="http://schemas.microsoft.com/sharepoint/v3"/>
    <ds:schemaRef ds:uri="594c01c2-5651-43c1-91c6-5886a185086b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Legend</vt:lpstr>
      <vt:lpstr>DATA</vt:lpstr>
      <vt:lpstr>HEATMAP</vt:lpstr>
      <vt:lpstr>DATA!Print_Area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Latvijas ekonomikas siltuma karte</dc:title>
  <dc:creator/>
  <cp:lastModifiedBy/>
  <dcterms:created xsi:type="dcterms:W3CDTF">2006-09-16T00:00:00Z</dcterms:created>
  <dcterms:modified xsi:type="dcterms:W3CDTF">2024-10-22T11:21:22Z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