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132" documentId="8_{9607AD0A-785F-4C4C-98DD-42B1EBC8B138}" xr6:coauthVersionLast="47" xr6:coauthVersionMax="47" xr10:uidLastSave="{62648410-B4B0-424E-AB33-AD22EE640AE0}"/>
  <bookViews>
    <workbookView xWindow="28680" yWindow="-120" windowWidth="29040" windowHeight="15840" tabRatio="793" activeTab="2" xr2:uid="{00000000-000D-0000-FFFF-FFFF00000000}"/>
  </bookViews>
  <sheets>
    <sheet name="Legend" sheetId="3" r:id="rId1"/>
    <sheet name="DATA" sheetId="13" r:id="rId2"/>
    <sheet name="HEATMAP" sheetId="14" r:id="rId3"/>
  </sheets>
  <definedNames>
    <definedName name="_xlnm.Print_Area" localSheetId="1">DATA!$1:$62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W58" i="13" l="1"/>
  <c r="CW56" i="13"/>
  <c r="CW55" i="13"/>
  <c r="CW54" i="13"/>
  <c r="CW53" i="13"/>
  <c r="CW52" i="13"/>
  <c r="CW51" i="13"/>
  <c r="CW50" i="13"/>
  <c r="CW49" i="13"/>
  <c r="CW48" i="13"/>
  <c r="CW47" i="13"/>
  <c r="CW46" i="13"/>
  <c r="CW45" i="13"/>
  <c r="CV58" i="13"/>
  <c r="CV56" i="13"/>
  <c r="CV55" i="13"/>
  <c r="CV54" i="13"/>
  <c r="CV53" i="13"/>
  <c r="CV52" i="13"/>
  <c r="CV51" i="13"/>
  <c r="CV50" i="13"/>
  <c r="CV49" i="13"/>
  <c r="CV48" i="13"/>
  <c r="CV47" i="13"/>
  <c r="CV46" i="13"/>
  <c r="CV45" i="13"/>
  <c r="DA18" i="13"/>
  <c r="DA17" i="13"/>
  <c r="DA16" i="13"/>
  <c r="DA15" i="13"/>
  <c r="DA14" i="13"/>
  <c r="DA13" i="13"/>
  <c r="DA12" i="13"/>
  <c r="DA11" i="13"/>
  <c r="DA10" i="13"/>
  <c r="DA9" i="13"/>
  <c r="DA8" i="13"/>
  <c r="DA7" i="13"/>
  <c r="DA6" i="13"/>
  <c r="DA5" i="13"/>
  <c r="CY18" i="13" l="1"/>
  <c r="CY16" i="13"/>
  <c r="CY15" i="13"/>
  <c r="CY14" i="13"/>
  <c r="CY13" i="13"/>
  <c r="CY12" i="13"/>
  <c r="CY11" i="13"/>
  <c r="CY10" i="13"/>
  <c r="CY9" i="13"/>
  <c r="CY8" i="13"/>
  <c r="CY7" i="13"/>
  <c r="CY6" i="13"/>
  <c r="CY5" i="13"/>
  <c r="CX18" i="13"/>
  <c r="CV37" i="13" s="1"/>
  <c r="CX17" i="13"/>
  <c r="CV36" i="13" s="1"/>
  <c r="CX16" i="13"/>
  <c r="CX15" i="13"/>
  <c r="CX14" i="13"/>
  <c r="CX13" i="13"/>
  <c r="CX12" i="13"/>
  <c r="CV31" i="13" s="1"/>
  <c r="CX11" i="13"/>
  <c r="CV30" i="13" s="1"/>
  <c r="CX10" i="13"/>
  <c r="CX9" i="13"/>
  <c r="CX8" i="13"/>
  <c r="CX7" i="13"/>
  <c r="CX6" i="13"/>
  <c r="CX5" i="13"/>
  <c r="CW35" i="13"/>
  <c r="CW34" i="13"/>
  <c r="CW33" i="13"/>
  <c r="CW32" i="13"/>
  <c r="CW29" i="13"/>
  <c r="CW28" i="13"/>
  <c r="CW27" i="13"/>
  <c r="CW26" i="13"/>
  <c r="CW25" i="13"/>
  <c r="CW24" i="13"/>
  <c r="CV35" i="13"/>
  <c r="CV34" i="13"/>
  <c r="CV33" i="13"/>
  <c r="CV32" i="13"/>
  <c r="CV29" i="13"/>
  <c r="CV28" i="13"/>
  <c r="CV27" i="13"/>
  <c r="CV26" i="13"/>
  <c r="CV25" i="13"/>
  <c r="CV24" i="13"/>
  <c r="CW36" i="13" l="1"/>
  <c r="CW37" i="13"/>
  <c r="CW30" i="13"/>
  <c r="CW31" i="13"/>
  <c r="CU31" i="13"/>
  <c r="CU25" i="13"/>
  <c r="CU26" i="13"/>
  <c r="CU27" i="13"/>
  <c r="CU28" i="13"/>
  <c r="CU29" i="13"/>
  <c r="CU30" i="13"/>
  <c r="CU32" i="13"/>
  <c r="CU33" i="13"/>
  <c r="CU34" i="13"/>
  <c r="CU35" i="13"/>
  <c r="CU36" i="13"/>
  <c r="CU37" i="13"/>
  <c r="CU24" i="13"/>
  <c r="CT29" i="13" l="1"/>
  <c r="CT26" i="13"/>
  <c r="CT25" i="13"/>
  <c r="CT27" i="13"/>
  <c r="CT30" i="13"/>
  <c r="CT31" i="13"/>
  <c r="CT32" i="13"/>
  <c r="CT33" i="13"/>
  <c r="CT34" i="13"/>
  <c r="CT35" i="13"/>
  <c r="CT37" i="13"/>
  <c r="CT24" i="13"/>
  <c r="CT28" i="13" l="1"/>
  <c r="CT36" i="13"/>
  <c r="CS25" i="13"/>
  <c r="CS27" i="13"/>
  <c r="CS29" i="13"/>
  <c r="CS31" i="13"/>
  <c r="CS33" i="13"/>
  <c r="CS35" i="13"/>
  <c r="CS37" i="13"/>
  <c r="CS24" i="13"/>
  <c r="CS26" i="13"/>
  <c r="CS28" i="13"/>
  <c r="CS30" i="13"/>
  <c r="CS32" i="13"/>
  <c r="CS34" i="13"/>
  <c r="CS36" i="13"/>
  <c r="CR26" i="13"/>
  <c r="CR28" i="13"/>
  <c r="CR30" i="13"/>
  <c r="CR32" i="13"/>
  <c r="CR34" i="13"/>
  <c r="CR36" i="13"/>
  <c r="CR24" i="13"/>
  <c r="CR25" i="13" l="1"/>
  <c r="CR27" i="13"/>
  <c r="CR29" i="13"/>
  <c r="CR31" i="13"/>
  <c r="CR33" i="13"/>
  <c r="CR35" i="13"/>
  <c r="CR37" i="13"/>
  <c r="CQ24" i="13"/>
  <c r="CQ26" i="13"/>
  <c r="CQ28" i="13"/>
  <c r="CQ29" i="13"/>
  <c r="CQ31" i="13"/>
  <c r="CQ33" i="13"/>
  <c r="CQ35" i="13"/>
  <c r="CQ37" i="13"/>
  <c r="CQ27" i="13" l="1"/>
  <c r="CQ25" i="13"/>
  <c r="CQ36" i="13"/>
  <c r="CQ34" i="13"/>
  <c r="CQ32" i="13"/>
  <c r="CQ30" i="13"/>
  <c r="CP25" i="13"/>
  <c r="CP27" i="13"/>
  <c r="CP29" i="13"/>
  <c r="CP31" i="13"/>
  <c r="CP33" i="13"/>
  <c r="CP35" i="13"/>
  <c r="CP37" i="13"/>
  <c r="CP24" i="13"/>
  <c r="CP26" i="13"/>
  <c r="CP28" i="13"/>
  <c r="CP30" i="13"/>
  <c r="CP32" i="13"/>
  <c r="CP34" i="13"/>
  <c r="CP36" i="13"/>
  <c r="CO36" i="13"/>
  <c r="CO25" i="13"/>
  <c r="CO26" i="13"/>
  <c r="CO27" i="13"/>
  <c r="CO28" i="13"/>
  <c r="CO29" i="13"/>
  <c r="CO31" i="13"/>
  <c r="CO32" i="13"/>
  <c r="CO33" i="13"/>
  <c r="CO34" i="13"/>
  <c r="CO35" i="13"/>
  <c r="CO37" i="13"/>
  <c r="CO24" i="13"/>
  <c r="CO30" i="13" l="1"/>
  <c r="S30" i="13"/>
  <c r="CN36" i="13"/>
  <c r="CN34" i="13"/>
  <c r="CN33" i="13"/>
  <c r="CN32" i="13"/>
  <c r="CN31" i="13"/>
  <c r="CN30" i="13"/>
  <c r="CN24" i="13"/>
  <c r="CN25" i="13"/>
  <c r="CN37" i="13"/>
  <c r="CN35" i="13"/>
  <c r="CN29" i="13"/>
  <c r="CN28" i="13"/>
  <c r="CN27" i="13"/>
  <c r="CN26" i="13"/>
  <c r="CM24" i="13" l="1"/>
  <c r="CM37" i="13"/>
  <c r="CM36" i="13"/>
  <c r="CM35" i="13"/>
  <c r="CM34" i="13"/>
  <c r="CM33" i="13"/>
  <c r="CM32" i="13"/>
  <c r="CM31" i="13"/>
  <c r="CM30" i="13"/>
  <c r="CM29" i="13"/>
  <c r="CM28" i="13"/>
  <c r="CM27" i="13"/>
  <c r="CM26" i="13"/>
  <c r="CM25" i="13"/>
  <c r="C24" i="13" l="1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AN24" i="13"/>
  <c r="AO24" i="13"/>
  <c r="AP24" i="13"/>
  <c r="AQ24" i="13"/>
  <c r="AR24" i="13"/>
  <c r="AS24" i="13"/>
  <c r="AT24" i="13"/>
  <c r="AU24" i="13"/>
  <c r="AV24" i="13"/>
  <c r="AW24" i="13"/>
  <c r="AX24" i="13"/>
  <c r="AY24" i="13"/>
  <c r="AZ24" i="13"/>
  <c r="BA24" i="13"/>
  <c r="BB24" i="13"/>
  <c r="BC24" i="13"/>
  <c r="BD24" i="13"/>
  <c r="BE24" i="13"/>
  <c r="BF24" i="13"/>
  <c r="BG24" i="13"/>
  <c r="BH24" i="13"/>
  <c r="BI24" i="13"/>
  <c r="BJ24" i="13"/>
  <c r="BK24" i="13"/>
  <c r="BL24" i="13"/>
  <c r="BM24" i="13"/>
  <c r="BN24" i="13"/>
  <c r="BO24" i="13"/>
  <c r="BP24" i="13"/>
  <c r="BQ24" i="13"/>
  <c r="BR24" i="13"/>
  <c r="BS24" i="13"/>
  <c r="BT24" i="13"/>
  <c r="BU24" i="13"/>
  <c r="BV24" i="13"/>
  <c r="BW24" i="13"/>
  <c r="BX24" i="13"/>
  <c r="BY24" i="13"/>
  <c r="BZ24" i="13"/>
  <c r="CA24" i="13"/>
  <c r="CB24" i="13"/>
  <c r="CC24" i="13"/>
  <c r="CD24" i="13"/>
  <c r="CE24" i="13"/>
  <c r="CF24" i="13"/>
  <c r="CG24" i="13"/>
  <c r="CH24" i="13"/>
  <c r="CI24" i="13"/>
  <c r="CJ24" i="13"/>
  <c r="CK24" i="13"/>
  <c r="CL24" i="13"/>
  <c r="C25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AM25" i="13"/>
  <c r="AN25" i="13"/>
  <c r="AO25" i="13"/>
  <c r="AP25" i="13"/>
  <c r="AQ25" i="13"/>
  <c r="AR25" i="13"/>
  <c r="AS25" i="13"/>
  <c r="AT25" i="13"/>
  <c r="AU25" i="13"/>
  <c r="AV25" i="13"/>
  <c r="AW25" i="13"/>
  <c r="AX25" i="13"/>
  <c r="AY25" i="13"/>
  <c r="AZ25" i="13"/>
  <c r="BA25" i="13"/>
  <c r="BB25" i="13"/>
  <c r="BC25" i="13"/>
  <c r="BD25" i="13"/>
  <c r="BE25" i="13"/>
  <c r="BF25" i="13"/>
  <c r="BG25" i="13"/>
  <c r="BH25" i="13"/>
  <c r="BI25" i="13"/>
  <c r="BJ25" i="13"/>
  <c r="BK25" i="13"/>
  <c r="BL25" i="13"/>
  <c r="BM25" i="13"/>
  <c r="BN25" i="13"/>
  <c r="BO25" i="13"/>
  <c r="BP25" i="13"/>
  <c r="BQ25" i="13"/>
  <c r="BR25" i="13"/>
  <c r="BS25" i="13"/>
  <c r="BT25" i="13"/>
  <c r="BU25" i="13"/>
  <c r="BV25" i="13"/>
  <c r="BW25" i="13"/>
  <c r="BX25" i="13"/>
  <c r="BY25" i="13"/>
  <c r="BZ25" i="13"/>
  <c r="CA25" i="13"/>
  <c r="CB25" i="13"/>
  <c r="CC25" i="13"/>
  <c r="CD25" i="13"/>
  <c r="CE25" i="13"/>
  <c r="CF25" i="13"/>
  <c r="CG25" i="13"/>
  <c r="CH25" i="13"/>
  <c r="CI25" i="13"/>
  <c r="CJ25" i="13"/>
  <c r="CK25" i="13"/>
  <c r="CL25" i="13"/>
  <c r="C26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AA26" i="13"/>
  <c r="AB26" i="13"/>
  <c r="AC26" i="13"/>
  <c r="AD26" i="13"/>
  <c r="AE26" i="13"/>
  <c r="AF26" i="13"/>
  <c r="AG26" i="13"/>
  <c r="AH26" i="13"/>
  <c r="AI26" i="13"/>
  <c r="AJ26" i="13"/>
  <c r="AK26" i="13"/>
  <c r="AL26" i="13"/>
  <c r="AM26" i="13"/>
  <c r="AN26" i="13"/>
  <c r="AO26" i="13"/>
  <c r="AP26" i="13"/>
  <c r="AQ26" i="13"/>
  <c r="AR26" i="13"/>
  <c r="AS26" i="13"/>
  <c r="AT26" i="13"/>
  <c r="AU26" i="13"/>
  <c r="AV26" i="13"/>
  <c r="AW26" i="13"/>
  <c r="AX26" i="13"/>
  <c r="AY26" i="13"/>
  <c r="AZ26" i="13"/>
  <c r="BA26" i="13"/>
  <c r="BB26" i="13"/>
  <c r="BC26" i="13"/>
  <c r="BD26" i="13"/>
  <c r="BE26" i="13"/>
  <c r="BF26" i="13"/>
  <c r="BG26" i="13"/>
  <c r="BH26" i="13"/>
  <c r="BI26" i="13"/>
  <c r="BJ26" i="13"/>
  <c r="BK26" i="13"/>
  <c r="BL26" i="13"/>
  <c r="BM26" i="13"/>
  <c r="BN26" i="13"/>
  <c r="BO26" i="13"/>
  <c r="BP26" i="13"/>
  <c r="BQ26" i="13"/>
  <c r="BR26" i="13"/>
  <c r="BS26" i="13"/>
  <c r="BT26" i="13"/>
  <c r="BU26" i="13"/>
  <c r="BV26" i="13"/>
  <c r="BW26" i="13"/>
  <c r="BX26" i="13"/>
  <c r="BY26" i="13"/>
  <c r="BZ26" i="13"/>
  <c r="CA26" i="13"/>
  <c r="CB26" i="13"/>
  <c r="CC26" i="13"/>
  <c r="CD26" i="13"/>
  <c r="CE26" i="13"/>
  <c r="CF26" i="13"/>
  <c r="CG26" i="13"/>
  <c r="CH26" i="13"/>
  <c r="CI26" i="13"/>
  <c r="CJ26" i="13"/>
  <c r="CK26" i="13"/>
  <c r="CL26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AS27" i="13"/>
  <c r="AT27" i="13"/>
  <c r="AU27" i="13"/>
  <c r="AV27" i="13"/>
  <c r="AW27" i="13"/>
  <c r="AX27" i="13"/>
  <c r="AY27" i="13"/>
  <c r="AZ27" i="13"/>
  <c r="BA27" i="13"/>
  <c r="BB27" i="13"/>
  <c r="BC27" i="13"/>
  <c r="BD27" i="13"/>
  <c r="BE27" i="13"/>
  <c r="BF27" i="13"/>
  <c r="BG27" i="13"/>
  <c r="BH27" i="13"/>
  <c r="BI27" i="13"/>
  <c r="BJ27" i="13"/>
  <c r="BK27" i="13"/>
  <c r="BL27" i="13"/>
  <c r="BM27" i="13"/>
  <c r="BN27" i="13"/>
  <c r="BO27" i="13"/>
  <c r="BP27" i="13"/>
  <c r="BQ27" i="13"/>
  <c r="BR27" i="13"/>
  <c r="BS27" i="13"/>
  <c r="BT27" i="13"/>
  <c r="BU27" i="13"/>
  <c r="BV27" i="13"/>
  <c r="BW27" i="13"/>
  <c r="BX27" i="13"/>
  <c r="BY27" i="13"/>
  <c r="BZ27" i="13"/>
  <c r="CA27" i="13"/>
  <c r="CB27" i="13"/>
  <c r="CC27" i="13"/>
  <c r="CD27" i="13"/>
  <c r="CE27" i="13"/>
  <c r="CF27" i="13"/>
  <c r="CG27" i="13"/>
  <c r="CH27" i="13"/>
  <c r="CI27" i="13"/>
  <c r="CJ27" i="13"/>
  <c r="CK27" i="13"/>
  <c r="CL27" i="13"/>
  <c r="K32" i="13"/>
  <c r="BG32" i="13" l="1"/>
  <c r="AA32" i="13"/>
  <c r="BW32" i="13"/>
  <c r="AQ32" i="13"/>
  <c r="D32" i="13"/>
  <c r="F32" i="13"/>
  <c r="H32" i="13"/>
  <c r="J32" i="13"/>
  <c r="L32" i="13"/>
  <c r="N32" i="13"/>
  <c r="P32" i="13"/>
  <c r="R32" i="13"/>
  <c r="T32" i="13"/>
  <c r="V32" i="13"/>
  <c r="X32" i="13"/>
  <c r="Z32" i="13"/>
  <c r="AB32" i="13"/>
  <c r="AD32" i="13"/>
  <c r="AF32" i="13"/>
  <c r="AH32" i="13"/>
  <c r="AJ32" i="13"/>
  <c r="AL32" i="13"/>
  <c r="AN32" i="13"/>
  <c r="AP32" i="13"/>
  <c r="AR32" i="13"/>
  <c r="AT32" i="13"/>
  <c r="AV32" i="13"/>
  <c r="AX32" i="13"/>
  <c r="AZ32" i="13"/>
  <c r="BB32" i="13"/>
  <c r="BD32" i="13"/>
  <c r="BF32" i="13"/>
  <c r="BH32" i="13"/>
  <c r="BJ32" i="13"/>
  <c r="BL32" i="13"/>
  <c r="BN32" i="13"/>
  <c r="BP32" i="13"/>
  <c r="BR32" i="13"/>
  <c r="BT32" i="13"/>
  <c r="BV32" i="13"/>
  <c r="BX32" i="13"/>
  <c r="BZ32" i="13"/>
  <c r="CB32" i="13"/>
  <c r="CD32" i="13"/>
  <c r="CF32" i="13"/>
  <c r="CH32" i="13"/>
  <c r="CJ32" i="13"/>
  <c r="CL32" i="13"/>
  <c r="E32" i="13"/>
  <c r="I32" i="13"/>
  <c r="M32" i="13"/>
  <c r="Q32" i="13"/>
  <c r="U32" i="13"/>
  <c r="Y32" i="13"/>
  <c r="AC32" i="13"/>
  <c r="AG32" i="13"/>
  <c r="AK32" i="13"/>
  <c r="AO32" i="13"/>
  <c r="AS32" i="13"/>
  <c r="AW32" i="13"/>
  <c r="BA32" i="13"/>
  <c r="BE32" i="13"/>
  <c r="BI32" i="13"/>
  <c r="BM32" i="13"/>
  <c r="BQ32" i="13"/>
  <c r="BU32" i="13"/>
  <c r="BY32" i="13"/>
  <c r="CC32" i="13"/>
  <c r="CG32" i="13"/>
  <c r="CK32" i="13"/>
  <c r="G32" i="13"/>
  <c r="O32" i="13"/>
  <c r="W32" i="13"/>
  <c r="AE32" i="13"/>
  <c r="AM32" i="13"/>
  <c r="AU32" i="13"/>
  <c r="BC32" i="13"/>
  <c r="BK32" i="13"/>
  <c r="BS32" i="13"/>
  <c r="CA32" i="13"/>
  <c r="CI32" i="13"/>
  <c r="CE32" i="13"/>
  <c r="BO32" i="13"/>
  <c r="AY32" i="13"/>
  <c r="AI32" i="13"/>
  <c r="S32" i="13"/>
  <c r="C32" i="13"/>
  <c r="G29" i="13" l="1"/>
  <c r="I29" i="13"/>
  <c r="K29" i="13"/>
  <c r="M29" i="13"/>
  <c r="O29" i="13"/>
  <c r="Q29" i="13"/>
  <c r="S29" i="13"/>
  <c r="U29" i="13"/>
  <c r="W29" i="13"/>
  <c r="Y29" i="13"/>
  <c r="AA29" i="13"/>
  <c r="AC29" i="13"/>
  <c r="AE29" i="13"/>
  <c r="AG29" i="13"/>
  <c r="AI29" i="13"/>
  <c r="AK29" i="13"/>
  <c r="AM29" i="13"/>
  <c r="AO29" i="13"/>
  <c r="AQ29" i="13"/>
  <c r="AS29" i="13"/>
  <c r="AU29" i="13"/>
  <c r="AW29" i="13"/>
  <c r="AY29" i="13"/>
  <c r="BA29" i="13"/>
  <c r="BC29" i="13"/>
  <c r="BE29" i="13"/>
  <c r="BG29" i="13"/>
  <c r="BI29" i="13"/>
  <c r="BK29" i="13"/>
  <c r="BM29" i="13"/>
  <c r="BO29" i="13"/>
  <c r="BQ29" i="13"/>
  <c r="BS29" i="13"/>
  <c r="BU29" i="13"/>
  <c r="BW29" i="13"/>
  <c r="BY29" i="13"/>
  <c r="CA29" i="13"/>
  <c r="CC29" i="13"/>
  <c r="CE29" i="13"/>
  <c r="CG29" i="13"/>
  <c r="CI29" i="13"/>
  <c r="H29" i="13"/>
  <c r="L29" i="13"/>
  <c r="P29" i="13"/>
  <c r="T29" i="13"/>
  <c r="X29" i="13"/>
  <c r="AB29" i="13"/>
  <c r="AF29" i="13"/>
  <c r="AJ29" i="13"/>
  <c r="AN29" i="13"/>
  <c r="AR29" i="13"/>
  <c r="AV29" i="13"/>
  <c r="AZ29" i="13"/>
  <c r="BD29" i="13"/>
  <c r="BH29" i="13"/>
  <c r="BL29" i="13"/>
  <c r="BP29" i="13"/>
  <c r="BT29" i="13"/>
  <c r="BX29" i="13"/>
  <c r="CB29" i="13"/>
  <c r="CF29" i="13"/>
  <c r="CJ29" i="13"/>
  <c r="CL29" i="13"/>
  <c r="J29" i="13"/>
  <c r="R29" i="13"/>
  <c r="Z29" i="13"/>
  <c r="AH29" i="13"/>
  <c r="AP29" i="13"/>
  <c r="AX29" i="13"/>
  <c r="BF29" i="13"/>
  <c r="BN29" i="13"/>
  <c r="BV29" i="13"/>
  <c r="CD29" i="13"/>
  <c r="CK29" i="13"/>
  <c r="V29" i="13"/>
  <c r="AL29" i="13"/>
  <c r="BB29" i="13"/>
  <c r="BR29" i="13"/>
  <c r="CH29" i="13"/>
  <c r="AD29" i="13"/>
  <c r="BJ29" i="13"/>
  <c r="N29" i="13"/>
  <c r="AT29" i="13"/>
  <c r="BZ29" i="13"/>
  <c r="T31" i="13"/>
  <c r="V31" i="13"/>
  <c r="X31" i="13"/>
  <c r="Z31" i="13"/>
  <c r="AB31" i="13"/>
  <c r="AD31" i="13"/>
  <c r="AF31" i="13"/>
  <c r="AH31" i="13"/>
  <c r="AJ31" i="13"/>
  <c r="AL31" i="13"/>
  <c r="AN31" i="13"/>
  <c r="AP31" i="13"/>
  <c r="AR31" i="13"/>
  <c r="AT31" i="13"/>
  <c r="AV31" i="13"/>
  <c r="AX31" i="13"/>
  <c r="AZ31" i="13"/>
  <c r="BB31" i="13"/>
  <c r="BD31" i="13"/>
  <c r="BF31" i="13"/>
  <c r="BH31" i="13"/>
  <c r="BJ31" i="13"/>
  <c r="BL31" i="13"/>
  <c r="BN31" i="13"/>
  <c r="BP31" i="13"/>
  <c r="BR31" i="13"/>
  <c r="BT31" i="13"/>
  <c r="BV31" i="13"/>
  <c r="BX31" i="13"/>
  <c r="BZ31" i="13"/>
  <c r="CB31" i="13"/>
  <c r="CD31" i="13"/>
  <c r="CF31" i="13"/>
  <c r="CH31" i="13"/>
  <c r="CJ31" i="13"/>
  <c r="CL31" i="13"/>
  <c r="U31" i="13"/>
  <c r="Y31" i="13"/>
  <c r="AC31" i="13"/>
  <c r="AG31" i="13"/>
  <c r="AK31" i="13"/>
  <c r="AO31" i="13"/>
  <c r="AS31" i="13"/>
  <c r="AW31" i="13"/>
  <c r="BA31" i="13"/>
  <c r="BE31" i="13"/>
  <c r="BI31" i="13"/>
  <c r="BM31" i="13"/>
  <c r="BQ31" i="13"/>
  <c r="BU31" i="13"/>
  <c r="BY31" i="13"/>
  <c r="CC31" i="13"/>
  <c r="CG31" i="13"/>
  <c r="CK31" i="13"/>
  <c r="W31" i="13"/>
  <c r="AE31" i="13"/>
  <c r="AM31" i="13"/>
  <c r="AU31" i="13"/>
  <c r="BC31" i="13"/>
  <c r="BK31" i="13"/>
  <c r="BS31" i="13"/>
  <c r="CA31" i="13"/>
  <c r="CI31" i="13"/>
  <c r="AA31" i="13"/>
  <c r="AQ31" i="13"/>
  <c r="BG31" i="13"/>
  <c r="BW31" i="13"/>
  <c r="S31" i="13"/>
  <c r="AI31" i="13"/>
  <c r="AY31" i="13"/>
  <c r="BO31" i="13"/>
  <c r="CE31" i="13"/>
  <c r="D34" i="13"/>
  <c r="F34" i="13"/>
  <c r="H34" i="13"/>
  <c r="J34" i="13"/>
  <c r="L34" i="13"/>
  <c r="N34" i="13"/>
  <c r="P34" i="13"/>
  <c r="R34" i="13"/>
  <c r="T34" i="13"/>
  <c r="V34" i="13"/>
  <c r="X34" i="13"/>
  <c r="Z34" i="13"/>
  <c r="AB34" i="13"/>
  <c r="AD34" i="13"/>
  <c r="AF34" i="13"/>
  <c r="AH34" i="13"/>
  <c r="AJ34" i="13"/>
  <c r="AL34" i="13"/>
  <c r="AN34" i="13"/>
  <c r="AP34" i="13"/>
  <c r="AR34" i="13"/>
  <c r="AT34" i="13"/>
  <c r="AV34" i="13"/>
  <c r="AX34" i="13"/>
  <c r="AZ34" i="13"/>
  <c r="BB34" i="13"/>
  <c r="BD34" i="13"/>
  <c r="BF34" i="13"/>
  <c r="BH34" i="13"/>
  <c r="BJ34" i="13"/>
  <c r="BL34" i="13"/>
  <c r="BN34" i="13"/>
  <c r="BP34" i="13"/>
  <c r="BR34" i="13"/>
  <c r="BT34" i="13"/>
  <c r="BV34" i="13"/>
  <c r="BX34" i="13"/>
  <c r="BZ34" i="13"/>
  <c r="CB34" i="13"/>
  <c r="CD34" i="13"/>
  <c r="CF34" i="13"/>
  <c r="CH34" i="13"/>
  <c r="CJ34" i="13"/>
  <c r="CL34" i="13"/>
  <c r="C34" i="13"/>
  <c r="G34" i="13"/>
  <c r="K34" i="13"/>
  <c r="O34" i="13"/>
  <c r="S34" i="13"/>
  <c r="W34" i="13"/>
  <c r="AA34" i="13"/>
  <c r="AE34" i="13"/>
  <c r="AI34" i="13"/>
  <c r="AM34" i="13"/>
  <c r="AQ34" i="13"/>
  <c r="AU34" i="13"/>
  <c r="AY34" i="13"/>
  <c r="BC34" i="13"/>
  <c r="BG34" i="13"/>
  <c r="BK34" i="13"/>
  <c r="BO34" i="13"/>
  <c r="BS34" i="13"/>
  <c r="BW34" i="13"/>
  <c r="CA34" i="13"/>
  <c r="CE34" i="13"/>
  <c r="CI34" i="13"/>
  <c r="I34" i="13"/>
  <c r="Q34" i="13"/>
  <c r="Y34" i="13"/>
  <c r="AG34" i="13"/>
  <c r="AO34" i="13"/>
  <c r="AW34" i="13"/>
  <c r="BE34" i="13"/>
  <c r="BM34" i="13"/>
  <c r="BU34" i="13"/>
  <c r="CC34" i="13"/>
  <c r="CK34" i="13"/>
  <c r="E34" i="13"/>
  <c r="M34" i="13"/>
  <c r="U34" i="13"/>
  <c r="AC34" i="13"/>
  <c r="AK34" i="13"/>
  <c r="AS34" i="13"/>
  <c r="BA34" i="13"/>
  <c r="BI34" i="13"/>
  <c r="BQ34" i="13"/>
  <c r="BY34" i="13"/>
  <c r="CG34" i="13"/>
  <c r="D36" i="13"/>
  <c r="F36" i="13"/>
  <c r="H36" i="13"/>
  <c r="J36" i="13"/>
  <c r="L36" i="13"/>
  <c r="N36" i="13"/>
  <c r="P36" i="13"/>
  <c r="R36" i="13"/>
  <c r="T36" i="13"/>
  <c r="V36" i="13"/>
  <c r="X36" i="13"/>
  <c r="Z36" i="13"/>
  <c r="AB36" i="13"/>
  <c r="AD36" i="13"/>
  <c r="AF36" i="13"/>
  <c r="AH36" i="13"/>
  <c r="AJ36" i="13"/>
  <c r="AL36" i="13"/>
  <c r="AN36" i="13"/>
  <c r="AP36" i="13"/>
  <c r="AR36" i="13"/>
  <c r="AT36" i="13"/>
  <c r="AV36" i="13"/>
  <c r="AX36" i="13"/>
  <c r="AZ36" i="13"/>
  <c r="BB36" i="13"/>
  <c r="BD36" i="13"/>
  <c r="BF36" i="13"/>
  <c r="BH36" i="13"/>
  <c r="BJ36" i="13"/>
  <c r="BL36" i="13"/>
  <c r="BN36" i="13"/>
  <c r="BP36" i="13"/>
  <c r="BR36" i="13"/>
  <c r="BT36" i="13"/>
  <c r="BV36" i="13"/>
  <c r="BX36" i="13"/>
  <c r="BZ36" i="13"/>
  <c r="CB36" i="13"/>
  <c r="CD36" i="13"/>
  <c r="CF36" i="13"/>
  <c r="CH36" i="13"/>
  <c r="CJ36" i="13"/>
  <c r="CL36" i="13"/>
  <c r="C36" i="13"/>
  <c r="G36" i="13"/>
  <c r="K36" i="13"/>
  <c r="O36" i="13"/>
  <c r="S36" i="13"/>
  <c r="W36" i="13"/>
  <c r="AA36" i="13"/>
  <c r="AE36" i="13"/>
  <c r="AI36" i="13"/>
  <c r="AM36" i="13"/>
  <c r="AQ36" i="13"/>
  <c r="AU36" i="13"/>
  <c r="AY36" i="13"/>
  <c r="BC36" i="13"/>
  <c r="BG36" i="13"/>
  <c r="BK36" i="13"/>
  <c r="BO36" i="13"/>
  <c r="BS36" i="13"/>
  <c r="BW36" i="13"/>
  <c r="CA36" i="13"/>
  <c r="CE36" i="13"/>
  <c r="CI36" i="13"/>
  <c r="I36" i="13"/>
  <c r="Q36" i="13"/>
  <c r="Y36" i="13"/>
  <c r="AG36" i="13"/>
  <c r="AO36" i="13"/>
  <c r="AW36" i="13"/>
  <c r="BE36" i="13"/>
  <c r="BM36" i="13"/>
  <c r="BU36" i="13"/>
  <c r="CC36" i="13"/>
  <c r="CK36" i="13"/>
  <c r="E36" i="13"/>
  <c r="M36" i="13"/>
  <c r="U36" i="13"/>
  <c r="AC36" i="13"/>
  <c r="AK36" i="13"/>
  <c r="AS36" i="13"/>
  <c r="BA36" i="13"/>
  <c r="BI36" i="13"/>
  <c r="BQ36" i="13"/>
  <c r="BY36" i="13"/>
  <c r="CG36" i="13"/>
  <c r="C28" i="13"/>
  <c r="E28" i="13"/>
  <c r="G28" i="13"/>
  <c r="I28" i="13"/>
  <c r="K28" i="13"/>
  <c r="M28" i="13"/>
  <c r="O28" i="13"/>
  <c r="Q28" i="13"/>
  <c r="S28" i="13"/>
  <c r="U28" i="13"/>
  <c r="W28" i="13"/>
  <c r="Y28" i="13"/>
  <c r="AA28" i="13"/>
  <c r="AC28" i="13"/>
  <c r="AE28" i="13"/>
  <c r="AG28" i="13"/>
  <c r="AI28" i="13"/>
  <c r="AK28" i="13"/>
  <c r="AM28" i="13"/>
  <c r="AO28" i="13"/>
  <c r="AQ28" i="13"/>
  <c r="AS28" i="13"/>
  <c r="AU28" i="13"/>
  <c r="AW28" i="13"/>
  <c r="AY28" i="13"/>
  <c r="BA28" i="13"/>
  <c r="BC28" i="13"/>
  <c r="BE28" i="13"/>
  <c r="BG28" i="13"/>
  <c r="BI28" i="13"/>
  <c r="BK28" i="13"/>
  <c r="BM28" i="13"/>
  <c r="BO28" i="13"/>
  <c r="BQ28" i="13"/>
  <c r="BS28" i="13"/>
  <c r="BU28" i="13"/>
  <c r="BW28" i="13"/>
  <c r="BY28" i="13"/>
  <c r="CA28" i="13"/>
  <c r="CC28" i="13"/>
  <c r="CE28" i="13"/>
  <c r="CG28" i="13"/>
  <c r="CI28" i="13"/>
  <c r="CK28" i="13"/>
  <c r="D28" i="13"/>
  <c r="H28" i="13"/>
  <c r="L28" i="13"/>
  <c r="P28" i="13"/>
  <c r="T28" i="13"/>
  <c r="X28" i="13"/>
  <c r="AB28" i="13"/>
  <c r="AF28" i="13"/>
  <c r="AJ28" i="13"/>
  <c r="AN28" i="13"/>
  <c r="AR28" i="13"/>
  <c r="AV28" i="13"/>
  <c r="AZ28" i="13"/>
  <c r="BD28" i="13"/>
  <c r="BH28" i="13"/>
  <c r="BL28" i="13"/>
  <c r="BP28" i="13"/>
  <c r="BT28" i="13"/>
  <c r="BX28" i="13"/>
  <c r="CB28" i="13"/>
  <c r="CF28" i="13"/>
  <c r="CJ28" i="13"/>
  <c r="F28" i="13"/>
  <c r="N28" i="13"/>
  <c r="V28" i="13"/>
  <c r="AD28" i="13"/>
  <c r="AL28" i="13"/>
  <c r="AT28" i="13"/>
  <c r="BB28" i="13"/>
  <c r="BJ28" i="13"/>
  <c r="BR28" i="13"/>
  <c r="BZ28" i="13"/>
  <c r="CH28" i="13"/>
  <c r="J28" i="13"/>
  <c r="Z28" i="13"/>
  <c r="AP28" i="13"/>
  <c r="BF28" i="13"/>
  <c r="BV28" i="13"/>
  <c r="CL28" i="13"/>
  <c r="R28" i="13"/>
  <c r="AX28" i="13"/>
  <c r="CD28" i="13"/>
  <c r="AH28" i="13"/>
  <c r="BN28" i="13"/>
  <c r="T30" i="13"/>
  <c r="V30" i="13"/>
  <c r="X30" i="13"/>
  <c r="Z30" i="13"/>
  <c r="AB30" i="13"/>
  <c r="AD30" i="13"/>
  <c r="AF30" i="13"/>
  <c r="AH30" i="13"/>
  <c r="AJ30" i="13"/>
  <c r="AL30" i="13"/>
  <c r="AN30" i="13"/>
  <c r="AP30" i="13"/>
  <c r="AR30" i="13"/>
  <c r="AT30" i="13"/>
  <c r="AV30" i="13"/>
  <c r="AX30" i="13"/>
  <c r="AZ30" i="13"/>
  <c r="BB30" i="13"/>
  <c r="BD30" i="13"/>
  <c r="BF30" i="13"/>
  <c r="BH30" i="13"/>
  <c r="BJ30" i="13"/>
  <c r="BL30" i="13"/>
  <c r="BN30" i="13"/>
  <c r="BP30" i="13"/>
  <c r="BR30" i="13"/>
  <c r="BT30" i="13"/>
  <c r="BV30" i="13"/>
  <c r="BX30" i="13"/>
  <c r="BZ30" i="13"/>
  <c r="CB30" i="13"/>
  <c r="CD30" i="13"/>
  <c r="CF30" i="13"/>
  <c r="CH30" i="13"/>
  <c r="CJ30" i="13"/>
  <c r="CL30" i="13"/>
  <c r="U30" i="13"/>
  <c r="Y30" i="13"/>
  <c r="AC30" i="13"/>
  <c r="AG30" i="13"/>
  <c r="AK30" i="13"/>
  <c r="AO30" i="13"/>
  <c r="AS30" i="13"/>
  <c r="AW30" i="13"/>
  <c r="BA30" i="13"/>
  <c r="BE30" i="13"/>
  <c r="BI30" i="13"/>
  <c r="BM30" i="13"/>
  <c r="BQ30" i="13"/>
  <c r="BU30" i="13"/>
  <c r="BY30" i="13"/>
  <c r="CC30" i="13"/>
  <c r="CG30" i="13"/>
  <c r="CK30" i="13"/>
  <c r="W30" i="13"/>
  <c r="AE30" i="13"/>
  <c r="AM30" i="13"/>
  <c r="AU30" i="13"/>
  <c r="BC30" i="13"/>
  <c r="BK30" i="13"/>
  <c r="BS30" i="13"/>
  <c r="CA30" i="13"/>
  <c r="CI30" i="13"/>
  <c r="AI30" i="13"/>
  <c r="AY30" i="13"/>
  <c r="BO30" i="13"/>
  <c r="CE30" i="13"/>
  <c r="AA30" i="13"/>
  <c r="AQ30" i="13"/>
  <c r="BG30" i="13"/>
  <c r="BW30" i="13"/>
  <c r="D33" i="13"/>
  <c r="F33" i="13"/>
  <c r="H33" i="13"/>
  <c r="J33" i="13"/>
  <c r="L33" i="13"/>
  <c r="N33" i="13"/>
  <c r="P33" i="13"/>
  <c r="R33" i="13"/>
  <c r="T33" i="13"/>
  <c r="V33" i="13"/>
  <c r="E33" i="13"/>
  <c r="I33" i="13"/>
  <c r="M33" i="13"/>
  <c r="Q33" i="13"/>
  <c r="U33" i="13"/>
  <c r="X33" i="13"/>
  <c r="Z33" i="13"/>
  <c r="AB33" i="13"/>
  <c r="AD33" i="13"/>
  <c r="AF33" i="13"/>
  <c r="AH33" i="13"/>
  <c r="AJ33" i="13"/>
  <c r="AL33" i="13"/>
  <c r="AN33" i="13"/>
  <c r="AP33" i="13"/>
  <c r="AR33" i="13"/>
  <c r="AT33" i="13"/>
  <c r="AV33" i="13"/>
  <c r="AX33" i="13"/>
  <c r="AZ33" i="13"/>
  <c r="BB33" i="13"/>
  <c r="BD33" i="13"/>
  <c r="BF33" i="13"/>
  <c r="BH33" i="13"/>
  <c r="BJ33" i="13"/>
  <c r="BL33" i="13"/>
  <c r="BN33" i="13"/>
  <c r="BP33" i="13"/>
  <c r="BR33" i="13"/>
  <c r="BT33" i="13"/>
  <c r="BV33" i="13"/>
  <c r="BX33" i="13"/>
  <c r="BZ33" i="13"/>
  <c r="CB33" i="13"/>
  <c r="CD33" i="13"/>
  <c r="CF33" i="13"/>
  <c r="CH33" i="13"/>
  <c r="CJ33" i="13"/>
  <c r="CL33" i="13"/>
  <c r="G33" i="13"/>
  <c r="O33" i="13"/>
  <c r="W33" i="13"/>
  <c r="AA33" i="13"/>
  <c r="AE33" i="13"/>
  <c r="AI33" i="13"/>
  <c r="AM33" i="13"/>
  <c r="AQ33" i="13"/>
  <c r="AU33" i="13"/>
  <c r="AY33" i="13"/>
  <c r="BC33" i="13"/>
  <c r="BG33" i="13"/>
  <c r="BK33" i="13"/>
  <c r="BO33" i="13"/>
  <c r="BS33" i="13"/>
  <c r="BW33" i="13"/>
  <c r="CA33" i="13"/>
  <c r="CE33" i="13"/>
  <c r="CI33" i="13"/>
  <c r="K33" i="13"/>
  <c r="Y33" i="13"/>
  <c r="AG33" i="13"/>
  <c r="AO33" i="13"/>
  <c r="AW33" i="13"/>
  <c r="BE33" i="13"/>
  <c r="BM33" i="13"/>
  <c r="BU33" i="13"/>
  <c r="CC33" i="13"/>
  <c r="CK33" i="13"/>
  <c r="C33" i="13"/>
  <c r="S33" i="13"/>
  <c r="AC33" i="13"/>
  <c r="AK33" i="13"/>
  <c r="AS33" i="13"/>
  <c r="BA33" i="13"/>
  <c r="BI33" i="13"/>
  <c r="BQ33" i="13"/>
  <c r="BY33" i="13"/>
  <c r="CG33" i="13"/>
  <c r="D35" i="13"/>
  <c r="F35" i="13"/>
  <c r="H35" i="13"/>
  <c r="J35" i="13"/>
  <c r="L35" i="13"/>
  <c r="N35" i="13"/>
  <c r="P35" i="13"/>
  <c r="R35" i="13"/>
  <c r="T35" i="13"/>
  <c r="V35" i="13"/>
  <c r="X35" i="13"/>
  <c r="Z35" i="13"/>
  <c r="AB35" i="13"/>
  <c r="AD35" i="13"/>
  <c r="AF35" i="13"/>
  <c r="AH35" i="13"/>
  <c r="AJ35" i="13"/>
  <c r="AL35" i="13"/>
  <c r="AN35" i="13"/>
  <c r="AP35" i="13"/>
  <c r="AR35" i="13"/>
  <c r="AT35" i="13"/>
  <c r="AV35" i="13"/>
  <c r="AX35" i="13"/>
  <c r="AZ35" i="13"/>
  <c r="BB35" i="13"/>
  <c r="BD35" i="13"/>
  <c r="BF35" i="13"/>
  <c r="BH35" i="13"/>
  <c r="BJ35" i="13"/>
  <c r="BL35" i="13"/>
  <c r="BN35" i="13"/>
  <c r="BP35" i="13"/>
  <c r="BR35" i="13"/>
  <c r="BT35" i="13"/>
  <c r="BV35" i="13"/>
  <c r="BX35" i="13"/>
  <c r="BZ35" i="13"/>
  <c r="CB35" i="13"/>
  <c r="CD35" i="13"/>
  <c r="CF35" i="13"/>
  <c r="CH35" i="13"/>
  <c r="CJ35" i="13"/>
  <c r="CL35" i="13"/>
  <c r="C35" i="13"/>
  <c r="G35" i="13"/>
  <c r="K35" i="13"/>
  <c r="O35" i="13"/>
  <c r="S35" i="13"/>
  <c r="W35" i="13"/>
  <c r="AA35" i="13"/>
  <c r="AE35" i="13"/>
  <c r="AI35" i="13"/>
  <c r="AM35" i="13"/>
  <c r="AQ35" i="13"/>
  <c r="AU35" i="13"/>
  <c r="AY35" i="13"/>
  <c r="BC35" i="13"/>
  <c r="BG35" i="13"/>
  <c r="BK35" i="13"/>
  <c r="BO35" i="13"/>
  <c r="BS35" i="13"/>
  <c r="BW35" i="13"/>
  <c r="CA35" i="13"/>
  <c r="CE35" i="13"/>
  <c r="CI35" i="13"/>
  <c r="I35" i="13"/>
  <c r="Q35" i="13"/>
  <c r="Y35" i="13"/>
  <c r="AG35" i="13"/>
  <c r="AO35" i="13"/>
  <c r="AW35" i="13"/>
  <c r="BE35" i="13"/>
  <c r="BM35" i="13"/>
  <c r="BU35" i="13"/>
  <c r="CC35" i="13"/>
  <c r="CK35" i="13"/>
  <c r="E35" i="13"/>
  <c r="M35" i="13"/>
  <c r="U35" i="13"/>
  <c r="AC35" i="13"/>
  <c r="AK35" i="13"/>
  <c r="AS35" i="13"/>
  <c r="BA35" i="13"/>
  <c r="BI35" i="13"/>
  <c r="BQ35" i="13"/>
  <c r="BY35" i="13"/>
  <c r="CG35" i="13"/>
  <c r="AF37" i="13"/>
  <c r="AH37" i="13"/>
  <c r="AJ37" i="13"/>
  <c r="AL37" i="13"/>
  <c r="AN37" i="13"/>
  <c r="AP37" i="13"/>
  <c r="AR37" i="13"/>
  <c r="AT37" i="13"/>
  <c r="AV37" i="13"/>
  <c r="AX37" i="13"/>
  <c r="AZ37" i="13"/>
  <c r="BB37" i="13"/>
  <c r="BD37" i="13"/>
  <c r="BF37" i="13"/>
  <c r="BH37" i="13"/>
  <c r="BJ37" i="13"/>
  <c r="BL37" i="13"/>
  <c r="BN37" i="13"/>
  <c r="BP37" i="13"/>
  <c r="BR37" i="13"/>
  <c r="BT37" i="13"/>
  <c r="BV37" i="13"/>
  <c r="BX37" i="13"/>
  <c r="BZ37" i="13"/>
  <c r="CB37" i="13"/>
  <c r="CD37" i="13"/>
  <c r="CF37" i="13"/>
  <c r="CH37" i="13"/>
  <c r="CJ37" i="13"/>
  <c r="CL37" i="13"/>
  <c r="AE37" i="13"/>
  <c r="AI37" i="13"/>
  <c r="AM37" i="13"/>
  <c r="AQ37" i="13"/>
  <c r="AU37" i="13"/>
  <c r="AY37" i="13"/>
  <c r="BC37" i="13"/>
  <c r="BG37" i="13"/>
  <c r="BK37" i="13"/>
  <c r="BO37" i="13"/>
  <c r="BS37" i="13"/>
  <c r="BW37" i="13"/>
  <c r="CA37" i="13"/>
  <c r="CE37" i="13"/>
  <c r="CI37" i="13"/>
  <c r="AK37" i="13"/>
  <c r="AS37" i="13"/>
  <c r="BA37" i="13"/>
  <c r="BI37" i="13"/>
  <c r="BQ37" i="13"/>
  <c r="BY37" i="13"/>
  <c r="CG37" i="13"/>
  <c r="AG37" i="13"/>
  <c r="AO37" i="13"/>
  <c r="AW37" i="13"/>
  <c r="BE37" i="13"/>
  <c r="BM37" i="13"/>
  <c r="BU37" i="13"/>
  <c r="CC37" i="13"/>
  <c r="CK37" i="13"/>
  <c r="CY17" i="13" l="1"/>
  <c r="CZ10" i="13"/>
  <c r="CU50" i="13" s="1"/>
  <c r="CS50" i="13" l="1"/>
  <c r="CT50" i="13"/>
  <c r="CQ50" i="13"/>
  <c r="CR50" i="13"/>
  <c r="CO50" i="13"/>
  <c r="CP50" i="13"/>
  <c r="CM50" i="13"/>
  <c r="CN50" i="13"/>
  <c r="I50" i="13"/>
  <c r="M50" i="13"/>
  <c r="Q50" i="13"/>
  <c r="U50" i="13"/>
  <c r="Y50" i="13"/>
  <c r="AC50" i="13"/>
  <c r="AG50" i="13"/>
  <c r="AK50" i="13"/>
  <c r="AO50" i="13"/>
  <c r="AS50" i="13"/>
  <c r="AW50" i="13"/>
  <c r="BA50" i="13"/>
  <c r="BE50" i="13"/>
  <c r="BI50" i="13"/>
  <c r="BM50" i="13"/>
  <c r="BQ50" i="13"/>
  <c r="BU50" i="13"/>
  <c r="BY50" i="13"/>
  <c r="CC50" i="13"/>
  <c r="CG50" i="13"/>
  <c r="CK50" i="13"/>
  <c r="L50" i="13"/>
  <c r="T50" i="13"/>
  <c r="AB50" i="13"/>
  <c r="AJ50" i="13"/>
  <c r="AR50" i="13"/>
  <c r="AZ50" i="13"/>
  <c r="BH50" i="13"/>
  <c r="BP50" i="13"/>
  <c r="BX50" i="13"/>
  <c r="CF50" i="13"/>
  <c r="N50" i="13"/>
  <c r="V50" i="13"/>
  <c r="AD50" i="13"/>
  <c r="AL50" i="13"/>
  <c r="AT50" i="13"/>
  <c r="BB50" i="13"/>
  <c r="BJ50" i="13"/>
  <c r="BR50" i="13"/>
  <c r="BZ50" i="13"/>
  <c r="CH50" i="13"/>
  <c r="G50" i="13"/>
  <c r="K50" i="13"/>
  <c r="O50" i="13"/>
  <c r="S50" i="13"/>
  <c r="W50" i="13"/>
  <c r="AA50" i="13"/>
  <c r="AE50" i="13"/>
  <c r="AI50" i="13"/>
  <c r="AM50" i="13"/>
  <c r="AQ50" i="13"/>
  <c r="AU50" i="13"/>
  <c r="AY50" i="13"/>
  <c r="BC50" i="13"/>
  <c r="BG50" i="13"/>
  <c r="BK50" i="13"/>
  <c r="BO50" i="13"/>
  <c r="BS50" i="13"/>
  <c r="BW50" i="13"/>
  <c r="CA50" i="13"/>
  <c r="CE50" i="13"/>
  <c r="CI50" i="13"/>
  <c r="H50" i="13"/>
  <c r="P50" i="13"/>
  <c r="X50" i="13"/>
  <c r="AF50" i="13"/>
  <c r="AN50" i="13"/>
  <c r="AV50" i="13"/>
  <c r="BD50" i="13"/>
  <c r="BL50" i="13"/>
  <c r="BT50" i="13"/>
  <c r="CB50" i="13"/>
  <c r="CJ50" i="13"/>
  <c r="J50" i="13"/>
  <c r="R50" i="13"/>
  <c r="AH50" i="13"/>
  <c r="AP50" i="13"/>
  <c r="AX50" i="13"/>
  <c r="BF50" i="13"/>
  <c r="BN50" i="13"/>
  <c r="BV50" i="13"/>
  <c r="CD50" i="13"/>
  <c r="CL50" i="13"/>
  <c r="Z50" i="13"/>
  <c r="CZ13" i="13"/>
  <c r="CU53" i="13" s="1"/>
  <c r="CZ17" i="13"/>
  <c r="CZ12" i="13"/>
  <c r="CU52" i="13" s="1"/>
  <c r="CZ6" i="13"/>
  <c r="CU46" i="13" s="1"/>
  <c r="CZ8" i="13"/>
  <c r="CU48" i="13" s="1"/>
  <c r="CZ9" i="13"/>
  <c r="CU49" i="13" s="1"/>
  <c r="CZ15" i="13"/>
  <c r="CU55" i="13" s="1"/>
  <c r="CZ7" i="13"/>
  <c r="CU47" i="13" s="1"/>
  <c r="CZ18" i="13"/>
  <c r="CU58" i="13" s="1"/>
  <c r="CZ16" i="13"/>
  <c r="CU56" i="13" s="1"/>
  <c r="CZ14" i="13"/>
  <c r="CU54" i="13" s="1"/>
  <c r="CZ11" i="13"/>
  <c r="CU51" i="13" s="1"/>
  <c r="CZ5" i="13"/>
  <c r="CU45" i="13" s="1"/>
  <c r="CU57" i="13" l="1"/>
  <c r="CV57" i="13"/>
  <c r="CV59" i="13" s="1"/>
  <c r="CW57" i="13"/>
  <c r="CW59" i="13" s="1"/>
  <c r="CU59" i="13"/>
  <c r="CS54" i="13"/>
  <c r="CT54" i="13"/>
  <c r="CS52" i="13"/>
  <c r="CT52" i="13"/>
  <c r="CS53" i="13"/>
  <c r="CT53" i="13"/>
  <c r="CS56" i="13"/>
  <c r="CT56" i="13"/>
  <c r="CS58" i="13"/>
  <c r="CT58" i="13"/>
  <c r="CS47" i="13"/>
  <c r="CT47" i="13"/>
  <c r="CS51" i="13"/>
  <c r="CT51" i="13"/>
  <c r="CS55" i="13"/>
  <c r="CT55" i="13"/>
  <c r="CS57" i="13"/>
  <c r="CT57" i="13"/>
  <c r="CS49" i="13"/>
  <c r="CT49" i="13"/>
  <c r="CS46" i="13"/>
  <c r="CT46" i="13"/>
  <c r="CS45" i="13"/>
  <c r="CT45" i="13"/>
  <c r="CS48" i="13"/>
  <c r="CT48" i="13"/>
  <c r="CQ51" i="13"/>
  <c r="CR51" i="13"/>
  <c r="CQ56" i="13"/>
  <c r="CR56" i="13"/>
  <c r="CQ47" i="13"/>
  <c r="CR47" i="13"/>
  <c r="CQ49" i="13"/>
  <c r="CR49" i="13"/>
  <c r="CQ46" i="13"/>
  <c r="CR46" i="13"/>
  <c r="CQ57" i="13"/>
  <c r="CR57" i="13"/>
  <c r="CQ45" i="13"/>
  <c r="CR45" i="13"/>
  <c r="CQ54" i="13"/>
  <c r="CR54" i="13"/>
  <c r="CQ58" i="13"/>
  <c r="CR58" i="13"/>
  <c r="CQ55" i="13"/>
  <c r="CR55" i="13"/>
  <c r="CQ48" i="13"/>
  <c r="CR48" i="13"/>
  <c r="CQ52" i="13"/>
  <c r="CR52" i="13"/>
  <c r="CQ53" i="13"/>
  <c r="CR53" i="13"/>
  <c r="CO51" i="13"/>
  <c r="CP51" i="13"/>
  <c r="CO47" i="13"/>
  <c r="CP47" i="13"/>
  <c r="CO49" i="13"/>
  <c r="CP49" i="13"/>
  <c r="CO46" i="13"/>
  <c r="CP46" i="13"/>
  <c r="CO57" i="13"/>
  <c r="CP57" i="13"/>
  <c r="CO56" i="13"/>
  <c r="CP56" i="13"/>
  <c r="CO45" i="13"/>
  <c r="CP45" i="13"/>
  <c r="CO54" i="13"/>
  <c r="CP54" i="13"/>
  <c r="CO58" i="13"/>
  <c r="CP58" i="13"/>
  <c r="CO55" i="13"/>
  <c r="CP55" i="13"/>
  <c r="CO48" i="13"/>
  <c r="CP48" i="13"/>
  <c r="CO52" i="13"/>
  <c r="CP52" i="13"/>
  <c r="CO53" i="13"/>
  <c r="CP53" i="13"/>
  <c r="CM51" i="13"/>
  <c r="CN51" i="13"/>
  <c r="CM56" i="13"/>
  <c r="CN56" i="13"/>
  <c r="CM47" i="13"/>
  <c r="CN47" i="13"/>
  <c r="CM49" i="13"/>
  <c r="CN49" i="13"/>
  <c r="CM46" i="13"/>
  <c r="CN46" i="13"/>
  <c r="CM57" i="13"/>
  <c r="CN57" i="13"/>
  <c r="CM45" i="13"/>
  <c r="CN45" i="13"/>
  <c r="CM54" i="13"/>
  <c r="CN54" i="13"/>
  <c r="CM58" i="13"/>
  <c r="CN58" i="13"/>
  <c r="CM55" i="13"/>
  <c r="CN55" i="13"/>
  <c r="CM48" i="13"/>
  <c r="CN48" i="13"/>
  <c r="CM52" i="13"/>
  <c r="CN52" i="13"/>
  <c r="CM53" i="13"/>
  <c r="CN53" i="13"/>
  <c r="D45" i="13"/>
  <c r="F45" i="13"/>
  <c r="H45" i="13"/>
  <c r="J45" i="13"/>
  <c r="L45" i="13"/>
  <c r="N45" i="13"/>
  <c r="P45" i="13"/>
  <c r="R45" i="13"/>
  <c r="T45" i="13"/>
  <c r="V45" i="13"/>
  <c r="X45" i="13"/>
  <c r="Z45" i="13"/>
  <c r="AB45" i="13"/>
  <c r="AD45" i="13"/>
  <c r="AF45" i="13"/>
  <c r="AH45" i="13"/>
  <c r="AJ45" i="13"/>
  <c r="AL45" i="13"/>
  <c r="AN45" i="13"/>
  <c r="AP45" i="13"/>
  <c r="AR45" i="13"/>
  <c r="AT45" i="13"/>
  <c r="AV45" i="13"/>
  <c r="AX45" i="13"/>
  <c r="AZ45" i="13"/>
  <c r="BB45" i="13"/>
  <c r="BD45" i="13"/>
  <c r="BF45" i="13"/>
  <c r="BH45" i="13"/>
  <c r="BJ45" i="13"/>
  <c r="BL45" i="13"/>
  <c r="BN45" i="13"/>
  <c r="BP45" i="13"/>
  <c r="BR45" i="13"/>
  <c r="BT45" i="13"/>
  <c r="BV45" i="13"/>
  <c r="BX45" i="13"/>
  <c r="BZ45" i="13"/>
  <c r="CB45" i="13"/>
  <c r="CD45" i="13"/>
  <c r="CF45" i="13"/>
  <c r="CH45" i="13"/>
  <c r="CJ45" i="13"/>
  <c r="CL45" i="13"/>
  <c r="C45" i="13"/>
  <c r="G45" i="13"/>
  <c r="K45" i="13"/>
  <c r="O45" i="13"/>
  <c r="S45" i="13"/>
  <c r="W45" i="13"/>
  <c r="AA45" i="13"/>
  <c r="AE45" i="13"/>
  <c r="AI45" i="13"/>
  <c r="AM45" i="13"/>
  <c r="AQ45" i="13"/>
  <c r="AU45" i="13"/>
  <c r="AY45" i="13"/>
  <c r="BC45" i="13"/>
  <c r="BG45" i="13"/>
  <c r="BK45" i="13"/>
  <c r="BO45" i="13"/>
  <c r="BS45" i="13"/>
  <c r="BW45" i="13"/>
  <c r="CA45" i="13"/>
  <c r="CE45" i="13"/>
  <c r="CI45" i="13"/>
  <c r="E45" i="13"/>
  <c r="M45" i="13"/>
  <c r="U45" i="13"/>
  <c r="AC45" i="13"/>
  <c r="AK45" i="13"/>
  <c r="AS45" i="13"/>
  <c r="BA45" i="13"/>
  <c r="BI45" i="13"/>
  <c r="BQ45" i="13"/>
  <c r="BY45" i="13"/>
  <c r="CG45" i="13"/>
  <c r="I45" i="13"/>
  <c r="Q45" i="13"/>
  <c r="Y45" i="13"/>
  <c r="AG45" i="13"/>
  <c r="AO45" i="13"/>
  <c r="AW45" i="13"/>
  <c r="BE45" i="13"/>
  <c r="BM45" i="13"/>
  <c r="BU45" i="13"/>
  <c r="CC45" i="13"/>
  <c r="CK45" i="13"/>
  <c r="C54" i="13"/>
  <c r="G54" i="13"/>
  <c r="K54" i="13"/>
  <c r="O54" i="13"/>
  <c r="S54" i="13"/>
  <c r="W54" i="13"/>
  <c r="AA54" i="13"/>
  <c r="AE54" i="13"/>
  <c r="AI54" i="13"/>
  <c r="AM54" i="13"/>
  <c r="AQ54" i="13"/>
  <c r="AU54" i="13"/>
  <c r="AY54" i="13"/>
  <c r="BC54" i="13"/>
  <c r="BG54" i="13"/>
  <c r="BK54" i="13"/>
  <c r="BO54" i="13"/>
  <c r="BS54" i="13"/>
  <c r="BW54" i="13"/>
  <c r="CA54" i="13"/>
  <c r="CE54" i="13"/>
  <c r="CI54" i="13"/>
  <c r="D54" i="13"/>
  <c r="L54" i="13"/>
  <c r="T54" i="13"/>
  <c r="AB54" i="13"/>
  <c r="AJ54" i="13"/>
  <c r="AR54" i="13"/>
  <c r="AZ54" i="13"/>
  <c r="BH54" i="13"/>
  <c r="BP54" i="13"/>
  <c r="BX54" i="13"/>
  <c r="CF54" i="13"/>
  <c r="F54" i="13"/>
  <c r="N54" i="13"/>
  <c r="V54" i="13"/>
  <c r="AD54" i="13"/>
  <c r="AL54" i="13"/>
  <c r="AT54" i="13"/>
  <c r="BB54" i="13"/>
  <c r="BJ54" i="13"/>
  <c r="BR54" i="13"/>
  <c r="BZ54" i="13"/>
  <c r="CH54" i="13"/>
  <c r="E54" i="13"/>
  <c r="M54" i="13"/>
  <c r="U54" i="13"/>
  <c r="AC54" i="13"/>
  <c r="AK54" i="13"/>
  <c r="AS54" i="13"/>
  <c r="BA54" i="13"/>
  <c r="BI54" i="13"/>
  <c r="BQ54" i="13"/>
  <c r="BY54" i="13"/>
  <c r="CG54" i="13"/>
  <c r="H54" i="13"/>
  <c r="X54" i="13"/>
  <c r="AN54" i="13"/>
  <c r="BD54" i="13"/>
  <c r="BT54" i="13"/>
  <c r="CJ54" i="13"/>
  <c r="R54" i="13"/>
  <c r="AH54" i="13"/>
  <c r="AX54" i="13"/>
  <c r="BN54" i="13"/>
  <c r="CD54" i="13"/>
  <c r="I54" i="13"/>
  <c r="Q54" i="13"/>
  <c r="Y54" i="13"/>
  <c r="AG54" i="13"/>
  <c r="AO54" i="13"/>
  <c r="AW54" i="13"/>
  <c r="BE54" i="13"/>
  <c r="BM54" i="13"/>
  <c r="BU54" i="13"/>
  <c r="CC54" i="13"/>
  <c r="CK54" i="13"/>
  <c r="P54" i="13"/>
  <c r="AF54" i="13"/>
  <c r="AV54" i="13"/>
  <c r="BL54" i="13"/>
  <c r="CB54" i="13"/>
  <c r="J54" i="13"/>
  <c r="Z54" i="13"/>
  <c r="AP54" i="13"/>
  <c r="BF54" i="13"/>
  <c r="BV54" i="13"/>
  <c r="CL54" i="13"/>
  <c r="AG58" i="13"/>
  <c r="AK58" i="13"/>
  <c r="AO58" i="13"/>
  <c r="AS58" i="13"/>
  <c r="AW58" i="13"/>
  <c r="BA58" i="13"/>
  <c r="BE58" i="13"/>
  <c r="BI58" i="13"/>
  <c r="BM58" i="13"/>
  <c r="BQ58" i="13"/>
  <c r="BU58" i="13"/>
  <c r="BY58" i="13"/>
  <c r="CC58" i="13"/>
  <c r="CG58" i="13"/>
  <c r="AF58" i="13"/>
  <c r="AN58" i="13"/>
  <c r="AV58" i="13"/>
  <c r="BD58" i="13"/>
  <c r="BL58" i="13"/>
  <c r="BT58" i="13"/>
  <c r="CB58" i="13"/>
  <c r="CI58" i="13"/>
  <c r="AH58" i="13"/>
  <c r="AP58" i="13"/>
  <c r="AX58" i="13"/>
  <c r="BF58" i="13"/>
  <c r="BN58" i="13"/>
  <c r="BV58" i="13"/>
  <c r="CD58" i="13"/>
  <c r="CJ58" i="13"/>
  <c r="AI58" i="13"/>
  <c r="AQ58" i="13"/>
  <c r="AY58" i="13"/>
  <c r="BG58" i="13"/>
  <c r="BO58" i="13"/>
  <c r="BW58" i="13"/>
  <c r="CE58" i="13"/>
  <c r="AJ58" i="13"/>
  <c r="AZ58" i="13"/>
  <c r="BP58" i="13"/>
  <c r="CF58" i="13"/>
  <c r="AL58" i="13"/>
  <c r="BB58" i="13"/>
  <c r="BR58" i="13"/>
  <c r="CH58" i="13"/>
  <c r="AE58" i="13"/>
  <c r="AM58" i="13"/>
  <c r="AU58" i="13"/>
  <c r="BC58" i="13"/>
  <c r="BK58" i="13"/>
  <c r="BS58" i="13"/>
  <c r="CA58" i="13"/>
  <c r="AR58" i="13"/>
  <c r="BH58" i="13"/>
  <c r="BX58" i="13"/>
  <c r="CK58" i="13"/>
  <c r="AT58" i="13"/>
  <c r="BJ58" i="13"/>
  <c r="BZ58" i="13"/>
  <c r="CL58" i="13"/>
  <c r="C55" i="13"/>
  <c r="G55" i="13"/>
  <c r="K55" i="13"/>
  <c r="O55" i="13"/>
  <c r="S55" i="13"/>
  <c r="W55" i="13"/>
  <c r="AA55" i="13"/>
  <c r="AE55" i="13"/>
  <c r="AI55" i="13"/>
  <c r="AM55" i="13"/>
  <c r="AQ55" i="13"/>
  <c r="AU55" i="13"/>
  <c r="AY55" i="13"/>
  <c r="BC55" i="13"/>
  <c r="BG55" i="13"/>
  <c r="BK55" i="13"/>
  <c r="BO55" i="13"/>
  <c r="BS55" i="13"/>
  <c r="BW55" i="13"/>
  <c r="CA55" i="13"/>
  <c r="CE55" i="13"/>
  <c r="CI55" i="13"/>
  <c r="H55" i="13"/>
  <c r="P55" i="13"/>
  <c r="X55" i="13"/>
  <c r="AF55" i="13"/>
  <c r="AN55" i="13"/>
  <c r="AV55" i="13"/>
  <c r="BD55" i="13"/>
  <c r="BL55" i="13"/>
  <c r="BT55" i="13"/>
  <c r="CB55" i="13"/>
  <c r="CJ55" i="13"/>
  <c r="F55" i="13"/>
  <c r="N55" i="13"/>
  <c r="V55" i="13"/>
  <c r="AD55" i="13"/>
  <c r="AL55" i="13"/>
  <c r="AT55" i="13"/>
  <c r="BB55" i="13"/>
  <c r="BJ55" i="13"/>
  <c r="BR55" i="13"/>
  <c r="BZ55" i="13"/>
  <c r="CH55" i="13"/>
  <c r="E55" i="13"/>
  <c r="I55" i="13"/>
  <c r="M55" i="13"/>
  <c r="Q55" i="13"/>
  <c r="U55" i="13"/>
  <c r="Y55" i="13"/>
  <c r="AC55" i="13"/>
  <c r="AG55" i="13"/>
  <c r="AK55" i="13"/>
  <c r="AO55" i="13"/>
  <c r="AS55" i="13"/>
  <c r="AW55" i="13"/>
  <c r="BA55" i="13"/>
  <c r="BE55" i="13"/>
  <c r="BI55" i="13"/>
  <c r="BM55" i="13"/>
  <c r="BQ55" i="13"/>
  <c r="BU55" i="13"/>
  <c r="BY55" i="13"/>
  <c r="CC55" i="13"/>
  <c r="CG55" i="13"/>
  <c r="CK55" i="13"/>
  <c r="D55" i="13"/>
  <c r="L55" i="13"/>
  <c r="T55" i="13"/>
  <c r="AB55" i="13"/>
  <c r="AJ55" i="13"/>
  <c r="AR55" i="13"/>
  <c r="AZ55" i="13"/>
  <c r="BH55" i="13"/>
  <c r="BP55" i="13"/>
  <c r="BX55" i="13"/>
  <c r="CF55" i="13"/>
  <c r="J55" i="13"/>
  <c r="R55" i="13"/>
  <c r="Z55" i="13"/>
  <c r="AH55" i="13"/>
  <c r="AP55" i="13"/>
  <c r="AX55" i="13"/>
  <c r="BF55" i="13"/>
  <c r="BN55" i="13"/>
  <c r="BV55" i="13"/>
  <c r="CD55" i="13"/>
  <c r="CL55" i="13"/>
  <c r="W48" i="13"/>
  <c r="Y48" i="13"/>
  <c r="AA48" i="13"/>
  <c r="AC48" i="13"/>
  <c r="AE48" i="13"/>
  <c r="AG48" i="13"/>
  <c r="AI48" i="13"/>
  <c r="AK48" i="13"/>
  <c r="AM48" i="13"/>
  <c r="AO48" i="13"/>
  <c r="AQ48" i="13"/>
  <c r="AS48" i="13"/>
  <c r="AU48" i="13"/>
  <c r="AW48" i="13"/>
  <c r="AY48" i="13"/>
  <c r="BA48" i="13"/>
  <c r="BC48" i="13"/>
  <c r="BE48" i="13"/>
  <c r="BG48" i="13"/>
  <c r="BI48" i="13"/>
  <c r="BK48" i="13"/>
  <c r="BM48" i="13"/>
  <c r="BO48" i="13"/>
  <c r="BQ48" i="13"/>
  <c r="BS48" i="13"/>
  <c r="BU48" i="13"/>
  <c r="BW48" i="13"/>
  <c r="BY48" i="13"/>
  <c r="CA48" i="13"/>
  <c r="CC48" i="13"/>
  <c r="CE48" i="13"/>
  <c r="CG48" i="13"/>
  <c r="CI48" i="13"/>
  <c r="CK48" i="13"/>
  <c r="X48" i="13"/>
  <c r="AB48" i="13"/>
  <c r="AF48" i="13"/>
  <c r="AJ48" i="13"/>
  <c r="AN48" i="13"/>
  <c r="AR48" i="13"/>
  <c r="AV48" i="13"/>
  <c r="AZ48" i="13"/>
  <c r="BD48" i="13"/>
  <c r="BH48" i="13"/>
  <c r="BL48" i="13"/>
  <c r="BP48" i="13"/>
  <c r="BT48" i="13"/>
  <c r="BX48" i="13"/>
  <c r="CB48" i="13"/>
  <c r="CF48" i="13"/>
  <c r="CJ48" i="13"/>
  <c r="Z48" i="13"/>
  <c r="AD48" i="13"/>
  <c r="AH48" i="13"/>
  <c r="AL48" i="13"/>
  <c r="AP48" i="13"/>
  <c r="AT48" i="13"/>
  <c r="AX48" i="13"/>
  <c r="BB48" i="13"/>
  <c r="BF48" i="13"/>
  <c r="BJ48" i="13"/>
  <c r="BN48" i="13"/>
  <c r="BR48" i="13"/>
  <c r="BV48" i="13"/>
  <c r="BZ48" i="13"/>
  <c r="CD48" i="13"/>
  <c r="CH48" i="13"/>
  <c r="CL48" i="13"/>
  <c r="D46" i="13"/>
  <c r="F46" i="13"/>
  <c r="H46" i="13"/>
  <c r="J46" i="13"/>
  <c r="L46" i="13"/>
  <c r="N46" i="13"/>
  <c r="P46" i="13"/>
  <c r="R46" i="13"/>
  <c r="T46" i="13"/>
  <c r="V46" i="13"/>
  <c r="X46" i="13"/>
  <c r="Z46" i="13"/>
  <c r="AB46" i="13"/>
  <c r="AD46" i="13"/>
  <c r="AF46" i="13"/>
  <c r="AH46" i="13"/>
  <c r="C46" i="13"/>
  <c r="G46" i="13"/>
  <c r="K46" i="13"/>
  <c r="O46" i="13"/>
  <c r="S46" i="13"/>
  <c r="W46" i="13"/>
  <c r="AA46" i="13"/>
  <c r="AE46" i="13"/>
  <c r="AI46" i="13"/>
  <c r="AK46" i="13"/>
  <c r="AM46" i="13"/>
  <c r="AO46" i="13"/>
  <c r="AQ46" i="13"/>
  <c r="AS46" i="13"/>
  <c r="AU46" i="13"/>
  <c r="AW46" i="13"/>
  <c r="AY46" i="13"/>
  <c r="BA46" i="13"/>
  <c r="BC46" i="13"/>
  <c r="BE46" i="13"/>
  <c r="BG46" i="13"/>
  <c r="BI46" i="13"/>
  <c r="BK46" i="13"/>
  <c r="BM46" i="13"/>
  <c r="BO46" i="13"/>
  <c r="BQ46" i="13"/>
  <c r="BS46" i="13"/>
  <c r="BU46" i="13"/>
  <c r="BW46" i="13"/>
  <c r="BY46" i="13"/>
  <c r="CA46" i="13"/>
  <c r="CC46" i="13"/>
  <c r="CE46" i="13"/>
  <c r="CG46" i="13"/>
  <c r="CI46" i="13"/>
  <c r="CK46" i="13"/>
  <c r="E46" i="13"/>
  <c r="M46" i="13"/>
  <c r="U46" i="13"/>
  <c r="AC46" i="13"/>
  <c r="AJ46" i="13"/>
  <c r="AN46" i="13"/>
  <c r="AR46" i="13"/>
  <c r="AV46" i="13"/>
  <c r="AZ46" i="13"/>
  <c r="BD46" i="13"/>
  <c r="BH46" i="13"/>
  <c r="BL46" i="13"/>
  <c r="BP46" i="13"/>
  <c r="BT46" i="13"/>
  <c r="BX46" i="13"/>
  <c r="CB46" i="13"/>
  <c r="CF46" i="13"/>
  <c r="CJ46" i="13"/>
  <c r="I46" i="13"/>
  <c r="Q46" i="13"/>
  <c r="Y46" i="13"/>
  <c r="AG46" i="13"/>
  <c r="AL46" i="13"/>
  <c r="AP46" i="13"/>
  <c r="AT46" i="13"/>
  <c r="AX46" i="13"/>
  <c r="BB46" i="13"/>
  <c r="BF46" i="13"/>
  <c r="BJ46" i="13"/>
  <c r="BN46" i="13"/>
  <c r="BR46" i="13"/>
  <c r="BV46" i="13"/>
  <c r="BZ46" i="13"/>
  <c r="CD46" i="13"/>
  <c r="CH46" i="13"/>
  <c r="CL46" i="13"/>
  <c r="C57" i="13"/>
  <c r="G57" i="13"/>
  <c r="K57" i="13"/>
  <c r="O57" i="13"/>
  <c r="S57" i="13"/>
  <c r="W57" i="13"/>
  <c r="AA57" i="13"/>
  <c r="AE57" i="13"/>
  <c r="AI57" i="13"/>
  <c r="AM57" i="13"/>
  <c r="AQ57" i="13"/>
  <c r="AU57" i="13"/>
  <c r="AY57" i="13"/>
  <c r="BC57" i="13"/>
  <c r="BG57" i="13"/>
  <c r="BK57" i="13"/>
  <c r="BO57" i="13"/>
  <c r="BS57" i="13"/>
  <c r="BW57" i="13"/>
  <c r="CA57" i="13"/>
  <c r="CE57" i="13"/>
  <c r="CI57" i="13"/>
  <c r="H57" i="13"/>
  <c r="P57" i="13"/>
  <c r="X57" i="13"/>
  <c r="AF57" i="13"/>
  <c r="AN57" i="13"/>
  <c r="AV57" i="13"/>
  <c r="BD57" i="13"/>
  <c r="BL57" i="13"/>
  <c r="BT57" i="13"/>
  <c r="CB57" i="13"/>
  <c r="CJ57" i="13"/>
  <c r="F57" i="13"/>
  <c r="N57" i="13"/>
  <c r="V57" i="13"/>
  <c r="AD57" i="13"/>
  <c r="AL57" i="13"/>
  <c r="AT57" i="13"/>
  <c r="BB57" i="13"/>
  <c r="BJ57" i="13"/>
  <c r="BR57" i="13"/>
  <c r="BZ57" i="13"/>
  <c r="CH57" i="13"/>
  <c r="E57" i="13"/>
  <c r="I57" i="13"/>
  <c r="M57" i="13"/>
  <c r="Q57" i="13"/>
  <c r="U57" i="13"/>
  <c r="Y57" i="13"/>
  <c r="AC57" i="13"/>
  <c r="AG57" i="13"/>
  <c r="AK57" i="13"/>
  <c r="AO57" i="13"/>
  <c r="AS57" i="13"/>
  <c r="AW57" i="13"/>
  <c r="BA57" i="13"/>
  <c r="BE57" i="13"/>
  <c r="BI57" i="13"/>
  <c r="BM57" i="13"/>
  <c r="BQ57" i="13"/>
  <c r="BU57" i="13"/>
  <c r="BY57" i="13"/>
  <c r="CC57" i="13"/>
  <c r="CG57" i="13"/>
  <c r="CK57" i="13"/>
  <c r="D57" i="13"/>
  <c r="L57" i="13"/>
  <c r="AB57" i="13"/>
  <c r="AR57" i="13"/>
  <c r="BH57" i="13"/>
  <c r="BX57" i="13"/>
  <c r="R57" i="13"/>
  <c r="AH57" i="13"/>
  <c r="AX57" i="13"/>
  <c r="BN57" i="13"/>
  <c r="CD57" i="13"/>
  <c r="T57" i="13"/>
  <c r="AJ57" i="13"/>
  <c r="AZ57" i="13"/>
  <c r="BP57" i="13"/>
  <c r="CF57" i="13"/>
  <c r="J57" i="13"/>
  <c r="Z57" i="13"/>
  <c r="AP57" i="13"/>
  <c r="BF57" i="13"/>
  <c r="BV57" i="13"/>
  <c r="CL57" i="13"/>
  <c r="F53" i="13"/>
  <c r="J53" i="13"/>
  <c r="N53" i="13"/>
  <c r="R53" i="13"/>
  <c r="V53" i="13"/>
  <c r="Z53" i="13"/>
  <c r="AD53" i="13"/>
  <c r="AH53" i="13"/>
  <c r="AL53" i="13"/>
  <c r="AP53" i="13"/>
  <c r="AT53" i="13"/>
  <c r="AX53" i="13"/>
  <c r="BB53" i="13"/>
  <c r="BF53" i="13"/>
  <c r="BJ53" i="13"/>
  <c r="BN53" i="13"/>
  <c r="BR53" i="13"/>
  <c r="BV53" i="13"/>
  <c r="BZ53" i="13"/>
  <c r="CD53" i="13"/>
  <c r="CH53" i="13"/>
  <c r="CL53" i="13"/>
  <c r="E53" i="13"/>
  <c r="I53" i="13"/>
  <c r="M53" i="13"/>
  <c r="Q53" i="13"/>
  <c r="U53" i="13"/>
  <c r="Y53" i="13"/>
  <c r="AC53" i="13"/>
  <c r="AG53" i="13"/>
  <c r="AK53" i="13"/>
  <c r="AO53" i="13"/>
  <c r="AS53" i="13"/>
  <c r="AW53" i="13"/>
  <c r="BA53" i="13"/>
  <c r="BE53" i="13"/>
  <c r="BI53" i="13"/>
  <c r="BM53" i="13"/>
  <c r="BQ53" i="13"/>
  <c r="BU53" i="13"/>
  <c r="BY53" i="13"/>
  <c r="CC53" i="13"/>
  <c r="CG53" i="13"/>
  <c r="CK53" i="13"/>
  <c r="CF53" i="13"/>
  <c r="BX53" i="13"/>
  <c r="BP53" i="13"/>
  <c r="BH53" i="13"/>
  <c r="AZ53" i="13"/>
  <c r="AR53" i="13"/>
  <c r="AJ53" i="13"/>
  <c r="AB53" i="13"/>
  <c r="T53" i="13"/>
  <c r="L53" i="13"/>
  <c r="D53" i="13"/>
  <c r="C53" i="13"/>
  <c r="G53" i="13"/>
  <c r="K53" i="13"/>
  <c r="O53" i="13"/>
  <c r="S53" i="13"/>
  <c r="W53" i="13"/>
  <c r="AA53" i="13"/>
  <c r="AE53" i="13"/>
  <c r="AI53" i="13"/>
  <c r="AM53" i="13"/>
  <c r="AQ53" i="13"/>
  <c r="AU53" i="13"/>
  <c r="AY53" i="13"/>
  <c r="BC53" i="13"/>
  <c r="BG53" i="13"/>
  <c r="BK53" i="13"/>
  <c r="BO53" i="13"/>
  <c r="BS53" i="13"/>
  <c r="BW53" i="13"/>
  <c r="CA53" i="13"/>
  <c r="CE53" i="13"/>
  <c r="CI53" i="13"/>
  <c r="CJ53" i="13"/>
  <c r="CB53" i="13"/>
  <c r="BT53" i="13"/>
  <c r="BL53" i="13"/>
  <c r="BD53" i="13"/>
  <c r="AV53" i="13"/>
  <c r="AN53" i="13"/>
  <c r="AF53" i="13"/>
  <c r="X53" i="13"/>
  <c r="P53" i="13"/>
  <c r="H53" i="13"/>
  <c r="U51" i="13"/>
  <c r="Y51" i="13"/>
  <c r="AC51" i="13"/>
  <c r="AG51" i="13"/>
  <c r="AK51" i="13"/>
  <c r="AO51" i="13"/>
  <c r="AS51" i="13"/>
  <c r="AW51" i="13"/>
  <c r="BA51" i="13"/>
  <c r="BE51" i="13"/>
  <c r="BI51" i="13"/>
  <c r="BM51" i="13"/>
  <c r="BQ51" i="13"/>
  <c r="BU51" i="13"/>
  <c r="BY51" i="13"/>
  <c r="CC51" i="13"/>
  <c r="CG51" i="13"/>
  <c r="CK51" i="13"/>
  <c r="T51" i="13"/>
  <c r="AB51" i="13"/>
  <c r="AJ51" i="13"/>
  <c r="AR51" i="13"/>
  <c r="AZ51" i="13"/>
  <c r="BH51" i="13"/>
  <c r="BP51" i="13"/>
  <c r="BX51" i="13"/>
  <c r="CF51" i="13"/>
  <c r="V51" i="13"/>
  <c r="AD51" i="13"/>
  <c r="AL51" i="13"/>
  <c r="AT51" i="13"/>
  <c r="BB51" i="13"/>
  <c r="BJ51" i="13"/>
  <c r="BR51" i="13"/>
  <c r="BZ51" i="13"/>
  <c r="CH51" i="13"/>
  <c r="W51" i="13"/>
  <c r="AE51" i="13"/>
  <c r="AM51" i="13"/>
  <c r="AU51" i="13"/>
  <c r="BC51" i="13"/>
  <c r="BK51" i="13"/>
  <c r="BS51" i="13"/>
  <c r="CA51" i="13"/>
  <c r="CI51" i="13"/>
  <c r="X51" i="13"/>
  <c r="AN51" i="13"/>
  <c r="BD51" i="13"/>
  <c r="BT51" i="13"/>
  <c r="CJ51" i="13"/>
  <c r="AH51" i="13"/>
  <c r="AX51" i="13"/>
  <c r="BN51" i="13"/>
  <c r="CD51" i="13"/>
  <c r="S51" i="13"/>
  <c r="AA51" i="13"/>
  <c r="AI51" i="13"/>
  <c r="AQ51" i="13"/>
  <c r="AY51" i="13"/>
  <c r="BG51" i="13"/>
  <c r="BO51" i="13"/>
  <c r="BW51" i="13"/>
  <c r="CE51" i="13"/>
  <c r="AF51" i="13"/>
  <c r="AV51" i="13"/>
  <c r="BL51" i="13"/>
  <c r="CB51" i="13"/>
  <c r="Z51" i="13"/>
  <c r="AP51" i="13"/>
  <c r="BF51" i="13"/>
  <c r="BV51" i="13"/>
  <c r="CL51" i="13"/>
  <c r="C56" i="13"/>
  <c r="G56" i="13"/>
  <c r="K56" i="13"/>
  <c r="O56" i="13"/>
  <c r="S56" i="13"/>
  <c r="W56" i="13"/>
  <c r="AA56" i="13"/>
  <c r="AE56" i="13"/>
  <c r="AI56" i="13"/>
  <c r="AM56" i="13"/>
  <c r="AQ56" i="13"/>
  <c r="AU56" i="13"/>
  <c r="AY56" i="13"/>
  <c r="BC56" i="13"/>
  <c r="BG56" i="13"/>
  <c r="BK56" i="13"/>
  <c r="BO56" i="13"/>
  <c r="BS56" i="13"/>
  <c r="BW56" i="13"/>
  <c r="CA56" i="13"/>
  <c r="CE56" i="13"/>
  <c r="CI56" i="13"/>
  <c r="H56" i="13"/>
  <c r="P56" i="13"/>
  <c r="X56" i="13"/>
  <c r="AF56" i="13"/>
  <c r="AN56" i="13"/>
  <c r="AV56" i="13"/>
  <c r="BD56" i="13"/>
  <c r="BL56" i="13"/>
  <c r="BT56" i="13"/>
  <c r="CB56" i="13"/>
  <c r="CJ56" i="13"/>
  <c r="F56" i="13"/>
  <c r="N56" i="13"/>
  <c r="V56" i="13"/>
  <c r="AD56" i="13"/>
  <c r="AL56" i="13"/>
  <c r="AT56" i="13"/>
  <c r="BB56" i="13"/>
  <c r="BJ56" i="13"/>
  <c r="BR56" i="13"/>
  <c r="BZ56" i="13"/>
  <c r="CH56" i="13"/>
  <c r="E56" i="13"/>
  <c r="M56" i="13"/>
  <c r="U56" i="13"/>
  <c r="AC56" i="13"/>
  <c r="AK56" i="13"/>
  <c r="AS56" i="13"/>
  <c r="BA56" i="13"/>
  <c r="BI56" i="13"/>
  <c r="BQ56" i="13"/>
  <c r="BY56" i="13"/>
  <c r="CG56" i="13"/>
  <c r="L56" i="13"/>
  <c r="AB56" i="13"/>
  <c r="AR56" i="13"/>
  <c r="BH56" i="13"/>
  <c r="BX56" i="13"/>
  <c r="R56" i="13"/>
  <c r="AH56" i="13"/>
  <c r="AX56" i="13"/>
  <c r="BN56" i="13"/>
  <c r="CD56" i="13"/>
  <c r="I56" i="13"/>
  <c r="Q56" i="13"/>
  <c r="Y56" i="13"/>
  <c r="AG56" i="13"/>
  <c r="AO56" i="13"/>
  <c r="AW56" i="13"/>
  <c r="BE56" i="13"/>
  <c r="BM56" i="13"/>
  <c r="BU56" i="13"/>
  <c r="CC56" i="13"/>
  <c r="CK56" i="13"/>
  <c r="D56" i="13"/>
  <c r="T56" i="13"/>
  <c r="AJ56" i="13"/>
  <c r="AZ56" i="13"/>
  <c r="BP56" i="13"/>
  <c r="CF56" i="13"/>
  <c r="J56" i="13"/>
  <c r="Z56" i="13"/>
  <c r="AP56" i="13"/>
  <c r="BF56" i="13"/>
  <c r="BV56" i="13"/>
  <c r="CL56" i="13"/>
  <c r="C47" i="13"/>
  <c r="E47" i="13"/>
  <c r="G47" i="13"/>
  <c r="I47" i="13"/>
  <c r="K47" i="13"/>
  <c r="M47" i="13"/>
  <c r="O47" i="13"/>
  <c r="Q47" i="13"/>
  <c r="S47" i="13"/>
  <c r="U47" i="13"/>
  <c r="W47" i="13"/>
  <c r="Y47" i="13"/>
  <c r="AA47" i="13"/>
  <c r="AC47" i="13"/>
  <c r="AE47" i="13"/>
  <c r="AG47" i="13"/>
  <c r="AI47" i="13"/>
  <c r="AK47" i="13"/>
  <c r="AM47" i="13"/>
  <c r="AO47" i="13"/>
  <c r="AQ47" i="13"/>
  <c r="AS47" i="13"/>
  <c r="AU47" i="13"/>
  <c r="AW47" i="13"/>
  <c r="AY47" i="13"/>
  <c r="BA47" i="13"/>
  <c r="BC47" i="13"/>
  <c r="BE47" i="13"/>
  <c r="BG47" i="13"/>
  <c r="BI47" i="13"/>
  <c r="BK47" i="13"/>
  <c r="BM47" i="13"/>
  <c r="BO47" i="13"/>
  <c r="BQ47" i="13"/>
  <c r="BS47" i="13"/>
  <c r="BU47" i="13"/>
  <c r="BW47" i="13"/>
  <c r="BY47" i="13"/>
  <c r="CA47" i="13"/>
  <c r="CC47" i="13"/>
  <c r="CE47" i="13"/>
  <c r="CG47" i="13"/>
  <c r="CI47" i="13"/>
  <c r="CK47" i="13"/>
  <c r="D47" i="13"/>
  <c r="H47" i="13"/>
  <c r="L47" i="13"/>
  <c r="P47" i="13"/>
  <c r="T47" i="13"/>
  <c r="X47" i="13"/>
  <c r="AB47" i="13"/>
  <c r="AF47" i="13"/>
  <c r="AJ47" i="13"/>
  <c r="AN47" i="13"/>
  <c r="AR47" i="13"/>
  <c r="AV47" i="13"/>
  <c r="AZ47" i="13"/>
  <c r="BD47" i="13"/>
  <c r="BH47" i="13"/>
  <c r="BL47" i="13"/>
  <c r="BP47" i="13"/>
  <c r="BT47" i="13"/>
  <c r="BX47" i="13"/>
  <c r="CB47" i="13"/>
  <c r="CF47" i="13"/>
  <c r="CJ47" i="13"/>
  <c r="F47" i="13"/>
  <c r="J47" i="13"/>
  <c r="N47" i="13"/>
  <c r="R47" i="13"/>
  <c r="V47" i="13"/>
  <c r="Z47" i="13"/>
  <c r="AD47" i="13"/>
  <c r="AH47" i="13"/>
  <c r="AL47" i="13"/>
  <c r="AP47" i="13"/>
  <c r="AT47" i="13"/>
  <c r="AX47" i="13"/>
  <c r="BB47" i="13"/>
  <c r="BF47" i="13"/>
  <c r="BJ47" i="13"/>
  <c r="BN47" i="13"/>
  <c r="BR47" i="13"/>
  <c r="BV47" i="13"/>
  <c r="BZ47" i="13"/>
  <c r="CD47" i="13"/>
  <c r="CH47" i="13"/>
  <c r="CL47" i="13"/>
  <c r="E49" i="13"/>
  <c r="I49" i="13"/>
  <c r="M49" i="13"/>
  <c r="Q49" i="13"/>
  <c r="U49" i="13"/>
  <c r="Y49" i="13"/>
  <c r="AC49" i="13"/>
  <c r="AG49" i="13"/>
  <c r="AK49" i="13"/>
  <c r="AO49" i="13"/>
  <c r="AS49" i="13"/>
  <c r="AW49" i="13"/>
  <c r="BA49" i="13"/>
  <c r="BE49" i="13"/>
  <c r="BI49" i="13"/>
  <c r="BM49" i="13"/>
  <c r="BQ49" i="13"/>
  <c r="BU49" i="13"/>
  <c r="BY49" i="13"/>
  <c r="CC49" i="13"/>
  <c r="CG49" i="13"/>
  <c r="CK49" i="13"/>
  <c r="D49" i="13"/>
  <c r="L49" i="13"/>
  <c r="T49" i="13"/>
  <c r="AB49" i="13"/>
  <c r="AJ49" i="13"/>
  <c r="AR49" i="13"/>
  <c r="AZ49" i="13"/>
  <c r="BH49" i="13"/>
  <c r="BP49" i="13"/>
  <c r="BX49" i="13"/>
  <c r="CF49" i="13"/>
  <c r="F49" i="13"/>
  <c r="N49" i="13"/>
  <c r="V49" i="13"/>
  <c r="AD49" i="13"/>
  <c r="AL49" i="13"/>
  <c r="AT49" i="13"/>
  <c r="BB49" i="13"/>
  <c r="BJ49" i="13"/>
  <c r="BR49" i="13"/>
  <c r="BZ49" i="13"/>
  <c r="CH49" i="13"/>
  <c r="G49" i="13"/>
  <c r="O49" i="13"/>
  <c r="W49" i="13"/>
  <c r="AE49" i="13"/>
  <c r="AM49" i="13"/>
  <c r="AU49" i="13"/>
  <c r="BC49" i="13"/>
  <c r="BK49" i="13"/>
  <c r="BS49" i="13"/>
  <c r="CA49" i="13"/>
  <c r="CI49" i="13"/>
  <c r="H49" i="13"/>
  <c r="X49" i="13"/>
  <c r="AN49" i="13"/>
  <c r="BD49" i="13"/>
  <c r="BT49" i="13"/>
  <c r="CJ49" i="13"/>
  <c r="R49" i="13"/>
  <c r="AH49" i="13"/>
  <c r="AX49" i="13"/>
  <c r="BN49" i="13"/>
  <c r="CD49" i="13"/>
  <c r="C49" i="13"/>
  <c r="K49" i="13"/>
  <c r="S49" i="13"/>
  <c r="AA49" i="13"/>
  <c r="AI49" i="13"/>
  <c r="AQ49" i="13"/>
  <c r="AY49" i="13"/>
  <c r="BG49" i="13"/>
  <c r="BO49" i="13"/>
  <c r="BW49" i="13"/>
  <c r="CE49" i="13"/>
  <c r="P49" i="13"/>
  <c r="AF49" i="13"/>
  <c r="AV49" i="13"/>
  <c r="BL49" i="13"/>
  <c r="CB49" i="13"/>
  <c r="J49" i="13"/>
  <c r="Z49" i="13"/>
  <c r="AP49" i="13"/>
  <c r="BF49" i="13"/>
  <c r="BV49" i="13"/>
  <c r="CL49" i="13"/>
  <c r="U52" i="13"/>
  <c r="Y52" i="13"/>
  <c r="AC52" i="13"/>
  <c r="AG52" i="13"/>
  <c r="AK52" i="13"/>
  <c r="AO52" i="13"/>
  <c r="AS52" i="13"/>
  <c r="AW52" i="13"/>
  <c r="BA52" i="13"/>
  <c r="BE52" i="13"/>
  <c r="BI52" i="13"/>
  <c r="BM52" i="13"/>
  <c r="BQ52" i="13"/>
  <c r="BU52" i="13"/>
  <c r="BY52" i="13"/>
  <c r="CC52" i="13"/>
  <c r="CG52" i="13"/>
  <c r="CK52" i="13"/>
  <c r="X52" i="13"/>
  <c r="AF52" i="13"/>
  <c r="AN52" i="13"/>
  <c r="AV52" i="13"/>
  <c r="BD52" i="13"/>
  <c r="BL52" i="13"/>
  <c r="BT52" i="13"/>
  <c r="CB52" i="13"/>
  <c r="CJ52" i="13"/>
  <c r="V52" i="13"/>
  <c r="AD52" i="13"/>
  <c r="AL52" i="13"/>
  <c r="AT52" i="13"/>
  <c r="BB52" i="13"/>
  <c r="BJ52" i="13"/>
  <c r="BR52" i="13"/>
  <c r="BZ52" i="13"/>
  <c r="CH52" i="13"/>
  <c r="S52" i="13"/>
  <c r="AA52" i="13"/>
  <c r="AI52" i="13"/>
  <c r="AM52" i="13"/>
  <c r="AU52" i="13"/>
  <c r="BC52" i="13"/>
  <c r="BK52" i="13"/>
  <c r="BO52" i="13"/>
  <c r="BW52" i="13"/>
  <c r="CA52" i="13"/>
  <c r="CI52" i="13"/>
  <c r="AB52" i="13"/>
  <c r="AR52" i="13"/>
  <c r="BH52" i="13"/>
  <c r="BX52" i="13"/>
  <c r="AH52" i="13"/>
  <c r="AX52" i="13"/>
  <c r="BN52" i="13"/>
  <c r="BV52" i="13"/>
  <c r="CL52" i="13"/>
  <c r="W52" i="13"/>
  <c r="AE52" i="13"/>
  <c r="AQ52" i="13"/>
  <c r="AY52" i="13"/>
  <c r="BG52" i="13"/>
  <c r="BS52" i="13"/>
  <c r="CE52" i="13"/>
  <c r="T52" i="13"/>
  <c r="AJ52" i="13"/>
  <c r="AZ52" i="13"/>
  <c r="BP52" i="13"/>
  <c r="CF52" i="13"/>
  <c r="Z52" i="13"/>
  <c r="AP52" i="13"/>
  <c r="BF52" i="13"/>
  <c r="CD52" i="13"/>
  <c r="CT59" i="13" l="1"/>
  <c r="CS59" i="13"/>
  <c r="CO59" i="13"/>
  <c r="CQ59" i="13"/>
  <c r="CR59" i="13"/>
  <c r="CP59" i="13"/>
  <c r="CM59" i="13"/>
  <c r="CN59" i="13"/>
  <c r="BZ59" i="13"/>
  <c r="AT59" i="13"/>
  <c r="F59" i="13"/>
  <c r="CK59" i="13"/>
  <c r="BU59" i="13"/>
  <c r="BE59" i="13"/>
  <c r="AO59" i="13"/>
  <c r="Y59" i="13"/>
  <c r="I59" i="13"/>
  <c r="BY59" i="13"/>
  <c r="BI59" i="13"/>
  <c r="AS59" i="13"/>
  <c r="AC59" i="13"/>
  <c r="M59" i="13"/>
  <c r="CI59" i="13"/>
  <c r="CA59" i="13"/>
  <c r="BS59" i="13"/>
  <c r="BK59" i="13"/>
  <c r="BC59" i="13"/>
  <c r="AU59" i="13"/>
  <c r="AM59" i="13"/>
  <c r="AE59" i="13"/>
  <c r="W59" i="13"/>
  <c r="O59" i="13"/>
  <c r="G59" i="13"/>
  <c r="CL59" i="13"/>
  <c r="CH59" i="13"/>
  <c r="CD59" i="13"/>
  <c r="BV59" i="13"/>
  <c r="BR59" i="13"/>
  <c r="BN59" i="13"/>
  <c r="BJ59" i="13"/>
  <c r="BF59" i="13"/>
  <c r="BB59" i="13"/>
  <c r="AX59" i="13"/>
  <c r="AP59" i="13"/>
  <c r="AL59" i="13"/>
  <c r="AH59" i="13"/>
  <c r="AD59" i="13"/>
  <c r="Z59" i="13"/>
  <c r="V59" i="13"/>
  <c r="R59" i="13"/>
  <c r="N59" i="13"/>
  <c r="J59" i="13"/>
  <c r="CC59" i="13"/>
  <c r="BM59" i="13"/>
  <c r="AW59" i="13"/>
  <c r="AG59" i="13"/>
  <c r="Q59" i="13"/>
  <c r="CG59" i="13"/>
  <c r="BQ59" i="13"/>
  <c r="BA59" i="13"/>
  <c r="AK59" i="13"/>
  <c r="U59" i="13"/>
  <c r="E59" i="13"/>
  <c r="CE59" i="13"/>
  <c r="BW59" i="13"/>
  <c r="BO59" i="13"/>
  <c r="BG59" i="13"/>
  <c r="AY59" i="13"/>
  <c r="AQ59" i="13"/>
  <c r="AI59" i="13"/>
  <c r="AA59" i="13"/>
  <c r="S59" i="13"/>
  <c r="K59" i="13"/>
  <c r="C59" i="13"/>
  <c r="CJ59" i="13"/>
  <c r="CF59" i="13"/>
  <c r="CB59" i="13"/>
  <c r="BX59" i="13"/>
  <c r="BT59" i="13"/>
  <c r="BP59" i="13"/>
  <c r="BL59" i="13"/>
  <c r="BH59" i="13"/>
  <c r="BD59" i="13"/>
  <c r="AZ59" i="13"/>
  <c r="AV59" i="13"/>
  <c r="AR59" i="13"/>
  <c r="AN59" i="13"/>
  <c r="AJ59" i="13"/>
  <c r="AF59" i="13"/>
  <c r="AB59" i="13"/>
  <c r="X59" i="13"/>
  <c r="T59" i="13"/>
  <c r="P59" i="13"/>
  <c r="L59" i="13"/>
  <c r="H59" i="13"/>
  <c r="D59" i="13"/>
</calcChain>
</file>

<file path=xl/sharedStrings.xml><?xml version="1.0" encoding="utf-8"?>
<sst xmlns="http://schemas.openxmlformats.org/spreadsheetml/2006/main" count="533" uniqueCount="208">
  <si>
    <t>Eurostat</t>
  </si>
  <si>
    <t xml:space="preserve"> </t>
  </si>
  <si>
    <t>III</t>
  </si>
  <si>
    <t>I</t>
  </si>
  <si>
    <t>II</t>
  </si>
  <si>
    <t>IV</t>
  </si>
  <si>
    <t>Full description</t>
  </si>
  <si>
    <t>Unit</t>
  </si>
  <si>
    <t>Source</t>
  </si>
  <si>
    <t>Indicator</t>
  </si>
  <si>
    <t>Core inflation</t>
  </si>
  <si>
    <t>Average wage</t>
  </si>
  <si>
    <t>Unemployment rate</t>
  </si>
  <si>
    <t>Employment rate</t>
  </si>
  <si>
    <t>Vacancies</t>
  </si>
  <si>
    <t>Capacity utilization</t>
  </si>
  <si>
    <t>Demand in construction</t>
  </si>
  <si>
    <t>Demand in industry</t>
  </si>
  <si>
    <t>Demand in services</t>
  </si>
  <si>
    <t>Economic sentiment</t>
  </si>
  <si>
    <t>Construction survey: 'insufficient demand' as the main factor limiting building activity</t>
  </si>
  <si>
    <t>Industry survey: 'insufficient demand' as the main factor currently limiting production</t>
  </si>
  <si>
    <t>Services survey: 'insufficient demand' as the main factor currently limiting business</t>
  </si>
  <si>
    <t>Current level of capacity utilization in manufacturing industry</t>
  </si>
  <si>
    <t>HICP excluding energy, food, alcohol and tobacco</t>
  </si>
  <si>
    <t>Average monthly gross wages, average of economic activities</t>
  </si>
  <si>
    <t>Unemployment rate, population aged 15-74</t>
  </si>
  <si>
    <t>Employment rate, population aged 15-74</t>
  </si>
  <si>
    <t>Number of job vacancies, economic activities total</t>
  </si>
  <si>
    <t>Economic Sentiment Indicator, composite indicator made up of five sectoral confidence indicators</t>
  </si>
  <si>
    <t>%, seasonally adjusted</t>
  </si>
  <si>
    <t>% change y-o-y, quarter = 3 month average</t>
  </si>
  <si>
    <t>% change y-o-y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</si>
  <si>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</si>
  <si>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</si>
  <si>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</si>
  <si>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</si>
  <si>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</si>
  <si>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</si>
  <si>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</si>
  <si>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</si>
  <si>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</si>
  <si>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</si>
  <si>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</si>
  <si>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</si>
  <si>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</si>
  <si>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</si>
  <si>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</si>
  <si>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</si>
  <si>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</si>
  <si>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</si>
  <si>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</si>
  <si>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</si>
  <si>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</si>
  <si>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</si>
  <si>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</si>
  <si>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</si>
  <si>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</si>
  <si>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</si>
  <si>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</si>
  <si>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</si>
  <si>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</si>
  <si>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</si>
  <si>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</si>
  <si>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</si>
  <si>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</si>
  <si>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</si>
  <si>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</si>
  <si>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</si>
  <si>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</si>
  <si>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</si>
  <si>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</si>
  <si>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</si>
  <si>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</si>
  <si>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</si>
  <si>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</si>
  <si>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</si>
  <si>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</si>
  <si>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</si>
  <si>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</si>
  <si>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</si>
  <si>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</si>
  <si>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</si>
  <si>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</si>
  <si>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</si>
  <si>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</si>
  <si>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</si>
  <si>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</si>
  <si>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</si>
  <si>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</si>
  <si>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mean</t>
  </si>
  <si>
    <t>variance</t>
  </si>
  <si>
    <t>st. deviation</t>
  </si>
  <si>
    <t>Composite indicator</t>
  </si>
  <si>
    <t>Table 1</t>
  </si>
  <si>
    <t>Table 2</t>
  </si>
  <si>
    <t>Table 3</t>
  </si>
  <si>
    <t>Table 4</t>
  </si>
  <si>
    <t>Statistics Latvia</t>
  </si>
  <si>
    <t>Level, quarter = 3 month average</t>
  </si>
  <si>
    <t>2018Q2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</si>
  <si>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</si>
  <si>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</si>
  <si>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</si>
  <si>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</si>
  <si>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</si>
  <si>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</si>
  <si>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</si>
  <si>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</si>
  <si>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</si>
  <si>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</si>
  <si>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</si>
  <si>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</si>
  <si>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</si>
  <si>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</si>
  <si>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</si>
  <si>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</si>
  <si>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Direct source</t>
  </si>
  <si>
    <t>Pamatinflācija</t>
  </si>
  <si>
    <t>Vidējā alga</t>
  </si>
  <si>
    <t>Bezdarba līmenis</t>
  </si>
  <si>
    <t>Nodarbinātības līmenis</t>
  </si>
  <si>
    <t>Vakances</t>
  </si>
  <si>
    <t>Jaudu noslodze</t>
  </si>
  <si>
    <t>Ekonomikas sentiments</t>
  </si>
  <si>
    <t>Rādītājs</t>
  </si>
  <si>
    <t>n</t>
  </si>
  <si>
    <t>Tirdzniecības bilance</t>
  </si>
  <si>
    <t>Tekošā konta bilance</t>
  </si>
  <si>
    <t>Mājokļu cenas</t>
  </si>
  <si>
    <t>Trade balance</t>
  </si>
  <si>
    <t>Current account balance</t>
  </si>
  <si>
    <t>House price index</t>
  </si>
  <si>
    <t>Current account</t>
  </si>
  <si>
    <t>Total, at the end of each quarter</t>
  </si>
  <si>
    <t>2018Q3</t>
  </si>
  <si>
    <t>2018Q4</t>
  </si>
  <si>
    <t>% of employed to the total population of the same age group</t>
  </si>
  <si>
    <t>Pieprasījums būvniecības nozarē</t>
  </si>
  <si>
    <t>Pieprasījums apstrādes rūpniecības nozarē</t>
  </si>
  <si>
    <t>Pieprasījums pakalpojumu nozarēs</t>
  </si>
  <si>
    <t>% of enterprises, quarter = 3 month average</t>
  </si>
  <si>
    <t>% of enterprises, 4 quarters = 4 times a year</t>
  </si>
  <si>
    <t>Exports and imports by grouping of countries</t>
  </si>
  <si>
    <t>% of GDP, seasonally unadjusted</t>
  </si>
  <si>
    <t>% of active population, seasonally adjusted</t>
  </si>
  <si>
    <t>Bank of Latvia</t>
  </si>
  <si>
    <t>https://statdb.bank.lv/lb/Data.aspx?id=200</t>
  </si>
  <si>
    <t>House price</t>
  </si>
  <si>
    <t>Value of loans granted to the non-financial residents</t>
  </si>
  <si>
    <t>https://statdb.bank.lv/lb/Data.aspx?id=224</t>
  </si>
  <si>
    <t>Credits (non-financial residents)</t>
  </si>
  <si>
    <t>coef.</t>
  </si>
  <si>
    <t>Credit (non-financial residents)</t>
  </si>
  <si>
    <t>Kreditēšana (nefinanšu rezidenti)</t>
  </si>
  <si>
    <t>Instructions</t>
  </si>
  <si>
    <t>Instrukcija</t>
  </si>
  <si>
    <t xml:space="preserve">1. Datu sērijām tiek aprēķināta vidējā vērtība, dispersija un </t>
  </si>
  <si>
    <t>standartnovirze.</t>
  </si>
  <si>
    <t xml:space="preserve">2. Dati tiek normalizēti, atņemot vidējo vērtību un dalot ar </t>
  </si>
  <si>
    <t>3. Izmantojot nosacīto formatējumu, datu lauki tiek iekrāsoti,</t>
  </si>
  <si>
    <t>no mazākās līdz augstākai vērtībai ap ilgtermiņa vidējo.</t>
  </si>
  <si>
    <t xml:space="preserve">1. Calculate the mean, variance, and standard deviation of </t>
  </si>
  <si>
    <t>each data series.</t>
  </si>
  <si>
    <t>2. Normalise the data by substracting the mean and dividing</t>
  </si>
  <si>
    <t>standartnovirzi (4.tabula).</t>
  </si>
  <si>
    <t>by standard deviation (Table 4).</t>
  </si>
  <si>
    <t>3. Use Conditional Formating → New rule → 3-Color Scale from</t>
  </si>
  <si>
    <t>lowest to highest value to color the cells.</t>
  </si>
  <si>
    <t>2019Q1</t>
  </si>
  <si>
    <t>2019Q2</t>
  </si>
  <si>
    <t>2019Q3</t>
  </si>
  <si>
    <t>2019Q4</t>
  </si>
  <si>
    <t>2020Q1</t>
  </si>
  <si>
    <t>2020Q3</t>
  </si>
  <si>
    <t>2020Q2</t>
  </si>
  <si>
    <t>2020Q4</t>
  </si>
  <si>
    <t>Strādājošo mēneša vidējā darba samaksa un mediāna - Bruto/ Neto, Sektors, Rādītāji, Eiro, pārmaiņas un Laika periods. (stat.gov.lv)</t>
  </si>
  <si>
    <t>Nodarbinātie un nodarbinātības līmenis pa vecuma grupām un pēc dzimuma | Oficiālās statistikas portāls</t>
  </si>
  <si>
    <t>Brīvās darbvietas pa darbības veidiem ceturkšņa beigās | Oficiālās statistikas portāls</t>
  </si>
  <si>
    <t>Saimniecisko darbību ierobežojošie faktori būvniecībā pēc darbības veida (procentos no apsekoto uzņēmumu skaita) - Ierobežojošie faktori, Darbības veids (NACE 2.red.) un Laika periods. (stat.gov.lv)</t>
  </si>
  <si>
    <t>Ražošanu ierobežojošie faktori apstrādes rūpniecībā pa uzņēmumu lieluma grupām un pēc ražošanas pamatgrupējuma (procentos no apsekoto uzņēmumu skaita) - Ierobežojošie faktori, Uzņēmumu lieluma grupa un ražošanas pamatgrupējums un Laika periods. (stat.gov.lv)</t>
  </si>
  <si>
    <t>Saimniecisko darbību ierobežojošie faktori pakalpojumu sektorā (procentos no apsekoto uzņēmumu skaita) | Oficiālās statistikas portāls</t>
  </si>
  <si>
    <t>Ekonomikas sentimenta rādītājs (ilgtermiņa vidējais = 100) - Laika periods. (stat.gov.lv)</t>
  </si>
  <si>
    <t>Iekšzemes kopprodukta izlietojums (tūkst. eiro) - Koriģēšana, Vērtības, Rādītāji un Laika periods. (stat.gov.lv)</t>
  </si>
  <si>
    <t>https://stat.gov.lv/lv/statistikas-temas/tirdznieciba-pakalpojumi/areja-tirdznieciba/tabulas/atd100c-eksports-un-imports</t>
  </si>
  <si>
    <t>Mājokļa cenu indekss un pārmaiņas - Grupa, Rādītāji un Laika periods. (stat.gov.lv)</t>
  </si>
  <si>
    <t>2021Q1</t>
  </si>
  <si>
    <t>2021Q2</t>
  </si>
  <si>
    <t>2021Q3</t>
  </si>
  <si>
    <t>2021Q4</t>
  </si>
  <si>
    <t>Saliktais siltumkartes indekss</t>
  </si>
  <si>
    <t>Saliktais siltuma indikators</t>
  </si>
  <si>
    <t>Indikators</t>
  </si>
  <si>
    <t>2022Q1</t>
  </si>
  <si>
    <t>2022Q2</t>
  </si>
  <si>
    <t>Statistics | Eurostat (europa.eu)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</si>
  <si>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</si>
  <si>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</si>
  <si>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</si>
  <si>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</si>
  <si>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</si>
  <si>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</si>
  <si>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</si>
  <si>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</si>
  <si>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t>2024Q3</t>
  </si>
  <si>
    <t>Latvijas ekonomikas cikla siltuma karte, 2000 -2024 (q3)</t>
  </si>
  <si>
    <t>Lativan economy cycle heatmap, 2000-2024 (q3)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</si>
</sst>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0.0"/>
    <numFmt numFmtId="165" formatCode="#,##0.0"/>
    <numFmt numFmtId="166" formatCode=";;;"/>
    <numFmt numFmtId="167" formatCode="0.000"/>
    <numFmt numFmtId="168" formatCode="0.0000"/>
    <numFmt numFmtId="169" formatCode="_-* #,##0.000_-;\-* #,##0.000_-;_-* &quot;-&quot;??_-;_-@_-"/>
    <numFmt numFmtId="170" formatCode="_-* #,##0.0_-;\-* #,##0.0_-;_-* &quot;-&quot;??_-;_-@_-"/>
    <numFmt numFmtId="171" formatCode="#,##0.##########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sz val="10.5"/>
      <color theme="0" tint="-0.499984740745262"/>
      <name val="Calibri"/>
      <family val="2"/>
      <charset val="186"/>
      <scheme val="minor"/>
    </font>
    <font>
      <b/>
      <sz val="10.5"/>
      <color rgb="FF0070C0"/>
      <name val="Calibri"/>
      <family val="2"/>
      <charset val="186"/>
      <scheme val="minor"/>
    </font>
    <font>
      <i/>
      <sz val="10.5"/>
      <color theme="1"/>
      <name val="Calibri"/>
      <family val="2"/>
      <scheme val="minor"/>
    </font>
    <font>
      <sz val="10.5"/>
      <color theme="0" tint="-0.499984740745262"/>
      <name val="Calibri"/>
      <family val="2"/>
      <scheme val="minor"/>
    </font>
    <font>
      <sz val="10.5"/>
      <color rgb="FFFF0000"/>
      <name val="Calibri"/>
      <family val="2"/>
      <scheme val="minor"/>
    </font>
    <font>
      <sz val="10.5"/>
      <color rgb="FF0070C0"/>
      <name val="Calibri"/>
      <family val="2"/>
      <scheme val="minor"/>
    </font>
    <font>
      <sz val="10.5"/>
      <color rgb="FF0070C0"/>
      <name val="Calibri"/>
      <family val="2"/>
      <charset val="186"/>
      <scheme val="minor"/>
    </font>
    <font>
      <i/>
      <sz val="10.5"/>
      <color rgb="FFFF0000"/>
      <name val="Calibri"/>
      <family val="2"/>
      <charset val="186"/>
      <scheme val="minor"/>
    </font>
    <font>
      <b/>
      <sz val="10.5"/>
      <color theme="1"/>
      <name val="Calibri"/>
      <family val="2"/>
      <charset val="186"/>
      <scheme val="minor"/>
    </font>
    <font>
      <u/>
      <sz val="11"/>
      <color theme="10"/>
      <name val="Calibri"/>
      <family val="2"/>
      <scheme val="minor"/>
    </font>
    <font>
      <sz val="10.5"/>
      <name val="Calibri"/>
      <family val="2"/>
      <charset val="186"/>
      <scheme val="minor"/>
    </font>
    <font>
      <b/>
      <sz val="10.5"/>
      <color theme="1"/>
      <name val="Calibri"/>
      <family val="2"/>
      <scheme val="minor"/>
    </font>
    <font>
      <b/>
      <sz val="10.5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186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i/>
      <sz val="10.5"/>
      <color theme="1"/>
      <name val="Calibri"/>
      <family val="2"/>
      <charset val="186"/>
      <scheme val="minor"/>
    </font>
    <font>
      <i/>
      <sz val="10.5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i/>
      <sz val="10.5"/>
      <color theme="0" tint="-0.499984740745262"/>
      <name val="Calibri"/>
      <family val="2"/>
      <charset val="186"/>
      <scheme val="minor"/>
    </font>
    <font>
      <sz val="11"/>
      <name val="Arial"/>
      <family val="2"/>
      <charset val="186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  <charset val="186"/>
    </font>
    <font>
      <sz val="10"/>
      <name val="Arial"/>
      <family val="2"/>
    </font>
    <font>
      <b/>
      <sz val="10"/>
      <color theme="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3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6" fillId="0" borderId="0"/>
    <xf numFmtId="43" fontId="27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6" fillId="2" borderId="0" xfId="0" applyFont="1" applyFill="1" applyAlignment="1">
      <alignment horizontal="center"/>
    </xf>
    <xf numFmtId="0" fontId="12" fillId="4" borderId="1" xfId="0" applyFont="1" applyFill="1" applyBorder="1"/>
    <xf numFmtId="0" fontId="2" fillId="2" borderId="0" xfId="0" applyFont="1" applyFill="1"/>
    <xf numFmtId="0" fontId="3" fillId="2" borderId="0" xfId="0" applyFont="1" applyFill="1"/>
    <xf numFmtId="0" fontId="13" fillId="2" borderId="0" xfId="2" applyFill="1"/>
    <xf numFmtId="0" fontId="0" fillId="4" borderId="1" xfId="0" applyFill="1" applyBorder="1"/>
    <xf numFmtId="0" fontId="2" fillId="5" borderId="0" xfId="0" applyFont="1" applyFill="1"/>
    <xf numFmtId="0" fontId="13" fillId="5" borderId="0" xfId="2" applyFill="1"/>
    <xf numFmtId="0" fontId="0" fillId="2" borderId="0" xfId="0" applyFill="1"/>
    <xf numFmtId="0" fontId="3" fillId="5" borderId="0" xfId="0" applyFont="1" applyFill="1"/>
    <xf numFmtId="0" fontId="0" fillId="5" borderId="0" xfId="0" applyFill="1"/>
    <xf numFmtId="0" fontId="4" fillId="5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5" fillId="5" borderId="0" xfId="0" applyFont="1" applyFill="1"/>
    <xf numFmtId="164" fontId="2" fillId="5" borderId="0" xfId="0" applyNumberFormat="1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15" fillId="5" borderId="0" xfId="0" applyFont="1" applyFill="1"/>
    <xf numFmtId="164" fontId="7" fillId="5" borderId="0" xfId="0" applyNumberFormat="1" applyFont="1" applyFill="1" applyAlignment="1">
      <alignment horizontal="center"/>
    </xf>
    <xf numFmtId="1" fontId="7" fillId="5" borderId="0" xfId="0" applyNumberFormat="1" applyFont="1" applyFill="1" applyAlignment="1">
      <alignment horizontal="center"/>
    </xf>
    <xf numFmtId="0" fontId="11" fillId="5" borderId="0" xfId="0" applyFont="1" applyFill="1"/>
    <xf numFmtId="0" fontId="9" fillId="5" borderId="0" xfId="0" applyFont="1" applyFill="1"/>
    <xf numFmtId="0" fontId="10" fillId="5" borderId="0" xfId="0" applyFont="1" applyFill="1"/>
    <xf numFmtId="0" fontId="12" fillId="5" borderId="0" xfId="0" applyFont="1" applyFill="1"/>
    <xf numFmtId="2" fontId="2" fillId="5" borderId="0" xfId="0" applyNumberFormat="1" applyFont="1" applyFill="1" applyAlignment="1">
      <alignment horizontal="center"/>
    </xf>
    <xf numFmtId="0" fontId="11" fillId="5" borderId="0" xfId="0" applyFont="1" applyFill="1" applyAlignment="1">
      <alignment horizontal="right"/>
    </xf>
    <xf numFmtId="0" fontId="6" fillId="5" borderId="0" xfId="0" applyFont="1" applyFill="1" applyAlignment="1">
      <alignment horizontal="right"/>
    </xf>
    <xf numFmtId="0" fontId="8" fillId="5" borderId="0" xfId="0" applyFont="1" applyFill="1"/>
    <xf numFmtId="0" fontId="7" fillId="5" borderId="0" xfId="0" applyFont="1" applyFill="1"/>
    <xf numFmtId="0" fontId="16" fillId="3" borderId="0" xfId="0" applyFont="1" applyFill="1"/>
    <xf numFmtId="0" fontId="17" fillId="5" borderId="0" xfId="0" applyFont="1" applyFill="1"/>
    <xf numFmtId="166" fontId="17" fillId="5" borderId="0" xfId="0" applyNumberFormat="1" applyFont="1" applyFill="1" applyAlignment="1">
      <alignment horizontal="center"/>
    </xf>
    <xf numFmtId="0" fontId="18" fillId="5" borderId="0" xfId="0" applyFont="1" applyFill="1"/>
    <xf numFmtId="164" fontId="19" fillId="6" borderId="0" xfId="3" applyNumberFormat="1" applyAlignment="1">
      <alignment horizontal="center"/>
    </xf>
    <xf numFmtId="1" fontId="19" fillId="6" borderId="0" xfId="3" applyNumberFormat="1" applyAlignment="1">
      <alignment horizontal="center"/>
    </xf>
    <xf numFmtId="1" fontId="19" fillId="6" borderId="0" xfId="3" applyNumberFormat="1" applyAlignment="1">
      <alignment horizontal="right"/>
    </xf>
    <xf numFmtId="164" fontId="2" fillId="5" borderId="0" xfId="0" applyNumberFormat="1" applyFont="1" applyFill="1"/>
    <xf numFmtId="168" fontId="2" fillId="5" borderId="0" xfId="0" applyNumberFormat="1" applyFont="1" applyFill="1" applyAlignment="1">
      <alignment horizontal="center"/>
    </xf>
    <xf numFmtId="164" fontId="2" fillId="5" borderId="0" xfId="0" applyNumberFormat="1" applyFont="1" applyFill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13" fillId="0" borderId="0" xfId="2"/>
    <xf numFmtId="0" fontId="13" fillId="0" borderId="0" xfId="2" applyFill="1" applyProtection="1"/>
    <xf numFmtId="1" fontId="2" fillId="5" borderId="0" xfId="0" applyNumberFormat="1" applyFont="1" applyFill="1"/>
    <xf numFmtId="165" fontId="2" fillId="0" borderId="0" xfId="0" applyNumberFormat="1" applyFont="1"/>
    <xf numFmtId="164" fontId="2" fillId="0" borderId="0" xfId="0" applyNumberFormat="1" applyFont="1"/>
    <xf numFmtId="0" fontId="16" fillId="0" borderId="0" xfId="0" applyFont="1"/>
    <xf numFmtId="167" fontId="2" fillId="5" borderId="0" xfId="0" applyNumberFormat="1" applyFont="1" applyFill="1" applyAlignment="1">
      <alignment horizontal="center"/>
    </xf>
    <xf numFmtId="3" fontId="2" fillId="0" borderId="0" xfId="0" applyNumberFormat="1" applyFont="1"/>
    <xf numFmtId="166" fontId="2" fillId="5" borderId="2" xfId="0" applyNumberFormat="1" applyFont="1" applyFill="1" applyBorder="1" applyAlignment="1">
      <alignment horizontal="center"/>
    </xf>
    <xf numFmtId="164" fontId="2" fillId="5" borderId="2" xfId="0" applyNumberFormat="1" applyFont="1" applyFill="1" applyBorder="1" applyAlignment="1">
      <alignment horizontal="center"/>
    </xf>
    <xf numFmtId="0" fontId="3" fillId="0" borderId="0" xfId="0" applyFont="1"/>
    <xf numFmtId="0" fontId="21" fillId="5" borderId="0" xfId="0" applyFont="1" applyFill="1"/>
    <xf numFmtId="0" fontId="22" fillId="5" borderId="0" xfId="0" applyFont="1" applyFill="1"/>
    <xf numFmtId="0" fontId="23" fillId="5" borderId="0" xfId="0" applyFont="1" applyFill="1"/>
    <xf numFmtId="0" fontId="24" fillId="5" borderId="0" xfId="0" applyFont="1" applyFill="1"/>
    <xf numFmtId="0" fontId="23" fillId="5" borderId="2" xfId="0" applyFont="1" applyFill="1" applyBorder="1"/>
    <xf numFmtId="0" fontId="25" fillId="5" borderId="0" xfId="0" applyFont="1" applyFill="1"/>
    <xf numFmtId="164" fontId="0" fillId="0" borderId="0" xfId="0" applyNumberFormat="1"/>
    <xf numFmtId="169" fontId="2" fillId="0" borderId="0" xfId="5" applyNumberFormat="1" applyFont="1"/>
    <xf numFmtId="0" fontId="21" fillId="0" borderId="0" xfId="0" applyFont="1"/>
    <xf numFmtId="1" fontId="19" fillId="0" borderId="0" xfId="3" applyNumberFormat="1" applyFill="1" applyAlignment="1">
      <alignment horizontal="right"/>
    </xf>
    <xf numFmtId="16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65" fontId="3" fillId="0" borderId="0" xfId="0" applyNumberFormat="1" applyFont="1" applyAlignment="1">
      <alignment horizontal="left" vertical="center"/>
    </xf>
    <xf numFmtId="0" fontId="17" fillId="5" borderId="0" xfId="0" applyFont="1" applyFill="1" applyAlignment="1">
      <alignment horizontal="center"/>
    </xf>
    <xf numFmtId="2" fontId="2" fillId="5" borderId="0" xfId="0" applyNumberFormat="1" applyFont="1" applyFill="1"/>
    <xf numFmtId="164" fontId="3" fillId="5" borderId="0" xfId="0" applyNumberFormat="1" applyFont="1" applyFill="1" applyAlignment="1">
      <alignment horizontal="center" vertical="center"/>
    </xf>
    <xf numFmtId="164" fontId="3" fillId="5" borderId="0" xfId="0" applyNumberFormat="1" applyFont="1" applyFill="1" applyAlignment="1">
      <alignment horizontal="center"/>
    </xf>
    <xf numFmtId="0" fontId="22" fillId="5" borderId="3" xfId="0" applyFont="1" applyFill="1" applyBorder="1"/>
    <xf numFmtId="0" fontId="23" fillId="5" borderId="3" xfId="0" applyFont="1" applyFill="1" applyBorder="1"/>
    <xf numFmtId="0" fontId="23" fillId="5" borderId="4" xfId="0" applyFont="1" applyFill="1" applyBorder="1"/>
    <xf numFmtId="0" fontId="18" fillId="5" borderId="3" xfId="0" applyFont="1" applyFill="1" applyBorder="1"/>
    <xf numFmtId="0" fontId="17" fillId="5" borderId="3" xfId="0" applyFont="1" applyFill="1" applyBorder="1"/>
    <xf numFmtId="170" fontId="2" fillId="0" borderId="0" xfId="5" applyNumberFormat="1" applyFont="1" applyFill="1"/>
    <xf numFmtId="170" fontId="2" fillId="0" borderId="0" xfId="0" applyNumberFormat="1" applyFont="1"/>
    <xf numFmtId="164" fontId="14" fillId="0" borderId="0" xfId="0" applyNumberFormat="1" applyFont="1" applyAlignment="1">
      <alignment horizontal="left" vertical="center"/>
    </xf>
    <xf numFmtId="166" fontId="2" fillId="5" borderId="0" xfId="0" applyNumberFormat="1" applyFont="1" applyFill="1" applyAlignment="1">
      <alignment horizontal="center"/>
    </xf>
    <xf numFmtId="166" fontId="2" fillId="5" borderId="0" xfId="0" applyNumberFormat="1" applyFont="1" applyFill="1"/>
    <xf numFmtId="0" fontId="31" fillId="5" borderId="0" xfId="0" applyFont="1" applyFill="1"/>
    <xf numFmtId="1" fontId="2" fillId="5" borderId="0" xfId="0" applyNumberFormat="1" applyFont="1" applyFill="1" applyAlignment="1">
      <alignment horizontal="left"/>
    </xf>
    <xf numFmtId="1" fontId="17" fillId="5" borderId="0" xfId="0" applyNumberFormat="1" applyFont="1" applyFill="1" applyAlignment="1">
      <alignment horizontal="left"/>
    </xf>
    <xf numFmtId="0" fontId="17" fillId="5" borderId="0" xfId="0" applyFont="1" applyFill="1" applyAlignment="1">
      <alignment horizontal="left"/>
    </xf>
    <xf numFmtId="164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left"/>
    </xf>
    <xf numFmtId="1" fontId="28" fillId="0" borderId="0" xfId="0" applyNumberFormat="1" applyFont="1" applyFill="1" applyAlignment="1">
      <alignment horizontal="left"/>
    </xf>
    <xf numFmtId="164" fontId="3" fillId="0" borderId="0" xfId="0" applyNumberFormat="1" applyFont="1" applyFill="1"/>
    <xf numFmtId="0" fontId="3" fillId="0" borderId="0" xfId="0" applyFont="1" applyFill="1"/>
    <xf numFmtId="165" fontId="30" fillId="0" borderId="0" xfId="0" applyNumberFormat="1" applyFont="1" applyFill="1"/>
    <xf numFmtId="165" fontId="29" fillId="0" borderId="0" xfId="0" applyNumberFormat="1" applyFont="1" applyFill="1" applyAlignment="1">
      <alignment horizontal="right" vertical="center" shrinkToFit="1"/>
    </xf>
    <xf numFmtId="171" fontId="29" fillId="0" borderId="0" xfId="0" applyNumberFormat="1" applyFont="1" applyFill="1" applyAlignment="1">
      <alignment horizontal="right" vertical="center" shrinkToFit="1"/>
    </xf>
    <xf numFmtId="164" fontId="28" fillId="0" borderId="0" xfId="0" applyNumberFormat="1" applyFont="1" applyFill="1"/>
    <xf numFmtId="164" fontId="0" fillId="0" borderId="0" xfId="0" applyNumberFormat="1" applyFill="1"/>
    <xf numFmtId="0" fontId="0" fillId="0" borderId="0" xfId="0" applyFill="1"/>
    <xf numFmtId="0" fontId="28" fillId="0" borderId="0" xfId="0" applyFont="1" applyFill="1"/>
    <xf numFmtId="0" fontId="2" fillId="0" borderId="0" xfId="0" applyFont="1" applyFill="1"/>
  </cellXfs>
  <cellStyles count="6">
    <cellStyle name="Hipersaite" xfId="2" builtinId="8"/>
    <cellStyle name="Komats" xfId="5" builtinId="3"/>
    <cellStyle name="Labs" xfId="3" builtinId="26"/>
    <cellStyle name="Normaallaad 2" xfId="1" xr:uid="{00000000-0005-0000-0000-000003000000}"/>
    <cellStyle name="Parasts" xfId="0" builtinId="0"/>
    <cellStyle name="Parasts 2" xfId="4" xr:uid="{A07EC452-DB7B-411C-A643-E14A8DD22E38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00FF00"/>
      <color rgb="FFD96709"/>
      <color rgb="FFD80A0F"/>
      <color rgb="FFFEECE2"/>
      <color rgb="FFFF6600"/>
      <color rgb="FFFF944B"/>
      <color rgb="FFFFB27D"/>
      <color rgb="FFFFFFFF"/>
      <color rgb="FFFFFFCC"/>
      <color rgb="FF419D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ppsso.eurostat.ec.europa.eu/nui/submitViewTableAction.do" TargetMode="External"/><Relationship Id="rId13" Type="http://schemas.openxmlformats.org/officeDocument/2006/relationships/hyperlink" Target="http://data.csb.gov.lv/pxweb/en/ekfin/ekfin__PCI__isterm/PC070c.px/?rxid=6566fef6-07dc-4eff-a946-933dbfd593ce" TargetMode="External"/><Relationship Id="rId18" Type="http://schemas.openxmlformats.org/officeDocument/2006/relationships/hyperlink" Target="https://data.stat.gov.lv/pxweb/lv/OSP_PUB/START__EMP__DS__DSV/DSV010c?s=dsv010c&amp;" TargetMode="External"/><Relationship Id="rId26" Type="http://schemas.openxmlformats.org/officeDocument/2006/relationships/hyperlink" Target="https://data.stat.gov.lv/pxweb/lv/OSP_PUB/START__VEK__PC__PCI/PCI050c" TargetMode="External"/><Relationship Id="rId3" Type="http://schemas.openxmlformats.org/officeDocument/2006/relationships/hyperlink" Target="http://data1.csb.gov.lv/pxweb/lv/ekfin/ekfin__konjunkt__isterm/KR010m.px/?rxid=377d7f37-d756-4aed-8a3a-8dbe8a39c6ab" TargetMode="External"/><Relationship Id="rId21" Type="http://schemas.openxmlformats.org/officeDocument/2006/relationships/hyperlink" Target="https://data.stat.gov.lv/pxweb/lv/OSP_PUB/START__VEK__KR__KRB/KRB030m" TargetMode="External"/><Relationship Id="rId7" Type="http://schemas.openxmlformats.org/officeDocument/2006/relationships/hyperlink" Target="https://data1.csb.gov.lv/pxweb/en/ekfin/ekfin__konjunkt__isterm/KR120c.px/?rxid=4926f411-d9bf-4388-8501-8888ed08ea2b" TargetMode="External"/><Relationship Id="rId12" Type="http://schemas.openxmlformats.org/officeDocument/2006/relationships/hyperlink" Target="https://statdb.bank.lv/lb/Data.aspx?id=200" TargetMode="External"/><Relationship Id="rId17" Type="http://schemas.openxmlformats.org/officeDocument/2006/relationships/hyperlink" Target="https://statdb.bank.lv/lb/Data.aspx?id=200" TargetMode="External"/><Relationship Id="rId25" Type="http://schemas.openxmlformats.org/officeDocument/2006/relationships/hyperlink" Target="https://data.stat.gov.lv/pxweb/lv/OSP_PUB/START__VEK__IS__ISP/ISP050c" TargetMode="External"/><Relationship Id="rId2" Type="http://schemas.openxmlformats.org/officeDocument/2006/relationships/hyperlink" Target="https://data1.csb.gov.lv/pxweb/lv/sociala/sociala__aiznemtdv__isterm/JVS020c.px/table/tableViewLayout1/?rxid=736e27d8-4d7b-471d-97b5-6ac2a8510eeb" TargetMode="External"/><Relationship Id="rId16" Type="http://schemas.openxmlformats.org/officeDocument/2006/relationships/hyperlink" Target="https://statdb.bank.lv/lb/Data.aspx?id=224" TargetMode="External"/><Relationship Id="rId20" Type="http://schemas.openxmlformats.org/officeDocument/2006/relationships/hyperlink" Target="https://stat.gov.lv/lv/statistikas-temas/darbs/darbvietas-darbalaiks/tabulas/dvb010c-brivas-darbvietas-pa-darbibas-veidiem" TargetMode="External"/><Relationship Id="rId29" Type="http://schemas.openxmlformats.org/officeDocument/2006/relationships/hyperlink" Target="https://ec.europa.eu/eurostat/databrowser/view/EI_BSIN_Q_R2/default/table?lang=en" TargetMode="External"/><Relationship Id="rId1" Type="http://schemas.openxmlformats.org/officeDocument/2006/relationships/hyperlink" Target="https://www.csb.gov.lv/lv/statistika/statistikas-temas/socialie-procesi/darba-samaksa/tabulas/ds020c/stradajoso-menesa-videja-darba-samaksa-pa" TargetMode="External"/><Relationship Id="rId6" Type="http://schemas.openxmlformats.org/officeDocument/2006/relationships/hyperlink" Target="https://data1.csb.gov.lv/pxweb/en/ekfin/ekfin__konjunkt__isterm/KR050c.px/?rxid=4926f411-d9bf-4388-8501-8888ed08ea2b" TargetMode="External"/><Relationship Id="rId11" Type="http://schemas.openxmlformats.org/officeDocument/2006/relationships/hyperlink" Target="https://data1.csb.gov.lv/pxweb/en/atirdz/atirdz__atirdz__isterm/AT020c.px/" TargetMode="External"/><Relationship Id="rId24" Type="http://schemas.openxmlformats.org/officeDocument/2006/relationships/hyperlink" Target="https://data.stat.gov.lv/pxweb/lv/OSP_PUB/START__VEK__KR__KRE/KRE010m" TargetMode="External"/><Relationship Id="rId5" Type="http://schemas.openxmlformats.org/officeDocument/2006/relationships/hyperlink" Target="https://data1.csb.gov.lv/pxweb/en/ekfin/ekfin__konjunkt__isterm/KR090m.px/?rxid=4926f411-d9bf-4388-8501-8888ed08ea2b" TargetMode="External"/><Relationship Id="rId15" Type="http://schemas.openxmlformats.org/officeDocument/2006/relationships/hyperlink" Target="https://stat.gov.lv/lv/statistikas-temas/tirdznieciba-pakalpojumi/areja-tirdznieciba/tabulas/atd100c-eksports-un-imports" TargetMode="External"/><Relationship Id="rId23" Type="http://schemas.openxmlformats.org/officeDocument/2006/relationships/hyperlink" Target="https://stat.gov.lv/lv/statistikas-temas/valsts-ekonomika/konjunktura/tabulas/krp030m-saimniecisko-darbibu-ierobezojosie" TargetMode="External"/><Relationship Id="rId28" Type="http://schemas.openxmlformats.org/officeDocument/2006/relationships/hyperlink" Target="https://ec.europa.eu/eurostat/databrowser/view/UNE_RT_Q__custom_1182319/bookmark/table?lang=en&amp;bookmarkId=32e8b227-c9e8-44f4-b14a-4d1b4c412136" TargetMode="External"/><Relationship Id="rId10" Type="http://schemas.openxmlformats.org/officeDocument/2006/relationships/hyperlink" Target="https://data1.csb.gov.lv/pxweb/lv/sociala/sociala__nodarb__nodarb__isterm/NB050c.px/?rxid=ff27ca5d-8a31-4fd4-abcb-83f666f3c6f4" TargetMode="External"/><Relationship Id="rId19" Type="http://schemas.openxmlformats.org/officeDocument/2006/relationships/hyperlink" Target="https://stat.gov.lv/lv/statistikas-temas/darbs/nodarbinatiba/tabulas/nbl020c-nodarbinatie-un-nodarbinatibas-limenis-pa" TargetMode="External"/><Relationship Id="rId4" Type="http://schemas.openxmlformats.org/officeDocument/2006/relationships/hyperlink" Target="https://ec.europa.eu/eurostat/tgm/table.do?tab=table&amp;init=1&amp;language=en&amp;pcode=teibs070&amp;plugin=1" TargetMode="External"/><Relationship Id="rId9" Type="http://schemas.openxmlformats.org/officeDocument/2006/relationships/hyperlink" Target="http://appsso.eurostat.ec.europa.eu/nui/show.do?dataset=prc_hicp_manr&amp;lang=en" TargetMode="External"/><Relationship Id="rId14" Type="http://schemas.openxmlformats.org/officeDocument/2006/relationships/hyperlink" Target="https://statdb.bank.lv/lb/Data.aspx?id=224" TargetMode="External"/><Relationship Id="rId22" Type="http://schemas.openxmlformats.org/officeDocument/2006/relationships/hyperlink" Target="https://data.stat.gov.lv/pxweb/lv/OSP_PUB/START__VEK__KR__KRR/KRR050m?s=krr050m&amp;" TargetMode="External"/><Relationship Id="rId27" Type="http://schemas.openxmlformats.org/officeDocument/2006/relationships/hyperlink" Target="https://ec.europa.eu/eurostat/databrowser/view/PRC_HICP_MANR__custom_4394497/default/table?lang=en" TargetMode="External"/><Relationship Id="rId30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U30"/>
  <sheetViews>
    <sheetView zoomScale="70" zoomScaleNormal="70" workbookViewId="0">
      <selection activeCell="F17" sqref="F17"/>
    </sheetView>
  </sheetViews>
  <sheetFormatPr defaultColWidth="0" defaultRowHeight="15" zeroHeight="1" x14ac:dyDescent="0.25"/>
  <cols>
    <col min="1" max="1" width="33.140625" customWidth="1"/>
    <col min="2" max="2" width="20.140625" customWidth="1"/>
    <col min="3" max="3" width="79.42578125" customWidth="1"/>
    <col min="4" max="4" width="63.85546875" customWidth="1"/>
    <col min="5" max="5" width="33.28515625" hidden="1" customWidth="1"/>
    <col min="6" max="21" width="9.140625" customWidth="1"/>
    <col min="22" max="16384" width="9.140625" style="12" hidden="1"/>
  </cols>
  <sheetData>
    <row r="1" spans="1:21" x14ac:dyDescent="0.25">
      <c r="A1" s="8"/>
      <c r="B1" s="8"/>
      <c r="C1" s="8"/>
      <c r="D1" s="8"/>
      <c r="E1" s="8"/>
      <c r="F1" s="8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ht="15.75" thickBot="1" x14ac:dyDescent="0.3">
      <c r="A2" s="3" t="s">
        <v>125</v>
      </c>
      <c r="B2" s="3" t="s">
        <v>9</v>
      </c>
      <c r="C2" s="3" t="s">
        <v>6</v>
      </c>
      <c r="D2" s="3" t="s">
        <v>7</v>
      </c>
      <c r="E2" s="3" t="s">
        <v>8</v>
      </c>
      <c r="F2" s="3" t="s">
        <v>117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x14ac:dyDescent="0.25">
      <c r="A3" s="4" t="s">
        <v>119</v>
      </c>
      <c r="B3" s="4" t="s">
        <v>11</v>
      </c>
      <c r="C3" s="4" t="s">
        <v>25</v>
      </c>
      <c r="D3" s="4" t="s">
        <v>32</v>
      </c>
      <c r="E3" s="6" t="s">
        <v>98</v>
      </c>
      <c r="F3" s="41" t="s">
        <v>177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1" x14ac:dyDescent="0.25">
      <c r="A4" s="51" t="s">
        <v>120</v>
      </c>
      <c r="B4" s="1" t="s">
        <v>12</v>
      </c>
      <c r="C4" s="1" t="s">
        <v>26</v>
      </c>
      <c r="D4" s="1" t="s">
        <v>145</v>
      </c>
      <c r="E4" s="9" t="s">
        <v>0</v>
      </c>
      <c r="F4" s="41" t="s">
        <v>196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1" ht="14.25" customHeight="1" x14ac:dyDescent="0.25">
      <c r="A5" s="4" t="s">
        <v>121</v>
      </c>
      <c r="B5" s="4" t="s">
        <v>13</v>
      </c>
      <c r="C5" s="4" t="s">
        <v>27</v>
      </c>
      <c r="D5" s="4" t="s">
        <v>137</v>
      </c>
      <c r="E5" s="6" t="s">
        <v>98</v>
      </c>
      <c r="F5" s="42" t="s">
        <v>178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21" x14ac:dyDescent="0.25">
      <c r="A6" s="8" t="s">
        <v>122</v>
      </c>
      <c r="B6" s="11" t="s">
        <v>14</v>
      </c>
      <c r="C6" s="11" t="s">
        <v>28</v>
      </c>
      <c r="D6" s="11" t="s">
        <v>134</v>
      </c>
      <c r="E6" s="9" t="s">
        <v>98</v>
      </c>
      <c r="F6" s="41" t="s">
        <v>179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x14ac:dyDescent="0.25">
      <c r="A7" s="4" t="s">
        <v>123</v>
      </c>
      <c r="B7" s="4" t="s">
        <v>15</v>
      </c>
      <c r="C7" s="4" t="s">
        <v>23</v>
      </c>
      <c r="D7" s="4" t="s">
        <v>30</v>
      </c>
      <c r="E7" s="6" t="s">
        <v>0</v>
      </c>
      <c r="F7" s="41" t="s">
        <v>196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</row>
    <row r="8" spans="1:21" x14ac:dyDescent="0.25">
      <c r="A8" s="8" t="s">
        <v>138</v>
      </c>
      <c r="B8" s="8" t="s">
        <v>16</v>
      </c>
      <c r="C8" s="8" t="s">
        <v>20</v>
      </c>
      <c r="D8" s="8" t="s">
        <v>141</v>
      </c>
      <c r="E8" s="9" t="s">
        <v>98</v>
      </c>
      <c r="F8" s="41" t="s">
        <v>180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</row>
    <row r="9" spans="1:21" x14ac:dyDescent="0.25">
      <c r="A9" s="4" t="s">
        <v>139</v>
      </c>
      <c r="B9" s="4" t="s">
        <v>17</v>
      </c>
      <c r="C9" s="4" t="s">
        <v>21</v>
      </c>
      <c r="D9" s="4" t="s">
        <v>142</v>
      </c>
      <c r="E9" s="6" t="s">
        <v>98</v>
      </c>
      <c r="F9" s="41" t="s">
        <v>181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</row>
    <row r="10" spans="1:21" x14ac:dyDescent="0.25">
      <c r="A10" s="8" t="s">
        <v>140</v>
      </c>
      <c r="B10" s="8" t="s">
        <v>18</v>
      </c>
      <c r="C10" s="8" t="s">
        <v>22</v>
      </c>
      <c r="D10" s="8" t="s">
        <v>142</v>
      </c>
      <c r="E10" s="9" t="s">
        <v>98</v>
      </c>
      <c r="F10" s="42" t="s">
        <v>182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1" x14ac:dyDescent="0.25">
      <c r="A11" s="5" t="s">
        <v>124</v>
      </c>
      <c r="B11" s="5" t="s">
        <v>19</v>
      </c>
      <c r="C11" s="5" t="s">
        <v>29</v>
      </c>
      <c r="D11" s="5" t="s">
        <v>99</v>
      </c>
      <c r="E11" s="6" t="s">
        <v>98</v>
      </c>
      <c r="F11" s="41" t="s">
        <v>183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</row>
    <row r="12" spans="1:21" x14ac:dyDescent="0.25">
      <c r="A12" s="8" t="s">
        <v>154</v>
      </c>
      <c r="B12" s="8" t="s">
        <v>153</v>
      </c>
      <c r="C12" s="8" t="s">
        <v>149</v>
      </c>
      <c r="D12" s="8" t="s">
        <v>134</v>
      </c>
      <c r="E12" s="9" t="s">
        <v>146</v>
      </c>
      <c r="F12" s="9" t="s">
        <v>150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1:21" x14ac:dyDescent="0.25">
      <c r="A13" s="5" t="s">
        <v>127</v>
      </c>
      <c r="B13" s="5" t="s">
        <v>130</v>
      </c>
      <c r="C13" s="5" t="s">
        <v>143</v>
      </c>
      <c r="D13" s="5" t="s">
        <v>144</v>
      </c>
      <c r="E13" s="6" t="s">
        <v>98</v>
      </c>
      <c r="F13" s="41" t="s">
        <v>184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</row>
    <row r="14" spans="1:21" x14ac:dyDescent="0.25">
      <c r="A14" s="11"/>
      <c r="B14" s="4"/>
      <c r="C14" s="5"/>
      <c r="D14" s="5"/>
      <c r="E14" s="9"/>
      <c r="F14" s="6" t="s">
        <v>185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1:21" x14ac:dyDescent="0.25">
      <c r="A15" s="11" t="s">
        <v>128</v>
      </c>
      <c r="B15" s="11" t="s">
        <v>131</v>
      </c>
      <c r="C15" s="11" t="s">
        <v>133</v>
      </c>
      <c r="D15" s="11" t="s">
        <v>144</v>
      </c>
      <c r="E15" s="6" t="s">
        <v>146</v>
      </c>
      <c r="F15" s="9" t="s">
        <v>147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1:21" x14ac:dyDescent="0.25">
      <c r="A16" s="4" t="s">
        <v>118</v>
      </c>
      <c r="B16" s="4" t="s">
        <v>10</v>
      </c>
      <c r="C16" s="4" t="s">
        <v>24</v>
      </c>
      <c r="D16" s="4" t="s">
        <v>31</v>
      </c>
      <c r="E16" s="9" t="s">
        <v>0</v>
      </c>
      <c r="F16" s="41" t="s">
        <v>196</v>
      </c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</row>
    <row r="17" spans="1:21" x14ac:dyDescent="0.25">
      <c r="A17" s="8" t="s">
        <v>129</v>
      </c>
      <c r="B17" s="8" t="s">
        <v>132</v>
      </c>
      <c r="C17" s="8" t="s">
        <v>132</v>
      </c>
      <c r="D17" s="8" t="s">
        <v>32</v>
      </c>
      <c r="E17" s="6" t="s">
        <v>98</v>
      </c>
      <c r="F17" s="41" t="s">
        <v>186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</row>
    <row r="18" spans="1:21" hidden="1" x14ac:dyDescent="0.25">
      <c r="A18" s="1"/>
      <c r="F18" s="1"/>
    </row>
    <row r="19" spans="1:21" hidden="1" x14ac:dyDescent="0.25">
      <c r="A19" s="1"/>
      <c r="F19" s="1"/>
    </row>
    <row r="20" spans="1:21" hidden="1" x14ac:dyDescent="0.25">
      <c r="A20" s="1"/>
      <c r="F20" s="1"/>
    </row>
    <row r="21" spans="1:21" hidden="1" x14ac:dyDescent="0.25">
      <c r="A21" s="1"/>
      <c r="F21" s="1"/>
    </row>
    <row r="22" spans="1:21" hidden="1" x14ac:dyDescent="0.25">
      <c r="A22" s="1"/>
      <c r="F22" s="1"/>
    </row>
    <row r="30" spans="1:21" hidden="1" x14ac:dyDescent="0.25">
      <c r="C30" s="1"/>
    </row>
  </sheetData>
  <hyperlinks>
    <hyperlink ref="E3" r:id="rId1" xr:uid="{00000000-0004-0000-0000-000000000000}"/>
    <hyperlink ref="E6" r:id="rId2" xr:uid="{00000000-0004-0000-0000-000001000000}"/>
    <hyperlink ref="E11" r:id="rId3" xr:uid="{00000000-0004-0000-0000-000002000000}"/>
    <hyperlink ref="E7" r:id="rId4" xr:uid="{00000000-0004-0000-0000-000003000000}"/>
    <hyperlink ref="E8" r:id="rId5" xr:uid="{00000000-0004-0000-0000-000004000000}"/>
    <hyperlink ref="E9" r:id="rId6" xr:uid="{00000000-0004-0000-0000-000005000000}"/>
    <hyperlink ref="E10" r:id="rId7" xr:uid="{00000000-0004-0000-0000-000006000000}"/>
    <hyperlink ref="E4" r:id="rId8" xr:uid="{00000000-0004-0000-0000-000007000000}"/>
    <hyperlink ref="E16" r:id="rId9" xr:uid="{00000000-0004-0000-0000-000008000000}"/>
    <hyperlink ref="E5" r:id="rId10" xr:uid="{00000000-0004-0000-0000-000009000000}"/>
    <hyperlink ref="E13" r:id="rId11" xr:uid="{00000000-0004-0000-0000-00000A000000}"/>
    <hyperlink ref="E15" r:id="rId12" xr:uid="{00000000-0004-0000-0000-00000B000000}"/>
    <hyperlink ref="E17" r:id="rId13" xr:uid="{00000000-0004-0000-0000-00000C000000}"/>
    <hyperlink ref="E12" r:id="rId14" xr:uid="{00000000-0004-0000-0000-00000D000000}"/>
    <hyperlink ref="F14" r:id="rId15" xr:uid="{00000000-0004-0000-0000-00000F000000}"/>
    <hyperlink ref="F12" r:id="rId16" xr:uid="{00000000-0004-0000-0000-000011000000}"/>
    <hyperlink ref="F15" r:id="rId17" xr:uid="{00000000-0004-0000-0000-000017000000}"/>
    <hyperlink ref="F3" r:id="rId18" display="https://data.stat.gov.lv/pxweb/lv/OSP_PUB/START__EMP__DS__DSV/DSV010c?s=dsv010c&amp;" xr:uid="{D33A2DA7-C3A9-4177-A75C-6B97CDCFCFD5}"/>
    <hyperlink ref="F5" r:id="rId19" display="https://stat.gov.lv/lv/statistikas-temas/darbs/nodarbinatiba/tabulas/nbl020c-nodarbinatie-un-nodarbinatibas-limenis-pa" xr:uid="{041FD97A-1295-40E0-8502-11BC5798C822}"/>
    <hyperlink ref="F6" r:id="rId20" display="https://stat.gov.lv/lv/statistikas-temas/darbs/darbvietas-darbalaiks/tabulas/dvb010c-brivas-darbvietas-pa-darbibas-veidiem" xr:uid="{64880151-F47A-4F5F-8545-0607B9079890}"/>
    <hyperlink ref="F8" r:id="rId21" display="https://data.stat.gov.lv/pxweb/lv/OSP_PUB/START__VEK__KR__KRB/KRB030m" xr:uid="{96CB18A0-86CB-48C7-89AF-8A3194880C33}"/>
    <hyperlink ref="F9" r:id="rId22" display="https://data.stat.gov.lv/pxweb/lv/OSP_PUB/START__VEK__KR__KRR/KRR050m?s=krr050m&amp;" xr:uid="{7E8A68A1-3E62-443A-97FA-3D4E3CF039F8}"/>
    <hyperlink ref="F10" r:id="rId23" display="https://stat.gov.lv/lv/statistikas-temas/valsts-ekonomika/konjunktura/tabulas/krp030m-saimniecisko-darbibu-ierobezojosie" xr:uid="{A94439E0-DC2E-49F0-83E6-A27E87431A64}"/>
    <hyperlink ref="F11" r:id="rId24" display="https://data.stat.gov.lv/pxweb/lv/OSP_PUB/START__VEK__KR__KRE/KRE010m" xr:uid="{8F67DD31-6CBC-4656-BFDA-C2EB3A5008D0}"/>
    <hyperlink ref="F13" r:id="rId25" display="https://data.stat.gov.lv/pxweb/lv/OSP_PUB/START__VEK__IS__ISP/ISP050c" xr:uid="{89323140-1E0B-44FE-B3A5-1C917D6190FB}"/>
    <hyperlink ref="F17" r:id="rId26" display="https://data.stat.gov.lv/pxweb/lv/OSP_PUB/START__VEK__PC__PCI/PCI050c" xr:uid="{98666163-9CC3-4B9F-A90A-8ED9CBE59321}"/>
    <hyperlink ref="F16" r:id="rId27" display="https://ec.europa.eu/eurostat/databrowser/view/PRC_HICP_MANR__custom_4394497/default/table?lang=en" xr:uid="{28F78B08-D387-4D40-9924-863B276B6949}"/>
    <hyperlink ref="F4" r:id="rId28" display="https://ec.europa.eu/eurostat/databrowser/view/UNE_RT_Q__custom_1182319/bookmark/table?lang=en&amp;bookmarkId=32e8b227-c9e8-44f4-b14a-4d1b4c412136" xr:uid="{E61EC0EE-B9AC-4A4B-927E-03A45D3CCFBD}"/>
    <hyperlink ref="F7" r:id="rId29" display="https://ec.europa.eu/eurostat/databrowser/view/EI_BSIN_Q_R2/default/table?lang=en" xr:uid="{34A75341-B4E1-4246-BFDE-C756D6C920FB}"/>
  </hyperlinks>
  <pageMargins left="0.7" right="0.7" top="0.75" bottom="0.75" header="0.3" footer="0.3"/>
  <pageSetup paperSize="9" scale="30" orientation="landscape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4.9989318521683403E-2"/>
    <pageSetUpPr fitToPage="1"/>
  </sheetPr>
  <dimension ref="A1:DB119"/>
  <sheetViews>
    <sheetView showGridLines="0" view="pageBreakPreview" topLeftCell="A36" zoomScale="80" zoomScaleNormal="80" zoomScaleSheetLayoutView="80" workbookViewId="0">
      <pane xSplit="2" topLeftCell="C1" activePane="topRight" state="frozen"/>
      <selection pane="topRight" activeCell="BA3" sqref="BA3"/>
    </sheetView>
  </sheetViews>
  <sheetFormatPr defaultColWidth="0" defaultRowHeight="14.25" zeroHeight="1" x14ac:dyDescent="0.25"/>
  <cols>
    <col min="1" max="1" width="17.140625" style="8" customWidth="1"/>
    <col min="2" max="2" width="22.28515625" style="8" customWidth="1"/>
    <col min="3" max="30" width="11.7109375" style="8" customWidth="1"/>
    <col min="31" max="57" width="14.7109375" style="8" customWidth="1"/>
    <col min="58" max="58" width="10.7109375" style="8" customWidth="1"/>
    <col min="59" max="73" width="14.7109375" style="8" customWidth="1"/>
    <col min="74" max="74" width="9.28515625" style="8" customWidth="1"/>
    <col min="75" max="76" width="10.7109375" style="8" customWidth="1"/>
    <col min="77" max="77" width="14.7109375" style="8" customWidth="1"/>
    <col min="78" max="78" width="11.140625" style="8" customWidth="1"/>
    <col min="79" max="79" width="11.28515625" style="8" customWidth="1"/>
    <col min="80" max="80" width="12.140625" style="8" customWidth="1"/>
    <col min="81" max="83" width="11.140625" style="8" customWidth="1"/>
    <col min="84" max="101" width="13.5703125" style="8" customWidth="1"/>
    <col min="102" max="102" width="9.140625" style="8" customWidth="1"/>
    <col min="103" max="103" width="15" style="8" customWidth="1"/>
    <col min="104" max="105" width="9.140625" style="8" customWidth="1"/>
    <col min="106" max="16384" width="9.140625" style="8" hidden="1"/>
  </cols>
  <sheetData>
    <row r="1" spans="1:106" x14ac:dyDescent="0.25"/>
    <row r="2" spans="1:106" x14ac:dyDescent="0.25"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CC2" s="13"/>
      <c r="CD2" s="13"/>
      <c r="CE2" s="14"/>
    </row>
    <row r="3" spans="1:106" x14ac:dyDescent="0.25">
      <c r="B3" s="15" t="s">
        <v>94</v>
      </c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CE3" s="15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5" t="s">
        <v>95</v>
      </c>
    </row>
    <row r="4" spans="1:106" x14ac:dyDescent="0.25">
      <c r="A4" s="8" t="s">
        <v>193</v>
      </c>
      <c r="B4" s="1" t="s">
        <v>9</v>
      </c>
      <c r="C4" s="2" t="s">
        <v>101</v>
      </c>
      <c r="D4" s="2" t="s">
        <v>102</v>
      </c>
      <c r="E4" s="2" t="s">
        <v>103</v>
      </c>
      <c r="F4" s="2" t="s">
        <v>104</v>
      </c>
      <c r="G4" s="2" t="s">
        <v>105</v>
      </c>
      <c r="H4" s="2" t="s">
        <v>106</v>
      </c>
      <c r="I4" s="2" t="s">
        <v>107</v>
      </c>
      <c r="J4" s="2" t="s">
        <v>108</v>
      </c>
      <c r="K4" s="2" t="s">
        <v>109</v>
      </c>
      <c r="L4" s="2" t="s">
        <v>110</v>
      </c>
      <c r="M4" s="2" t="s">
        <v>111</v>
      </c>
      <c r="N4" s="2" t="s">
        <v>112</v>
      </c>
      <c r="O4" s="2" t="s">
        <v>113</v>
      </c>
      <c r="P4" s="2" t="s">
        <v>114</v>
      </c>
      <c r="Q4" s="2" t="s">
        <v>115</v>
      </c>
      <c r="R4" s="2" t="s">
        <v>116</v>
      </c>
      <c r="S4" s="2" t="s">
        <v>33</v>
      </c>
      <c r="T4" s="2" t="s">
        <v>34</v>
      </c>
      <c r="U4" s="2" t="s">
        <v>35</v>
      </c>
      <c r="V4" s="2" t="s">
        <v>36</v>
      </c>
      <c r="W4" s="2" t="s">
        <v>37</v>
      </c>
      <c r="X4" s="2" t="s">
        <v>38</v>
      </c>
      <c r="Y4" s="2" t="s">
        <v>39</v>
      </c>
      <c r="Z4" s="2" t="s">
        <v>40</v>
      </c>
      <c r="AA4" s="2" t="s">
        <v>41</v>
      </c>
      <c r="AB4" s="2" t="s">
        <v>42</v>
      </c>
      <c r="AC4" s="2" t="s">
        <v>43</v>
      </c>
      <c r="AD4" s="2" t="s">
        <v>44</v>
      </c>
      <c r="AE4" s="2" t="s">
        <v>45</v>
      </c>
      <c r="AF4" s="2" t="s">
        <v>46</v>
      </c>
      <c r="AG4" s="2" t="s">
        <v>47</v>
      </c>
      <c r="AH4" s="2" t="s">
        <v>48</v>
      </c>
      <c r="AI4" s="2" t="s">
        <v>49</v>
      </c>
      <c r="AJ4" s="2" t="s">
        <v>50</v>
      </c>
      <c r="AK4" s="2" t="s">
        <v>51</v>
      </c>
      <c r="AL4" s="2" t="s">
        <v>52</v>
      </c>
      <c r="AM4" s="2" t="s">
        <v>53</v>
      </c>
      <c r="AN4" s="2" t="s">
        <v>54</v>
      </c>
      <c r="AO4" s="2" t="s">
        <v>55</v>
      </c>
      <c r="AP4" s="2" t="s">
        <v>56</v>
      </c>
      <c r="AQ4" s="2" t="s">
        <v>57</v>
      </c>
      <c r="AR4" s="2" t="s">
        <v>58</v>
      </c>
      <c r="AS4" s="2" t="s">
        <v>59</v>
      </c>
      <c r="AT4" s="2" t="s">
        <v>60</v>
      </c>
      <c r="AU4" s="2" t="s">
        <v>61</v>
      </c>
      <c r="AV4" s="2" t="s">
        <v>62</v>
      </c>
      <c r="AW4" s="2" t="s">
        <v>63</v>
      </c>
      <c r="AX4" s="2" t="s">
        <v>64</v>
      </c>
      <c r="AY4" s="2" t="s">
        <v>65</v>
      </c>
      <c r="AZ4" s="2" t="s">
        <v>66</v>
      </c>
      <c r="BA4" s="2" t="s">
        <v>67</v>
      </c>
      <c r="BB4" s="2" t="s">
        <v>68</v>
      </c>
      <c r="BC4" s="2" t="s">
        <v>69</v>
      </c>
      <c r="BD4" s="2" t="s">
        <v>70</v>
      </c>
      <c r="BE4" s="2" t="s">
        <v>71</v>
      </c>
      <c r="BF4" s="2" t="s">
        <v>72</v>
      </c>
      <c r="BG4" s="2" t="s">
        <v>73</v>
      </c>
      <c r="BH4" s="2" t="s">
        <v>74</v>
      </c>
      <c r="BI4" s="2" t="s">
        <v>75</v>
      </c>
      <c r="BJ4" s="2" t="s">
        <v>76</v>
      </c>
      <c r="BK4" s="2" t="s">
        <v>77</v>
      </c>
      <c r="BL4" s="2" t="s">
        <v>78</v>
      </c>
      <c r="BM4" s="2" t="s">
        <v>79</v>
      </c>
      <c r="BN4" s="2" t="s">
        <v>80</v>
      </c>
      <c r="BO4" s="2" t="s">
        <v>81</v>
      </c>
      <c r="BP4" s="2" t="s">
        <v>82</v>
      </c>
      <c r="BQ4" s="2" t="s">
        <v>83</v>
      </c>
      <c r="BR4" s="2" t="s">
        <v>84</v>
      </c>
      <c r="BS4" s="2" t="s">
        <v>85</v>
      </c>
      <c r="BT4" s="2" t="s">
        <v>86</v>
      </c>
      <c r="BU4" s="2" t="s">
        <v>87</v>
      </c>
      <c r="BV4" s="2" t="s">
        <v>88</v>
      </c>
      <c r="BW4" s="2" t="s">
        <v>89</v>
      </c>
      <c r="BX4" s="2" t="s">
        <v>100</v>
      </c>
      <c r="BY4" s="2" t="s">
        <v>135</v>
      </c>
      <c r="BZ4" s="2" t="s">
        <v>136</v>
      </c>
      <c r="CA4" s="2" t="s">
        <v>169</v>
      </c>
      <c r="CB4" s="2" t="s">
        <v>170</v>
      </c>
      <c r="CC4" s="2" t="s">
        <v>171</v>
      </c>
      <c r="CD4" s="2" t="s">
        <v>172</v>
      </c>
      <c r="CE4" s="2" t="s">
        <v>173</v>
      </c>
      <c r="CF4" s="2" t="s">
        <v>175</v>
      </c>
      <c r="CG4" s="2" t="s">
        <v>174</v>
      </c>
      <c r="CH4" s="2" t="s">
        <v>176</v>
      </c>
      <c r="CI4" s="2" t="s">
        <v>187</v>
      </c>
      <c r="CJ4" s="2" t="s">
        <v>188</v>
      </c>
      <c r="CK4" s="2" t="s">
        <v>189</v>
      </c>
      <c r="CL4" s="2" t="s">
        <v>190</v>
      </c>
      <c r="CM4" s="2" t="s">
        <v>194</v>
      </c>
      <c r="CN4" s="2" t="s">
        <v>195</v>
      </c>
      <c r="CO4" s="2" t="s">
        <v>197</v>
      </c>
      <c r="CP4" s="2" t="s">
        <v>198</v>
      </c>
      <c r="CQ4" s="2" t="s">
        <v>199</v>
      </c>
      <c r="CR4" s="2" t="s">
        <v>200</v>
      </c>
      <c r="CS4" s="2" t="s">
        <v>201</v>
      </c>
      <c r="CT4" s="2" t="s">
        <v>202</v>
      </c>
      <c r="CU4" s="2" t="s">
        <v>203</v>
      </c>
      <c r="CV4" s="2" t="s">
        <v>204</v>
      </c>
      <c r="CW4" s="2" t="s">
        <v>205</v>
      </c>
      <c r="CX4" s="2" t="s">
        <v>90</v>
      </c>
      <c r="CY4" s="2" t="s">
        <v>91</v>
      </c>
      <c r="CZ4" s="2" t="s">
        <v>92</v>
      </c>
      <c r="DA4" s="2" t="s">
        <v>126</v>
      </c>
      <c r="DB4" s="30" t="s">
        <v>152</v>
      </c>
    </row>
    <row r="5" spans="1:106" ht="15" x14ac:dyDescent="0.25">
      <c r="A5" s="52" t="s">
        <v>119</v>
      </c>
      <c r="B5" s="83" t="s">
        <v>11</v>
      </c>
      <c r="C5" s="86">
        <v>6.9</v>
      </c>
      <c r="D5" s="86">
        <v>5.9</v>
      </c>
      <c r="E5" s="86">
        <v>5.6</v>
      </c>
      <c r="F5" s="86">
        <v>5.9</v>
      </c>
      <c r="G5" s="86">
        <v>4.9000000000000004</v>
      </c>
      <c r="H5" s="86">
        <v>4.5999999999999996</v>
      </c>
      <c r="I5" s="86">
        <v>8.1</v>
      </c>
      <c r="J5" s="86">
        <v>7.7</v>
      </c>
      <c r="K5" s="86">
        <v>8.4</v>
      </c>
      <c r="L5" s="86">
        <v>9.6</v>
      </c>
      <c r="M5" s="86">
        <v>7</v>
      </c>
      <c r="N5" s="86">
        <v>9.6999999999999993</v>
      </c>
      <c r="O5" s="86">
        <v>9.9</v>
      </c>
      <c r="P5" s="86">
        <v>12</v>
      </c>
      <c r="Q5" s="86">
        <v>12.2</v>
      </c>
      <c r="R5" s="86">
        <v>11.3</v>
      </c>
      <c r="S5" s="86">
        <v>10</v>
      </c>
      <c r="T5" s="86">
        <v>8.4</v>
      </c>
      <c r="U5" s="86">
        <v>8.1</v>
      </c>
      <c r="V5" s="86">
        <v>11.8</v>
      </c>
      <c r="W5" s="86">
        <v>15.8</v>
      </c>
      <c r="X5" s="86">
        <v>15.5</v>
      </c>
      <c r="Y5" s="86">
        <v>17.5</v>
      </c>
      <c r="Z5" s="86">
        <v>16.899999999999999</v>
      </c>
      <c r="AA5" s="86">
        <v>19.2</v>
      </c>
      <c r="AB5" s="86">
        <v>21.5</v>
      </c>
      <c r="AC5" s="86">
        <v>22.5</v>
      </c>
      <c r="AD5" s="86">
        <v>27.9</v>
      </c>
      <c r="AE5" s="86">
        <v>31.5</v>
      </c>
      <c r="AF5" s="86">
        <v>32.4</v>
      </c>
      <c r="AG5" s="86">
        <v>32.9</v>
      </c>
      <c r="AH5" s="86">
        <v>29.8</v>
      </c>
      <c r="AI5" s="86">
        <v>28.1</v>
      </c>
      <c r="AJ5" s="86">
        <v>23.8</v>
      </c>
      <c r="AK5" s="86">
        <v>20.5</v>
      </c>
      <c r="AL5" s="86">
        <v>12.1</v>
      </c>
      <c r="AM5" s="86">
        <v>3.7</v>
      </c>
      <c r="AN5" s="86">
        <v>-0.7</v>
      </c>
      <c r="AO5" s="86">
        <v>-6.4</v>
      </c>
      <c r="AP5" s="86">
        <v>-12.1</v>
      </c>
      <c r="AQ5" s="86">
        <v>-8.1999999999999993</v>
      </c>
      <c r="AR5" s="86">
        <v>-6.3</v>
      </c>
      <c r="AS5" s="86">
        <v>-1.8</v>
      </c>
      <c r="AT5" s="86">
        <v>3.4</v>
      </c>
      <c r="AU5" s="86">
        <v>4.3</v>
      </c>
      <c r="AV5" s="86">
        <v>4.4000000000000004</v>
      </c>
      <c r="AW5" s="86">
        <v>4.3</v>
      </c>
      <c r="AX5" s="86">
        <v>4.5</v>
      </c>
      <c r="AY5" s="86">
        <v>3.6</v>
      </c>
      <c r="AZ5" s="86">
        <v>3.8</v>
      </c>
      <c r="BA5" s="86">
        <v>3.5</v>
      </c>
      <c r="BB5" s="86">
        <v>4</v>
      </c>
      <c r="BC5" s="86">
        <v>3.8</v>
      </c>
      <c r="BD5" s="86">
        <v>4.5999999999999996</v>
      </c>
      <c r="BE5" s="86">
        <v>5.0999999999999996</v>
      </c>
      <c r="BF5" s="86">
        <v>4.8</v>
      </c>
      <c r="BG5" s="86">
        <v>7.4</v>
      </c>
      <c r="BH5" s="86">
        <v>6.5</v>
      </c>
      <c r="BI5" s="86">
        <v>7</v>
      </c>
      <c r="BJ5" s="86">
        <v>6.6</v>
      </c>
      <c r="BK5" s="86">
        <v>6.2</v>
      </c>
      <c r="BL5" s="86">
        <v>6.4</v>
      </c>
      <c r="BM5" s="86">
        <v>7.3</v>
      </c>
      <c r="BN5" s="86">
        <v>7.4</v>
      </c>
      <c r="BO5" s="86">
        <v>5.3</v>
      </c>
      <c r="BP5" s="86">
        <v>5.2</v>
      </c>
      <c r="BQ5" s="86">
        <v>3.8</v>
      </c>
      <c r="BR5" s="86">
        <v>5.9</v>
      </c>
      <c r="BS5" s="86">
        <v>7</v>
      </c>
      <c r="BT5" s="86">
        <v>8.6</v>
      </c>
      <c r="BU5" s="86">
        <v>8.3000000000000007</v>
      </c>
      <c r="BV5" s="86">
        <v>7.5</v>
      </c>
      <c r="BW5" s="86">
        <v>8.6999999999999993</v>
      </c>
      <c r="BX5" s="86">
        <v>8.5</v>
      </c>
      <c r="BY5" s="86">
        <v>8.1</v>
      </c>
      <c r="BZ5" s="86">
        <v>8.4</v>
      </c>
      <c r="CA5" s="86">
        <v>7.4</v>
      </c>
      <c r="CB5" s="86">
        <v>7.1</v>
      </c>
      <c r="CC5" s="86">
        <v>7.6</v>
      </c>
      <c r="CD5" s="86">
        <v>6.9</v>
      </c>
      <c r="CE5" s="86">
        <v>6.8</v>
      </c>
      <c r="CF5" s="86">
        <v>4.4000000000000004</v>
      </c>
      <c r="CG5" s="86">
        <v>7</v>
      </c>
      <c r="CH5" s="86">
        <v>6.7</v>
      </c>
      <c r="CI5" s="86">
        <v>10.1</v>
      </c>
      <c r="CJ5" s="86">
        <v>12</v>
      </c>
      <c r="CK5" s="87">
        <v>12.4</v>
      </c>
      <c r="CL5" s="87">
        <v>12.5</v>
      </c>
      <c r="CM5" s="87">
        <v>7.3</v>
      </c>
      <c r="CN5" s="87">
        <v>8.3000000000000007</v>
      </c>
      <c r="CO5" s="87">
        <v>6.4</v>
      </c>
      <c r="CP5" s="87">
        <v>8</v>
      </c>
      <c r="CQ5" s="87">
        <v>12.3</v>
      </c>
      <c r="CR5" s="87">
        <v>12</v>
      </c>
      <c r="CS5" s="87">
        <v>11.8</v>
      </c>
      <c r="CT5" s="87">
        <v>11.6</v>
      </c>
      <c r="CU5" s="87">
        <v>11</v>
      </c>
      <c r="CV5" s="87">
        <v>9.6</v>
      </c>
      <c r="CW5" s="87">
        <v>9.9</v>
      </c>
      <c r="CX5" s="34">
        <f t="shared" ref="CX5:CX18" si="0">AVERAGE(C5:CW5)</f>
        <v>9.1656565656565601</v>
      </c>
      <c r="CY5" s="34">
        <f t="shared" ref="CY5:CY18" si="1">SUM(C24:CW24)/(DA5-1)</f>
        <v>60.420441146155412</v>
      </c>
      <c r="CZ5" s="34">
        <f t="shared" ref="CZ5:CZ12" si="2">SQRT(CY5)</f>
        <v>7.7730586737882925</v>
      </c>
      <c r="DA5" s="34">
        <f t="shared" ref="DA5:DA18" si="3">COUNT(C5:CW5)</f>
        <v>99</v>
      </c>
      <c r="DB5" s="36">
        <v>1</v>
      </c>
    </row>
    <row r="6" spans="1:106" ht="15" x14ac:dyDescent="0.25">
      <c r="A6" s="52" t="s">
        <v>120</v>
      </c>
      <c r="B6" s="84" t="s">
        <v>12</v>
      </c>
      <c r="C6" s="88">
        <v>14.1</v>
      </c>
      <c r="D6" s="88">
        <v>14.4</v>
      </c>
      <c r="E6" s="88">
        <v>14.3</v>
      </c>
      <c r="F6" s="88">
        <v>14.2</v>
      </c>
      <c r="G6" s="88">
        <v>13.8</v>
      </c>
      <c r="H6" s="88">
        <v>14</v>
      </c>
      <c r="I6" s="88">
        <v>13.8</v>
      </c>
      <c r="J6" s="88">
        <v>13.5</v>
      </c>
      <c r="K6" s="88">
        <v>12.7</v>
      </c>
      <c r="L6" s="88">
        <v>13.7</v>
      </c>
      <c r="M6" s="88">
        <v>11.3</v>
      </c>
      <c r="N6" s="88">
        <v>12.1</v>
      </c>
      <c r="O6" s="88">
        <v>11.6</v>
      </c>
      <c r="P6" s="88">
        <v>11.9</v>
      </c>
      <c r="Q6" s="88">
        <v>11.9</v>
      </c>
      <c r="R6" s="88">
        <v>11.1</v>
      </c>
      <c r="S6" s="88">
        <v>12.1</v>
      </c>
      <c r="T6" s="88">
        <v>11.6</v>
      </c>
      <c r="U6" s="88">
        <v>11.3</v>
      </c>
      <c r="V6" s="88">
        <v>11.8</v>
      </c>
      <c r="W6" s="88">
        <v>11.5</v>
      </c>
      <c r="X6" s="88">
        <v>10.5</v>
      </c>
      <c r="Y6" s="88">
        <v>9.4</v>
      </c>
      <c r="Z6" s="88">
        <v>8.6</v>
      </c>
      <c r="AA6" s="88">
        <v>8.4</v>
      </c>
      <c r="AB6" s="88">
        <v>7.3</v>
      </c>
      <c r="AC6" s="88">
        <v>6.4</v>
      </c>
      <c r="AD6" s="88">
        <v>6.4</v>
      </c>
      <c r="AE6" s="88">
        <v>6.4</v>
      </c>
      <c r="AF6" s="88">
        <v>6.2</v>
      </c>
      <c r="AG6" s="88">
        <v>6.1</v>
      </c>
      <c r="AH6" s="88">
        <v>5.3</v>
      </c>
      <c r="AI6" s="88">
        <v>6.3</v>
      </c>
      <c r="AJ6" s="88">
        <v>6.8</v>
      </c>
      <c r="AK6" s="88">
        <v>7.9</v>
      </c>
      <c r="AL6" s="88">
        <v>10.3</v>
      </c>
      <c r="AM6" s="89">
        <v>14</v>
      </c>
      <c r="AN6" s="90">
        <v>17.600000000000001</v>
      </c>
      <c r="AO6" s="90">
        <v>19.399999999999999</v>
      </c>
      <c r="AP6" s="90">
        <v>20.2</v>
      </c>
      <c r="AQ6" s="90">
        <v>20.7</v>
      </c>
      <c r="AR6" s="90">
        <v>20.3</v>
      </c>
      <c r="AS6" s="90">
        <v>19.2</v>
      </c>
      <c r="AT6" s="90">
        <v>18.399999999999999</v>
      </c>
      <c r="AU6" s="90">
        <v>17.3</v>
      </c>
      <c r="AV6" s="90">
        <v>16.899999999999999</v>
      </c>
      <c r="AW6" s="90">
        <v>15.6</v>
      </c>
      <c r="AX6" s="90">
        <v>15.4</v>
      </c>
      <c r="AY6" s="90">
        <v>15.8</v>
      </c>
      <c r="AZ6" s="90">
        <v>16.399999999999999</v>
      </c>
      <c r="BA6" s="90">
        <v>14.2</v>
      </c>
      <c r="BB6" s="90">
        <v>13.8</v>
      </c>
      <c r="BC6" s="90">
        <v>12.5</v>
      </c>
      <c r="BD6" s="90">
        <v>11.7</v>
      </c>
      <c r="BE6" s="90">
        <v>12.3</v>
      </c>
      <c r="BF6" s="90">
        <v>11.5</v>
      </c>
      <c r="BG6" s="90">
        <v>11.4</v>
      </c>
      <c r="BH6" s="90">
        <v>10.5</v>
      </c>
      <c r="BI6" s="90">
        <v>10.9</v>
      </c>
      <c r="BJ6" s="90">
        <v>10.5</v>
      </c>
      <c r="BK6" s="90">
        <v>10.1</v>
      </c>
      <c r="BL6" s="90">
        <v>9.6</v>
      </c>
      <c r="BM6" s="90">
        <v>9.6999999999999993</v>
      </c>
      <c r="BN6" s="89">
        <v>10</v>
      </c>
      <c r="BO6" s="90">
        <v>10.199999999999999</v>
      </c>
      <c r="BP6" s="90">
        <v>9.6999999999999993</v>
      </c>
      <c r="BQ6" s="90">
        <v>9.6</v>
      </c>
      <c r="BR6" s="90">
        <v>9.3000000000000007</v>
      </c>
      <c r="BS6" s="90">
        <v>9.1999999999999993</v>
      </c>
      <c r="BT6" s="90">
        <v>8.6999999999999993</v>
      </c>
      <c r="BU6" s="90">
        <v>8.6999999999999993</v>
      </c>
      <c r="BV6" s="90">
        <v>8.4</v>
      </c>
      <c r="BW6" s="90">
        <v>8.1</v>
      </c>
      <c r="BX6" s="90">
        <v>7.4</v>
      </c>
      <c r="BY6" s="89">
        <v>7</v>
      </c>
      <c r="BZ6" s="90">
        <v>7.1</v>
      </c>
      <c r="CA6" s="90">
        <v>6.9</v>
      </c>
      <c r="CB6" s="90">
        <v>6.2</v>
      </c>
      <c r="CC6" s="89">
        <v>6</v>
      </c>
      <c r="CD6" s="90">
        <v>6.1</v>
      </c>
      <c r="CE6" s="90">
        <v>7.8</v>
      </c>
      <c r="CF6" s="90">
        <v>8.4</v>
      </c>
      <c r="CG6" s="90">
        <v>8.1999999999999993</v>
      </c>
      <c r="CH6" s="90">
        <v>8.1</v>
      </c>
      <c r="CI6" s="90">
        <v>8.1</v>
      </c>
      <c r="CJ6" s="90">
        <v>7.7</v>
      </c>
      <c r="CK6" s="90">
        <v>7.2</v>
      </c>
      <c r="CL6" s="90">
        <v>7.4</v>
      </c>
      <c r="CM6" s="90">
        <v>7.1</v>
      </c>
      <c r="CN6" s="90">
        <v>6.5</v>
      </c>
      <c r="CO6" s="89">
        <v>7</v>
      </c>
      <c r="CP6" s="90">
        <v>6.8</v>
      </c>
      <c r="CQ6" s="90">
        <v>6.3</v>
      </c>
      <c r="CR6" s="90">
        <v>6.2</v>
      </c>
      <c r="CS6" s="90">
        <v>6.5</v>
      </c>
      <c r="CT6" s="90">
        <v>7.1</v>
      </c>
      <c r="CU6" s="90">
        <v>7.1</v>
      </c>
      <c r="CV6" s="90">
        <v>6.8</v>
      </c>
      <c r="CW6" s="90">
        <v>6.7</v>
      </c>
      <c r="CX6" s="34">
        <f t="shared" si="0"/>
        <v>10.611111111111111</v>
      </c>
      <c r="CY6" s="34">
        <f t="shared" si="1"/>
        <v>14.824263038548747</v>
      </c>
      <c r="CZ6" s="34">
        <f t="shared" si="2"/>
        <v>3.8502289592371968</v>
      </c>
      <c r="DA6" s="34">
        <f t="shared" si="3"/>
        <v>99</v>
      </c>
      <c r="DB6" s="36">
        <v>-1</v>
      </c>
    </row>
    <row r="7" spans="1:106" ht="15" x14ac:dyDescent="0.25">
      <c r="A7" s="52" t="s">
        <v>121</v>
      </c>
      <c r="B7" s="83" t="s">
        <v>13</v>
      </c>
      <c r="C7" s="86">
        <v>51.4</v>
      </c>
      <c r="D7" s="86">
        <v>51.4</v>
      </c>
      <c r="E7" s="86">
        <v>51.4</v>
      </c>
      <c r="F7" s="86">
        <v>51.4</v>
      </c>
      <c r="G7" s="86">
        <v>52.1</v>
      </c>
      <c r="H7" s="86">
        <v>52.1</v>
      </c>
      <c r="I7" s="86">
        <v>52.3</v>
      </c>
      <c r="J7" s="86">
        <v>52.3</v>
      </c>
      <c r="K7" s="86">
        <v>52</v>
      </c>
      <c r="L7" s="86">
        <v>53.6</v>
      </c>
      <c r="M7" s="86">
        <v>55.1</v>
      </c>
      <c r="N7" s="86">
        <v>54.7</v>
      </c>
      <c r="O7" s="86">
        <v>53.9</v>
      </c>
      <c r="P7" s="86">
        <v>54.1</v>
      </c>
      <c r="Q7" s="86">
        <v>55.7</v>
      </c>
      <c r="R7" s="86">
        <v>54.3</v>
      </c>
      <c r="S7" s="86">
        <v>54.4</v>
      </c>
      <c r="T7" s="86">
        <v>54.7</v>
      </c>
      <c r="U7" s="86">
        <v>55.4</v>
      </c>
      <c r="V7" s="86">
        <v>55.1</v>
      </c>
      <c r="W7" s="86">
        <v>54.3</v>
      </c>
      <c r="X7" s="86">
        <v>55.8</v>
      </c>
      <c r="Y7" s="86">
        <v>56.4</v>
      </c>
      <c r="Z7" s="86">
        <v>57</v>
      </c>
      <c r="AA7" s="86">
        <v>57.7</v>
      </c>
      <c r="AB7" s="86">
        <v>59.2</v>
      </c>
      <c r="AC7" s="86">
        <v>61.6</v>
      </c>
      <c r="AD7" s="86">
        <v>60.1</v>
      </c>
      <c r="AE7" s="86">
        <v>59.4</v>
      </c>
      <c r="AF7" s="86">
        <v>61.2</v>
      </c>
      <c r="AG7" s="86">
        <v>63</v>
      </c>
      <c r="AH7" s="86">
        <v>63</v>
      </c>
      <c r="AI7" s="86">
        <v>62.3</v>
      </c>
      <c r="AJ7" s="86">
        <v>63.1</v>
      </c>
      <c r="AK7" s="86">
        <v>62.4</v>
      </c>
      <c r="AL7" s="86">
        <v>60.1</v>
      </c>
      <c r="AM7" s="86">
        <v>57.8</v>
      </c>
      <c r="AN7" s="86">
        <v>55.2</v>
      </c>
      <c r="AO7" s="86">
        <v>52.5</v>
      </c>
      <c r="AP7" s="86">
        <v>51.5</v>
      </c>
      <c r="AQ7" s="86">
        <v>50.8</v>
      </c>
      <c r="AR7" s="86">
        <v>51.5</v>
      </c>
      <c r="AS7" s="86">
        <v>53.1</v>
      </c>
      <c r="AT7" s="86">
        <v>52.7</v>
      </c>
      <c r="AU7" s="86">
        <v>52.4</v>
      </c>
      <c r="AV7" s="86">
        <v>53.8</v>
      </c>
      <c r="AW7" s="86">
        <v>54.9</v>
      </c>
      <c r="AX7" s="86">
        <v>55</v>
      </c>
      <c r="AY7" s="86">
        <v>54.4</v>
      </c>
      <c r="AZ7" s="86">
        <v>55.6</v>
      </c>
      <c r="BA7" s="86">
        <v>57.4</v>
      </c>
      <c r="BB7" s="86">
        <v>57.2</v>
      </c>
      <c r="BC7" s="86">
        <v>57.3</v>
      </c>
      <c r="BD7" s="86">
        <v>57.9</v>
      </c>
      <c r="BE7" s="86">
        <v>59</v>
      </c>
      <c r="BF7" s="86">
        <v>58.6</v>
      </c>
      <c r="BG7" s="86">
        <v>58.6</v>
      </c>
      <c r="BH7" s="86">
        <v>59.3</v>
      </c>
      <c r="BI7" s="86">
        <v>59.3</v>
      </c>
      <c r="BJ7" s="86">
        <v>59.3</v>
      </c>
      <c r="BK7" s="86">
        <v>59.7</v>
      </c>
      <c r="BL7" s="86">
        <v>60.9</v>
      </c>
      <c r="BM7" s="86">
        <v>61.4</v>
      </c>
      <c r="BN7" s="86">
        <v>61.4</v>
      </c>
      <c r="BO7" s="86">
        <v>61</v>
      </c>
      <c r="BP7" s="86">
        <v>61.8</v>
      </c>
      <c r="BQ7" s="86">
        <v>61.8</v>
      </c>
      <c r="BR7" s="86">
        <v>61.7</v>
      </c>
      <c r="BS7" s="86">
        <v>61.6</v>
      </c>
      <c r="BT7" s="86">
        <v>62.6</v>
      </c>
      <c r="BU7" s="86">
        <v>63.6</v>
      </c>
      <c r="BV7" s="86">
        <v>63.7</v>
      </c>
      <c r="BW7" s="86">
        <v>63.5</v>
      </c>
      <c r="BX7" s="86">
        <v>64.400000000000006</v>
      </c>
      <c r="BY7" s="86">
        <v>65.3</v>
      </c>
      <c r="BZ7" s="86">
        <v>64.7</v>
      </c>
      <c r="CA7" s="86">
        <v>64.400000000000006</v>
      </c>
      <c r="CB7" s="86">
        <v>64.7</v>
      </c>
      <c r="CC7" s="86">
        <v>65.599999999999994</v>
      </c>
      <c r="CD7" s="86">
        <v>65.400000000000006</v>
      </c>
      <c r="CE7" s="86">
        <v>64.7</v>
      </c>
      <c r="CF7" s="86">
        <v>64.099999999999994</v>
      </c>
      <c r="CG7" s="86">
        <v>64.3</v>
      </c>
      <c r="CH7" s="86">
        <v>63.8</v>
      </c>
      <c r="CI7" s="86">
        <v>61.6</v>
      </c>
      <c r="CJ7" s="86">
        <v>62.3</v>
      </c>
      <c r="CK7" s="86">
        <v>63.5</v>
      </c>
      <c r="CL7" s="86">
        <v>62.7</v>
      </c>
      <c r="CM7" s="86">
        <v>63.2</v>
      </c>
      <c r="CN7" s="86">
        <v>64</v>
      </c>
      <c r="CO7" s="86">
        <v>64.599999999999994</v>
      </c>
      <c r="CP7" s="86">
        <v>64</v>
      </c>
      <c r="CQ7" s="86">
        <v>63.7</v>
      </c>
      <c r="CR7" s="86">
        <v>64.400000000000006</v>
      </c>
      <c r="CS7" s="86">
        <v>64.7</v>
      </c>
      <c r="CT7" s="86">
        <v>64</v>
      </c>
      <c r="CU7" s="86">
        <v>64</v>
      </c>
      <c r="CV7" s="86">
        <v>64.3</v>
      </c>
      <c r="CW7" s="86">
        <v>64.2</v>
      </c>
      <c r="CX7" s="34">
        <f t="shared" si="0"/>
        <v>58.892929292929296</v>
      </c>
      <c r="CY7" s="34">
        <f t="shared" si="1"/>
        <v>21.318827045969908</v>
      </c>
      <c r="CZ7" s="34">
        <f t="shared" si="2"/>
        <v>4.6172315348019861</v>
      </c>
      <c r="DA7" s="34">
        <f t="shared" si="3"/>
        <v>99</v>
      </c>
      <c r="DB7" s="36">
        <v>1</v>
      </c>
    </row>
    <row r="8" spans="1:106" ht="14.25" customHeight="1" x14ac:dyDescent="0.25">
      <c r="A8" s="52" t="s">
        <v>122</v>
      </c>
      <c r="B8" s="83" t="s">
        <v>14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>
        <v>11061</v>
      </c>
      <c r="X8" s="91">
        <v>12039</v>
      </c>
      <c r="Y8" s="91">
        <v>12765</v>
      </c>
      <c r="Z8" s="91">
        <v>13177</v>
      </c>
      <c r="AA8" s="91">
        <v>17140</v>
      </c>
      <c r="AB8" s="91">
        <v>18252</v>
      </c>
      <c r="AC8" s="91">
        <v>20781</v>
      </c>
      <c r="AD8" s="91">
        <v>20454</v>
      </c>
      <c r="AE8" s="91">
        <v>21837</v>
      </c>
      <c r="AF8" s="91">
        <v>21458</v>
      </c>
      <c r="AG8" s="91">
        <v>20803</v>
      </c>
      <c r="AH8" s="91">
        <v>16826</v>
      </c>
      <c r="AI8" s="86">
        <v>20956</v>
      </c>
      <c r="AJ8" s="91">
        <v>18329</v>
      </c>
      <c r="AK8" s="91">
        <v>13690</v>
      </c>
      <c r="AL8" s="91">
        <v>11441</v>
      </c>
      <c r="AM8" s="91">
        <v>9207</v>
      </c>
      <c r="AN8" s="91">
        <v>7786</v>
      </c>
      <c r="AO8" s="91">
        <v>6630</v>
      </c>
      <c r="AP8" s="91">
        <v>5776</v>
      </c>
      <c r="AQ8" s="91">
        <v>5949</v>
      </c>
      <c r="AR8" s="91">
        <v>6378</v>
      </c>
      <c r="AS8" s="91">
        <v>7279</v>
      </c>
      <c r="AT8" s="91">
        <v>7224</v>
      </c>
      <c r="AU8" s="91">
        <v>10629</v>
      </c>
      <c r="AV8" s="91">
        <v>10573</v>
      </c>
      <c r="AW8" s="91">
        <v>9990</v>
      </c>
      <c r="AX8" s="91">
        <v>9314</v>
      </c>
      <c r="AY8" s="91">
        <v>11850</v>
      </c>
      <c r="AZ8" s="91">
        <v>11477</v>
      </c>
      <c r="BA8" s="91">
        <v>10976</v>
      </c>
      <c r="BB8" s="91">
        <v>11217</v>
      </c>
      <c r="BC8" s="91">
        <v>14958</v>
      </c>
      <c r="BD8" s="91">
        <v>13963</v>
      </c>
      <c r="BE8" s="91">
        <v>13203</v>
      </c>
      <c r="BF8" s="91">
        <v>11988</v>
      </c>
      <c r="BG8" s="91">
        <v>14387</v>
      </c>
      <c r="BH8" s="91">
        <v>13222</v>
      </c>
      <c r="BI8" s="91">
        <v>11399</v>
      </c>
      <c r="BJ8" s="91">
        <v>10277</v>
      </c>
      <c r="BK8" s="91">
        <v>13600</v>
      </c>
      <c r="BL8" s="91">
        <v>14224</v>
      </c>
      <c r="BM8" s="91">
        <v>12745</v>
      </c>
      <c r="BN8" s="91">
        <v>12211</v>
      </c>
      <c r="BO8" s="91">
        <v>13821</v>
      </c>
      <c r="BP8" s="91">
        <v>15250</v>
      </c>
      <c r="BQ8" s="91">
        <v>14226</v>
      </c>
      <c r="BR8" s="91">
        <v>14445</v>
      </c>
      <c r="BS8" s="91">
        <v>16185</v>
      </c>
      <c r="BT8" s="91">
        <v>16708</v>
      </c>
      <c r="BU8" s="91">
        <v>17638</v>
      </c>
      <c r="BV8" s="91">
        <v>17574</v>
      </c>
      <c r="BW8" s="91">
        <v>22179</v>
      </c>
      <c r="BX8" s="91">
        <v>24637</v>
      </c>
      <c r="BY8" s="91">
        <v>22711</v>
      </c>
      <c r="BZ8" s="91">
        <v>21340</v>
      </c>
      <c r="CA8" s="91">
        <v>28724</v>
      </c>
      <c r="CB8" s="91">
        <v>30465</v>
      </c>
      <c r="CC8" s="91">
        <v>29176</v>
      </c>
      <c r="CD8" s="91">
        <v>28072</v>
      </c>
      <c r="CE8" s="91">
        <v>18855</v>
      </c>
      <c r="CF8" s="91">
        <v>21052</v>
      </c>
      <c r="CG8" s="91">
        <v>20888</v>
      </c>
      <c r="CH8" s="91">
        <v>17246</v>
      </c>
      <c r="CI8" s="91">
        <v>21640</v>
      </c>
      <c r="CJ8" s="91">
        <v>25677</v>
      </c>
      <c r="CK8" s="86">
        <v>23579</v>
      </c>
      <c r="CL8" s="86">
        <v>26868</v>
      </c>
      <c r="CM8" s="86">
        <v>28463</v>
      </c>
      <c r="CN8" s="86">
        <v>26429</v>
      </c>
      <c r="CO8" s="86">
        <v>26060</v>
      </c>
      <c r="CP8" s="86">
        <v>22505</v>
      </c>
      <c r="CQ8" s="86">
        <v>23944</v>
      </c>
      <c r="CR8" s="86">
        <v>25260</v>
      </c>
      <c r="CS8" s="86">
        <v>25492</v>
      </c>
      <c r="CT8" s="86">
        <v>22491</v>
      </c>
      <c r="CU8" s="86">
        <v>24532</v>
      </c>
      <c r="CV8" s="86">
        <v>23858</v>
      </c>
      <c r="CW8" s="86">
        <v>22874</v>
      </c>
      <c r="CX8" s="34">
        <f t="shared" si="0"/>
        <v>17092.468354430381</v>
      </c>
      <c r="CY8" s="34">
        <f t="shared" si="1"/>
        <v>42125858.354754947</v>
      </c>
      <c r="CZ8" s="35">
        <f t="shared" si="2"/>
        <v>6490.4436177163534</v>
      </c>
      <c r="DA8" s="34">
        <f t="shared" si="3"/>
        <v>79</v>
      </c>
      <c r="DB8" s="36">
        <v>1</v>
      </c>
    </row>
    <row r="9" spans="1:106" ht="15" x14ac:dyDescent="0.25">
      <c r="A9" s="52" t="s">
        <v>123</v>
      </c>
      <c r="B9" s="85" t="s">
        <v>15</v>
      </c>
      <c r="C9" s="90">
        <v>59.8</v>
      </c>
      <c r="D9" s="90">
        <v>57.8</v>
      </c>
      <c r="E9" s="90">
        <v>58.1</v>
      </c>
      <c r="F9" s="90">
        <v>58.1</v>
      </c>
      <c r="G9" s="90">
        <v>51.6</v>
      </c>
      <c r="H9" s="89">
        <v>66</v>
      </c>
      <c r="I9" s="90">
        <v>67.5</v>
      </c>
      <c r="J9" s="90">
        <v>65.5</v>
      </c>
      <c r="K9" s="90">
        <v>68.8</v>
      </c>
      <c r="L9" s="89">
        <v>69</v>
      </c>
      <c r="M9" s="90">
        <v>69.5</v>
      </c>
      <c r="N9" s="90">
        <v>71.599999999999994</v>
      </c>
      <c r="O9" s="90">
        <v>68.900000000000006</v>
      </c>
      <c r="P9" s="89">
        <v>68</v>
      </c>
      <c r="Q9" s="90">
        <v>66.2</v>
      </c>
      <c r="R9" s="89">
        <v>72</v>
      </c>
      <c r="S9" s="90">
        <v>71.599999999999994</v>
      </c>
      <c r="T9" s="90">
        <v>72.900000000000006</v>
      </c>
      <c r="U9" s="89">
        <v>72</v>
      </c>
      <c r="V9" s="90">
        <v>70.2</v>
      </c>
      <c r="W9" s="89">
        <v>70</v>
      </c>
      <c r="X9" s="90">
        <v>72.7</v>
      </c>
      <c r="Y9" s="90">
        <v>75.400000000000006</v>
      </c>
      <c r="Z9" s="89">
        <v>71</v>
      </c>
      <c r="AA9" s="90">
        <v>73.7</v>
      </c>
      <c r="AB9" s="90">
        <v>72.900000000000006</v>
      </c>
      <c r="AC9" s="90">
        <v>70.900000000000006</v>
      </c>
      <c r="AD9" s="90">
        <v>73.3</v>
      </c>
      <c r="AE9" s="90">
        <v>71.3</v>
      </c>
      <c r="AF9" s="90">
        <v>73.599999999999994</v>
      </c>
      <c r="AG9" s="90">
        <v>70.2</v>
      </c>
      <c r="AH9" s="90">
        <v>72.3</v>
      </c>
      <c r="AI9" s="89">
        <v>70</v>
      </c>
      <c r="AJ9" s="90">
        <v>66.599999999999994</v>
      </c>
      <c r="AK9" s="90">
        <v>65.599999999999994</v>
      </c>
      <c r="AL9" s="89">
        <v>63</v>
      </c>
      <c r="AM9" s="90">
        <v>56.7</v>
      </c>
      <c r="AN9" s="90">
        <v>52.5</v>
      </c>
      <c r="AO9" s="90">
        <v>53.1</v>
      </c>
      <c r="AP9" s="90">
        <v>53.7</v>
      </c>
      <c r="AQ9" s="90">
        <v>58.8</v>
      </c>
      <c r="AR9" s="90">
        <v>60.9</v>
      </c>
      <c r="AS9" s="89">
        <v>65</v>
      </c>
      <c r="AT9" s="90">
        <v>66.2</v>
      </c>
      <c r="AU9" s="89">
        <v>66</v>
      </c>
      <c r="AV9" s="90">
        <v>65.2</v>
      </c>
      <c r="AW9" s="90">
        <v>68.8</v>
      </c>
      <c r="AX9" s="89">
        <v>69</v>
      </c>
      <c r="AY9" s="90">
        <v>69.2</v>
      </c>
      <c r="AZ9" s="90">
        <v>70.400000000000006</v>
      </c>
      <c r="BA9" s="90">
        <v>72.099999999999994</v>
      </c>
      <c r="BB9" s="90">
        <v>71.7</v>
      </c>
      <c r="BC9" s="90">
        <v>71.900000000000006</v>
      </c>
      <c r="BD9" s="90">
        <v>71.3</v>
      </c>
      <c r="BE9" s="90">
        <v>72.8</v>
      </c>
      <c r="BF9" s="90">
        <v>72.3</v>
      </c>
      <c r="BG9" s="90">
        <v>72.099999999999994</v>
      </c>
      <c r="BH9" s="90">
        <v>71.400000000000006</v>
      </c>
      <c r="BI9" s="90">
        <v>72.3</v>
      </c>
      <c r="BJ9" s="90">
        <v>73.599999999999994</v>
      </c>
      <c r="BK9" s="89">
        <v>71</v>
      </c>
      <c r="BL9" s="90">
        <v>71.400000000000006</v>
      </c>
      <c r="BM9" s="90">
        <v>71.900000000000006</v>
      </c>
      <c r="BN9" s="90">
        <v>71.599999999999994</v>
      </c>
      <c r="BO9" s="90">
        <v>72.099999999999994</v>
      </c>
      <c r="BP9" s="90">
        <v>72.5</v>
      </c>
      <c r="BQ9" s="89">
        <v>72</v>
      </c>
      <c r="BR9" s="90">
        <v>73.7</v>
      </c>
      <c r="BS9" s="90">
        <v>74.3</v>
      </c>
      <c r="BT9" s="90">
        <v>74.3</v>
      </c>
      <c r="BU9" s="90">
        <v>74.3</v>
      </c>
      <c r="BV9" s="90">
        <v>74.5</v>
      </c>
      <c r="BW9" s="90">
        <v>75.900000000000006</v>
      </c>
      <c r="BX9" s="90">
        <v>76.099999999999994</v>
      </c>
      <c r="BY9" s="90">
        <v>77.3</v>
      </c>
      <c r="BZ9" s="90">
        <v>75.8</v>
      </c>
      <c r="CA9" s="90">
        <v>77.2</v>
      </c>
      <c r="CB9" s="90">
        <v>76.900000000000006</v>
      </c>
      <c r="CC9" s="90">
        <v>75.7</v>
      </c>
      <c r="CD9" s="90">
        <v>75.099999999999994</v>
      </c>
      <c r="CE9" s="90">
        <v>75.099999999999994</v>
      </c>
      <c r="CF9" s="90">
        <v>68.7</v>
      </c>
      <c r="CG9" s="90">
        <v>71.2</v>
      </c>
      <c r="CH9" s="90">
        <v>73.099999999999994</v>
      </c>
      <c r="CI9" s="90">
        <v>74.3</v>
      </c>
      <c r="CJ9" s="90">
        <v>74.599999999999994</v>
      </c>
      <c r="CK9" s="90">
        <v>75.400000000000006</v>
      </c>
      <c r="CL9" s="90">
        <v>76.7</v>
      </c>
      <c r="CM9" s="90">
        <v>75.599999999999994</v>
      </c>
      <c r="CN9" s="90">
        <v>75.5</v>
      </c>
      <c r="CO9" s="90">
        <v>75.7</v>
      </c>
      <c r="CP9" s="90">
        <v>73.3</v>
      </c>
      <c r="CQ9" s="90">
        <v>72.7</v>
      </c>
      <c r="CR9" s="90">
        <v>73.7</v>
      </c>
      <c r="CS9" s="90">
        <v>72.7</v>
      </c>
      <c r="CT9" s="90">
        <v>72.3</v>
      </c>
      <c r="CU9" s="90">
        <v>71.400000000000006</v>
      </c>
      <c r="CV9" s="89">
        <v>73</v>
      </c>
      <c r="CW9" s="89">
        <v>72.099999999999994</v>
      </c>
      <c r="CX9" s="34">
        <f t="shared" si="0"/>
        <v>70.053535353535366</v>
      </c>
      <c r="CY9" s="34">
        <f t="shared" si="1"/>
        <v>33.093533292104716</v>
      </c>
      <c r="CZ9" s="34">
        <f t="shared" si="2"/>
        <v>5.7526979142055357</v>
      </c>
      <c r="DA9" s="34">
        <f t="shared" si="3"/>
        <v>99</v>
      </c>
      <c r="DB9" s="36">
        <v>-1</v>
      </c>
    </row>
    <row r="10" spans="1:106" ht="15" x14ac:dyDescent="0.25">
      <c r="A10" s="52" t="s">
        <v>138</v>
      </c>
      <c r="B10" s="83" t="s">
        <v>16</v>
      </c>
      <c r="C10" s="91"/>
      <c r="D10" s="91"/>
      <c r="E10" s="91"/>
      <c r="F10" s="91"/>
      <c r="G10" s="91">
        <v>74</v>
      </c>
      <c r="H10" s="91">
        <v>70</v>
      </c>
      <c r="I10" s="91">
        <v>54</v>
      </c>
      <c r="J10" s="91">
        <v>56</v>
      </c>
      <c r="K10" s="86">
        <v>53.666666666666664</v>
      </c>
      <c r="L10" s="92">
        <v>45</v>
      </c>
      <c r="M10" s="92">
        <v>30.333333333333332</v>
      </c>
      <c r="N10" s="92">
        <v>34.333333333333336</v>
      </c>
      <c r="O10" s="92">
        <v>43</v>
      </c>
      <c r="P10" s="92">
        <v>50</v>
      </c>
      <c r="Q10" s="92">
        <v>35</v>
      </c>
      <c r="R10" s="92">
        <v>32</v>
      </c>
      <c r="S10" s="92">
        <v>44.666666666666664</v>
      </c>
      <c r="T10" s="92">
        <v>40</v>
      </c>
      <c r="U10" s="92">
        <v>28.333333333333332</v>
      </c>
      <c r="V10" s="92">
        <v>26.333333333333332</v>
      </c>
      <c r="W10" s="92">
        <v>34.333333333333336</v>
      </c>
      <c r="X10" s="92">
        <v>28.333333333333332</v>
      </c>
      <c r="Y10" s="92">
        <v>17.333333333333332</v>
      </c>
      <c r="Z10" s="92">
        <v>13.333333333333334</v>
      </c>
      <c r="AA10" s="92">
        <v>18.666666666666668</v>
      </c>
      <c r="AB10" s="92">
        <v>16.333333333333332</v>
      </c>
      <c r="AC10" s="92">
        <v>10</v>
      </c>
      <c r="AD10" s="92">
        <v>10</v>
      </c>
      <c r="AE10" s="92">
        <v>15</v>
      </c>
      <c r="AF10" s="92">
        <v>13.666666666666666</v>
      </c>
      <c r="AG10" s="92">
        <v>12.333333333333334</v>
      </c>
      <c r="AH10" s="92">
        <v>19.333333333333332</v>
      </c>
      <c r="AI10" s="92">
        <v>41</v>
      </c>
      <c r="AJ10" s="92">
        <v>55.666666666666664</v>
      </c>
      <c r="AK10" s="92">
        <v>55.333333333333336</v>
      </c>
      <c r="AL10" s="92">
        <v>67.666666666666671</v>
      </c>
      <c r="AM10" s="92">
        <v>78.666666666666671</v>
      </c>
      <c r="AN10" s="92">
        <v>80.666666666666671</v>
      </c>
      <c r="AO10" s="92">
        <v>78.666666666666671</v>
      </c>
      <c r="AP10" s="92">
        <v>80.666666666666671</v>
      </c>
      <c r="AQ10" s="92">
        <v>78.333333333333329</v>
      </c>
      <c r="AR10" s="92">
        <v>77</v>
      </c>
      <c r="AS10" s="92">
        <v>65.666666666666671</v>
      </c>
      <c r="AT10" s="92">
        <v>66.666666666666671</v>
      </c>
      <c r="AU10" s="92">
        <v>66</v>
      </c>
      <c r="AV10" s="92">
        <v>59.666666666666664</v>
      </c>
      <c r="AW10" s="92">
        <v>46</v>
      </c>
      <c r="AX10" s="92">
        <v>46.666666666666664</v>
      </c>
      <c r="AY10" s="92">
        <v>51</v>
      </c>
      <c r="AZ10" s="92">
        <v>43</v>
      </c>
      <c r="BA10" s="92">
        <v>37.333333333333336</v>
      </c>
      <c r="BB10" s="92">
        <v>41.333333333333336</v>
      </c>
      <c r="BC10" s="92">
        <v>49</v>
      </c>
      <c r="BD10" s="92">
        <v>42</v>
      </c>
      <c r="BE10" s="92">
        <v>39.666666666666664</v>
      </c>
      <c r="BF10" s="92">
        <v>42</v>
      </c>
      <c r="BG10" s="92">
        <v>45.333333333333336</v>
      </c>
      <c r="BH10" s="92">
        <v>41.666666666666664</v>
      </c>
      <c r="BI10" s="92">
        <v>34.666666666666664</v>
      </c>
      <c r="BJ10" s="92">
        <v>39.666666666666664</v>
      </c>
      <c r="BK10" s="92">
        <v>46.666666666666664</v>
      </c>
      <c r="BL10" s="92">
        <v>48.333333333333336</v>
      </c>
      <c r="BM10" s="92">
        <v>41.333333333333336</v>
      </c>
      <c r="BN10" s="92">
        <v>53</v>
      </c>
      <c r="BO10" s="92">
        <v>57.933333333333337</v>
      </c>
      <c r="BP10" s="92">
        <v>58.7</v>
      </c>
      <c r="BQ10" s="92">
        <v>53.699999999999996</v>
      </c>
      <c r="BR10" s="92">
        <v>52.133333333333333</v>
      </c>
      <c r="BS10" s="92">
        <v>49.800000000000004</v>
      </c>
      <c r="BT10" s="92">
        <v>40.866666666666667</v>
      </c>
      <c r="BU10" s="92">
        <v>31.733333333333334</v>
      </c>
      <c r="BV10" s="92">
        <v>30.233333333333334</v>
      </c>
      <c r="BW10" s="92">
        <v>29.966666666666669</v>
      </c>
      <c r="BX10" s="92">
        <v>25.733333333333334</v>
      </c>
      <c r="BY10" s="92">
        <v>20.366666666666667</v>
      </c>
      <c r="BZ10" s="92">
        <v>21.566666666666666</v>
      </c>
      <c r="CA10" s="92">
        <v>19.100000000000001</v>
      </c>
      <c r="CB10" s="92">
        <v>21</v>
      </c>
      <c r="CC10" s="92">
        <v>21.833333333333332</v>
      </c>
      <c r="CD10" s="92">
        <v>28.7</v>
      </c>
      <c r="CE10" s="92">
        <v>31.933333333333334</v>
      </c>
      <c r="CF10" s="92">
        <v>34.766666666666666</v>
      </c>
      <c r="CG10" s="92">
        <v>34.933333333333337</v>
      </c>
      <c r="CH10" s="92">
        <v>32.733333333333327</v>
      </c>
      <c r="CI10" s="92">
        <v>36.366666666666667</v>
      </c>
      <c r="CJ10" s="92">
        <v>34.766666666666666</v>
      </c>
      <c r="CK10" s="92">
        <v>28.2</v>
      </c>
      <c r="CL10" s="92">
        <v>28.566666666666663</v>
      </c>
      <c r="CM10" s="92">
        <v>30.266666666666669</v>
      </c>
      <c r="CN10" s="92">
        <v>27.033333333333331</v>
      </c>
      <c r="CO10" s="92">
        <v>25.900000000000002</v>
      </c>
      <c r="CP10" s="92">
        <v>30.233333333333331</v>
      </c>
      <c r="CQ10" s="92">
        <v>36.533333333333331</v>
      </c>
      <c r="CR10" s="92">
        <v>33.300000000000004</v>
      </c>
      <c r="CS10" s="92">
        <v>26.033333333333331</v>
      </c>
      <c r="CT10" s="92">
        <v>29.566666666666666</v>
      </c>
      <c r="CU10" s="92">
        <v>37.699999999999996</v>
      </c>
      <c r="CV10" s="92">
        <v>36.666666666666664</v>
      </c>
      <c r="CW10" s="92">
        <v>35.533333333333331</v>
      </c>
      <c r="CX10" s="34">
        <f t="shared" si="0"/>
        <v>40.42175438596491</v>
      </c>
      <c r="CY10" s="34">
        <f t="shared" si="1"/>
        <v>303.68784322508412</v>
      </c>
      <c r="CZ10" s="34">
        <f t="shared" si="2"/>
        <v>17.426641765557818</v>
      </c>
      <c r="DA10" s="34">
        <f t="shared" si="3"/>
        <v>95</v>
      </c>
      <c r="DB10" s="36">
        <v>-1</v>
      </c>
    </row>
    <row r="11" spans="1:106" ht="15" x14ac:dyDescent="0.25">
      <c r="A11" s="52" t="s">
        <v>139</v>
      </c>
      <c r="B11" s="76" t="s">
        <v>17</v>
      </c>
      <c r="C11" s="86"/>
      <c r="D11" s="86"/>
      <c r="E11" s="86"/>
      <c r="F11" s="86"/>
      <c r="G11" s="86"/>
      <c r="H11" s="86"/>
      <c r="I11" s="86"/>
      <c r="J11" s="86"/>
      <c r="K11" s="91"/>
      <c r="L11" s="86"/>
      <c r="M11" s="86"/>
      <c r="N11" s="86"/>
      <c r="O11" s="86"/>
      <c r="P11" s="86"/>
      <c r="Q11" s="86"/>
      <c r="R11" s="86"/>
      <c r="S11" s="93">
        <v>39</v>
      </c>
      <c r="T11" s="93">
        <v>34</v>
      </c>
      <c r="U11" s="93">
        <v>32</v>
      </c>
      <c r="V11" s="93">
        <v>32</v>
      </c>
      <c r="W11" s="93">
        <v>29</v>
      </c>
      <c r="X11" s="93">
        <v>36</v>
      </c>
      <c r="Y11" s="93">
        <v>26</v>
      </c>
      <c r="Z11" s="93">
        <v>22</v>
      </c>
      <c r="AA11" s="93">
        <v>30</v>
      </c>
      <c r="AB11" s="93">
        <v>26</v>
      </c>
      <c r="AC11" s="93">
        <v>25</v>
      </c>
      <c r="AD11" s="93">
        <v>22</v>
      </c>
      <c r="AE11" s="93">
        <v>23</v>
      </c>
      <c r="AF11" s="93">
        <v>25</v>
      </c>
      <c r="AG11" s="93">
        <v>24</v>
      </c>
      <c r="AH11" s="93">
        <v>29</v>
      </c>
      <c r="AI11" s="93">
        <v>39</v>
      </c>
      <c r="AJ11" s="93">
        <v>45</v>
      </c>
      <c r="AK11" s="93">
        <v>49</v>
      </c>
      <c r="AL11" s="93">
        <v>61</v>
      </c>
      <c r="AM11" s="93">
        <v>72</v>
      </c>
      <c r="AN11" s="93">
        <v>75</v>
      </c>
      <c r="AO11" s="93">
        <v>70</v>
      </c>
      <c r="AP11" s="93">
        <v>69</v>
      </c>
      <c r="AQ11" s="93">
        <v>69</v>
      </c>
      <c r="AR11" s="93">
        <v>55</v>
      </c>
      <c r="AS11" s="93">
        <v>48</v>
      </c>
      <c r="AT11" s="93">
        <v>54</v>
      </c>
      <c r="AU11" s="93">
        <v>58</v>
      </c>
      <c r="AV11" s="93">
        <v>52</v>
      </c>
      <c r="AW11" s="93">
        <v>48</v>
      </c>
      <c r="AX11" s="93">
        <v>46</v>
      </c>
      <c r="AY11" s="93">
        <v>50</v>
      </c>
      <c r="AZ11" s="93">
        <v>49</v>
      </c>
      <c r="BA11" s="93">
        <v>43</v>
      </c>
      <c r="BB11" s="93">
        <v>44</v>
      </c>
      <c r="BC11" s="93">
        <v>46</v>
      </c>
      <c r="BD11" s="93">
        <v>50</v>
      </c>
      <c r="BE11" s="93">
        <v>42</v>
      </c>
      <c r="BF11" s="93">
        <v>41</v>
      </c>
      <c r="BG11" s="93">
        <v>40</v>
      </c>
      <c r="BH11" s="93">
        <v>42</v>
      </c>
      <c r="BI11" s="93">
        <v>39</v>
      </c>
      <c r="BJ11" s="93">
        <v>42</v>
      </c>
      <c r="BK11" s="93">
        <v>43</v>
      </c>
      <c r="BL11" s="93">
        <v>44</v>
      </c>
      <c r="BM11" s="93">
        <v>44</v>
      </c>
      <c r="BN11" s="93">
        <v>43</v>
      </c>
      <c r="BO11" s="93">
        <v>46</v>
      </c>
      <c r="BP11" s="93">
        <v>45</v>
      </c>
      <c r="BQ11" s="93">
        <v>42</v>
      </c>
      <c r="BR11" s="93">
        <v>42</v>
      </c>
      <c r="BS11" s="93">
        <v>40</v>
      </c>
      <c r="BT11" s="93">
        <v>38</v>
      </c>
      <c r="BU11" s="93">
        <v>36</v>
      </c>
      <c r="BV11" s="93">
        <v>32</v>
      </c>
      <c r="BW11" s="93">
        <v>33</v>
      </c>
      <c r="BX11" s="93">
        <v>31</v>
      </c>
      <c r="BY11" s="93">
        <v>28</v>
      </c>
      <c r="BZ11" s="93">
        <v>29</v>
      </c>
      <c r="CA11" s="93">
        <v>29</v>
      </c>
      <c r="CB11" s="93">
        <v>29.7</v>
      </c>
      <c r="CC11" s="93">
        <v>34.200000000000003</v>
      </c>
      <c r="CD11" s="93">
        <v>37.1</v>
      </c>
      <c r="CE11" s="93">
        <v>35.4</v>
      </c>
      <c r="CF11" s="93">
        <v>40.200000000000003</v>
      </c>
      <c r="CG11" s="93">
        <v>37.299999999999997</v>
      </c>
      <c r="CH11" s="93">
        <v>34.5</v>
      </c>
      <c r="CI11" s="93">
        <v>36.700000000000003</v>
      </c>
      <c r="CJ11" s="93">
        <v>32</v>
      </c>
      <c r="CK11" s="93">
        <v>26.6</v>
      </c>
      <c r="CL11" s="92">
        <v>28.4</v>
      </c>
      <c r="CM11" s="92">
        <v>26.966666666666665</v>
      </c>
      <c r="CN11" s="92">
        <v>25.2</v>
      </c>
      <c r="CO11" s="92">
        <v>29.333333333333332</v>
      </c>
      <c r="CP11" s="92">
        <v>37.666666666666664</v>
      </c>
      <c r="CQ11" s="92">
        <v>44.1</v>
      </c>
      <c r="CR11" s="92">
        <v>47.266666666666673</v>
      </c>
      <c r="CS11" s="92">
        <v>46.29999999999999</v>
      </c>
      <c r="CT11" s="92">
        <v>49.133333333333326</v>
      </c>
      <c r="CU11" s="93">
        <v>52</v>
      </c>
      <c r="CV11" s="93">
        <v>47.9</v>
      </c>
      <c r="CW11" s="93">
        <v>49.9</v>
      </c>
      <c r="CX11" s="34">
        <f t="shared" si="0"/>
        <v>40.540562248995982</v>
      </c>
      <c r="CY11" s="34">
        <f t="shared" si="1"/>
        <v>141.97449995102363</v>
      </c>
      <c r="CZ11" s="34">
        <f t="shared" si="2"/>
        <v>11.915305281486649</v>
      </c>
      <c r="DA11" s="34">
        <f t="shared" si="3"/>
        <v>83</v>
      </c>
      <c r="DB11" s="36">
        <v>-1</v>
      </c>
    </row>
    <row r="12" spans="1:106" ht="15" x14ac:dyDescent="0.25">
      <c r="A12" s="52" t="s">
        <v>140</v>
      </c>
      <c r="B12" s="62" t="s">
        <v>18</v>
      </c>
      <c r="C12" s="91"/>
      <c r="D12" s="91"/>
      <c r="E12" s="91"/>
      <c r="F12" s="91"/>
      <c r="G12" s="91"/>
      <c r="H12" s="91"/>
      <c r="I12" s="91"/>
      <c r="J12" s="91"/>
      <c r="K12" s="86"/>
      <c r="L12" s="91"/>
      <c r="M12" s="91"/>
      <c r="N12" s="91"/>
      <c r="O12" s="91"/>
      <c r="P12" s="91"/>
      <c r="Q12" s="91"/>
      <c r="R12" s="91"/>
      <c r="S12" s="92">
        <v>32.799999999999997</v>
      </c>
      <c r="T12" s="92">
        <v>34.6</v>
      </c>
      <c r="U12" s="92">
        <v>36.799999999999997</v>
      </c>
      <c r="V12" s="92">
        <v>29.7</v>
      </c>
      <c r="W12" s="92">
        <v>29</v>
      </c>
      <c r="X12" s="92">
        <v>30</v>
      </c>
      <c r="Y12" s="92">
        <v>28.7</v>
      </c>
      <c r="Z12" s="92">
        <v>28.9</v>
      </c>
      <c r="AA12" s="92">
        <v>23.1</v>
      </c>
      <c r="AB12" s="92">
        <v>27.9</v>
      </c>
      <c r="AC12" s="92">
        <v>22.5</v>
      </c>
      <c r="AD12" s="92">
        <v>20.6</v>
      </c>
      <c r="AE12" s="92">
        <v>23.3</v>
      </c>
      <c r="AF12" s="92">
        <v>17.7</v>
      </c>
      <c r="AG12" s="92">
        <v>17.7</v>
      </c>
      <c r="AH12" s="92">
        <v>16.7</v>
      </c>
      <c r="AI12" s="92">
        <v>20.7</v>
      </c>
      <c r="AJ12" s="92">
        <v>26.8</v>
      </c>
      <c r="AK12" s="92">
        <v>39.700000000000003</v>
      </c>
      <c r="AL12" s="92">
        <v>45.6</v>
      </c>
      <c r="AM12" s="92">
        <v>52.8</v>
      </c>
      <c r="AN12" s="92">
        <v>54.8</v>
      </c>
      <c r="AO12" s="92">
        <v>60</v>
      </c>
      <c r="AP12" s="92">
        <v>56.5</v>
      </c>
      <c r="AQ12" s="92">
        <v>58.6</v>
      </c>
      <c r="AR12" s="92">
        <v>51.6</v>
      </c>
      <c r="AS12" s="92">
        <v>49.1</v>
      </c>
      <c r="AT12" s="92">
        <v>48.7</v>
      </c>
      <c r="AU12" s="92">
        <v>56</v>
      </c>
      <c r="AV12" s="92">
        <v>54</v>
      </c>
      <c r="AW12" s="92">
        <v>46</v>
      </c>
      <c r="AX12" s="92">
        <v>49</v>
      </c>
      <c r="AY12" s="92">
        <v>44</v>
      </c>
      <c r="AZ12" s="92">
        <v>45</v>
      </c>
      <c r="BA12" s="92">
        <v>37</v>
      </c>
      <c r="BB12" s="92">
        <v>43</v>
      </c>
      <c r="BC12" s="92">
        <v>38</v>
      </c>
      <c r="BD12" s="92">
        <v>36</v>
      </c>
      <c r="BE12" s="92">
        <v>33</v>
      </c>
      <c r="BF12" s="92">
        <v>36</v>
      </c>
      <c r="BG12" s="92">
        <v>35</v>
      </c>
      <c r="BH12" s="92">
        <v>33</v>
      </c>
      <c r="BI12" s="92">
        <v>36</v>
      </c>
      <c r="BJ12" s="92">
        <v>35</v>
      </c>
      <c r="BK12" s="92">
        <v>36</v>
      </c>
      <c r="BL12" s="92">
        <v>36</v>
      </c>
      <c r="BM12" s="92">
        <v>35</v>
      </c>
      <c r="BN12" s="92">
        <v>38</v>
      </c>
      <c r="BO12" s="92">
        <v>34</v>
      </c>
      <c r="BP12" s="92">
        <v>34</v>
      </c>
      <c r="BQ12" s="92">
        <v>31</v>
      </c>
      <c r="BR12" s="92">
        <v>33</v>
      </c>
      <c r="BS12" s="92">
        <v>35.5</v>
      </c>
      <c r="BT12" s="92">
        <v>30.9</v>
      </c>
      <c r="BU12" s="92">
        <v>30.5</v>
      </c>
      <c r="BV12" s="92">
        <v>28.1</v>
      </c>
      <c r="BW12" s="92">
        <v>29.4</v>
      </c>
      <c r="BX12" s="92">
        <v>27.2</v>
      </c>
      <c r="BY12" s="92">
        <v>26.4</v>
      </c>
      <c r="BZ12" s="92">
        <v>25.4</v>
      </c>
      <c r="CA12" s="92">
        <v>23.5</v>
      </c>
      <c r="CB12" s="92">
        <v>25.3</v>
      </c>
      <c r="CC12" s="92">
        <v>25.6</v>
      </c>
      <c r="CD12" s="92">
        <v>25.6</v>
      </c>
      <c r="CE12" s="92">
        <v>27.9</v>
      </c>
      <c r="CF12" s="92">
        <v>29.3</v>
      </c>
      <c r="CG12" s="92">
        <v>34.5</v>
      </c>
      <c r="CH12" s="92">
        <v>28.8</v>
      </c>
      <c r="CI12" s="92">
        <v>34.800000000000004</v>
      </c>
      <c r="CJ12" s="92">
        <v>28.333333333333332</v>
      </c>
      <c r="CK12" s="92">
        <v>27.599999999999998</v>
      </c>
      <c r="CL12" s="92">
        <v>27.8</v>
      </c>
      <c r="CM12" s="92">
        <v>26.733333333333334</v>
      </c>
      <c r="CN12" s="92">
        <v>24.333333333333332</v>
      </c>
      <c r="CO12" s="92">
        <v>25.966666666666669</v>
      </c>
      <c r="CP12" s="92">
        <v>25.333333333333332</v>
      </c>
      <c r="CQ12" s="92">
        <v>30.133333333333336</v>
      </c>
      <c r="CR12" s="92">
        <v>32.300000000000004</v>
      </c>
      <c r="CS12" s="92">
        <v>32.6</v>
      </c>
      <c r="CT12" s="92">
        <v>37.866666666666667</v>
      </c>
      <c r="CU12" s="92">
        <v>35.699999999999996</v>
      </c>
      <c r="CV12" s="92">
        <v>33.43333333333333</v>
      </c>
      <c r="CW12" s="92">
        <v>34.333333333333336</v>
      </c>
      <c r="CX12" s="34">
        <f t="shared" si="0"/>
        <v>34.085140562249009</v>
      </c>
      <c r="CY12" s="34">
        <f t="shared" si="1"/>
        <v>97.531199268619204</v>
      </c>
      <c r="CZ12" s="34">
        <f t="shared" si="2"/>
        <v>9.875788539079764</v>
      </c>
      <c r="DA12" s="34">
        <f t="shared" si="3"/>
        <v>83</v>
      </c>
      <c r="DB12" s="36">
        <v>1</v>
      </c>
    </row>
    <row r="13" spans="1:106" ht="15" x14ac:dyDescent="0.25">
      <c r="A13" s="52" t="s">
        <v>124</v>
      </c>
      <c r="B13" s="64" t="s">
        <v>19</v>
      </c>
      <c r="C13" s="92">
        <v>80.8</v>
      </c>
      <c r="D13" s="92">
        <v>91.7</v>
      </c>
      <c r="E13" s="92">
        <v>90.333333333333329</v>
      </c>
      <c r="F13" s="92">
        <v>102</v>
      </c>
      <c r="G13" s="92">
        <v>95.3</v>
      </c>
      <c r="H13" s="92">
        <v>96.766666666666666</v>
      </c>
      <c r="I13" s="92">
        <v>104.36666666666667</v>
      </c>
      <c r="J13" s="92">
        <v>101.43333333333334</v>
      </c>
      <c r="K13" s="92">
        <v>105.66666666666667</v>
      </c>
      <c r="L13" s="92">
        <v>102.63333333333333</v>
      </c>
      <c r="M13" s="92">
        <v>104.73333333333333</v>
      </c>
      <c r="N13" s="92">
        <v>107.10000000000001</v>
      </c>
      <c r="O13" s="92">
        <v>109.03333333333335</v>
      </c>
      <c r="P13" s="92">
        <v>109.43333333333334</v>
      </c>
      <c r="Q13" s="92">
        <v>108.76666666666667</v>
      </c>
      <c r="R13" s="92">
        <v>109.89999999999999</v>
      </c>
      <c r="S13" s="92">
        <v>109.43333333333334</v>
      </c>
      <c r="T13" s="92">
        <v>110.03333333333335</v>
      </c>
      <c r="U13" s="92">
        <v>109.06666666666668</v>
      </c>
      <c r="V13" s="92">
        <v>108.7</v>
      </c>
      <c r="W13" s="92">
        <v>109.56666666666666</v>
      </c>
      <c r="X13" s="92">
        <v>110.33333333333333</v>
      </c>
      <c r="Y13" s="92">
        <v>111.23333333333333</v>
      </c>
      <c r="Z13" s="92">
        <v>112.96666666666665</v>
      </c>
      <c r="AA13" s="92">
        <v>112.36666666666667</v>
      </c>
      <c r="AB13" s="92">
        <v>112.53333333333335</v>
      </c>
      <c r="AC13" s="92">
        <v>115.86666666666667</v>
      </c>
      <c r="AD13" s="92">
        <v>116.3</v>
      </c>
      <c r="AE13" s="92">
        <v>118.13333333333333</v>
      </c>
      <c r="AF13" s="92">
        <v>113.56666666666666</v>
      </c>
      <c r="AG13" s="92">
        <v>111.3</v>
      </c>
      <c r="AH13" s="92">
        <v>106.7</v>
      </c>
      <c r="AI13" s="92">
        <v>102.76666666666667</v>
      </c>
      <c r="AJ13" s="92">
        <v>92.566666666666677</v>
      </c>
      <c r="AK13" s="92">
        <v>89.899999999999991</v>
      </c>
      <c r="AL13" s="92">
        <v>79.36666666666666</v>
      </c>
      <c r="AM13" s="92">
        <v>63.70000000000001</v>
      </c>
      <c r="AN13" s="92">
        <v>68.033333333333317</v>
      </c>
      <c r="AO13" s="92">
        <v>70.666666666666671</v>
      </c>
      <c r="AP13" s="92">
        <v>75.399999999999991</v>
      </c>
      <c r="AQ13" s="92">
        <v>82.3</v>
      </c>
      <c r="AR13" s="92">
        <v>92.100000000000009</v>
      </c>
      <c r="AS13" s="92">
        <v>96.266666666666652</v>
      </c>
      <c r="AT13" s="92">
        <v>97.833333333333329</v>
      </c>
      <c r="AU13" s="92">
        <v>95.933333333333323</v>
      </c>
      <c r="AV13" s="92">
        <v>98.166666666666671</v>
      </c>
      <c r="AW13" s="92">
        <v>100.83333333333333</v>
      </c>
      <c r="AX13" s="92">
        <v>100.43333333333334</v>
      </c>
      <c r="AY13" s="92">
        <v>100</v>
      </c>
      <c r="AZ13" s="92">
        <v>100.90000000000002</v>
      </c>
      <c r="BA13" s="92">
        <v>102.06666666666666</v>
      </c>
      <c r="BB13" s="92">
        <v>102.86666666666667</v>
      </c>
      <c r="BC13" s="92">
        <v>102.33333333333333</v>
      </c>
      <c r="BD13" s="92">
        <v>101.69999999999999</v>
      </c>
      <c r="BE13" s="92">
        <v>101.86666666666667</v>
      </c>
      <c r="BF13" s="92">
        <v>102.73333333333333</v>
      </c>
      <c r="BG13" s="92">
        <v>103.13333333333333</v>
      </c>
      <c r="BH13" s="92">
        <v>101.46666666666665</v>
      </c>
      <c r="BI13" s="92">
        <v>100.40000000000002</v>
      </c>
      <c r="BJ13" s="92">
        <v>100.53333333333332</v>
      </c>
      <c r="BK13" s="92">
        <v>97.899999999999991</v>
      </c>
      <c r="BL13" s="92">
        <v>99.033333333333346</v>
      </c>
      <c r="BM13" s="92">
        <v>99.86666666666666</v>
      </c>
      <c r="BN13" s="92">
        <v>99.933333333333337</v>
      </c>
      <c r="BO13" s="92">
        <v>100.2</v>
      </c>
      <c r="BP13" s="92">
        <v>101.7</v>
      </c>
      <c r="BQ13" s="92">
        <v>101.46666666666665</v>
      </c>
      <c r="BR13" s="92">
        <v>101.56666666666666</v>
      </c>
      <c r="BS13" s="92">
        <v>101.86666666666667</v>
      </c>
      <c r="BT13" s="92">
        <v>103.80000000000001</v>
      </c>
      <c r="BU13" s="92">
        <v>103.93333333333332</v>
      </c>
      <c r="BV13" s="92">
        <v>105.86666666666667</v>
      </c>
      <c r="BW13" s="92">
        <v>104.8</v>
      </c>
      <c r="BX13" s="92">
        <v>102.86666666666667</v>
      </c>
      <c r="BY13" s="92">
        <v>104.46666666666665</v>
      </c>
      <c r="BZ13" s="92">
        <v>105.46666666666665</v>
      </c>
      <c r="CA13" s="92">
        <v>103.5</v>
      </c>
      <c r="CB13" s="92">
        <v>101.7</v>
      </c>
      <c r="CC13" s="92">
        <v>101.83333333333333</v>
      </c>
      <c r="CD13" s="92">
        <v>102.19999999999999</v>
      </c>
      <c r="CE13" s="92">
        <v>100.83333333333333</v>
      </c>
      <c r="CF13" s="92">
        <v>77.233333333333334</v>
      </c>
      <c r="CG13" s="92">
        <v>93.633333333333326</v>
      </c>
      <c r="CH13" s="92">
        <v>94.233333333333348</v>
      </c>
      <c r="CI13" s="92">
        <v>90.133333333333326</v>
      </c>
      <c r="CJ13" s="92">
        <v>102.63333333333333</v>
      </c>
      <c r="CK13" s="92">
        <v>103.5</v>
      </c>
      <c r="CL13" s="92">
        <v>100.96666666666665</v>
      </c>
      <c r="CM13" s="92">
        <v>98.600000000000009</v>
      </c>
      <c r="CN13" s="92">
        <v>93.833333333333329</v>
      </c>
      <c r="CO13" s="92">
        <v>94.600000000000009</v>
      </c>
      <c r="CP13" s="92">
        <v>92.266666666666666</v>
      </c>
      <c r="CQ13" s="92">
        <v>94.90000000000002</v>
      </c>
      <c r="CR13" s="92">
        <v>94</v>
      </c>
      <c r="CS13" s="92">
        <v>95.533333333333346</v>
      </c>
      <c r="CT13" s="92">
        <v>94.833333333333329</v>
      </c>
      <c r="CU13" s="92">
        <v>97.366666666666674</v>
      </c>
      <c r="CV13" s="92">
        <v>97.666666666666671</v>
      </c>
      <c r="CW13" s="92">
        <v>97.266666666666666</v>
      </c>
      <c r="CX13" s="34">
        <f t="shared" si="0"/>
        <v>99.922558922558892</v>
      </c>
      <c r="CY13" s="34">
        <f t="shared" si="1"/>
        <v>95.992422410041499</v>
      </c>
      <c r="CZ13" s="34">
        <f t="shared" ref="CZ13:CZ18" si="4">SQRT(CY13)</f>
        <v>9.7975722712333955</v>
      </c>
      <c r="DA13" s="34">
        <f t="shared" si="3"/>
        <v>99</v>
      </c>
      <c r="DB13" s="36">
        <v>1</v>
      </c>
    </row>
    <row r="14" spans="1:106" ht="15" x14ac:dyDescent="0.25">
      <c r="A14" s="52" t="s">
        <v>154</v>
      </c>
      <c r="B14" s="62" t="s">
        <v>151</v>
      </c>
      <c r="C14" s="91">
        <v>1002</v>
      </c>
      <c r="D14" s="91">
        <v>1063</v>
      </c>
      <c r="E14" s="91">
        <v>1154.9000000000001</v>
      </c>
      <c r="F14" s="91">
        <v>1286.5999999999999</v>
      </c>
      <c r="G14" s="91">
        <v>1410.4</v>
      </c>
      <c r="H14" s="91">
        <v>1526.6</v>
      </c>
      <c r="I14" s="91">
        <v>1655.9</v>
      </c>
      <c r="J14" s="91">
        <v>1927.6</v>
      </c>
      <c r="K14" s="91">
        <v>2040.5</v>
      </c>
      <c r="L14" s="91">
        <v>2154.8000000000002</v>
      </c>
      <c r="M14" s="91">
        <v>2367.9</v>
      </c>
      <c r="N14" s="91">
        <v>2631.6</v>
      </c>
      <c r="O14" s="91">
        <v>2820.4</v>
      </c>
      <c r="P14" s="91">
        <v>3050.2</v>
      </c>
      <c r="Q14" s="91">
        <v>3327.2</v>
      </c>
      <c r="R14" s="91">
        <v>3617.8</v>
      </c>
      <c r="S14" s="91">
        <v>3951</v>
      </c>
      <c r="T14" s="91">
        <v>4356</v>
      </c>
      <c r="U14" s="91">
        <v>4826.5</v>
      </c>
      <c r="V14" s="91">
        <v>5317.3</v>
      </c>
      <c r="W14" s="91">
        <v>5905.9</v>
      </c>
      <c r="X14" s="91">
        <v>6711.7</v>
      </c>
      <c r="Y14" s="91">
        <v>7616.8</v>
      </c>
      <c r="Z14" s="91">
        <v>8736</v>
      </c>
      <c r="AA14" s="91">
        <v>9684.9</v>
      </c>
      <c r="AB14" s="91">
        <v>10708.4</v>
      </c>
      <c r="AC14" s="91">
        <v>12147.1</v>
      </c>
      <c r="AD14" s="91">
        <v>13834.4</v>
      </c>
      <c r="AE14" s="91">
        <v>15320.3</v>
      </c>
      <c r="AF14" s="91">
        <v>16725.3</v>
      </c>
      <c r="AG14" s="91">
        <v>17653</v>
      </c>
      <c r="AH14" s="91">
        <v>18569.3</v>
      </c>
      <c r="AI14" s="86">
        <v>19208.8</v>
      </c>
      <c r="AJ14" s="91">
        <v>20074.599999999999</v>
      </c>
      <c r="AK14" s="91">
        <v>20765.400000000001</v>
      </c>
      <c r="AL14" s="91">
        <v>20742.2</v>
      </c>
      <c r="AM14" s="91">
        <v>20444.2</v>
      </c>
      <c r="AN14" s="91">
        <v>20028.5</v>
      </c>
      <c r="AO14" s="91">
        <v>19750.599999999999</v>
      </c>
      <c r="AP14" s="91">
        <v>19230</v>
      </c>
      <c r="AQ14" s="91">
        <v>18806.5</v>
      </c>
      <c r="AR14" s="91">
        <v>17259.7</v>
      </c>
      <c r="AS14" s="91">
        <v>16999.400000000001</v>
      </c>
      <c r="AT14" s="91">
        <v>16382</v>
      </c>
      <c r="AU14" s="91">
        <v>15975.7</v>
      </c>
      <c r="AV14" s="91">
        <v>15679.6</v>
      </c>
      <c r="AW14" s="91">
        <v>15609.9</v>
      </c>
      <c r="AX14" s="91">
        <v>15128.2</v>
      </c>
      <c r="AY14" s="91">
        <v>14240.800000000001</v>
      </c>
      <c r="AZ14" s="91">
        <v>13750.999999999998</v>
      </c>
      <c r="BA14" s="91">
        <v>13700.900000000001</v>
      </c>
      <c r="BB14" s="91">
        <v>13352.2</v>
      </c>
      <c r="BC14" s="91">
        <v>13126.099999999999</v>
      </c>
      <c r="BD14" s="91">
        <v>12786.8</v>
      </c>
      <c r="BE14" s="91">
        <v>12595.9</v>
      </c>
      <c r="BF14" s="91">
        <v>12413.800000000001</v>
      </c>
      <c r="BG14" s="91">
        <v>11851.2</v>
      </c>
      <c r="BH14" s="91">
        <v>11666.4</v>
      </c>
      <c r="BI14" s="91">
        <v>11647</v>
      </c>
      <c r="BJ14" s="94">
        <v>11325.1</v>
      </c>
      <c r="BK14" s="93">
        <v>11250.1</v>
      </c>
      <c r="BL14" s="93">
        <v>11165.4</v>
      </c>
      <c r="BM14" s="93">
        <v>11144.1</v>
      </c>
      <c r="BN14" s="93">
        <v>10943.9</v>
      </c>
      <c r="BO14" s="93">
        <v>10778.2</v>
      </c>
      <c r="BP14" s="93">
        <v>10968</v>
      </c>
      <c r="BQ14" s="93">
        <v>11007.3</v>
      </c>
      <c r="BR14" s="93">
        <v>10997.3</v>
      </c>
      <c r="BS14" s="93">
        <v>11022.8</v>
      </c>
      <c r="BT14" s="93">
        <v>10958.400000000001</v>
      </c>
      <c r="BU14" s="93">
        <v>10717.5</v>
      </c>
      <c r="BV14" s="93">
        <v>10651.9</v>
      </c>
      <c r="BW14" s="93">
        <v>10604.1</v>
      </c>
      <c r="BX14" s="93">
        <v>10522.7</v>
      </c>
      <c r="BY14" s="93">
        <v>10015.200000000001</v>
      </c>
      <c r="BZ14" s="93">
        <v>9931.4</v>
      </c>
      <c r="CA14" s="93">
        <v>9942</v>
      </c>
      <c r="CB14" s="93">
        <v>9968.1</v>
      </c>
      <c r="CC14" s="93">
        <v>10027.700000000001</v>
      </c>
      <c r="CD14" s="93">
        <v>9705.5</v>
      </c>
      <c r="CE14" s="93">
        <v>9589.1</v>
      </c>
      <c r="CF14" s="93">
        <v>9451.7000000000007</v>
      </c>
      <c r="CG14" s="93">
        <v>9460.4</v>
      </c>
      <c r="CH14" s="93">
        <v>9305.2999999999993</v>
      </c>
      <c r="CI14" s="93">
        <v>9415.2999999999993</v>
      </c>
      <c r="CJ14" s="93">
        <v>9351.9</v>
      </c>
      <c r="CK14" s="93">
        <v>9625.5999999999985</v>
      </c>
      <c r="CL14" s="93">
        <v>9667.2999999999993</v>
      </c>
      <c r="CM14" s="93">
        <v>9662.9</v>
      </c>
      <c r="CN14" s="93">
        <v>9874.6</v>
      </c>
      <c r="CO14" s="93">
        <v>10148.1</v>
      </c>
      <c r="CP14" s="93">
        <v>10257.9</v>
      </c>
      <c r="CQ14" s="93">
        <v>10250.1</v>
      </c>
      <c r="CR14" s="93">
        <v>10338.599999999999</v>
      </c>
      <c r="CS14" s="93">
        <v>10598.3</v>
      </c>
      <c r="CT14" s="93">
        <v>10593.2</v>
      </c>
      <c r="CU14" s="93">
        <v>10600.2</v>
      </c>
      <c r="CV14" s="93">
        <v>10838.5</v>
      </c>
      <c r="CW14" s="93">
        <v>11063.8</v>
      </c>
      <c r="CX14" s="34">
        <f t="shared" si="0"/>
        <v>10525.840404040404</v>
      </c>
      <c r="CY14" s="34">
        <f t="shared" si="1"/>
        <v>26906428.261820257</v>
      </c>
      <c r="CZ14" s="34">
        <f>SQRT(CY14)</f>
        <v>5187.1406633925262</v>
      </c>
      <c r="DA14" s="34">
        <f t="shared" si="3"/>
        <v>99</v>
      </c>
      <c r="DB14" s="36">
        <v>1</v>
      </c>
    </row>
    <row r="15" spans="1:106" s="1" customFormat="1" ht="15" x14ac:dyDescent="0.25">
      <c r="A15" s="60" t="s">
        <v>127</v>
      </c>
      <c r="B15" s="62" t="s">
        <v>130</v>
      </c>
      <c r="C15" s="92">
        <v>-13.45359114355524</v>
      </c>
      <c r="D15" s="92">
        <v>-16.267851741438449</v>
      </c>
      <c r="E15" s="92">
        <v>-17.666100251924856</v>
      </c>
      <c r="F15" s="92">
        <v>-20.193027673563012</v>
      </c>
      <c r="G15" s="92">
        <v>-15.799665657893522</v>
      </c>
      <c r="H15" s="92">
        <v>-16.111435380968427</v>
      </c>
      <c r="I15" s="92">
        <v>-19.435950375095928</v>
      </c>
      <c r="J15" s="92">
        <v>-21.656617524423712</v>
      </c>
      <c r="K15" s="92">
        <v>-16.574835922148665</v>
      </c>
      <c r="L15" s="92">
        <v>-18.587360594795534</v>
      </c>
      <c r="M15" s="92">
        <v>-18.782051034700974</v>
      </c>
      <c r="N15" s="92">
        <v>-21.642449869728324</v>
      </c>
      <c r="O15" s="92">
        <v>-18.886380737396539</v>
      </c>
      <c r="P15" s="92">
        <v>-19.912793433549528</v>
      </c>
      <c r="Q15" s="92">
        <v>-21.958386974535795</v>
      </c>
      <c r="R15" s="92">
        <v>-22.155086413325549</v>
      </c>
      <c r="S15" s="92">
        <v>-20.345289356886511</v>
      </c>
      <c r="T15" s="92">
        <v>-23.263709191689188</v>
      </c>
      <c r="U15" s="92">
        <v>-21.640567600559571</v>
      </c>
      <c r="V15" s="92">
        <v>-23.130872897907278</v>
      </c>
      <c r="W15" s="92">
        <v>-19.190662870210787</v>
      </c>
      <c r="X15" s="92">
        <v>-20.333912249787655</v>
      </c>
      <c r="Y15" s="92">
        <v>-20.938749582837019</v>
      </c>
      <c r="Z15" s="92">
        <v>-24.643851187269291</v>
      </c>
      <c r="AA15" s="92">
        <v>-24.765206451605273</v>
      </c>
      <c r="AB15" s="92">
        <v>-25.605306426108402</v>
      </c>
      <c r="AC15" s="92">
        <v>-27.089990445506356</v>
      </c>
      <c r="AD15" s="92">
        <v>-29.491336853117943</v>
      </c>
      <c r="AE15" s="92">
        <v>-27.027109134403393</v>
      </c>
      <c r="AF15" s="92">
        <v>-25.329637162026881</v>
      </c>
      <c r="AG15" s="92">
        <v>-25.144388981392002</v>
      </c>
      <c r="AH15" s="92">
        <v>-22.008656738317075</v>
      </c>
      <c r="AI15" s="92">
        <v>-20.87481022691912</v>
      </c>
      <c r="AJ15" s="92">
        <v>-19.054834438512611</v>
      </c>
      <c r="AK15" s="92">
        <v>-18.64379231677178</v>
      </c>
      <c r="AL15" s="92">
        <v>-17.081067344954857</v>
      </c>
      <c r="AM15" s="92">
        <v>-12.037490374936608</v>
      </c>
      <c r="AN15" s="92">
        <v>-7.5234392961423247</v>
      </c>
      <c r="AO15" s="92">
        <v>-8.1626668721051185</v>
      </c>
      <c r="AP15" s="92">
        <v>-6.441435834066005</v>
      </c>
      <c r="AQ15" s="92">
        <v>-8.5568525585789335</v>
      </c>
      <c r="AR15" s="92">
        <v>-7.4860931161805713</v>
      </c>
      <c r="AS15" s="92">
        <v>-10.361238393042278</v>
      </c>
      <c r="AT15" s="92">
        <v>-12.351186021636396</v>
      </c>
      <c r="AU15" s="92">
        <v>-11.470819696658916</v>
      </c>
      <c r="AV15" s="92">
        <v>-10.870121233822703</v>
      </c>
      <c r="AW15" s="92">
        <v>-14.79615236586748</v>
      </c>
      <c r="AX15" s="92">
        <v>-13.700385252608402</v>
      </c>
      <c r="AY15" s="92">
        <v>-14.809990877657739</v>
      </c>
      <c r="AZ15" s="92">
        <v>-14.51163915188925</v>
      </c>
      <c r="BA15" s="92">
        <v>-11.236720426268537</v>
      </c>
      <c r="BB15" s="92">
        <v>-9.9888684869036481</v>
      </c>
      <c r="BC15" s="92">
        <v>-14.051444750769896</v>
      </c>
      <c r="BD15" s="92">
        <v>-11.735809363314447</v>
      </c>
      <c r="BE15" s="92">
        <v>-12.939966697463687</v>
      </c>
      <c r="BF15" s="92">
        <v>-9.304190327894247</v>
      </c>
      <c r="BG15" s="92">
        <v>-12.126044157163427</v>
      </c>
      <c r="BH15" s="92">
        <v>-11.091449184236382</v>
      </c>
      <c r="BI15" s="92">
        <v>-11.456754034089649</v>
      </c>
      <c r="BJ15" s="92">
        <v>-9.7863668117313019</v>
      </c>
      <c r="BK15" s="92">
        <v>-10.907418908398597</v>
      </c>
      <c r="BL15" s="92">
        <v>-9.814936349969706</v>
      </c>
      <c r="BM15" s="92">
        <v>-10.116379171686043</v>
      </c>
      <c r="BN15" s="92">
        <v>-6.6151746603340849</v>
      </c>
      <c r="BO15" s="92">
        <v>-8.0423640645216405</v>
      </c>
      <c r="BP15" s="92">
        <v>-8.1283764966159211</v>
      </c>
      <c r="BQ15" s="92">
        <v>-7.4202157698698077</v>
      </c>
      <c r="BR15" s="92">
        <v>-7.898622840075455</v>
      </c>
      <c r="BS15" s="92">
        <v>-9.4033275680106438</v>
      </c>
      <c r="BT15" s="92">
        <v>-10.284184872151819</v>
      </c>
      <c r="BU15" s="92">
        <v>-12.031287506127452</v>
      </c>
      <c r="BV15" s="92">
        <v>-7.2054758178215046</v>
      </c>
      <c r="BW15" s="92">
        <v>-8.4040473892226508</v>
      </c>
      <c r="BX15" s="92">
        <v>-9.3849567664534916</v>
      </c>
      <c r="BY15" s="92">
        <v>-15.146040324951407</v>
      </c>
      <c r="BZ15" s="92">
        <v>-9.5022810989295508</v>
      </c>
      <c r="CA15" s="92">
        <v>-9.2782923292261135</v>
      </c>
      <c r="CB15" s="92">
        <v>-11.956516901829934</v>
      </c>
      <c r="CC15" s="92">
        <v>-10.107736428153979</v>
      </c>
      <c r="CD15" s="92">
        <v>-8.5270915740219522</v>
      </c>
      <c r="CE15" s="92">
        <v>-6.7977060994941887</v>
      </c>
      <c r="CF15" s="92">
        <v>-5.5906590757811276</v>
      </c>
      <c r="CG15" s="92">
        <v>-7.6426365738120978</v>
      </c>
      <c r="CH15" s="92">
        <v>-5.3594335259560255</v>
      </c>
      <c r="CI15" s="92">
        <v>-5.6585766435442562</v>
      </c>
      <c r="CJ15" s="92">
        <v>-13.469202289046128</v>
      </c>
      <c r="CK15" s="92">
        <v>-13.167544386955749</v>
      </c>
      <c r="CL15" s="92">
        <v>-5.3503565710437799</v>
      </c>
      <c r="CM15" s="92">
        <v>-9.9752678898162443</v>
      </c>
      <c r="CN15" s="92">
        <v>-15.374424082519161</v>
      </c>
      <c r="CO15" s="92">
        <v>-16.016892419292834</v>
      </c>
      <c r="CP15" s="92">
        <v>-15.22106877736068</v>
      </c>
      <c r="CQ15" s="92">
        <v>-7.9018470961105463</v>
      </c>
      <c r="CR15" s="92">
        <v>-13.89622699279788</v>
      </c>
      <c r="CS15" s="92">
        <v>-14.346950469396019</v>
      </c>
      <c r="CT15" s="92">
        <v>-8.3908945285129768</v>
      </c>
      <c r="CU15" s="92">
        <v>-4.6615131552843883</v>
      </c>
      <c r="CV15" s="92">
        <v>-9.1723228992431416</v>
      </c>
      <c r="CW15" s="92">
        <v>-10.869826745179994</v>
      </c>
      <c r="CX15" s="34">
        <f t="shared" si="0"/>
        <v>-14.146692308387612</v>
      </c>
      <c r="CY15" s="34">
        <f t="shared" si="1"/>
        <v>36.75363792075828</v>
      </c>
      <c r="CZ15" s="34">
        <f>SQRT(CY15)</f>
        <v>6.0624778697128683</v>
      </c>
      <c r="DA15" s="34">
        <f t="shared" si="3"/>
        <v>99</v>
      </c>
      <c r="DB15" s="61">
        <v>-1</v>
      </c>
    </row>
    <row r="16" spans="1:106" s="1" customFormat="1" ht="15" x14ac:dyDescent="0.25">
      <c r="A16" s="60" t="s">
        <v>128</v>
      </c>
      <c r="B16" s="62" t="s">
        <v>131</v>
      </c>
      <c r="C16" s="92">
        <v>-2.0110001709350143</v>
      </c>
      <c r="D16" s="92">
        <v>-3.5377713102077086</v>
      </c>
      <c r="E16" s="92">
        <v>-4.413621364714956</v>
      </c>
      <c r="F16" s="92">
        <v>-8.7795772493752242</v>
      </c>
      <c r="G16" s="92">
        <v>-2.2782058820812949</v>
      </c>
      <c r="H16" s="92">
        <v>-4.4323803003658586</v>
      </c>
      <c r="I16" s="92">
        <v>-7.7613541011972025</v>
      </c>
      <c r="J16" s="92">
        <v>-15.061078231687903</v>
      </c>
      <c r="K16" s="92">
        <v>-2.7181145345511992</v>
      </c>
      <c r="L16" s="92">
        <v>-7.5511152416356877</v>
      </c>
      <c r="M16" s="92">
        <v>-7.3796964774248828</v>
      </c>
      <c r="N16" s="92">
        <v>-8.3843756487242533</v>
      </c>
      <c r="O16" s="92">
        <v>-5.0163029847002756</v>
      </c>
      <c r="P16" s="92">
        <v>-8.5797043591464259</v>
      </c>
      <c r="Q16" s="92">
        <v>-8.8670057878125519</v>
      </c>
      <c r="R16" s="92">
        <v>-9.539500809240705</v>
      </c>
      <c r="S16" s="92">
        <v>-9.2206934559116398</v>
      </c>
      <c r="T16" s="92">
        <v>-18.381297472976218</v>
      </c>
      <c r="U16" s="92">
        <v>-13.098144107499261</v>
      </c>
      <c r="V16" s="92">
        <v>-10.32104312262987</v>
      </c>
      <c r="W16" s="92">
        <v>-10.104174768785224</v>
      </c>
      <c r="X16" s="92">
        <v>-10.93391478518819</v>
      </c>
      <c r="Y16" s="92">
        <v>-12.576610583116146</v>
      </c>
      <c r="Z16" s="92">
        <v>-14.761264523458953</v>
      </c>
      <c r="AA16" s="92">
        <v>-15.459779152768629</v>
      </c>
      <c r="AB16" s="92">
        <v>-18.848492644868056</v>
      </c>
      <c r="AC16" s="92">
        <v>-24.19328488033246</v>
      </c>
      <c r="AD16" s="92">
        <v>-27.056663866401532</v>
      </c>
      <c r="AE16" s="92">
        <v>-23.283892493950091</v>
      </c>
      <c r="AF16" s="92">
        <v>-22.298209670159615</v>
      </c>
      <c r="AG16" s="92">
        <v>-23.701678138197376</v>
      </c>
      <c r="AH16" s="92">
        <v>-18.357608256146644</v>
      </c>
      <c r="AI16" s="92">
        <v>-16.336171705055449</v>
      </c>
      <c r="AJ16" s="92">
        <v>-15.027790473895401</v>
      </c>
      <c r="AK16" s="92">
        <v>-12.43574863206765</v>
      </c>
      <c r="AL16" s="92">
        <v>-7.9112311913475102</v>
      </c>
      <c r="AM16" s="92">
        <v>0.3724064356213328</v>
      </c>
      <c r="AN16" s="92">
        <v>12.945359235820311</v>
      </c>
      <c r="AO16" s="92">
        <v>8.1648617274081889</v>
      </c>
      <c r="AP16" s="92">
        <v>9.7762095289366009</v>
      </c>
      <c r="AQ16" s="92">
        <v>6.7764671051282601</v>
      </c>
      <c r="AR16" s="92">
        <v>4.3862051348598996</v>
      </c>
      <c r="AS16" s="92">
        <v>-1.9227941345164927</v>
      </c>
      <c r="AT16" s="92">
        <v>-1.4545687583084337</v>
      </c>
      <c r="AU16" s="92">
        <v>-1.1001425540273897</v>
      </c>
      <c r="AV16" s="92">
        <v>-2.5576755844288708</v>
      </c>
      <c r="AW16" s="92">
        <v>-7.435750652908478</v>
      </c>
      <c r="AX16" s="92">
        <v>-2.5126004033203153</v>
      </c>
      <c r="AY16" s="92">
        <v>-5.611133168343347</v>
      </c>
      <c r="AZ16" s="92">
        <v>-4.8087029540641524</v>
      </c>
      <c r="BA16" s="92">
        <v>-3.9081068929326639</v>
      </c>
      <c r="BB16" s="92">
        <v>-1.5188166369761562</v>
      </c>
      <c r="BC16" s="92">
        <v>-3.5573277850050355</v>
      </c>
      <c r="BD16" s="92">
        <v>-1.9642290034016039</v>
      </c>
      <c r="BE16" s="92">
        <v>-4.8370455047665777</v>
      </c>
      <c r="BF16" s="92">
        <v>-1.3161531475802524</v>
      </c>
      <c r="BG16" s="92">
        <v>-3.237012272984896</v>
      </c>
      <c r="BH16" s="92">
        <v>-2.4938515946058519</v>
      </c>
      <c r="BI16" s="92">
        <v>-2.7422186601418685</v>
      </c>
      <c r="BJ16" s="92">
        <v>2.2148525055888113</v>
      </c>
      <c r="BK16" s="92">
        <v>-2.0536981208281881</v>
      </c>
      <c r="BL16" s="92">
        <v>-1.3781246244820478</v>
      </c>
      <c r="BM16" s="92">
        <v>-1.7124704498819914</v>
      </c>
      <c r="BN16" s="92">
        <v>4.3263464958183953</v>
      </c>
      <c r="BO16" s="92">
        <v>2.4867593877929957</v>
      </c>
      <c r="BP16" s="92">
        <v>-0.47286443009400547</v>
      </c>
      <c r="BQ16" s="92">
        <v>1.7775797795108919</v>
      </c>
      <c r="BR16" s="92">
        <v>3.2980587960291983</v>
      </c>
      <c r="BS16" s="92">
        <v>1.1015426492835076</v>
      </c>
      <c r="BT16" s="92">
        <v>-1.2620520196295262</v>
      </c>
      <c r="BU16" s="92">
        <v>-2.6247415765957514</v>
      </c>
      <c r="BV16" s="92">
        <v>8.322825944640746</v>
      </c>
      <c r="BW16" s="92">
        <v>0.11591789502376069</v>
      </c>
      <c r="BX16" s="92">
        <v>2.0208535124271187</v>
      </c>
      <c r="BY16" s="92">
        <v>-5.510345572767414</v>
      </c>
      <c r="BZ16" s="92">
        <v>1.9432604706944505</v>
      </c>
      <c r="CA16" s="92">
        <v>1.0248031421993895</v>
      </c>
      <c r="CB16" s="92">
        <v>-1.4969246290357796</v>
      </c>
      <c r="CC16" s="92">
        <v>-2.9080559812306124</v>
      </c>
      <c r="CD16" s="92">
        <v>2.8176031034617455</v>
      </c>
      <c r="CE16" s="92">
        <v>0.58330151348795012</v>
      </c>
      <c r="CF16" s="92">
        <v>3.8276296576924698</v>
      </c>
      <c r="CG16" s="92">
        <v>-0.388016749389682</v>
      </c>
      <c r="CH16" s="92">
        <v>7.7755405012100764</v>
      </c>
      <c r="CI16" s="92">
        <v>-2.7814590003377484</v>
      </c>
      <c r="CJ16" s="92">
        <v>-9.1735234974511961</v>
      </c>
      <c r="CK16" s="92">
        <v>-6.9138018277029545</v>
      </c>
      <c r="CL16" s="92">
        <v>2.2386429167547197</v>
      </c>
      <c r="CM16" s="92">
        <v>-6.0204142938786411</v>
      </c>
      <c r="CN16" s="92">
        <v>-6.9158309021712494</v>
      </c>
      <c r="CO16" s="92">
        <v>-6.8621237018490513</v>
      </c>
      <c r="CP16" s="92">
        <v>-2.2436346041845883</v>
      </c>
      <c r="CQ16" s="92">
        <v>-5.4980125640268298</v>
      </c>
      <c r="CR16" s="92">
        <v>-3.7637098216347398</v>
      </c>
      <c r="CS16" s="92">
        <v>-5.7657209013505568</v>
      </c>
      <c r="CT16" s="92">
        <v>-1.0617785416263168</v>
      </c>
      <c r="CU16" s="92">
        <v>-0.77087279805286602</v>
      </c>
      <c r="CV16" s="92">
        <v>-4.0152575802682868</v>
      </c>
      <c r="CW16" s="92">
        <v>-4.5546732581369982</v>
      </c>
      <c r="CX16" s="34">
        <f t="shared" si="0"/>
        <v>-4.8631081625665251</v>
      </c>
      <c r="CY16" s="34">
        <f t="shared" si="1"/>
        <v>57.86461568665532</v>
      </c>
      <c r="CZ16" s="34">
        <f t="shared" si="4"/>
        <v>7.6068794973139493</v>
      </c>
      <c r="DA16" s="34">
        <f t="shared" si="3"/>
        <v>99</v>
      </c>
      <c r="DB16" s="61">
        <v>-1</v>
      </c>
    </row>
    <row r="17" spans="1:106" ht="15" x14ac:dyDescent="0.25">
      <c r="A17" s="52" t="s">
        <v>118</v>
      </c>
      <c r="B17" s="63" t="s">
        <v>10</v>
      </c>
      <c r="C17" s="92">
        <v>3.7333333333333329</v>
      </c>
      <c r="D17" s="92">
        <v>3.2333333333333329</v>
      </c>
      <c r="E17" s="92">
        <v>1.5333333333333332</v>
      </c>
      <c r="F17" s="92">
        <v>1.3999999999999997</v>
      </c>
      <c r="G17" s="92">
        <v>0.43333333333333335</v>
      </c>
      <c r="H17" s="92">
        <v>1.0999999999999999</v>
      </c>
      <c r="I17" s="92">
        <v>1.9333333333333333</v>
      </c>
      <c r="J17" s="92">
        <v>1.9666666666666666</v>
      </c>
      <c r="K17" s="92">
        <v>1.5666666666666664</v>
      </c>
      <c r="L17" s="92">
        <v>1.4333333333333333</v>
      </c>
      <c r="M17" s="92">
        <v>1.1666666666666667</v>
      </c>
      <c r="N17" s="92">
        <v>1.6333333333333335</v>
      </c>
      <c r="O17" s="92">
        <v>2.2333333333333329</v>
      </c>
      <c r="P17" s="92">
        <v>2.9</v>
      </c>
      <c r="Q17" s="92">
        <v>3</v>
      </c>
      <c r="R17" s="92">
        <v>3.9333333333333331</v>
      </c>
      <c r="S17" s="92">
        <v>4.1000000000000005</v>
      </c>
      <c r="T17" s="92">
        <v>4.7333333333333334</v>
      </c>
      <c r="U17" s="92">
        <v>5.166666666666667</v>
      </c>
      <c r="V17" s="92">
        <v>5</v>
      </c>
      <c r="W17" s="92">
        <v>4.9666666666666668</v>
      </c>
      <c r="X17" s="92">
        <v>4.7333333333333334</v>
      </c>
      <c r="Y17" s="92">
        <v>4.8</v>
      </c>
      <c r="Z17" s="92">
        <v>4.7333333333333334</v>
      </c>
      <c r="AA17" s="92">
        <v>4.4333333333333327</v>
      </c>
      <c r="AB17" s="92">
        <v>4</v>
      </c>
      <c r="AC17" s="92">
        <v>3.8666666666666667</v>
      </c>
      <c r="AD17" s="92">
        <v>4.5</v>
      </c>
      <c r="AE17" s="92">
        <v>6.3999999999999995</v>
      </c>
      <c r="AF17" s="92">
        <v>7.3999999999999995</v>
      </c>
      <c r="AG17" s="92">
        <v>8.7333333333333325</v>
      </c>
      <c r="AH17" s="92">
        <v>9.5666666666666647</v>
      </c>
      <c r="AI17" s="92">
        <v>9.8333333333333339</v>
      </c>
      <c r="AJ17" s="92">
        <v>9.9333333333333336</v>
      </c>
      <c r="AK17" s="92">
        <v>9</v>
      </c>
      <c r="AL17" s="92">
        <v>7.333333333333333</v>
      </c>
      <c r="AM17" s="92">
        <v>6.5666666666666664</v>
      </c>
      <c r="AN17" s="92">
        <v>3.8666666666666667</v>
      </c>
      <c r="AO17" s="92">
        <v>1.0333333333333334</v>
      </c>
      <c r="AP17" s="92">
        <v>-1.5</v>
      </c>
      <c r="AQ17" s="92">
        <v>-4.7666666666666666</v>
      </c>
      <c r="AR17" s="92">
        <v>-4.8666666666666663</v>
      </c>
      <c r="AS17" s="92">
        <v>-3.7666666666666671</v>
      </c>
      <c r="AT17" s="92">
        <v>-2.6999999999999997</v>
      </c>
      <c r="AU17" s="92">
        <v>-1.2333333333333334</v>
      </c>
      <c r="AV17" s="92">
        <v>-6.6666666666666666E-2</v>
      </c>
      <c r="AW17" s="92">
        <v>0.33333333333333331</v>
      </c>
      <c r="AX17" s="92">
        <v>0.40000000000000008</v>
      </c>
      <c r="AY17" s="92">
        <v>0.26666666666666666</v>
      </c>
      <c r="AZ17" s="92">
        <v>0.79999999999999993</v>
      </c>
      <c r="BA17" s="92">
        <v>0.5</v>
      </c>
      <c r="BB17" s="92">
        <v>-0.33333333333333331</v>
      </c>
      <c r="BC17" s="92">
        <v>-0.3666666666666667</v>
      </c>
      <c r="BD17" s="92">
        <v>-0.6</v>
      </c>
      <c r="BE17" s="92">
        <v>-0.10000000000000002</v>
      </c>
      <c r="BF17" s="92">
        <v>0.70000000000000007</v>
      </c>
      <c r="BG17" s="92">
        <v>1.3333333333333333</v>
      </c>
      <c r="BH17" s="92">
        <v>1.7333333333333334</v>
      </c>
      <c r="BI17" s="92">
        <v>1.8333333333333333</v>
      </c>
      <c r="BJ17" s="92">
        <v>1.7333333333333334</v>
      </c>
      <c r="BK17" s="92">
        <v>1.3333333333333333</v>
      </c>
      <c r="BL17" s="92">
        <v>1.9333333333333333</v>
      </c>
      <c r="BM17" s="92">
        <v>1.3333333333333333</v>
      </c>
      <c r="BN17" s="92">
        <v>1.2333333333333334</v>
      </c>
      <c r="BO17" s="92">
        <v>0.9</v>
      </c>
      <c r="BP17" s="92">
        <v>0.73333333333333339</v>
      </c>
      <c r="BQ17" s="92">
        <v>1.4333333333333333</v>
      </c>
      <c r="BR17" s="92">
        <v>1.6333333333333335</v>
      </c>
      <c r="BS17" s="92">
        <v>1.5333333333333332</v>
      </c>
      <c r="BT17" s="92">
        <v>2</v>
      </c>
      <c r="BU17" s="92">
        <v>1.5666666666666667</v>
      </c>
      <c r="BV17" s="92">
        <v>1.5666666666666664</v>
      </c>
      <c r="BW17" s="92">
        <v>1.8333333333333333</v>
      </c>
      <c r="BX17" s="92">
        <v>1.8</v>
      </c>
      <c r="BY17" s="92">
        <v>1.9666666666666668</v>
      </c>
      <c r="BZ17" s="92">
        <v>2.0333333333333332</v>
      </c>
      <c r="CA17" s="92">
        <v>2.1333333333333333</v>
      </c>
      <c r="CB17" s="92">
        <v>2.4</v>
      </c>
      <c r="CC17" s="92">
        <v>2.3666666666666667</v>
      </c>
      <c r="CD17" s="92">
        <v>1.9666666666666668</v>
      </c>
      <c r="CE17" s="92">
        <v>1.9333333333333333</v>
      </c>
      <c r="CF17" s="92">
        <v>0.33333333333333331</v>
      </c>
      <c r="CG17" s="92">
        <v>0.66666666666666663</v>
      </c>
      <c r="CH17" s="92">
        <v>0.69999999999999984</v>
      </c>
      <c r="CI17" s="92">
        <v>0.73333333333333339</v>
      </c>
      <c r="CJ17" s="92">
        <v>1.5999999999999999</v>
      </c>
      <c r="CK17" s="92">
        <v>2</v>
      </c>
      <c r="CL17" s="92">
        <v>3.2000000000000006</v>
      </c>
      <c r="CM17" s="92">
        <v>4.7</v>
      </c>
      <c r="CN17" s="92">
        <v>6.8666666666666671</v>
      </c>
      <c r="CO17" s="92">
        <v>8.4333333333333318</v>
      </c>
      <c r="CP17" s="92">
        <v>10.233333333333333</v>
      </c>
      <c r="CQ17" s="92">
        <v>10.9</v>
      </c>
      <c r="CR17" s="92">
        <v>9.8333333333333339</v>
      </c>
      <c r="CS17" s="92">
        <v>8.1</v>
      </c>
      <c r="CT17" s="92">
        <v>5.166666666666667</v>
      </c>
      <c r="CU17" s="92">
        <v>3.6999999999999997</v>
      </c>
      <c r="CV17" s="92">
        <v>3.5333333333333332</v>
      </c>
      <c r="CW17" s="92">
        <v>3.7666666666666671</v>
      </c>
      <c r="CX17" s="34">
        <f t="shared" si="0"/>
        <v>2.8013468013468019</v>
      </c>
      <c r="CY17" s="34">
        <f t="shared" si="1"/>
        <v>9.9523564442612091</v>
      </c>
      <c r="CZ17" s="34">
        <f t="shared" si="4"/>
        <v>3.1547355585312076</v>
      </c>
      <c r="DA17" s="34">
        <f t="shared" si="3"/>
        <v>99</v>
      </c>
      <c r="DB17" s="36">
        <v>1</v>
      </c>
    </row>
    <row r="18" spans="1:106" ht="15" x14ac:dyDescent="0.25">
      <c r="A18" s="52" t="s">
        <v>129</v>
      </c>
      <c r="B18" s="62" t="s">
        <v>148</v>
      </c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3">
        <v>49.6</v>
      </c>
      <c r="AF18" s="93">
        <v>39.700000000000003</v>
      </c>
      <c r="AG18" s="93">
        <v>36.5</v>
      </c>
      <c r="AH18" s="93">
        <v>23.1</v>
      </c>
      <c r="AI18" s="93">
        <v>16.7</v>
      </c>
      <c r="AJ18" s="93">
        <v>11.3</v>
      </c>
      <c r="AK18" s="93">
        <v>-3.8</v>
      </c>
      <c r="AL18" s="93">
        <v>-17.8</v>
      </c>
      <c r="AM18" s="93">
        <v>-37</v>
      </c>
      <c r="AN18" s="93">
        <v>-42.3</v>
      </c>
      <c r="AO18" s="93">
        <v>-39.1</v>
      </c>
      <c r="AP18" s="93">
        <v>-29.3</v>
      </c>
      <c r="AQ18" s="93">
        <v>-20.7</v>
      </c>
      <c r="AR18" s="93">
        <v>-11.5</v>
      </c>
      <c r="AS18" s="93">
        <v>-7.7</v>
      </c>
      <c r="AT18" s="93">
        <v>-2.4</v>
      </c>
      <c r="AU18" s="93">
        <v>10.8</v>
      </c>
      <c r="AV18" s="93">
        <v>12.3</v>
      </c>
      <c r="AW18" s="93">
        <v>13</v>
      </c>
      <c r="AX18" s="93">
        <v>5.8</v>
      </c>
      <c r="AY18" s="93">
        <v>2.6</v>
      </c>
      <c r="AZ18" s="93">
        <v>2</v>
      </c>
      <c r="BA18" s="93">
        <v>1.3</v>
      </c>
      <c r="BB18" s="93">
        <v>6.1</v>
      </c>
      <c r="BC18" s="93">
        <v>4.8</v>
      </c>
      <c r="BD18" s="93">
        <v>7.9</v>
      </c>
      <c r="BE18" s="93">
        <v>6.5</v>
      </c>
      <c r="BF18" s="93">
        <v>8.1999999999999993</v>
      </c>
      <c r="BG18" s="93">
        <v>10.6</v>
      </c>
      <c r="BH18" s="93">
        <v>7.7</v>
      </c>
      <c r="BI18" s="93">
        <v>10.7</v>
      </c>
      <c r="BJ18" s="93">
        <v>-4.5</v>
      </c>
      <c r="BK18" s="93">
        <v>-6.5</v>
      </c>
      <c r="BL18" s="93">
        <v>-4.5999999999999996</v>
      </c>
      <c r="BM18" s="93">
        <v>-7.9</v>
      </c>
      <c r="BN18" s="93">
        <v>6.6</v>
      </c>
      <c r="BO18" s="93">
        <v>7.1</v>
      </c>
      <c r="BP18" s="93">
        <v>9.5</v>
      </c>
      <c r="BQ18" s="93">
        <v>9.6</v>
      </c>
      <c r="BR18" s="93">
        <v>7.8</v>
      </c>
      <c r="BS18" s="93">
        <v>9.3000000000000007</v>
      </c>
      <c r="BT18" s="93">
        <v>9.1</v>
      </c>
      <c r="BU18" s="93">
        <v>8.8000000000000007</v>
      </c>
      <c r="BV18" s="93">
        <v>7.9</v>
      </c>
      <c r="BW18" s="93">
        <v>11.4</v>
      </c>
      <c r="BX18" s="93">
        <v>8.6999999999999993</v>
      </c>
      <c r="BY18" s="93">
        <v>7.2</v>
      </c>
      <c r="BZ18" s="93">
        <v>11.1</v>
      </c>
      <c r="CA18" s="93">
        <v>6.4</v>
      </c>
      <c r="CB18" s="93">
        <v>7.9</v>
      </c>
      <c r="CC18" s="93">
        <v>12.7</v>
      </c>
      <c r="CD18" s="93">
        <v>8.8000000000000007</v>
      </c>
      <c r="CE18" s="93">
        <v>8.8000000000000007</v>
      </c>
      <c r="CF18" s="93">
        <v>1.5</v>
      </c>
      <c r="CG18" s="93">
        <v>1.7</v>
      </c>
      <c r="CH18" s="93">
        <v>2.2000000000000002</v>
      </c>
      <c r="CI18" s="93">
        <v>2.9</v>
      </c>
      <c r="CJ18" s="93">
        <v>12.1</v>
      </c>
      <c r="CK18" s="93">
        <v>12.4</v>
      </c>
      <c r="CL18" s="93">
        <v>16.100000000000001</v>
      </c>
      <c r="CM18" s="93">
        <v>17.399999999999999</v>
      </c>
      <c r="CN18" s="93">
        <v>16.3</v>
      </c>
      <c r="CO18" s="93">
        <v>13.6</v>
      </c>
      <c r="CP18" s="93">
        <v>8.6</v>
      </c>
      <c r="CQ18" s="93">
        <v>5.9</v>
      </c>
      <c r="CR18" s="93">
        <v>5.4</v>
      </c>
      <c r="CS18" s="93">
        <v>3</v>
      </c>
      <c r="CT18" s="93">
        <v>0.8</v>
      </c>
      <c r="CU18" s="93">
        <v>3.6</v>
      </c>
      <c r="CV18" s="93">
        <v>0.7</v>
      </c>
      <c r="CW18" s="93">
        <v>5.4</v>
      </c>
      <c r="CX18" s="34">
        <f t="shared" si="0"/>
        <v>4.7943661971830975</v>
      </c>
      <c r="CY18" s="34">
        <f t="shared" si="1"/>
        <v>218.49568209255534</v>
      </c>
      <c r="CZ18" s="34">
        <f t="shared" si="4"/>
        <v>14.781599442974882</v>
      </c>
      <c r="DA18" s="34">
        <f t="shared" si="3"/>
        <v>71</v>
      </c>
      <c r="DB18" s="36">
        <v>1</v>
      </c>
    </row>
    <row r="19" spans="1:106" x14ac:dyDescent="0.25"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59"/>
      <c r="CO19" s="59"/>
      <c r="CP19" s="59"/>
      <c r="CQ19" s="59"/>
      <c r="CR19" s="59"/>
      <c r="CS19" s="59"/>
      <c r="CT19" s="59"/>
      <c r="CU19" s="74"/>
      <c r="CV19" s="74"/>
      <c r="CW19" s="74"/>
      <c r="CX19" s="1"/>
      <c r="CY19" s="1"/>
      <c r="CZ19" s="1"/>
      <c r="DA19" s="1"/>
    </row>
    <row r="20" spans="1:106" x14ac:dyDescent="0.25">
      <c r="AP20" s="37"/>
      <c r="AQ20" s="43"/>
      <c r="CB20" s="44"/>
      <c r="CE20" s="37"/>
      <c r="CF20" s="37"/>
      <c r="CG20" s="37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75"/>
      <c r="CV20" s="75"/>
      <c r="CW20" s="75"/>
      <c r="CX20" s="45"/>
      <c r="CY20" s="1"/>
      <c r="CZ20" s="1"/>
      <c r="DA20" s="1"/>
    </row>
    <row r="21" spans="1:106" ht="15" x14ac:dyDescent="0.25">
      <c r="CF21" s="37"/>
      <c r="CM21" s="58"/>
      <c r="CN21" s="58"/>
      <c r="CO21" s="58"/>
      <c r="CP21" s="58"/>
      <c r="CQ21" s="58"/>
      <c r="CR21" s="58"/>
      <c r="CS21" s="58"/>
      <c r="CT21" s="58"/>
      <c r="CU21" s="45"/>
      <c r="CV21" s="45"/>
      <c r="CW21" s="45"/>
      <c r="CX21" s="58"/>
      <c r="CY21" s="1"/>
    </row>
    <row r="22" spans="1:106" x14ac:dyDescent="0.25">
      <c r="B22" s="15" t="s">
        <v>96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CF22" s="37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</row>
    <row r="23" spans="1:106" x14ac:dyDescent="0.25">
      <c r="CX23" s="46" t="s">
        <v>156</v>
      </c>
      <c r="CY23" s="1"/>
    </row>
    <row r="24" spans="1:106" x14ac:dyDescent="0.25">
      <c r="A24" s="57" t="s">
        <v>119</v>
      </c>
      <c r="B24" s="57" t="s">
        <v>11</v>
      </c>
      <c r="C24" s="19">
        <f t="shared" ref="C24:AH24" si="5">(C5-$CX$5)^2</f>
        <v>5.133199673502677</v>
      </c>
      <c r="D24" s="19">
        <f t="shared" si="5"/>
        <v>10.664512804815796</v>
      </c>
      <c r="E24" s="19">
        <f t="shared" si="5"/>
        <v>12.713906744209737</v>
      </c>
      <c r="F24" s="19">
        <f t="shared" si="5"/>
        <v>10.664512804815796</v>
      </c>
      <c r="G24" s="19">
        <f t="shared" si="5"/>
        <v>18.195825936128916</v>
      </c>
      <c r="H24" s="19">
        <f t="shared" si="5"/>
        <v>20.845219875522858</v>
      </c>
      <c r="I24" s="19">
        <f t="shared" si="5"/>
        <v>1.135623915926935</v>
      </c>
      <c r="J24" s="19">
        <f t="shared" si="5"/>
        <v>2.1481491684521816</v>
      </c>
      <c r="K24" s="19">
        <f t="shared" si="5"/>
        <v>0.58622997653299769</v>
      </c>
      <c r="L24" s="19">
        <f t="shared" si="5"/>
        <v>0.18865421895725382</v>
      </c>
      <c r="M24" s="19">
        <f t="shared" si="5"/>
        <v>4.6900683603713667</v>
      </c>
      <c r="N24" s="19">
        <f t="shared" si="5"/>
        <v>0.28552290582594136</v>
      </c>
      <c r="O24" s="19">
        <f t="shared" si="5"/>
        <v>0.53926027956331857</v>
      </c>
      <c r="P24" s="19">
        <f t="shared" si="5"/>
        <v>8.033502703805766</v>
      </c>
      <c r="Q24" s="19">
        <f t="shared" si="5"/>
        <v>9.2072400775431369</v>
      </c>
      <c r="R24" s="19">
        <f t="shared" si="5"/>
        <v>4.5554218957249528</v>
      </c>
      <c r="S24" s="19">
        <f t="shared" si="5"/>
        <v>0.69612896643200606</v>
      </c>
      <c r="T24" s="19">
        <f t="shared" si="5"/>
        <v>0.58622997653299769</v>
      </c>
      <c r="U24" s="19">
        <f t="shared" si="5"/>
        <v>1.135623915926935</v>
      </c>
      <c r="V24" s="19">
        <f t="shared" si="5"/>
        <v>6.9397653300683935</v>
      </c>
      <c r="W24" s="19">
        <f t="shared" si="5"/>
        <v>44.014512804815922</v>
      </c>
      <c r="X24" s="19">
        <f t="shared" si="5"/>
        <v>40.123906744209847</v>
      </c>
      <c r="Y24" s="19">
        <f t="shared" si="5"/>
        <v>69.4612804815836</v>
      </c>
      <c r="Z24" s="19">
        <f t="shared" si="5"/>
        <v>59.820068360371458</v>
      </c>
      <c r="AA24" s="19">
        <f t="shared" si="5"/>
        <v>100.68804815835129</v>
      </c>
      <c r="AB24" s="19">
        <f t="shared" si="5"/>
        <v>152.13602795633113</v>
      </c>
      <c r="AC24" s="19">
        <f t="shared" si="5"/>
        <v>177.80471482501801</v>
      </c>
      <c r="AD24" s="19">
        <f t="shared" si="5"/>
        <v>350.97562391592703</v>
      </c>
      <c r="AE24" s="19">
        <f t="shared" si="5"/>
        <v>498.82289664319984</v>
      </c>
      <c r="AF24" s="19">
        <f t="shared" si="5"/>
        <v>539.83471482501795</v>
      </c>
      <c r="AG24" s="19">
        <f t="shared" si="5"/>
        <v>563.31905825936144</v>
      </c>
      <c r="AH24" s="19">
        <f t="shared" si="5"/>
        <v>425.77612896643234</v>
      </c>
      <c r="AI24" s="19">
        <f t="shared" ref="AI24:BN24" si="6">(AI5-$CX$5)^2</f>
        <v>358.50936128966453</v>
      </c>
      <c r="AJ24" s="19">
        <f t="shared" si="6"/>
        <v>214.16400775431097</v>
      </c>
      <c r="AK24" s="19">
        <f t="shared" si="6"/>
        <v>128.46734108764426</v>
      </c>
      <c r="AL24" s="19">
        <f t="shared" si="6"/>
        <v>8.6103713906744517</v>
      </c>
      <c r="AM24" s="19">
        <f t="shared" si="6"/>
        <v>29.873401693704661</v>
      </c>
      <c r="AN24" s="19">
        <f t="shared" si="6"/>
        <v>97.331179471482372</v>
      </c>
      <c r="AO24" s="19">
        <f t="shared" si="6"/>
        <v>242.28966431996719</v>
      </c>
      <c r="AP24" s="19">
        <f t="shared" si="6"/>
        <v>452.22814916845192</v>
      </c>
      <c r="AQ24" s="19">
        <f t="shared" si="6"/>
        <v>301.56602795633069</v>
      </c>
      <c r="AR24" s="19">
        <f t="shared" si="6"/>
        <v>239.18653300683584</v>
      </c>
      <c r="AS24" s="19">
        <f t="shared" si="6"/>
        <v>120.24562391592684</v>
      </c>
      <c r="AT24" s="19">
        <f t="shared" si="6"/>
        <v>33.242795633098595</v>
      </c>
      <c r="AU24" s="19">
        <f t="shared" si="6"/>
        <v>23.674613814916793</v>
      </c>
      <c r="AV24" s="19">
        <f t="shared" si="6"/>
        <v>22.711482501785476</v>
      </c>
      <c r="AW24" s="19">
        <f t="shared" si="6"/>
        <v>23.674613814916793</v>
      </c>
      <c r="AX24" s="19">
        <f t="shared" si="6"/>
        <v>21.768351188654165</v>
      </c>
      <c r="AY24" s="19">
        <f t="shared" si="6"/>
        <v>30.976533006835979</v>
      </c>
      <c r="AZ24" s="19">
        <f t="shared" si="6"/>
        <v>28.790270380573354</v>
      </c>
      <c r="BA24" s="19">
        <f t="shared" si="6"/>
        <v>32.099664319967289</v>
      </c>
      <c r="BB24" s="19">
        <f t="shared" si="6"/>
        <v>26.684007754310727</v>
      </c>
      <c r="BC24" s="19">
        <f t="shared" si="6"/>
        <v>28.790270380573354</v>
      </c>
      <c r="BD24" s="19">
        <f t="shared" si="6"/>
        <v>20.845219875522858</v>
      </c>
      <c r="BE24" s="19">
        <f t="shared" si="6"/>
        <v>16.529563309866298</v>
      </c>
      <c r="BF24" s="19">
        <f t="shared" si="6"/>
        <v>19.058957249260231</v>
      </c>
      <c r="BG24" s="19">
        <f t="shared" si="6"/>
        <v>3.1175431078461173</v>
      </c>
      <c r="BH24" s="19">
        <f t="shared" si="6"/>
        <v>7.1057249260279267</v>
      </c>
      <c r="BI24" s="19">
        <f t="shared" si="6"/>
        <v>4.6900683603713667</v>
      </c>
      <c r="BJ24" s="19">
        <f t="shared" si="6"/>
        <v>6.5825936128966163</v>
      </c>
      <c r="BK24" s="19">
        <f t="shared" si="6"/>
        <v>8.7951188654218608</v>
      </c>
      <c r="BL24" s="19">
        <f t="shared" si="6"/>
        <v>7.6488562391592367</v>
      </c>
      <c r="BM24" s="19">
        <f t="shared" si="6"/>
        <v>3.4806744209774312</v>
      </c>
      <c r="BN24" s="19">
        <f t="shared" si="6"/>
        <v>3.1175431078461173</v>
      </c>
      <c r="BO24" s="19">
        <f t="shared" ref="BO24:CD24" si="7">(BO5-$CX$5)^2</f>
        <v>14.943300683603672</v>
      </c>
      <c r="BP24" s="19">
        <f t="shared" si="7"/>
        <v>15.726431996734981</v>
      </c>
      <c r="BQ24" s="19">
        <f t="shared" si="7"/>
        <v>28.790270380573354</v>
      </c>
      <c r="BR24" s="19">
        <f t="shared" si="7"/>
        <v>10.664512804815796</v>
      </c>
      <c r="BS24" s="19">
        <f t="shared" si="7"/>
        <v>4.6900683603713667</v>
      </c>
      <c r="BT24" s="19">
        <f t="shared" si="7"/>
        <v>0.31996735027037465</v>
      </c>
      <c r="BU24" s="19">
        <f t="shared" si="7"/>
        <v>0.74936128966430904</v>
      </c>
      <c r="BV24" s="19">
        <f t="shared" si="7"/>
        <v>2.7744117947148066</v>
      </c>
      <c r="BW24" s="19">
        <f t="shared" si="7"/>
        <v>0.21683603713906288</v>
      </c>
      <c r="BX24" s="19">
        <f t="shared" si="7"/>
        <v>0.44309866340168624</v>
      </c>
      <c r="BY24" s="19">
        <f t="shared" si="7"/>
        <v>1.135623915926935</v>
      </c>
      <c r="BZ24" s="19">
        <f t="shared" si="7"/>
        <v>0.58622997653299769</v>
      </c>
      <c r="CA24" s="19">
        <f t="shared" si="7"/>
        <v>3.1175431078461173</v>
      </c>
      <c r="CB24" s="19">
        <f t="shared" si="7"/>
        <v>4.2669370472400558</v>
      </c>
      <c r="CC24" s="19">
        <f t="shared" si="7"/>
        <v>2.4512804815834954</v>
      </c>
      <c r="CD24" s="19">
        <f t="shared" si="7"/>
        <v>5.133199673502677</v>
      </c>
      <c r="CE24" s="19">
        <f t="shared" ref="CE24:CI24" si="8">(CE5-$CX$5)^2</f>
        <v>5.5963309866339914</v>
      </c>
      <c r="CF24" s="19">
        <f t="shared" si="8"/>
        <v>22.711482501785476</v>
      </c>
      <c r="CG24" s="19">
        <f t="shared" si="8"/>
        <v>4.6900683603713667</v>
      </c>
      <c r="CH24" s="19">
        <f t="shared" si="8"/>
        <v>6.0794622997653018</v>
      </c>
      <c r="CI24" s="19">
        <f t="shared" si="8"/>
        <v>0.87299765330069334</v>
      </c>
      <c r="CJ24" s="19">
        <f t="shared" ref="CJ24:CO24" si="9">(CJ5-$CX$5)^2</f>
        <v>8.033502703805766</v>
      </c>
      <c r="CK24" s="19">
        <f t="shared" si="9"/>
        <v>10.46097745128052</v>
      </c>
      <c r="CL24" s="19">
        <f t="shared" si="9"/>
        <v>11.117846138149206</v>
      </c>
      <c r="CM24" s="19">
        <f t="shared" si="9"/>
        <v>3.4806744209774312</v>
      </c>
      <c r="CN24" s="19">
        <f t="shared" si="9"/>
        <v>0.74936128966430904</v>
      </c>
      <c r="CO24" s="19">
        <f t="shared" si="9"/>
        <v>7.6488562391592367</v>
      </c>
      <c r="CP24" s="19">
        <f t="shared" ref="CP24:CQ24" si="10">(CP5-$CX$5)^2</f>
        <v>1.3587552290582463</v>
      </c>
      <c r="CQ24" s="19">
        <f t="shared" si="10"/>
        <v>9.8241087644118341</v>
      </c>
      <c r="CR24" s="19">
        <f t="shared" ref="CR24:CS24" si="11">(CR5-$CX$5)^2</f>
        <v>8.033502703805766</v>
      </c>
      <c r="CS24" s="19">
        <f t="shared" si="11"/>
        <v>6.9397653300683935</v>
      </c>
      <c r="CT24" s="19">
        <f t="shared" ref="CT24:CU24" si="12">(CT5-$CX$5)^2</f>
        <v>5.9260279563310121</v>
      </c>
      <c r="CU24" s="19">
        <f t="shared" si="12"/>
        <v>3.3648158351188862</v>
      </c>
      <c r="CV24" s="19">
        <f t="shared" ref="CV24:CW24" si="13">(CV5-$CX$5)^2</f>
        <v>0.18865421895725382</v>
      </c>
      <c r="CW24" s="19">
        <f t="shared" si="13"/>
        <v>0.53926027956331857</v>
      </c>
      <c r="CX24" s="1" t="s">
        <v>157</v>
      </c>
      <c r="CY24" s="1"/>
    </row>
    <row r="25" spans="1:106" x14ac:dyDescent="0.25">
      <c r="A25" s="57" t="s">
        <v>120</v>
      </c>
      <c r="B25" s="57" t="s">
        <v>12</v>
      </c>
      <c r="C25" s="19">
        <f t="shared" ref="C25:AH25" si="14">(C6-$CX$6)^2</f>
        <v>12.172345679012347</v>
      </c>
      <c r="D25" s="19">
        <f t="shared" si="14"/>
        <v>14.355679012345684</v>
      </c>
      <c r="E25" s="19">
        <f t="shared" si="14"/>
        <v>13.60790123456791</v>
      </c>
      <c r="F25" s="19">
        <f t="shared" si="14"/>
        <v>12.880123456790121</v>
      </c>
      <c r="G25" s="19">
        <f t="shared" si="14"/>
        <v>10.16901234567902</v>
      </c>
      <c r="H25" s="19">
        <f t="shared" si="14"/>
        <v>11.48456790123457</v>
      </c>
      <c r="I25" s="19">
        <f t="shared" si="14"/>
        <v>10.16901234567902</v>
      </c>
      <c r="J25" s="19">
        <f t="shared" si="14"/>
        <v>8.3456790123456805</v>
      </c>
      <c r="K25" s="19">
        <f t="shared" si="14"/>
        <v>4.3634567901234558</v>
      </c>
      <c r="L25" s="19">
        <f t="shared" si="14"/>
        <v>9.5412345679012329</v>
      </c>
      <c r="M25" s="19">
        <f t="shared" si="14"/>
        <v>0.47456790123456943</v>
      </c>
      <c r="N25" s="19">
        <f t="shared" si="14"/>
        <v>2.2167901234567902</v>
      </c>
      <c r="O25" s="19">
        <f t="shared" si="14"/>
        <v>0.97790123456790135</v>
      </c>
      <c r="P25" s="19">
        <f t="shared" si="14"/>
        <v>1.6612345679012366</v>
      </c>
      <c r="Q25" s="19">
        <f t="shared" si="14"/>
        <v>1.6612345679012366</v>
      </c>
      <c r="R25" s="19">
        <f t="shared" si="14"/>
        <v>0.23901234567901239</v>
      </c>
      <c r="S25" s="19">
        <f t="shared" si="14"/>
        <v>2.2167901234567902</v>
      </c>
      <c r="T25" s="19">
        <f t="shared" si="14"/>
        <v>0.97790123456790135</v>
      </c>
      <c r="U25" s="19">
        <f t="shared" si="14"/>
        <v>0.47456790123456943</v>
      </c>
      <c r="V25" s="19">
        <f t="shared" si="14"/>
        <v>1.4134567901234594</v>
      </c>
      <c r="W25" s="19">
        <f t="shared" si="14"/>
        <v>0.79012345679012419</v>
      </c>
      <c r="X25" s="19">
        <f t="shared" si="14"/>
        <v>1.2345679012345592E-2</v>
      </c>
      <c r="Y25" s="19">
        <f t="shared" si="14"/>
        <v>1.4667901234567884</v>
      </c>
      <c r="Z25" s="19">
        <f t="shared" si="14"/>
        <v>4.0445679012345677</v>
      </c>
      <c r="AA25" s="19">
        <f t="shared" si="14"/>
        <v>4.8890123456790091</v>
      </c>
      <c r="AB25" s="19">
        <f t="shared" si="14"/>
        <v>10.963456790123455</v>
      </c>
      <c r="AC25" s="19">
        <f t="shared" si="14"/>
        <v>17.733456790123451</v>
      </c>
      <c r="AD25" s="19">
        <f t="shared" si="14"/>
        <v>17.733456790123451</v>
      </c>
      <c r="AE25" s="19">
        <f t="shared" si="14"/>
        <v>17.733456790123451</v>
      </c>
      <c r="AF25" s="19">
        <f t="shared" si="14"/>
        <v>19.457901234567895</v>
      </c>
      <c r="AG25" s="19">
        <f t="shared" si="14"/>
        <v>20.350123456790122</v>
      </c>
      <c r="AH25" s="19">
        <f t="shared" si="14"/>
        <v>28.207901234567899</v>
      </c>
      <c r="AI25" s="19">
        <f t="shared" ref="AI25:BN25" si="15">(AI6-$CX$6)^2</f>
        <v>18.585679012345675</v>
      </c>
      <c r="AJ25" s="19">
        <f t="shared" si="15"/>
        <v>14.524567901234565</v>
      </c>
      <c r="AK25" s="19">
        <f t="shared" si="15"/>
        <v>7.3501234567901195</v>
      </c>
      <c r="AL25" s="19">
        <f t="shared" si="15"/>
        <v>9.6790123456789431E-2</v>
      </c>
      <c r="AM25" s="19">
        <f t="shared" si="15"/>
        <v>11.48456790123457</v>
      </c>
      <c r="AN25" s="19">
        <f t="shared" si="15"/>
        <v>48.844567901234591</v>
      </c>
      <c r="AO25" s="19">
        <f t="shared" si="15"/>
        <v>77.244567901234547</v>
      </c>
      <c r="AP25" s="19">
        <f t="shared" si="15"/>
        <v>91.946790123456779</v>
      </c>
      <c r="AQ25" s="19">
        <f t="shared" si="15"/>
        <v>101.78567901234567</v>
      </c>
      <c r="AR25" s="19">
        <f t="shared" si="15"/>
        <v>93.874567901234585</v>
      </c>
      <c r="AS25" s="19">
        <f t="shared" si="15"/>
        <v>73.769012345679002</v>
      </c>
      <c r="AT25" s="19">
        <f t="shared" si="15"/>
        <v>60.666790123456771</v>
      </c>
      <c r="AU25" s="19">
        <f t="shared" si="15"/>
        <v>44.741234567901252</v>
      </c>
      <c r="AV25" s="19">
        <f t="shared" si="15"/>
        <v>39.550123456790111</v>
      </c>
      <c r="AW25" s="19">
        <f t="shared" si="15"/>
        <v>24.889012345679014</v>
      </c>
      <c r="AX25" s="19">
        <f t="shared" si="15"/>
        <v>22.933456790123465</v>
      </c>
      <c r="AY25" s="19">
        <f t="shared" si="15"/>
        <v>26.924567901234578</v>
      </c>
      <c r="AZ25" s="19">
        <f t="shared" si="15"/>
        <v>33.511234567901219</v>
      </c>
      <c r="BA25" s="19">
        <f t="shared" si="15"/>
        <v>12.880123456790121</v>
      </c>
      <c r="BB25" s="19">
        <f t="shared" si="15"/>
        <v>10.16901234567902</v>
      </c>
      <c r="BC25" s="19">
        <f t="shared" si="15"/>
        <v>3.5679012345679029</v>
      </c>
      <c r="BD25" s="19">
        <f t="shared" si="15"/>
        <v>1.1856790123456784</v>
      </c>
      <c r="BE25" s="19">
        <f t="shared" si="15"/>
        <v>2.8523456790123496</v>
      </c>
      <c r="BF25" s="19">
        <f t="shared" si="15"/>
        <v>0.79012345679012419</v>
      </c>
      <c r="BG25" s="19">
        <f t="shared" si="15"/>
        <v>0.62234567901234683</v>
      </c>
      <c r="BH25" s="19">
        <f t="shared" si="15"/>
        <v>1.2345679012345592E-2</v>
      </c>
      <c r="BI25" s="19">
        <f t="shared" si="15"/>
        <v>8.345679012345722E-2</v>
      </c>
      <c r="BJ25" s="19">
        <f t="shared" si="15"/>
        <v>1.2345679012345592E-2</v>
      </c>
      <c r="BK25" s="19">
        <f t="shared" si="15"/>
        <v>0.2612345679012345</v>
      </c>
      <c r="BL25" s="19">
        <f t="shared" si="15"/>
        <v>1.0223456790123455</v>
      </c>
      <c r="BM25" s="19">
        <f t="shared" si="15"/>
        <v>0.830123456790124</v>
      </c>
      <c r="BN25" s="19">
        <f t="shared" si="15"/>
        <v>0.37345679012345628</v>
      </c>
      <c r="BO25" s="19">
        <f t="shared" ref="BO25:CD25" si="16">(BO6-$CX$6)^2</f>
        <v>0.1690123456790126</v>
      </c>
      <c r="BP25" s="19">
        <f t="shared" si="16"/>
        <v>0.830123456790124</v>
      </c>
      <c r="BQ25" s="19">
        <f t="shared" si="16"/>
        <v>1.0223456790123455</v>
      </c>
      <c r="BR25" s="19">
        <f t="shared" si="16"/>
        <v>1.7190123456790094</v>
      </c>
      <c r="BS25" s="19">
        <f t="shared" si="16"/>
        <v>1.9912345679012355</v>
      </c>
      <c r="BT25" s="19">
        <f t="shared" si="16"/>
        <v>3.6523456790123467</v>
      </c>
      <c r="BU25" s="19">
        <f t="shared" si="16"/>
        <v>3.6523456790123467</v>
      </c>
      <c r="BV25" s="19">
        <f t="shared" si="16"/>
        <v>4.8890123456790091</v>
      </c>
      <c r="BW25" s="19">
        <f t="shared" si="16"/>
        <v>6.3056790123456787</v>
      </c>
      <c r="BX25" s="19">
        <f t="shared" si="16"/>
        <v>10.311234567901229</v>
      </c>
      <c r="BY25" s="19">
        <f t="shared" si="16"/>
        <v>13.04012345679012</v>
      </c>
      <c r="BZ25" s="19">
        <f t="shared" si="16"/>
        <v>12.327901234567902</v>
      </c>
      <c r="CA25" s="19">
        <f t="shared" si="16"/>
        <v>13.772345679012339</v>
      </c>
      <c r="CB25" s="19">
        <f t="shared" si="16"/>
        <v>19.457901234567895</v>
      </c>
      <c r="CC25" s="19">
        <f t="shared" si="16"/>
        <v>21.262345679012341</v>
      </c>
      <c r="CD25" s="19">
        <f t="shared" si="16"/>
        <v>20.350123456790122</v>
      </c>
      <c r="CE25" s="19">
        <f t="shared" ref="CE25:CI25" si="17">(CE6-$CX$6)^2</f>
        <v>7.9023456790123445</v>
      </c>
      <c r="CF25" s="19">
        <f t="shared" si="17"/>
        <v>4.8890123456790091</v>
      </c>
      <c r="CG25" s="19">
        <f t="shared" si="17"/>
        <v>5.8134567901234586</v>
      </c>
      <c r="CH25" s="19">
        <f t="shared" si="17"/>
        <v>6.3056790123456787</v>
      </c>
      <c r="CI25" s="19">
        <f t="shared" si="17"/>
        <v>6.3056790123456787</v>
      </c>
      <c r="CJ25" s="19">
        <f t="shared" ref="CJ25:CO25" si="18">(CJ6-$CX$6)^2</f>
        <v>8.4745679012345647</v>
      </c>
      <c r="CK25" s="19">
        <f t="shared" si="18"/>
        <v>11.635679012345674</v>
      </c>
      <c r="CL25" s="19">
        <f t="shared" si="18"/>
        <v>10.311234567901229</v>
      </c>
      <c r="CM25" s="19">
        <f t="shared" si="18"/>
        <v>12.327901234567902</v>
      </c>
      <c r="CN25" s="19">
        <f t="shared" si="18"/>
        <v>16.901234567901231</v>
      </c>
      <c r="CO25" s="19">
        <f t="shared" si="18"/>
        <v>13.04012345679012</v>
      </c>
      <c r="CP25" s="19">
        <f t="shared" ref="CP25:CQ25" si="19">(CP6-$CX$6)^2</f>
        <v>14.524567901234565</v>
      </c>
      <c r="CQ25" s="19">
        <f t="shared" si="19"/>
        <v>18.585679012345675</v>
      </c>
      <c r="CR25" s="19">
        <f t="shared" ref="CR25:CS25" si="20">(CR6-$CX$6)^2</f>
        <v>19.457901234567895</v>
      </c>
      <c r="CS25" s="19">
        <f t="shared" si="20"/>
        <v>16.901234567901231</v>
      </c>
      <c r="CT25" s="19">
        <f t="shared" ref="CT25:CU25" si="21">(CT6-$CX$6)^2</f>
        <v>12.327901234567902</v>
      </c>
      <c r="CU25" s="19">
        <f t="shared" si="21"/>
        <v>12.327901234567902</v>
      </c>
      <c r="CV25" s="19">
        <f t="shared" ref="CV25:CW25" si="22">(CV6-$CX$6)^2</f>
        <v>14.524567901234565</v>
      </c>
      <c r="CW25" s="19">
        <f t="shared" si="22"/>
        <v>15.296790123456786</v>
      </c>
      <c r="CX25" s="1" t="s">
        <v>158</v>
      </c>
      <c r="CY25" s="1"/>
    </row>
    <row r="26" spans="1:106" x14ac:dyDescent="0.25">
      <c r="A26" s="57" t="s">
        <v>121</v>
      </c>
      <c r="B26" s="57" t="s">
        <v>13</v>
      </c>
      <c r="C26" s="19">
        <f t="shared" ref="C26:AH26" si="23">(C7-$CX$7)^2</f>
        <v>56.143989388837937</v>
      </c>
      <c r="D26" s="19">
        <f t="shared" si="23"/>
        <v>56.143989388837937</v>
      </c>
      <c r="E26" s="19">
        <f t="shared" si="23"/>
        <v>56.143989388837937</v>
      </c>
      <c r="F26" s="19">
        <f t="shared" si="23"/>
        <v>56.143989388837937</v>
      </c>
      <c r="G26" s="19">
        <f t="shared" si="23"/>
        <v>46.143888378736882</v>
      </c>
      <c r="H26" s="19">
        <f t="shared" si="23"/>
        <v>46.143888378736882</v>
      </c>
      <c r="I26" s="19">
        <f t="shared" si="23"/>
        <v>43.466716661565222</v>
      </c>
      <c r="J26" s="19">
        <f t="shared" si="23"/>
        <v>43.466716661565222</v>
      </c>
      <c r="K26" s="19">
        <f t="shared" si="23"/>
        <v>47.512474237322756</v>
      </c>
      <c r="L26" s="19">
        <f t="shared" si="23"/>
        <v>28.015100499948996</v>
      </c>
      <c r="M26" s="19">
        <f t="shared" si="23"/>
        <v>14.386312621161116</v>
      </c>
      <c r="N26" s="19">
        <f t="shared" si="23"/>
        <v>17.580656055504537</v>
      </c>
      <c r="O26" s="19">
        <f t="shared" si="23"/>
        <v>24.929342924191449</v>
      </c>
      <c r="P26" s="19">
        <f t="shared" si="23"/>
        <v>22.972171207019702</v>
      </c>
      <c r="Q26" s="19">
        <f t="shared" si="23"/>
        <v>10.194797469645954</v>
      </c>
      <c r="R26" s="19">
        <f t="shared" si="23"/>
        <v>21.094999489848025</v>
      </c>
      <c r="S26" s="19">
        <f t="shared" si="23"/>
        <v>20.186413631262152</v>
      </c>
      <c r="T26" s="19">
        <f t="shared" si="23"/>
        <v>17.580656055504537</v>
      </c>
      <c r="U26" s="19">
        <f t="shared" si="23"/>
        <v>12.200555045403558</v>
      </c>
      <c r="V26" s="19">
        <f t="shared" si="23"/>
        <v>14.386312621161116</v>
      </c>
      <c r="W26" s="19">
        <f t="shared" si="23"/>
        <v>21.094999489848025</v>
      </c>
      <c r="X26" s="19">
        <f t="shared" si="23"/>
        <v>9.5662116110601296</v>
      </c>
      <c r="Y26" s="19">
        <f t="shared" si="23"/>
        <v>6.2146964595449647</v>
      </c>
      <c r="Z26" s="19">
        <f t="shared" si="23"/>
        <v>3.5831813080298027</v>
      </c>
      <c r="AA26" s="19">
        <f t="shared" si="23"/>
        <v>1.4230802979287822</v>
      </c>
      <c r="AB26" s="19">
        <f t="shared" si="23"/>
        <v>9.429241914090411E-2</v>
      </c>
      <c r="AC26" s="19">
        <f t="shared" si="23"/>
        <v>7.3282318130802917</v>
      </c>
      <c r="AD26" s="19">
        <f t="shared" si="23"/>
        <v>1.4570196918681737</v>
      </c>
      <c r="AE26" s="19">
        <f t="shared" si="23"/>
        <v>0.25712070196918269</v>
      </c>
      <c r="AF26" s="19">
        <f t="shared" si="23"/>
        <v>5.3225752474237336</v>
      </c>
      <c r="AG26" s="19">
        <f t="shared" si="23"/>
        <v>16.868029792878257</v>
      </c>
      <c r="AH26" s="19">
        <f t="shared" si="23"/>
        <v>16.868029792878257</v>
      </c>
      <c r="AI26" s="19">
        <f t="shared" ref="AI26:BN26" si="24">(AI7-$CX$7)^2</f>
        <v>11.60813080297925</v>
      </c>
      <c r="AJ26" s="19">
        <f t="shared" si="24"/>
        <v>17.699443934292407</v>
      </c>
      <c r="AK26" s="19">
        <f t="shared" si="24"/>
        <v>12.2995449443934</v>
      </c>
      <c r="AL26" s="19">
        <f t="shared" si="24"/>
        <v>1.4570196918681737</v>
      </c>
      <c r="AM26" s="19">
        <f t="shared" si="24"/>
        <v>1.1944944393429362</v>
      </c>
      <c r="AN26" s="19">
        <f t="shared" si="24"/>
        <v>13.637726762575246</v>
      </c>
      <c r="AO26" s="19">
        <f t="shared" si="24"/>
        <v>40.869544944393461</v>
      </c>
      <c r="AP26" s="19">
        <f t="shared" si="24"/>
        <v>54.655403530252052</v>
      </c>
      <c r="AQ26" s="19">
        <f t="shared" si="24"/>
        <v>65.49550454035311</v>
      </c>
      <c r="AR26" s="19">
        <f t="shared" si="24"/>
        <v>54.655403530252052</v>
      </c>
      <c r="AS26" s="19">
        <f t="shared" si="24"/>
        <v>33.558029792878294</v>
      </c>
      <c r="AT26" s="19">
        <f t="shared" si="24"/>
        <v>38.352373227221712</v>
      </c>
      <c r="AU26" s="19">
        <f t="shared" si="24"/>
        <v>42.158130802979343</v>
      </c>
      <c r="AV26" s="19">
        <f t="shared" si="24"/>
        <v>25.937928782777323</v>
      </c>
      <c r="AW26" s="19">
        <f t="shared" si="24"/>
        <v>15.943484338332855</v>
      </c>
      <c r="AX26" s="19">
        <f t="shared" si="24"/>
        <v>15.154898479746985</v>
      </c>
      <c r="AY26" s="19">
        <f t="shared" si="24"/>
        <v>20.186413631262152</v>
      </c>
      <c r="AZ26" s="19">
        <f t="shared" si="24"/>
        <v>10.843383328231821</v>
      </c>
      <c r="BA26" s="19">
        <f t="shared" si="24"/>
        <v>2.2288378736863708</v>
      </c>
      <c r="BB26" s="19">
        <f t="shared" si="24"/>
        <v>2.8660095908580749</v>
      </c>
      <c r="BC26" s="19">
        <f t="shared" si="24"/>
        <v>2.5374237322722344</v>
      </c>
      <c r="BD26" s="19">
        <f t="shared" si="24"/>
        <v>0.98590858075707366</v>
      </c>
      <c r="BE26" s="19">
        <f t="shared" si="24"/>
        <v>1.1464136312620596E-2</v>
      </c>
      <c r="BF26" s="19">
        <f t="shared" si="24"/>
        <v>8.5807570656056223E-2</v>
      </c>
      <c r="BG26" s="19">
        <f t="shared" si="24"/>
        <v>8.5807570656056223E-2</v>
      </c>
      <c r="BH26" s="19">
        <f t="shared" si="24"/>
        <v>0.16570656055504093</v>
      </c>
      <c r="BI26" s="19">
        <f t="shared" si="24"/>
        <v>0.16570656055504093</v>
      </c>
      <c r="BJ26" s="19">
        <f t="shared" si="24"/>
        <v>0.16570656055504093</v>
      </c>
      <c r="BK26" s="19">
        <f t="shared" si="24"/>
        <v>0.65136312621161141</v>
      </c>
      <c r="BL26" s="19">
        <f t="shared" si="24"/>
        <v>4.0283328231812918</v>
      </c>
      <c r="BM26" s="19">
        <f t="shared" si="24"/>
        <v>6.2854035302519948</v>
      </c>
      <c r="BN26" s="19">
        <f t="shared" si="24"/>
        <v>6.2854035302519948</v>
      </c>
      <c r="BO26" s="19">
        <f t="shared" ref="BO26:CD26" si="25">(BO7-$CX$7)^2</f>
        <v>4.4397469645954386</v>
      </c>
      <c r="BP26" s="19">
        <f t="shared" si="25"/>
        <v>8.4510600959085487</v>
      </c>
      <c r="BQ26" s="19">
        <f t="shared" si="25"/>
        <v>8.4510600959085487</v>
      </c>
      <c r="BR26" s="19">
        <f t="shared" si="25"/>
        <v>7.8796459544944408</v>
      </c>
      <c r="BS26" s="19">
        <f t="shared" si="25"/>
        <v>7.3282318130802917</v>
      </c>
      <c r="BT26" s="19">
        <f t="shared" si="25"/>
        <v>13.742373227221703</v>
      </c>
      <c r="BU26" s="19">
        <f t="shared" si="25"/>
        <v>22.156514641363113</v>
      </c>
      <c r="BV26" s="19">
        <f t="shared" si="25"/>
        <v>23.107928782777268</v>
      </c>
      <c r="BW26" s="19">
        <f t="shared" si="25"/>
        <v>21.225100499948962</v>
      </c>
      <c r="BX26" s="19">
        <f t="shared" si="25"/>
        <v>30.32782777267629</v>
      </c>
      <c r="BY26" s="19">
        <f t="shared" si="25"/>
        <v>41.050555045403463</v>
      </c>
      <c r="BZ26" s="19">
        <f t="shared" si="25"/>
        <v>33.722070196918686</v>
      </c>
      <c r="CA26" s="19">
        <f t="shared" si="25"/>
        <v>30.32782777267629</v>
      </c>
      <c r="CB26" s="19">
        <f t="shared" si="25"/>
        <v>33.722070196918686</v>
      </c>
      <c r="CC26" s="19">
        <f t="shared" si="25"/>
        <v>44.984797469645841</v>
      </c>
      <c r="CD26" s="19">
        <f t="shared" si="25"/>
        <v>42.341969186817714</v>
      </c>
      <c r="CE26" s="19">
        <f t="shared" ref="CE26:CI26" si="26">(CE7-$CX$7)^2</f>
        <v>33.722070196918686</v>
      </c>
      <c r="CF26" s="19">
        <f t="shared" si="26"/>
        <v>27.113585348433748</v>
      </c>
      <c r="CG26" s="19">
        <f t="shared" si="26"/>
        <v>29.236413631262057</v>
      </c>
      <c r="CH26" s="19">
        <f t="shared" si="26"/>
        <v>24.079342924191355</v>
      </c>
      <c r="CI26" s="19">
        <f t="shared" si="26"/>
        <v>7.3282318130802917</v>
      </c>
      <c r="CJ26" s="19">
        <f t="shared" ref="CJ26:CO26" si="27">(CJ7-$CX$7)^2</f>
        <v>11.60813080297925</v>
      </c>
      <c r="CK26" s="19">
        <f t="shared" si="27"/>
        <v>21.225100499948962</v>
      </c>
      <c r="CL26" s="19">
        <f t="shared" si="27"/>
        <v>14.493787368635855</v>
      </c>
      <c r="CM26" s="19">
        <f t="shared" si="27"/>
        <v>18.550858075706561</v>
      </c>
      <c r="CN26" s="19">
        <f t="shared" si="27"/>
        <v>26.082171207019666</v>
      </c>
      <c r="CO26" s="19">
        <f t="shared" si="27"/>
        <v>32.570656055504443</v>
      </c>
      <c r="CP26" s="19">
        <f t="shared" ref="CP26:CQ26" si="28">(CP7-$CX$7)^2</f>
        <v>26.082171207019666</v>
      </c>
      <c r="CQ26" s="19">
        <f t="shared" si="28"/>
        <v>23.107928782777268</v>
      </c>
      <c r="CR26" s="19">
        <f t="shared" ref="CR26:CS26" si="29">(CR7-$CX$7)^2</f>
        <v>30.32782777267629</v>
      </c>
      <c r="CS26" s="19">
        <f t="shared" si="29"/>
        <v>33.722070196918686</v>
      </c>
      <c r="CT26" s="19">
        <f t="shared" ref="CT26:CU26" si="30">(CT7-$CX$7)^2</f>
        <v>26.082171207019666</v>
      </c>
      <c r="CU26" s="19">
        <f t="shared" si="30"/>
        <v>26.082171207019666</v>
      </c>
      <c r="CV26" s="19">
        <f t="shared" ref="CV26:CW26" si="31">(CV7-$CX$7)^2</f>
        <v>29.236413631262057</v>
      </c>
      <c r="CW26" s="19">
        <f t="shared" si="31"/>
        <v>28.164999489847975</v>
      </c>
      <c r="CX26" s="1" t="s">
        <v>159</v>
      </c>
      <c r="CY26" s="1"/>
    </row>
    <row r="27" spans="1:106" x14ac:dyDescent="0.25">
      <c r="A27" s="57" t="s">
        <v>122</v>
      </c>
      <c r="B27" s="57" t="s">
        <v>14</v>
      </c>
      <c r="W27" s="20">
        <f t="shared" ref="W27:BB27" si="32">(W8-$CX$8)^2</f>
        <v>36378610.510495126</v>
      </c>
      <c r="X27" s="20">
        <f t="shared" si="32"/>
        <v>25537542.409229301</v>
      </c>
      <c r="Y27" s="20">
        <f t="shared" si="32"/>
        <v>18726982.358596388</v>
      </c>
      <c r="Z27" s="20">
        <f t="shared" si="32"/>
        <v>15330892.434545754</v>
      </c>
      <c r="AA27" s="20">
        <f t="shared" si="32"/>
        <v>2259.2573305559085</v>
      </c>
      <c r="AB27" s="20">
        <f t="shared" si="32"/>
        <v>1344513.6370773893</v>
      </c>
      <c r="AC27" s="20">
        <f t="shared" si="32"/>
        <v>13605265.700368524</v>
      </c>
      <c r="AD27" s="20">
        <f t="shared" si="32"/>
        <v>11299895.004165992</v>
      </c>
      <c r="AE27" s="20">
        <f t="shared" si="32"/>
        <v>22510580.535811558</v>
      </c>
      <c r="AF27" s="20">
        <f t="shared" si="32"/>
        <v>19057866.548469789</v>
      </c>
      <c r="AG27" s="20">
        <f t="shared" si="32"/>
        <v>13768045.092773587</v>
      </c>
      <c r="AH27" s="20">
        <f t="shared" si="32"/>
        <v>71005.383912834994</v>
      </c>
      <c r="AI27" s="20">
        <f t="shared" si="32"/>
        <v>14926876.776317891</v>
      </c>
      <c r="AJ27" s="20">
        <f t="shared" si="32"/>
        <v>1529010.5104951106</v>
      </c>
      <c r="AK27" s="20">
        <f t="shared" si="32"/>
        <v>11576790.902900184</v>
      </c>
      <c r="AL27" s="20">
        <f t="shared" si="32"/>
        <v>31939094.561128035</v>
      </c>
      <c r="AM27" s="20">
        <f t="shared" si="32"/>
        <v>62180611.16872298</v>
      </c>
      <c r="AN27" s="20">
        <f t="shared" si="32"/>
        <v>86610353.23201412</v>
      </c>
      <c r="AO27" s="20">
        <f t="shared" si="32"/>
        <v>109463244.06745715</v>
      </c>
      <c r="AP27" s="20">
        <f t="shared" si="32"/>
        <v>128062456.01682425</v>
      </c>
      <c r="AQ27" s="20">
        <f t="shared" si="32"/>
        <v>124176886.96619134</v>
      </c>
      <c r="AR27" s="20">
        <f t="shared" si="32"/>
        <v>114799832.11809006</v>
      </c>
      <c r="AS27" s="20">
        <f t="shared" si="32"/>
        <v>96304161.143406525</v>
      </c>
      <c r="AT27" s="20">
        <f t="shared" si="32"/>
        <v>97386667.662393868</v>
      </c>
      <c r="AU27" s="20">
        <f t="shared" si="32"/>
        <v>41776423.168722972</v>
      </c>
      <c r="AV27" s="20">
        <f t="shared" si="32"/>
        <v>42503467.624419175</v>
      </c>
      <c r="AW27" s="20">
        <f t="shared" si="32"/>
        <v>50445056.725685</v>
      </c>
      <c r="AX27" s="20">
        <f t="shared" si="32"/>
        <v>60504569.940874875</v>
      </c>
      <c r="AY27" s="20">
        <f t="shared" si="32"/>
        <v>27483474.447203983</v>
      </c>
      <c r="AZ27" s="20">
        <f t="shared" si="32"/>
        <v>31533484.839609049</v>
      </c>
      <c r="BA27" s="20">
        <f t="shared" si="32"/>
        <v>37411185.130748287</v>
      </c>
      <c r="BB27" s="20">
        <f t="shared" si="32"/>
        <v>34521128.383912846</v>
      </c>
      <c r="BC27" s="20">
        <f t="shared" ref="BC27:CD27" si="33">(BC8-$CX$8)^2</f>
        <v>4555955.1560647376</v>
      </c>
      <c r="BD27" s="20">
        <f t="shared" si="33"/>
        <v>9793572.1813811958</v>
      </c>
      <c r="BE27" s="20">
        <f t="shared" si="33"/>
        <v>15127964.080115374</v>
      </c>
      <c r="BF27" s="20">
        <f t="shared" si="33"/>
        <v>26055597.1813812</v>
      </c>
      <c r="BG27" s="20">
        <f t="shared" si="33"/>
        <v>7319559.0168242324</v>
      </c>
      <c r="BH27" s="20">
        <f t="shared" si="33"/>
        <v>14980525.282647019</v>
      </c>
      <c r="BI27" s="20">
        <f t="shared" si="33"/>
        <v>32415581.902900185</v>
      </c>
      <c r="BJ27" s="20">
        <f t="shared" si="33"/>
        <v>46450608.890241958</v>
      </c>
      <c r="BK27" s="20">
        <f t="shared" si="33"/>
        <v>12197335.206697652</v>
      </c>
      <c r="BL27" s="20">
        <f t="shared" si="33"/>
        <v>8228110.7003685366</v>
      </c>
      <c r="BM27" s="20">
        <f t="shared" si="33"/>
        <v>18900481.092773601</v>
      </c>
      <c r="BN27" s="20">
        <f t="shared" si="33"/>
        <v>23828733.295305248</v>
      </c>
      <c r="BO27" s="20">
        <f t="shared" si="33"/>
        <v>10702505.194039423</v>
      </c>
      <c r="BP27" s="20">
        <f t="shared" si="33"/>
        <v>3394689.6370773949</v>
      </c>
      <c r="BQ27" s="20">
        <f t="shared" si="33"/>
        <v>8216640.8269508146</v>
      </c>
      <c r="BR27" s="20">
        <f t="shared" si="33"/>
        <v>7009088.6877103075</v>
      </c>
      <c r="BS27" s="20">
        <f t="shared" si="33"/>
        <v>823498.81429258303</v>
      </c>
      <c r="BT27" s="20">
        <f t="shared" si="33"/>
        <v>147815.91555840484</v>
      </c>
      <c r="BU27" s="20">
        <f t="shared" si="33"/>
        <v>297604.77631789673</v>
      </c>
      <c r="BV27" s="20">
        <f t="shared" si="33"/>
        <v>231872.72568498546</v>
      </c>
      <c r="BW27" s="20">
        <f t="shared" si="33"/>
        <v>25872804.181381181</v>
      </c>
      <c r="BX27" s="20">
        <f t="shared" si="33"/>
        <v>56919957.751001425</v>
      </c>
      <c r="BY27" s="20">
        <f t="shared" si="33"/>
        <v>31567897.852267254</v>
      </c>
      <c r="BZ27" s="20">
        <f t="shared" si="33"/>
        <v>18041525.080115359</v>
      </c>
      <c r="CA27" s="20">
        <f t="shared" si="33"/>
        <v>135292528.42188749</v>
      </c>
      <c r="CB27" s="20">
        <f t="shared" si="33"/>
        <v>178824602.61176091</v>
      </c>
      <c r="CC27" s="20">
        <f t="shared" si="33"/>
        <v>146011737.02948242</v>
      </c>
      <c r="CD27" s="20">
        <f t="shared" si="33"/>
        <v>120550115.15606472</v>
      </c>
      <c r="CE27" s="20">
        <f t="shared" ref="CE27:CI27" si="34">(CE8-$CX$8)^2</f>
        <v>3106517.8016343499</v>
      </c>
      <c r="CF27" s="20">
        <f t="shared" si="34"/>
        <v>15677890.852267258</v>
      </c>
      <c r="CG27" s="20">
        <f t="shared" si="34"/>
        <v>14406060.472520422</v>
      </c>
      <c r="CH27" s="20">
        <f t="shared" si="34"/>
        <v>23571.966191315198</v>
      </c>
      <c r="CI27" s="20">
        <f t="shared" si="34"/>
        <v>20680044.067457128</v>
      </c>
      <c r="CJ27" s="20">
        <f t="shared" ref="CJ27:CO27" si="35">(CJ8-$CX$8)^2</f>
        <v>73694183.573786229</v>
      </c>
      <c r="CK27" s="20">
        <f t="shared" si="35"/>
        <v>42075092.788976111</v>
      </c>
      <c r="CL27" s="20">
        <f t="shared" si="35"/>
        <v>95561018.953533068</v>
      </c>
      <c r="CM27" s="20">
        <f t="shared" si="35"/>
        <v>129288989.90290016</v>
      </c>
      <c r="CN27" s="20">
        <f t="shared" si="35"/>
        <v>87170823.168722942</v>
      </c>
      <c r="CO27" s="20">
        <f t="shared" si="35"/>
        <v>80416623.814292565</v>
      </c>
      <c r="CP27" s="20">
        <f t="shared" ref="CP27:CQ27" si="36">(CP8-$CX$8)^2</f>
        <v>29295498.814292572</v>
      </c>
      <c r="CQ27" s="20">
        <f t="shared" si="36"/>
        <v>46943485.890241936</v>
      </c>
      <c r="CR27" s="20">
        <f t="shared" ref="CR27:CS27" si="37">(CR8-$CX$8)^2</f>
        <v>66708573.181381173</v>
      </c>
      <c r="CS27" s="20">
        <f t="shared" si="37"/>
        <v>70552131.864925474</v>
      </c>
      <c r="CT27" s="20">
        <f t="shared" ref="CT27:CU27" si="38">(CT8-$CX$8)^2</f>
        <v>29144143.928216621</v>
      </c>
      <c r="CU27" s="20">
        <f t="shared" si="38"/>
        <v>55346631.10543181</v>
      </c>
      <c r="CV27" s="20">
        <f t="shared" ref="CV27:CW27" si="39">(CV8-$CX$8)^2</f>
        <v>45772418.447203964</v>
      </c>
      <c r="CW27" s="20">
        <f t="shared" si="39"/>
        <v>33426108.16872295</v>
      </c>
      <c r="CX27" s="1" t="s">
        <v>165</v>
      </c>
      <c r="CY27" s="1"/>
    </row>
    <row r="28" spans="1:106" x14ac:dyDescent="0.25">
      <c r="A28" s="57" t="s">
        <v>123</v>
      </c>
      <c r="B28" s="57" t="s">
        <v>15</v>
      </c>
      <c r="C28" s="19">
        <f t="shared" ref="C28:AH28" si="40">(C9-$CX$9)^2</f>
        <v>105.13498724619969</v>
      </c>
      <c r="D28" s="19">
        <f t="shared" si="40"/>
        <v>150.14912866034118</v>
      </c>
      <c r="E28" s="19">
        <f t="shared" si="40"/>
        <v>142.88700744821983</v>
      </c>
      <c r="F28" s="19">
        <f t="shared" si="40"/>
        <v>142.88700744821983</v>
      </c>
      <c r="G28" s="19">
        <f t="shared" si="40"/>
        <v>340.5329670441796</v>
      </c>
      <c r="H28" s="19">
        <f t="shared" si="40"/>
        <v>16.431148862361088</v>
      </c>
      <c r="I28" s="19">
        <f t="shared" si="40"/>
        <v>6.5205428017549885</v>
      </c>
      <c r="J28" s="19">
        <f t="shared" si="40"/>
        <v>20.734684215896454</v>
      </c>
      <c r="K28" s="19">
        <f t="shared" si="40"/>
        <v>1.5713508825630431</v>
      </c>
      <c r="L28" s="19">
        <f t="shared" si="40"/>
        <v>1.1099367411488896</v>
      </c>
      <c r="M28" s="19">
        <f t="shared" si="40"/>
        <v>0.30640138761352309</v>
      </c>
      <c r="N28" s="19">
        <f t="shared" si="40"/>
        <v>2.3915529027649667</v>
      </c>
      <c r="O28" s="19">
        <f t="shared" si="40"/>
        <v>1.3306438118559496</v>
      </c>
      <c r="P28" s="19">
        <f t="shared" si="40"/>
        <v>4.217007448219622</v>
      </c>
      <c r="Q28" s="19">
        <f t="shared" si="40"/>
        <v>14.84973472094692</v>
      </c>
      <c r="R28" s="19">
        <f t="shared" si="40"/>
        <v>3.7887246199366911</v>
      </c>
      <c r="S28" s="19">
        <f t="shared" si="40"/>
        <v>2.3915529027649667</v>
      </c>
      <c r="T28" s="19">
        <f t="shared" si="40"/>
        <v>8.1023609835730639</v>
      </c>
      <c r="U28" s="19">
        <f t="shared" si="40"/>
        <v>3.7887246199366911</v>
      </c>
      <c r="V28" s="19">
        <f t="shared" si="40"/>
        <v>2.1451892664010933E-2</v>
      </c>
      <c r="W28" s="19">
        <f t="shared" si="40"/>
        <v>2.8660340781566703E-3</v>
      </c>
      <c r="X28" s="19">
        <f t="shared" si="40"/>
        <v>7.0037751249871931</v>
      </c>
      <c r="Y28" s="19">
        <f t="shared" si="40"/>
        <v>28.58468421589626</v>
      </c>
      <c r="Z28" s="19">
        <f t="shared" si="40"/>
        <v>0.89579532700742381</v>
      </c>
      <c r="AA28" s="19">
        <f t="shared" si="40"/>
        <v>13.296704417916466</v>
      </c>
      <c r="AB28" s="19">
        <f t="shared" si="40"/>
        <v>8.1023609835730639</v>
      </c>
      <c r="AC28" s="19">
        <f t="shared" si="40"/>
        <v>0.71650239771450674</v>
      </c>
      <c r="AD28" s="19">
        <f t="shared" si="40"/>
        <v>10.53953270074472</v>
      </c>
      <c r="AE28" s="19">
        <f t="shared" si="40"/>
        <v>1.5536741148861968</v>
      </c>
      <c r="AF28" s="19">
        <f t="shared" si="40"/>
        <v>12.577411488623477</v>
      </c>
      <c r="AG28" s="19">
        <f t="shared" si="40"/>
        <v>2.1451892664010933E-2</v>
      </c>
      <c r="AH28" s="19">
        <f t="shared" si="40"/>
        <v>5.046603407815458</v>
      </c>
      <c r="AI28" s="19">
        <f t="shared" ref="AI28:BN28" si="41">(AI9-$CX$9)^2</f>
        <v>2.8660340781566703E-3</v>
      </c>
      <c r="AJ28" s="19">
        <f t="shared" si="41"/>
        <v>11.926906438118687</v>
      </c>
      <c r="AK28" s="19">
        <f t="shared" si="41"/>
        <v>19.833977145189433</v>
      </c>
      <c r="AL28" s="19">
        <f t="shared" si="41"/>
        <v>49.75236098357329</v>
      </c>
      <c r="AM28" s="19">
        <f t="shared" si="41"/>
        <v>178.31690643811882</v>
      </c>
      <c r="AN28" s="19">
        <f t="shared" si="41"/>
        <v>308.12660340781599</v>
      </c>
      <c r="AO28" s="19">
        <f t="shared" si="41"/>
        <v>287.42236098357347</v>
      </c>
      <c r="AP28" s="19">
        <f t="shared" si="41"/>
        <v>267.43811855933103</v>
      </c>
      <c r="AQ28" s="19">
        <f t="shared" si="41"/>
        <v>126.64205795327042</v>
      </c>
      <c r="AR28" s="19">
        <f t="shared" si="41"/>
        <v>83.78720946842185</v>
      </c>
      <c r="AS28" s="19">
        <f t="shared" si="41"/>
        <v>25.538219569431821</v>
      </c>
      <c r="AT28" s="19">
        <f t="shared" si="41"/>
        <v>14.84973472094692</v>
      </c>
      <c r="AU28" s="19">
        <f t="shared" si="41"/>
        <v>16.431148862361088</v>
      </c>
      <c r="AV28" s="19">
        <f t="shared" si="41"/>
        <v>23.556805428017647</v>
      </c>
      <c r="AW28" s="19">
        <f t="shared" si="41"/>
        <v>1.5713508825630431</v>
      </c>
      <c r="AX28" s="19">
        <f t="shared" si="41"/>
        <v>1.1099367411488896</v>
      </c>
      <c r="AY28" s="19">
        <f t="shared" si="41"/>
        <v>0.7285225997347381</v>
      </c>
      <c r="AZ28" s="19">
        <f t="shared" si="41"/>
        <v>0.12003775124986747</v>
      </c>
      <c r="BA28" s="19">
        <f t="shared" si="41"/>
        <v>4.1880175492295946</v>
      </c>
      <c r="BB28" s="19">
        <f t="shared" si="41"/>
        <v>2.7108458320579203</v>
      </c>
      <c r="BC28" s="19">
        <f t="shared" si="41"/>
        <v>3.4094316906437854</v>
      </c>
      <c r="BD28" s="19">
        <f t="shared" si="41"/>
        <v>1.5536741148861968</v>
      </c>
      <c r="BE28" s="19">
        <f t="shared" si="41"/>
        <v>7.5430680542800888</v>
      </c>
      <c r="BF28" s="19">
        <f t="shared" si="41"/>
        <v>5.046603407815458</v>
      </c>
      <c r="BG28" s="19">
        <f t="shared" si="41"/>
        <v>4.1880175492295946</v>
      </c>
      <c r="BH28" s="19">
        <f t="shared" si="41"/>
        <v>1.8129670441791459</v>
      </c>
      <c r="BI28" s="19">
        <f t="shared" si="41"/>
        <v>5.046603407815458</v>
      </c>
      <c r="BJ28" s="19">
        <f t="shared" si="41"/>
        <v>12.577411488623477</v>
      </c>
      <c r="BK28" s="19">
        <f t="shared" si="41"/>
        <v>0.89579532700742381</v>
      </c>
      <c r="BL28" s="19">
        <f t="shared" si="41"/>
        <v>1.8129670441791459</v>
      </c>
      <c r="BM28" s="19">
        <f t="shared" si="41"/>
        <v>3.4094316906437854</v>
      </c>
      <c r="BN28" s="19">
        <f t="shared" si="41"/>
        <v>2.3915529027649667</v>
      </c>
      <c r="BO28" s="19">
        <f t="shared" ref="BO28:CD28" si="42">(BO9-$CX$9)^2</f>
        <v>4.1880175492295946</v>
      </c>
      <c r="BP28" s="19">
        <f t="shared" si="42"/>
        <v>5.9851892664013242</v>
      </c>
      <c r="BQ28" s="19">
        <f t="shared" si="42"/>
        <v>3.7887246199366911</v>
      </c>
      <c r="BR28" s="19">
        <f t="shared" si="42"/>
        <v>13.296704417916466</v>
      </c>
      <c r="BS28" s="19">
        <f t="shared" si="42"/>
        <v>18.03246199367398</v>
      </c>
      <c r="BT28" s="19">
        <f t="shared" si="42"/>
        <v>18.03246199367398</v>
      </c>
      <c r="BU28" s="19">
        <f t="shared" si="42"/>
        <v>18.03246199367398</v>
      </c>
      <c r="BV28" s="19">
        <f t="shared" si="42"/>
        <v>19.771047852259859</v>
      </c>
      <c r="BW28" s="19">
        <f t="shared" si="42"/>
        <v>34.181148862360899</v>
      </c>
      <c r="BX28" s="19">
        <f t="shared" si="42"/>
        <v>36.559734720946615</v>
      </c>
      <c r="BY28" s="19">
        <f t="shared" si="42"/>
        <v>52.511249872461768</v>
      </c>
      <c r="BZ28" s="19">
        <f t="shared" si="42"/>
        <v>33.021855933067876</v>
      </c>
      <c r="CA28" s="19">
        <f t="shared" si="42"/>
        <v>51.071956943168921</v>
      </c>
      <c r="CB28" s="19">
        <f t="shared" si="42"/>
        <v>46.874078155290178</v>
      </c>
      <c r="CC28" s="19">
        <f t="shared" si="42"/>
        <v>31.882563003775012</v>
      </c>
      <c r="CD28" s="19">
        <f t="shared" si="42"/>
        <v>25.466805428017363</v>
      </c>
      <c r="CE28" s="19">
        <f t="shared" ref="CE28:CI28" si="43">(CE9-$CX$9)^2</f>
        <v>25.466805428017363</v>
      </c>
      <c r="CF28" s="19">
        <f t="shared" si="43"/>
        <v>1.8320579532701018</v>
      </c>
      <c r="CG28" s="19">
        <f t="shared" si="43"/>
        <v>1.3143811855932839</v>
      </c>
      <c r="CH28" s="19">
        <f t="shared" si="43"/>
        <v>9.2809468421588495</v>
      </c>
      <c r="CI28" s="19">
        <f t="shared" si="43"/>
        <v>18.03246199367398</v>
      </c>
      <c r="CJ28" s="19">
        <f t="shared" ref="CJ28:CO28" si="44">(CJ9-$CX$9)^2</f>
        <v>20.670340781552735</v>
      </c>
      <c r="CK28" s="19">
        <f t="shared" si="44"/>
        <v>28.58468421589626</v>
      </c>
      <c r="CL28" s="19">
        <f t="shared" si="44"/>
        <v>44.175492296704284</v>
      </c>
      <c r="CM28" s="19">
        <f t="shared" si="44"/>
        <v>30.763270074481991</v>
      </c>
      <c r="CN28" s="19">
        <f t="shared" si="44"/>
        <v>29.663977145189126</v>
      </c>
      <c r="CO28" s="19">
        <f t="shared" si="44"/>
        <v>31.882563003775012</v>
      </c>
      <c r="CP28" s="19">
        <f t="shared" ref="CP28:CQ28" si="45">(CP9-$CX$9)^2</f>
        <v>10.53953270074472</v>
      </c>
      <c r="CQ28" s="19">
        <f t="shared" si="45"/>
        <v>7.0037751249871931</v>
      </c>
      <c r="CR28" s="19">
        <f t="shared" ref="CR28:CS28" si="46">(CR9-$CX$9)^2</f>
        <v>13.296704417916466</v>
      </c>
      <c r="CS28" s="19">
        <f t="shared" si="46"/>
        <v>7.0037751249871931</v>
      </c>
      <c r="CT28" s="19">
        <f t="shared" ref="CT28:CU28" si="47">(CT9-$CX$9)^2</f>
        <v>5.046603407815458</v>
      </c>
      <c r="CU28" s="19">
        <f t="shared" si="47"/>
        <v>1.8129670441791459</v>
      </c>
      <c r="CV28" s="19">
        <f t="shared" ref="CV28:CW28" si="48">(CV9-$CX$9)^2</f>
        <v>8.6816539128659578</v>
      </c>
      <c r="CW28" s="19">
        <f t="shared" si="48"/>
        <v>4.1880175492295946</v>
      </c>
      <c r="CX28" s="1" t="s">
        <v>160</v>
      </c>
      <c r="CY28" s="1"/>
    </row>
    <row r="29" spans="1:106" x14ac:dyDescent="0.25">
      <c r="A29" s="57" t="s">
        <v>138</v>
      </c>
      <c r="B29" s="57" t="s">
        <v>16</v>
      </c>
      <c r="G29" s="19">
        <f t="shared" ref="G29:AL29" si="49">(G10-$CX$10)^2</f>
        <v>1127.4985785164668</v>
      </c>
      <c r="H29" s="19">
        <f t="shared" si="49"/>
        <v>874.87261360418609</v>
      </c>
      <c r="I29" s="19">
        <f t="shared" si="49"/>
        <v>184.36875395506317</v>
      </c>
      <c r="J29" s="19">
        <f t="shared" si="49"/>
        <v>242.68173641120353</v>
      </c>
      <c r="K29" s="19">
        <f t="shared" si="49"/>
        <v>175.42770132348414</v>
      </c>
      <c r="L29" s="19">
        <f t="shared" si="49"/>
        <v>20.960332902431542</v>
      </c>
      <c r="M29" s="19">
        <f t="shared" si="49"/>
        <v>101.77623933518002</v>
      </c>
      <c r="N29" s="19">
        <f t="shared" si="49"/>
        <v>37.068870914127366</v>
      </c>
      <c r="O29" s="19">
        <f t="shared" si="49"/>
        <v>6.6473504462911794</v>
      </c>
      <c r="P29" s="19">
        <f t="shared" si="49"/>
        <v>91.742789042782448</v>
      </c>
      <c r="Q29" s="19">
        <f t="shared" si="49"/>
        <v>29.395420621729738</v>
      </c>
      <c r="R29" s="19">
        <f t="shared" si="49"/>
        <v>70.9259469375192</v>
      </c>
      <c r="S29" s="19">
        <f t="shared" si="49"/>
        <v>18.019280270852573</v>
      </c>
      <c r="T29" s="19">
        <f t="shared" si="49"/>
        <v>0.17787676208063807</v>
      </c>
      <c r="U29" s="19">
        <f t="shared" si="49"/>
        <v>146.12992354570633</v>
      </c>
      <c r="V29" s="19">
        <f t="shared" si="49"/>
        <v>198.48360775623266</v>
      </c>
      <c r="W29" s="19">
        <f t="shared" si="49"/>
        <v>37.068870914127366</v>
      </c>
      <c r="X29" s="19">
        <f t="shared" si="49"/>
        <v>146.12992354570633</v>
      </c>
      <c r="Y29" s="19">
        <f t="shared" si="49"/>
        <v>533.07518670360105</v>
      </c>
      <c r="Z29" s="19">
        <f t="shared" si="49"/>
        <v>733.78255512465353</v>
      </c>
      <c r="AA29" s="19">
        <f t="shared" si="49"/>
        <v>473.28384167436116</v>
      </c>
      <c r="AB29" s="19">
        <f t="shared" si="49"/>
        <v>580.25202880886422</v>
      </c>
      <c r="AC29" s="19">
        <f t="shared" si="49"/>
        <v>925.4831399199752</v>
      </c>
      <c r="AD29" s="19">
        <f t="shared" si="49"/>
        <v>925.4831399199752</v>
      </c>
      <c r="AE29" s="19">
        <f t="shared" si="49"/>
        <v>646.26559606032617</v>
      </c>
      <c r="AF29" s="19">
        <f t="shared" si="49"/>
        <v>715.83471886734378</v>
      </c>
      <c r="AG29" s="19">
        <f t="shared" si="49"/>
        <v>788.95939722991659</v>
      </c>
      <c r="AH29" s="19">
        <f t="shared" si="49"/>
        <v>444.72150249307475</v>
      </c>
      <c r="AI29" s="19">
        <f t="shared" si="49"/>
        <v>0.33436799015081853</v>
      </c>
      <c r="AJ29" s="19">
        <f t="shared" si="49"/>
        <v>232.40735044629116</v>
      </c>
      <c r="AK29" s="19">
        <f t="shared" si="49"/>
        <v>222.35518670360125</v>
      </c>
      <c r="AL29" s="19">
        <f t="shared" si="49"/>
        <v>742.28524518313361</v>
      </c>
      <c r="AM29" s="19">
        <f t="shared" ref="AM29:BR29" si="50">(AM10-$CX$10)^2</f>
        <v>1462.6733153585724</v>
      </c>
      <c r="AN29" s="19">
        <f t="shared" si="50"/>
        <v>1619.6529644813795</v>
      </c>
      <c r="AO29" s="19">
        <f t="shared" si="50"/>
        <v>1462.6733153585724</v>
      </c>
      <c r="AP29" s="19">
        <f t="shared" si="50"/>
        <v>1619.6529644813795</v>
      </c>
      <c r="AQ29" s="19">
        <f t="shared" si="50"/>
        <v>1437.2878182825484</v>
      </c>
      <c r="AR29" s="19">
        <f t="shared" si="50"/>
        <v>1337.9680522006772</v>
      </c>
      <c r="AS29" s="19">
        <f t="shared" si="50"/>
        <v>637.30559606032659</v>
      </c>
      <c r="AT29" s="19">
        <f t="shared" si="50"/>
        <v>688.79542062173016</v>
      </c>
      <c r="AU29" s="19">
        <f t="shared" si="50"/>
        <v>654.24664869190531</v>
      </c>
      <c r="AV29" s="19">
        <f t="shared" si="50"/>
        <v>370.3666486919052</v>
      </c>
      <c r="AW29" s="19">
        <f t="shared" si="50"/>
        <v>31.116824130501723</v>
      </c>
      <c r="AX29" s="19">
        <f t="shared" si="50"/>
        <v>38.998929393659587</v>
      </c>
      <c r="AY29" s="19">
        <f t="shared" si="50"/>
        <v>111.89928027085263</v>
      </c>
      <c r="AZ29" s="19">
        <f t="shared" si="50"/>
        <v>6.6473504462911794</v>
      </c>
      <c r="BA29" s="19">
        <f t="shared" si="50"/>
        <v>9.53834459833792</v>
      </c>
      <c r="BB29" s="19">
        <f t="shared" si="50"/>
        <v>0.83097617728532747</v>
      </c>
      <c r="BC29" s="19">
        <f t="shared" si="50"/>
        <v>73.586297814712267</v>
      </c>
      <c r="BD29" s="19">
        <f t="shared" si="50"/>
        <v>2.490859218220999</v>
      </c>
      <c r="BE29" s="19">
        <f t="shared" si="50"/>
        <v>0.57015746383502597</v>
      </c>
      <c r="BF29" s="19">
        <f t="shared" si="50"/>
        <v>2.490859218220999</v>
      </c>
      <c r="BG29" s="19">
        <f t="shared" si="50"/>
        <v>24.123607756232733</v>
      </c>
      <c r="BH29" s="19">
        <f t="shared" si="50"/>
        <v>1.5498065866420441</v>
      </c>
      <c r="BI29" s="19">
        <f t="shared" si="50"/>
        <v>33.121034656817478</v>
      </c>
      <c r="BJ29" s="19">
        <f t="shared" si="50"/>
        <v>0.57015746383502597</v>
      </c>
      <c r="BK29" s="19">
        <f t="shared" si="50"/>
        <v>38.998929393659587</v>
      </c>
      <c r="BL29" s="19">
        <f t="shared" si="50"/>
        <v>62.593081440443292</v>
      </c>
      <c r="BM29" s="19">
        <f t="shared" si="50"/>
        <v>0.83097617728532747</v>
      </c>
      <c r="BN29" s="19">
        <f t="shared" si="50"/>
        <v>158.21226272699298</v>
      </c>
      <c r="BO29" s="19">
        <f t="shared" si="50"/>
        <v>306.65539722991713</v>
      </c>
      <c r="BP29" s="19">
        <f t="shared" si="50"/>
        <v>334.09426272699312</v>
      </c>
      <c r="BQ29" s="19">
        <f t="shared" si="50"/>
        <v>176.31180658664201</v>
      </c>
      <c r="BR29" s="19">
        <f t="shared" si="50"/>
        <v>137.16108144044327</v>
      </c>
      <c r="BS29" s="19">
        <f t="shared" ref="BS29:CD29" si="51">(BS10-$CX$10)^2</f>
        <v>87.951490797168489</v>
      </c>
      <c r="BT29" s="19">
        <f t="shared" si="51"/>
        <v>0.19794693751923934</v>
      </c>
      <c r="BU29" s="19">
        <f t="shared" si="51"/>
        <v>75.488660387811578</v>
      </c>
      <c r="BV29" s="19">
        <f t="shared" si="51"/>
        <v>103.8039235457063</v>
      </c>
      <c r="BW29" s="19">
        <f t="shared" si="51"/>
        <v>109.3088592182209</v>
      </c>
      <c r="BX29" s="19">
        <f t="shared" si="51"/>
        <v>215.74971301939047</v>
      </c>
      <c r="BY29" s="19">
        <f t="shared" si="51"/>
        <v>402.20654342874718</v>
      </c>
      <c r="BZ29" s="19">
        <f t="shared" si="51"/>
        <v>355.51433290243142</v>
      </c>
      <c r="CA29" s="19">
        <f t="shared" si="51"/>
        <v>454.61721009541378</v>
      </c>
      <c r="CB29" s="19">
        <f t="shared" si="51"/>
        <v>377.20454342874723</v>
      </c>
      <c r="CC29" s="19">
        <f t="shared" si="51"/>
        <v>345.52939722991687</v>
      </c>
      <c r="CD29" s="19">
        <f t="shared" si="51"/>
        <v>137.39952588488762</v>
      </c>
      <c r="CE29" s="19">
        <f t="shared" ref="CE29:CI29" si="52">(CE10-$CX$10)^2</f>
        <v>72.053291966758962</v>
      </c>
      <c r="CF29" s="19">
        <f t="shared" si="52"/>
        <v>31.980017112957814</v>
      </c>
      <c r="CG29" s="19">
        <f t="shared" si="52"/>
        <v>30.122765650969459</v>
      </c>
      <c r="CH29" s="19">
        <f t="shared" si="52"/>
        <v>59.111818282548533</v>
      </c>
      <c r="CI29" s="19">
        <f t="shared" si="52"/>
        <v>16.443736411203425</v>
      </c>
      <c r="CJ29" s="19">
        <f t="shared" ref="CJ29:CO29" si="53">(CJ10-$CX$10)^2</f>
        <v>31.980017112957814</v>
      </c>
      <c r="CK29" s="19">
        <f t="shared" si="53"/>
        <v>149.37128027085254</v>
      </c>
      <c r="CL29" s="19">
        <f t="shared" si="53"/>
        <v>140.54310483225612</v>
      </c>
      <c r="CM29" s="19">
        <f t="shared" si="53"/>
        <v>103.12580658664194</v>
      </c>
      <c r="CN29" s="19">
        <f t="shared" si="53"/>
        <v>179.24981828254846</v>
      </c>
      <c r="CO29" s="19">
        <f t="shared" si="53"/>
        <v>210.88135044629104</v>
      </c>
      <c r="CP29" s="19">
        <f t="shared" ref="CP29:CQ29" si="54">(CP10-$CX$10)^2</f>
        <v>103.80392354570637</v>
      </c>
      <c r="CQ29" s="19">
        <f t="shared" si="54"/>
        <v>15.119818282548472</v>
      </c>
      <c r="CR29" s="19">
        <f t="shared" ref="CR29:CS29" si="55">(CR10-$CX$10)^2</f>
        <v>50.719385534010371</v>
      </c>
      <c r="CS29" s="19">
        <f t="shared" si="55"/>
        <v>207.0266603878116</v>
      </c>
      <c r="CT29" s="19">
        <f t="shared" ref="CT29:CU29" si="56">(CT10-$CX$10)^2</f>
        <v>117.83292939365954</v>
      </c>
      <c r="CU29" s="19">
        <f t="shared" si="56"/>
        <v>7.4079469375192462</v>
      </c>
      <c r="CV29" s="19">
        <f t="shared" ref="CV29:CW29" si="57">(CV10-$CX$10)^2</f>
        <v>14.100683779624498</v>
      </c>
      <c r="CW29" s="19">
        <f t="shared" si="57"/>
        <v>23.896660387811629</v>
      </c>
      <c r="CX29" s="1" t="s">
        <v>161</v>
      </c>
      <c r="CY29" s="1"/>
    </row>
    <row r="30" spans="1:106" x14ac:dyDescent="0.25">
      <c r="A30" s="57" t="s">
        <v>139</v>
      </c>
      <c r="B30" s="57" t="s">
        <v>17</v>
      </c>
      <c r="S30" s="19">
        <f>(S11-$CX$11)^2</f>
        <v>2.3733320430315596</v>
      </c>
      <c r="T30" s="19">
        <f t="shared" ref="T30:AX30" si="58">(T11-$CX$11)^2</f>
        <v>42.778954532991385</v>
      </c>
      <c r="U30" s="19">
        <f t="shared" si="58"/>
        <v>72.941203528975308</v>
      </c>
      <c r="V30" s="19">
        <f t="shared" si="58"/>
        <v>72.941203528975308</v>
      </c>
      <c r="W30" s="19">
        <f t="shared" si="58"/>
        <v>133.1845770229512</v>
      </c>
      <c r="X30" s="19">
        <f t="shared" si="58"/>
        <v>20.616705537007455</v>
      </c>
      <c r="Y30" s="19">
        <f t="shared" si="58"/>
        <v>211.4279505169271</v>
      </c>
      <c r="Z30" s="19">
        <f t="shared" si="58"/>
        <v>343.75244850889499</v>
      </c>
      <c r="AA30" s="19">
        <f t="shared" si="58"/>
        <v>111.10345252495924</v>
      </c>
      <c r="AB30" s="19">
        <f t="shared" si="58"/>
        <v>211.4279505169271</v>
      </c>
      <c r="AC30" s="19">
        <f t="shared" si="58"/>
        <v>241.50907501491906</v>
      </c>
      <c r="AD30" s="19">
        <f t="shared" si="58"/>
        <v>343.75244850889499</v>
      </c>
      <c r="AE30" s="19">
        <f t="shared" si="58"/>
        <v>307.67132401090299</v>
      </c>
      <c r="AF30" s="19">
        <f t="shared" si="58"/>
        <v>241.50907501491906</v>
      </c>
      <c r="AG30" s="19">
        <f t="shared" si="58"/>
        <v>273.59019951291106</v>
      </c>
      <c r="AH30" s="19">
        <f t="shared" si="58"/>
        <v>133.1845770229512</v>
      </c>
      <c r="AI30" s="19">
        <f t="shared" si="58"/>
        <v>2.3733320430315596</v>
      </c>
      <c r="AJ30" s="19">
        <f t="shared" si="58"/>
        <v>19.88658505507977</v>
      </c>
      <c r="AK30" s="19">
        <f t="shared" si="58"/>
        <v>71.562087063111903</v>
      </c>
      <c r="AL30" s="19">
        <f t="shared" si="58"/>
        <v>418.58859308720832</v>
      </c>
      <c r="AM30" s="19">
        <f t="shared" si="58"/>
        <v>989.69622360929668</v>
      </c>
      <c r="AN30" s="19">
        <f t="shared" si="58"/>
        <v>1187.4528501153209</v>
      </c>
      <c r="AO30" s="19">
        <f t="shared" si="58"/>
        <v>867.85847260528067</v>
      </c>
      <c r="AP30" s="19">
        <f t="shared" si="58"/>
        <v>809.9395971032726</v>
      </c>
      <c r="AQ30" s="19">
        <f t="shared" si="58"/>
        <v>809.9395971032726</v>
      </c>
      <c r="AR30" s="19">
        <f t="shared" si="58"/>
        <v>209.07534007516011</v>
      </c>
      <c r="AS30" s="19">
        <f t="shared" si="58"/>
        <v>55.643211561103875</v>
      </c>
      <c r="AT30" s="19">
        <f t="shared" si="58"/>
        <v>181.15646457315208</v>
      </c>
      <c r="AU30" s="19">
        <f t="shared" si="58"/>
        <v>304.83196658118425</v>
      </c>
      <c r="AV30" s="19">
        <f t="shared" si="58"/>
        <v>131.31871356913601</v>
      </c>
      <c r="AW30" s="19">
        <f t="shared" si="58"/>
        <v>55.643211561103875</v>
      </c>
      <c r="AX30" s="19">
        <f t="shared" si="58"/>
        <v>29.805460557087805</v>
      </c>
      <c r="AY30" s="19">
        <f t="shared" ref="AY30:CD30" si="59">(AY11-$CX$11)^2</f>
        <v>89.480962565119938</v>
      </c>
      <c r="AZ30" s="19">
        <f t="shared" si="59"/>
        <v>71.562087063111903</v>
      </c>
      <c r="BA30" s="19">
        <f t="shared" si="59"/>
        <v>6.0488340510636993</v>
      </c>
      <c r="BB30" s="19">
        <f t="shared" si="59"/>
        <v>11.967709553071735</v>
      </c>
      <c r="BC30" s="19">
        <f t="shared" si="59"/>
        <v>29.805460557087805</v>
      </c>
      <c r="BD30" s="19">
        <f t="shared" si="59"/>
        <v>89.480962565119938</v>
      </c>
      <c r="BE30" s="19">
        <f t="shared" si="59"/>
        <v>2.1299585490556647</v>
      </c>
      <c r="BF30" s="19">
        <f t="shared" si="59"/>
        <v>0.21108304704762959</v>
      </c>
      <c r="BG30" s="19">
        <f t="shared" si="59"/>
        <v>0.29220754503959456</v>
      </c>
      <c r="BH30" s="19">
        <f t="shared" si="59"/>
        <v>2.1299585490556647</v>
      </c>
      <c r="BI30" s="19">
        <f t="shared" si="59"/>
        <v>2.3733320430315596</v>
      </c>
      <c r="BJ30" s="19">
        <f t="shared" si="59"/>
        <v>2.1299585490556647</v>
      </c>
      <c r="BK30" s="19">
        <f t="shared" si="59"/>
        <v>6.0488340510636993</v>
      </c>
      <c r="BL30" s="19">
        <f t="shared" si="59"/>
        <v>11.967709553071735</v>
      </c>
      <c r="BM30" s="19">
        <f t="shared" si="59"/>
        <v>11.967709553071735</v>
      </c>
      <c r="BN30" s="19">
        <f t="shared" si="59"/>
        <v>6.0488340510636993</v>
      </c>
      <c r="BO30" s="19">
        <f t="shared" si="59"/>
        <v>29.805460557087805</v>
      </c>
      <c r="BP30" s="19">
        <f t="shared" si="59"/>
        <v>19.88658505507977</v>
      </c>
      <c r="BQ30" s="19">
        <f t="shared" si="59"/>
        <v>2.1299585490556647</v>
      </c>
      <c r="BR30" s="19">
        <f t="shared" si="59"/>
        <v>2.1299585490556647</v>
      </c>
      <c r="BS30" s="19">
        <f t="shared" si="59"/>
        <v>0.29220754503959456</v>
      </c>
      <c r="BT30" s="19">
        <f t="shared" si="59"/>
        <v>6.4544565410235242</v>
      </c>
      <c r="BU30" s="19">
        <f t="shared" si="59"/>
        <v>20.616705537007455</v>
      </c>
      <c r="BV30" s="19">
        <f t="shared" si="59"/>
        <v>72.941203528975308</v>
      </c>
      <c r="BW30" s="19">
        <f t="shared" si="59"/>
        <v>56.86007903098335</v>
      </c>
      <c r="BX30" s="19">
        <f t="shared" si="59"/>
        <v>91.022328026967273</v>
      </c>
      <c r="BY30" s="19">
        <f t="shared" si="59"/>
        <v>157.26570152094317</v>
      </c>
      <c r="BZ30" s="19">
        <f t="shared" si="59"/>
        <v>133.1845770229512</v>
      </c>
      <c r="CA30" s="19">
        <f t="shared" si="59"/>
        <v>133.1845770229512</v>
      </c>
      <c r="CB30" s="19">
        <f t="shared" si="59"/>
        <v>117.51778987435685</v>
      </c>
      <c r="CC30" s="19">
        <f t="shared" si="59"/>
        <v>40.202729633392956</v>
      </c>
      <c r="CD30" s="19">
        <f t="shared" si="59"/>
        <v>11.837468589216284</v>
      </c>
      <c r="CE30" s="19">
        <f t="shared" ref="CE30:CI30" si="60">(CE11-$CX$11)^2</f>
        <v>26.425380235802649</v>
      </c>
      <c r="CF30" s="19">
        <f t="shared" si="60"/>
        <v>0.11598264544119964</v>
      </c>
      <c r="CG30" s="19">
        <f t="shared" si="60"/>
        <v>10.501243689617919</v>
      </c>
      <c r="CH30" s="19">
        <f t="shared" si="60"/>
        <v>36.488392283995402</v>
      </c>
      <c r="CI30" s="19">
        <f t="shared" si="60"/>
        <v>14.749918388413057</v>
      </c>
      <c r="CJ30" s="19">
        <f t="shared" ref="CJ30:CO30" si="61">(CJ11-$CX$11)^2</f>
        <v>72.941203528975308</v>
      </c>
      <c r="CK30" s="19">
        <f t="shared" si="61"/>
        <v>194.33927581813188</v>
      </c>
      <c r="CL30" s="19">
        <f t="shared" si="61"/>
        <v>147.39325172174642</v>
      </c>
      <c r="CM30" s="19">
        <f t="shared" si="61"/>
        <v>184.25064127997936</v>
      </c>
      <c r="CN30" s="19">
        <f t="shared" si="61"/>
        <v>235.3328501153207</v>
      </c>
      <c r="CO30" s="19">
        <f t="shared" si="61"/>
        <v>125.60197996806502</v>
      </c>
      <c r="CP30" s="19">
        <f t="shared" ref="CP30:CQ30" si="62">(CP11-$CX$11)^2</f>
        <v>8.2592758181319716</v>
      </c>
      <c r="CQ30" s="19">
        <f t="shared" si="62"/>
        <v>12.669597103272549</v>
      </c>
      <c r="CR30" s="19">
        <f t="shared" ref="CR30:CS30" si="63">(CR11-$CX$11)^2</f>
        <v>45.240480637409178</v>
      </c>
      <c r="CS30" s="19">
        <f t="shared" si="63"/>
        <v>33.171123207690101</v>
      </c>
      <c r="CT30" s="19">
        <f t="shared" ref="CT30:CU30" si="64">(CT11-$CX$11)^2</f>
        <v>73.835714907823956</v>
      </c>
      <c r="CU30" s="19">
        <f t="shared" si="64"/>
        <v>131.31871356913601</v>
      </c>
      <c r="CV30" s="19">
        <f t="shared" ref="CV30:CW30" si="65">(CV11-$CX$11)^2</f>
        <v>54.161324010903051</v>
      </c>
      <c r="CW30" s="19">
        <f t="shared" si="65"/>
        <v>87.599075014919109</v>
      </c>
      <c r="CX30" s="1"/>
      <c r="CY30" s="1"/>
    </row>
    <row r="31" spans="1:106" x14ac:dyDescent="0.25">
      <c r="A31" s="57" t="s">
        <v>140</v>
      </c>
      <c r="B31" s="57" t="s">
        <v>18</v>
      </c>
      <c r="S31" s="19">
        <f t="shared" ref="S31:AX31" si="66">(S12-$CX$12)^2</f>
        <v>1.6515862647377066</v>
      </c>
      <c r="T31" s="19">
        <f t="shared" si="66"/>
        <v>0.26508024064126789</v>
      </c>
      <c r="U31" s="19">
        <f t="shared" si="66"/>
        <v>7.3704617667456107</v>
      </c>
      <c r="V31" s="19">
        <f t="shared" si="66"/>
        <v>19.229457750681561</v>
      </c>
      <c r="W31" s="19">
        <f t="shared" si="66"/>
        <v>25.858654537830169</v>
      </c>
      <c r="X31" s="19">
        <f t="shared" si="66"/>
        <v>16.688373413332151</v>
      </c>
      <c r="Y31" s="19">
        <f t="shared" si="66"/>
        <v>28.999738875179581</v>
      </c>
      <c r="Z31" s="19">
        <f t="shared" si="66"/>
        <v>26.885682650279985</v>
      </c>
      <c r="AA31" s="19">
        <f t="shared" si="66"/>
        <v>120.67331317236844</v>
      </c>
      <c r="AB31" s="19">
        <f t="shared" si="66"/>
        <v>38.255963774778003</v>
      </c>
      <c r="AC31" s="19">
        <f t="shared" si="66"/>
        <v>134.21548184706728</v>
      </c>
      <c r="AD31" s="19">
        <f t="shared" si="66"/>
        <v>181.84901598361347</v>
      </c>
      <c r="AE31" s="19">
        <f t="shared" si="66"/>
        <v>116.31925694746886</v>
      </c>
      <c r="AF31" s="19">
        <f t="shared" si="66"/>
        <v>268.47283124465781</v>
      </c>
      <c r="AG31" s="19">
        <f t="shared" si="66"/>
        <v>268.47283124465781</v>
      </c>
      <c r="AH31" s="19">
        <f t="shared" si="66"/>
        <v>302.24311236915582</v>
      </c>
      <c r="AI31" s="19">
        <f t="shared" si="66"/>
        <v>179.16198787116375</v>
      </c>
      <c r="AJ31" s="19">
        <f t="shared" si="66"/>
        <v>53.073273011725796</v>
      </c>
      <c r="AK31" s="19">
        <f t="shared" si="66"/>
        <v>31.526646505701404</v>
      </c>
      <c r="AL31" s="19">
        <f t="shared" si="66"/>
        <v>132.5919878711631</v>
      </c>
      <c r="AM31" s="19">
        <f t="shared" si="66"/>
        <v>350.24596377477724</v>
      </c>
      <c r="AN31" s="19">
        <f t="shared" si="66"/>
        <v>429.10540152578119</v>
      </c>
      <c r="AO31" s="19">
        <f t="shared" si="66"/>
        <v>671.57993967839161</v>
      </c>
      <c r="AP31" s="19">
        <f t="shared" si="66"/>
        <v>502.42592361413466</v>
      </c>
      <c r="AQ31" s="19">
        <f t="shared" si="66"/>
        <v>600.97833325268891</v>
      </c>
      <c r="AR31" s="19">
        <f t="shared" si="66"/>
        <v>306.77030112417498</v>
      </c>
      <c r="AS31" s="19">
        <f t="shared" si="66"/>
        <v>225.44600393542004</v>
      </c>
      <c r="AT31" s="19">
        <f t="shared" si="66"/>
        <v>213.59411638521928</v>
      </c>
      <c r="AU31" s="19">
        <f t="shared" si="66"/>
        <v>480.26106417638368</v>
      </c>
      <c r="AV31" s="19">
        <f t="shared" si="66"/>
        <v>396.60162642537972</v>
      </c>
      <c r="AW31" s="19">
        <f t="shared" si="66"/>
        <v>141.96387542136387</v>
      </c>
      <c r="AX31" s="19">
        <f t="shared" si="66"/>
        <v>222.45303204786981</v>
      </c>
      <c r="AY31" s="19">
        <f t="shared" ref="AY31:CD31" si="67">(AY12-$CX$12)^2</f>
        <v>98.304437670359889</v>
      </c>
      <c r="AZ31" s="19">
        <f t="shared" si="67"/>
        <v>119.13415654586187</v>
      </c>
      <c r="BA31" s="19">
        <f t="shared" si="67"/>
        <v>8.4964055418460234</v>
      </c>
      <c r="BB31" s="19">
        <f t="shared" si="67"/>
        <v>79.474718794857907</v>
      </c>
      <c r="BC31" s="19">
        <f t="shared" si="67"/>
        <v>15.326124417348005</v>
      </c>
      <c r="BD31" s="19">
        <f t="shared" si="67"/>
        <v>3.6666866663440407</v>
      </c>
      <c r="BE31" s="19">
        <f t="shared" si="67"/>
        <v>1.1775300398380957</v>
      </c>
      <c r="BF31" s="19">
        <f t="shared" si="67"/>
        <v>3.6666866663440407</v>
      </c>
      <c r="BG31" s="19">
        <f t="shared" si="67"/>
        <v>0.83696779084205919</v>
      </c>
      <c r="BH31" s="19">
        <f t="shared" si="67"/>
        <v>1.1775300398380957</v>
      </c>
      <c r="BI31" s="19">
        <f t="shared" si="67"/>
        <v>3.6666866663440407</v>
      </c>
      <c r="BJ31" s="19">
        <f t="shared" si="67"/>
        <v>0.83696779084205919</v>
      </c>
      <c r="BK31" s="19">
        <f t="shared" si="67"/>
        <v>3.6666866663440407</v>
      </c>
      <c r="BL31" s="19">
        <f t="shared" si="67"/>
        <v>3.6666866663440407</v>
      </c>
      <c r="BM31" s="19">
        <f t="shared" si="67"/>
        <v>0.83696779084205919</v>
      </c>
      <c r="BN31" s="19">
        <f t="shared" si="67"/>
        <v>15.326124417348005</v>
      </c>
      <c r="BO31" s="19">
        <f t="shared" si="67"/>
        <v>7.2489153400773975E-3</v>
      </c>
      <c r="BP31" s="19">
        <f t="shared" si="67"/>
        <v>7.2489153400773975E-3</v>
      </c>
      <c r="BQ31" s="19">
        <f t="shared" si="67"/>
        <v>9.5180922888341328</v>
      </c>
      <c r="BR31" s="19">
        <f t="shared" si="67"/>
        <v>1.1775300398380957</v>
      </c>
      <c r="BS31" s="19">
        <f t="shared" si="67"/>
        <v>2.0018272285930498</v>
      </c>
      <c r="BT31" s="19">
        <f t="shared" si="67"/>
        <v>10.145120401283943</v>
      </c>
      <c r="BU31" s="19">
        <f t="shared" si="67"/>
        <v>12.853232851083142</v>
      </c>
      <c r="BV31" s="19">
        <f t="shared" si="67"/>
        <v>35.821907549878368</v>
      </c>
      <c r="BW31" s="19">
        <f t="shared" si="67"/>
        <v>21.950542088030975</v>
      </c>
      <c r="BX31" s="19">
        <f t="shared" si="67"/>
        <v>47.405160561926614</v>
      </c>
      <c r="BY31" s="19">
        <f t="shared" si="67"/>
        <v>59.061385461525035</v>
      </c>
      <c r="BZ31" s="19">
        <f t="shared" si="67"/>
        <v>75.431666586023056</v>
      </c>
      <c r="CA31" s="19">
        <f t="shared" si="67"/>
        <v>112.04520072256926</v>
      </c>
      <c r="CB31" s="19">
        <f t="shared" si="67"/>
        <v>77.178694698472825</v>
      </c>
      <c r="CC31" s="19">
        <f t="shared" si="67"/>
        <v>71.997610361123407</v>
      </c>
      <c r="CD31" s="19">
        <f t="shared" si="67"/>
        <v>71.997610361123407</v>
      </c>
      <c r="CE31" s="19">
        <f t="shared" ref="CE31:CI31" si="68">(CE12-$CX$12)^2</f>
        <v>38.255963774778003</v>
      </c>
      <c r="CF31" s="19">
        <f t="shared" si="68"/>
        <v>22.897570200480757</v>
      </c>
      <c r="CG31" s="19">
        <f t="shared" si="68"/>
        <v>0.17210835309106828</v>
      </c>
      <c r="CH31" s="19">
        <f t="shared" si="68"/>
        <v>27.932710762729766</v>
      </c>
      <c r="CI31" s="19">
        <f t="shared" si="68"/>
        <v>0.51102401574166889</v>
      </c>
      <c r="CJ31" s="19">
        <f t="shared" ref="CJ31:CO31" si="69">(CJ12-$CX$12)^2</f>
        <v>33.083286398606639</v>
      </c>
      <c r="CK31" s="19">
        <f t="shared" si="69"/>
        <v>42.057048112127418</v>
      </c>
      <c r="CL31" s="19">
        <f t="shared" si="69"/>
        <v>39.502991887227779</v>
      </c>
      <c r="CM31" s="19">
        <f t="shared" si="69"/>
        <v>54.049069531136773</v>
      </c>
      <c r="CN31" s="19">
        <f t="shared" si="69"/>
        <v>95.097744229932061</v>
      </c>
      <c r="CO31" s="19">
        <f t="shared" si="69"/>
        <v>65.909618393251904</v>
      </c>
      <c r="CP31" s="19">
        <f t="shared" ref="CP31:CQ31" si="70">(CP12-$CX$12)^2</f>
        <v>76.5941297721007</v>
      </c>
      <c r="CQ31" s="19">
        <f t="shared" si="70"/>
        <v>15.616780374510167</v>
      </c>
      <c r="CR31" s="19">
        <f t="shared" ref="CR31:CS31" si="71">(CR12-$CX$12)^2</f>
        <v>3.1867268269866931</v>
      </c>
      <c r="CS31" s="19">
        <f t="shared" si="71"/>
        <v>2.2056424896372988</v>
      </c>
      <c r="CT31" s="19">
        <f t="shared" ref="CT31:CU31" si="72">(CT12-$CX$12)^2</f>
        <v>14.299939678392189</v>
      </c>
      <c r="CU31" s="19">
        <f t="shared" si="72"/>
        <v>2.6077710036934327</v>
      </c>
      <c r="CV31" s="19">
        <f t="shared" ref="CV31:CW31" si="73">(CV12-$CX$12)^2</f>
        <v>0.42485266366673652</v>
      </c>
      <c r="CW31" s="19">
        <f t="shared" si="73"/>
        <v>6.1599651618516937E-2</v>
      </c>
      <c r="CX31" s="46" t="s">
        <v>155</v>
      </c>
      <c r="CY31" s="1"/>
    </row>
    <row r="32" spans="1:106" x14ac:dyDescent="0.25">
      <c r="A32" s="57" t="s">
        <v>124</v>
      </c>
      <c r="B32" s="57" t="s">
        <v>19</v>
      </c>
      <c r="C32" s="19">
        <f t="shared" ref="C32:AH32" si="74">(C13-$CX$13)^2</f>
        <v>365.67225974673681</v>
      </c>
      <c r="D32" s="19">
        <f t="shared" si="74"/>
        <v>67.610475234952801</v>
      </c>
      <c r="E32" s="19">
        <f t="shared" si="74"/>
        <v>91.953247401058348</v>
      </c>
      <c r="F32" s="19">
        <f t="shared" si="74"/>
        <v>4.3157614302396716</v>
      </c>
      <c r="G32" s="19">
        <f t="shared" si="74"/>
        <v>21.36805099252885</v>
      </c>
      <c r="H32" s="19">
        <f t="shared" si="74"/>
        <v>9.9596559308005244</v>
      </c>
      <c r="I32" s="19">
        <f t="shared" si="74"/>
        <v>19.750093641238763</v>
      </c>
      <c r="J32" s="19">
        <f t="shared" si="74"/>
        <v>2.2824393202508722</v>
      </c>
      <c r="K32" s="19">
        <f t="shared" si="74"/>
        <v>32.994773775918965</v>
      </c>
      <c r="L32" s="19">
        <f t="shared" si="74"/>
        <v>7.3482979061094786</v>
      </c>
      <c r="M32" s="19">
        <f t="shared" si="74"/>
        <v>23.143550431362183</v>
      </c>
      <c r="N32" s="19">
        <f t="shared" si="74"/>
        <v>51.515660420139099</v>
      </c>
      <c r="O32" s="19">
        <f t="shared" si="74"/>
        <v>83.006210364022593</v>
      </c>
      <c r="P32" s="19">
        <f t="shared" si="74"/>
        <v>90.454829892641996</v>
      </c>
      <c r="Q32" s="19">
        <f t="shared" si="74"/>
        <v>78.218241789387093</v>
      </c>
      <c r="R32" s="19">
        <f t="shared" si="74"/>
        <v>99.549330453809006</v>
      </c>
      <c r="S32" s="19">
        <f t="shared" si="74"/>
        <v>90.454829892641996</v>
      </c>
      <c r="T32" s="19">
        <f t="shared" si="74"/>
        <v>102.2277591855715</v>
      </c>
      <c r="U32" s="19">
        <f t="shared" si="74"/>
        <v>83.614706435851971</v>
      </c>
      <c r="V32" s="19">
        <f t="shared" si="74"/>
        <v>77.043471867950572</v>
      </c>
      <c r="W32" s="19">
        <f t="shared" si="74"/>
        <v>93.008814179959472</v>
      </c>
      <c r="X32" s="19">
        <f t="shared" si="74"/>
        <v>108.38422383203581</v>
      </c>
      <c r="Y32" s="19">
        <f t="shared" si="74"/>
        <v>127.93361777142994</v>
      </c>
      <c r="Z32" s="19">
        <f t="shared" si="74"/>
        <v>170.14874683989211</v>
      </c>
      <c r="AA32" s="19">
        <f t="shared" si="74"/>
        <v>154.85581754696327</v>
      </c>
      <c r="AB32" s="19">
        <f t="shared" si="74"/>
        <v>159.03163123944378</v>
      </c>
      <c r="AC32" s="19">
        <f t="shared" si="74"/>
        <v>254.21457175571774</v>
      </c>
      <c r="AD32" s="19">
        <f t="shared" si="74"/>
        <v>268.22057624505527</v>
      </c>
      <c r="AE32" s="19">
        <f t="shared" si="74"/>
        <v>331.6323046401169</v>
      </c>
      <c r="AF32" s="19">
        <f t="shared" si="74"/>
        <v>186.16167613282164</v>
      </c>
      <c r="AG32" s="19">
        <f t="shared" si="74"/>
        <v>129.44616547064422</v>
      </c>
      <c r="AH32" s="19">
        <f t="shared" si="74"/>
        <v>45.933707558186128</v>
      </c>
      <c r="AI32" s="19">
        <f t="shared" ref="AI32:BN32" si="75">(AI13-$CX$13)^2</f>
        <v>8.0889488600938098</v>
      </c>
      <c r="AJ32" s="19">
        <f t="shared" si="75"/>
        <v>54.109150880295054</v>
      </c>
      <c r="AK32" s="19">
        <f t="shared" si="75"/>
        <v>100.45168735616502</v>
      </c>
      <c r="AL32" s="19">
        <f t="shared" si="75"/>
        <v>422.54470643585023</v>
      </c>
      <c r="AM32" s="19">
        <f t="shared" si="75"/>
        <v>1312.0737748982501</v>
      </c>
      <c r="AN32" s="19">
        <f t="shared" si="75"/>
        <v>1016.9227086805192</v>
      </c>
      <c r="AO32" s="19">
        <f t="shared" si="75"/>
        <v>855.9072316883744</v>
      </c>
      <c r="AP32" s="19">
        <f t="shared" si="75"/>
        <v>601.35589611037312</v>
      </c>
      <c r="AQ32" s="19">
        <f t="shared" si="75"/>
        <v>310.55458297906011</v>
      </c>
      <c r="AR32" s="19">
        <f t="shared" si="75"/>
        <v>61.192428096905601</v>
      </c>
      <c r="AS32" s="19">
        <f t="shared" si="75"/>
        <v>13.365548186692855</v>
      </c>
      <c r="AT32" s="19">
        <f t="shared" si="75"/>
        <v>4.3648635626749019</v>
      </c>
      <c r="AU32" s="19">
        <f t="shared" si="75"/>
        <v>15.913920801732088</v>
      </c>
      <c r="AV32" s="19">
        <f t="shared" si="75"/>
        <v>3.0831576143022712</v>
      </c>
      <c r="AW32" s="19">
        <f t="shared" si="75"/>
        <v>0.82951002732152224</v>
      </c>
      <c r="AX32" s="19">
        <f t="shared" si="75"/>
        <v>0.26089049870198167</v>
      </c>
      <c r="AY32" s="19">
        <f t="shared" si="75"/>
        <v>5.9971204752396964E-3</v>
      </c>
      <c r="AZ32" s="19">
        <f t="shared" si="75"/>
        <v>0.95539105986927308</v>
      </c>
      <c r="BA32" s="19">
        <f t="shared" si="75"/>
        <v>4.5971980183429144</v>
      </c>
      <c r="BB32" s="19">
        <f t="shared" si="75"/>
        <v>8.6677704089154144</v>
      </c>
      <c r="BC32" s="19">
        <f t="shared" si="75"/>
        <v>5.8118332596448319</v>
      </c>
      <c r="BD32" s="19">
        <f t="shared" si="75"/>
        <v>3.1592967837749666</v>
      </c>
      <c r="BE32" s="19">
        <f t="shared" si="75"/>
        <v>3.7795549206998502</v>
      </c>
      <c r="BF32" s="19">
        <f t="shared" si="75"/>
        <v>7.9004527882644133</v>
      </c>
      <c r="BG32" s="19">
        <f t="shared" si="75"/>
        <v>10.309072316883913</v>
      </c>
      <c r="BH32" s="19">
        <f t="shared" si="75"/>
        <v>2.3842687254135631</v>
      </c>
      <c r="BI32" s="19">
        <f t="shared" si="75"/>
        <v>0.22794998242814515</v>
      </c>
      <c r="BJ32" s="19">
        <f t="shared" si="75"/>
        <v>0.37304538085684641</v>
      </c>
      <c r="BK32" s="19">
        <f t="shared" si="75"/>
        <v>4.0907445952226205</v>
      </c>
      <c r="BL32" s="19">
        <f t="shared" si="75"/>
        <v>0.79072214853351996</v>
      </c>
      <c r="BM32" s="19">
        <f t="shared" si="75"/>
        <v>3.1239442687227316E-3</v>
      </c>
      <c r="BN32" s="19">
        <f t="shared" si="75"/>
        <v>1.1608792753648053E-4</v>
      </c>
      <c r="BO32" s="19">
        <f t="shared" ref="BO32:CD32" si="76">(BO13-$CX$13)^2</f>
        <v>7.6973551451684497E-2</v>
      </c>
      <c r="BP32" s="19">
        <f t="shared" si="76"/>
        <v>3.1592967837750172</v>
      </c>
      <c r="BQ32" s="19">
        <f t="shared" si="76"/>
        <v>2.3842687254135631</v>
      </c>
      <c r="BR32" s="19">
        <f t="shared" si="76"/>
        <v>2.7030902742351435</v>
      </c>
      <c r="BS32" s="19">
        <f t="shared" si="76"/>
        <v>3.7795549206998502</v>
      </c>
      <c r="BT32" s="19">
        <f t="shared" si="76"/>
        <v>15.034549309027749</v>
      </c>
      <c r="BU32" s="19">
        <f t="shared" si="76"/>
        <v>16.086311374122985</v>
      </c>
      <c r="BV32" s="19">
        <f t="shared" si="76"/>
        <v>35.33241687356211</v>
      </c>
      <c r="BW32" s="19">
        <f t="shared" si="76"/>
        <v>23.78943146390985</v>
      </c>
      <c r="BX32" s="19">
        <f t="shared" si="76"/>
        <v>8.6677704089154144</v>
      </c>
      <c r="BY32" s="19">
        <f t="shared" si="76"/>
        <v>20.648915190060137</v>
      </c>
      <c r="BZ32" s="19">
        <f t="shared" si="76"/>
        <v>30.737130678275662</v>
      </c>
      <c r="CA32" s="19">
        <f t="shared" si="76"/>
        <v>12.798084662562996</v>
      </c>
      <c r="CB32" s="19">
        <f t="shared" si="76"/>
        <v>3.1592967837750172</v>
      </c>
      <c r="CC32" s="19">
        <f t="shared" si="76"/>
        <v>3.6510588488703957</v>
      </c>
      <c r="CD32" s="19">
        <f t="shared" si="76"/>
        <v>5.1867378612160637</v>
      </c>
      <c r="CE32" s="19">
        <f t="shared" ref="CE32:CI32" si="77">(CE13-$CX$13)^2</f>
        <v>0.82951002732152224</v>
      </c>
      <c r="CF32" s="19">
        <f t="shared" si="77"/>
        <v>514.80095783876789</v>
      </c>
      <c r="CG32" s="19">
        <f t="shared" si="77"/>
        <v>39.554358512169671</v>
      </c>
      <c r="CH32" s="19">
        <f t="shared" si="77"/>
        <v>32.367287805098734</v>
      </c>
      <c r="CI32" s="19">
        <f t="shared" si="77"/>
        <v>95.828937636748634</v>
      </c>
      <c r="CJ32" s="19">
        <f t="shared" ref="CJ32:CO32" si="78">(CJ13-$CX$13)^2</f>
        <v>7.3482979061094786</v>
      </c>
      <c r="CK32" s="19">
        <f t="shared" si="78"/>
        <v>12.798084662562996</v>
      </c>
      <c r="CL32" s="19">
        <f t="shared" si="78"/>
        <v>1.0901609813058006</v>
      </c>
      <c r="CM32" s="19">
        <f t="shared" si="78"/>
        <v>1.7491621036401146</v>
      </c>
      <c r="CN32" s="19">
        <f t="shared" si="78"/>
        <v>37.078668276479412</v>
      </c>
      <c r="CO32" s="19">
        <f t="shared" si="78"/>
        <v>28.329633484111181</v>
      </c>
      <c r="CP32" s="19">
        <f t="shared" ref="CP32:CQ32" si="79">(CP13-$CX$13)^2</f>
        <v>58.612686233830559</v>
      </c>
      <c r="CQ32" s="19">
        <f t="shared" si="79"/>
        <v>25.226098130575739</v>
      </c>
      <c r="CR32" s="19">
        <f t="shared" ref="CR32:CS32" si="80">(CR13-$CX$13)^2</f>
        <v>35.076704191181946</v>
      </c>
      <c r="CS32" s="19">
        <f t="shared" si="80"/>
        <v>19.265301273112343</v>
      </c>
      <c r="CT32" s="19">
        <f t="shared" ref="CT32:CU32" si="81">(CT13-$CX$13)^2</f>
        <v>25.900217098028282</v>
      </c>
      <c r="CU32" s="19">
        <f t="shared" si="81"/>
        <v>6.5325852237298099</v>
      </c>
      <c r="CV32" s="19">
        <f t="shared" ref="CV32:CW32" si="82">(CV13-$CX$13)^2</f>
        <v>5.0890498701944917</v>
      </c>
      <c r="CW32" s="19">
        <f t="shared" si="82"/>
        <v>7.0537636749082981</v>
      </c>
      <c r="CX32" s="1" t="s">
        <v>162</v>
      </c>
      <c r="CY32" s="1"/>
    </row>
    <row r="33" spans="1:105" x14ac:dyDescent="0.25">
      <c r="A33" s="57" t="s">
        <v>154</v>
      </c>
      <c r="B33" s="57" t="s">
        <v>151</v>
      </c>
      <c r="C33" s="20">
        <f t="shared" ref="C33:AH33" si="83">(C14-$CX$14)^2</f>
        <v>90703536.041632488</v>
      </c>
      <c r="D33" s="20">
        <f t="shared" si="83"/>
        <v>89545348.512339547</v>
      </c>
      <c r="E33" s="20">
        <f t="shared" si="83"/>
        <v>87814524.056076929</v>
      </c>
      <c r="F33" s="20">
        <f t="shared" si="83"/>
        <v>85363563.243652672</v>
      </c>
      <c r="G33" s="20">
        <f t="shared" si="83"/>
        <v>83091253.759612292</v>
      </c>
      <c r="H33" s="20">
        <f t="shared" si="83"/>
        <v>80986327.849713281</v>
      </c>
      <c r="I33" s="20">
        <f t="shared" si="83"/>
        <v>78675842.771228448</v>
      </c>
      <c r="J33" s="20">
        <f t="shared" si="83"/>
        <v>73929738.045672879</v>
      </c>
      <c r="K33" s="20">
        <f t="shared" si="83"/>
        <v>72001001.772440568</v>
      </c>
      <c r="L33" s="20">
        <f t="shared" si="83"/>
        <v>70074317.446076915</v>
      </c>
      <c r="M33" s="20">
        <f t="shared" si="83"/>
        <v>66551991.635874912</v>
      </c>
      <c r="N33" s="20">
        <f t="shared" si="83"/>
        <v>62319031.556783997</v>
      </c>
      <c r="O33" s="20">
        <f t="shared" si="83"/>
        <v>59373811.820218347</v>
      </c>
      <c r="P33" s="20">
        <f t="shared" si="83"/>
        <v>55885199.450521372</v>
      </c>
      <c r="Q33" s="20">
        <f t="shared" si="83"/>
        <v>51820423.666682988</v>
      </c>
      <c r="R33" s="20">
        <f t="shared" si="83"/>
        <v>47721022.223854706</v>
      </c>
      <c r="S33" s="20">
        <f t="shared" si="83"/>
        <v>43228526.338602178</v>
      </c>
      <c r="T33" s="20">
        <f t="shared" si="83"/>
        <v>38066930.611329451</v>
      </c>
      <c r="U33" s="20">
        <f t="shared" si="83"/>
        <v>32482481.041127436</v>
      </c>
      <c r="V33" s="20">
        <f t="shared" si="83"/>
        <v>27128893.140521374</v>
      </c>
      <c r="W33" s="20">
        <f t="shared" si="83"/>
        <v>21343849.336885013</v>
      </c>
      <c r="X33" s="20">
        <f t="shared" si="83"/>
        <v>14547667.021733496</v>
      </c>
      <c r="Y33" s="20">
        <f t="shared" si="83"/>
        <v>8462516.0723395552</v>
      </c>
      <c r="Z33" s="20">
        <f t="shared" si="83"/>
        <v>3203528.6719355164</v>
      </c>
      <c r="AA33" s="20">
        <f t="shared" si="83"/>
        <v>707180.7631476383</v>
      </c>
      <c r="AB33" s="20">
        <f t="shared" si="83"/>
        <v>33328.006076930847</v>
      </c>
      <c r="AC33" s="20">
        <f t="shared" si="83"/>
        <v>2628482.677491074</v>
      </c>
      <c r="AD33" s="20">
        <f t="shared" si="83"/>
        <v>10946566.600016324</v>
      </c>
      <c r="AE33" s="20">
        <f t="shared" si="83"/>
        <v>22986842.817289047</v>
      </c>
      <c r="AF33" s="20">
        <f t="shared" si="83"/>
        <v>38433299.281935513</v>
      </c>
      <c r="AG33" s="20">
        <f t="shared" si="83"/>
        <v>50796403.906278953</v>
      </c>
      <c r="AH33" s="20">
        <f t="shared" si="83"/>
        <v>64697242.2718345</v>
      </c>
      <c r="AI33" s="20">
        <f t="shared" ref="AI33:BN33" si="84">(AI14-$CX$14)^2</f>
        <v>75393787.345066816</v>
      </c>
      <c r="AJ33" s="20">
        <f t="shared" si="84"/>
        <v>91178809.821430445</v>
      </c>
      <c r="AK33" s="20">
        <f t="shared" si="84"/>
        <v>104848580.71920827</v>
      </c>
      <c r="AL33" s="20">
        <f t="shared" si="84"/>
        <v>104374003.39395574</v>
      </c>
      <c r="AM33" s="20">
        <f t="shared" si="84"/>
        <v>98373857.07476382</v>
      </c>
      <c r="AN33" s="20">
        <f t="shared" si="84"/>
        <v>90300539.396682993</v>
      </c>
      <c r="AO33" s="20">
        <f t="shared" si="84"/>
        <v>85096189.603248626</v>
      </c>
      <c r="AP33" s="20">
        <f t="shared" si="84"/>
        <v>75762394.271935523</v>
      </c>
      <c r="AQ33" s="20">
        <f t="shared" si="84"/>
        <v>68569323.34415774</v>
      </c>
      <c r="AR33" s="20">
        <f t="shared" si="84"/>
        <v>45344865.058097146</v>
      </c>
      <c r="AS33" s="20">
        <f t="shared" si="84"/>
        <v>41906973.84244059</v>
      </c>
      <c r="AT33" s="20">
        <f t="shared" si="84"/>
        <v>34294605.213349663</v>
      </c>
      <c r="AU33" s="20">
        <f t="shared" si="84"/>
        <v>29700969.615672901</v>
      </c>
      <c r="AV33" s="20">
        <f t="shared" si="84"/>
        <v>26561237.972945623</v>
      </c>
      <c r="AW33" s="20">
        <f t="shared" si="84"/>
        <v>25847661.975268848</v>
      </c>
      <c r="AX33" s="20">
        <f t="shared" si="84"/>
        <v>21181713.850521382</v>
      </c>
      <c r="AY33" s="20">
        <f t="shared" si="84"/>
        <v>13800924.799612293</v>
      </c>
      <c r="AZ33" s="20">
        <f t="shared" si="84"/>
        <v>10401654.419410253</v>
      </c>
      <c r="BA33" s="20">
        <f t="shared" si="84"/>
        <v>10081003.437895123</v>
      </c>
      <c r="BB33" s="20">
        <f t="shared" si="84"/>
        <v>7988308.5656728959</v>
      </c>
      <c r="BC33" s="20">
        <f t="shared" si="84"/>
        <v>6761349.9663799545</v>
      </c>
      <c r="BD33" s="20">
        <f t="shared" si="84"/>
        <v>5111938.2945617773</v>
      </c>
      <c r="BE33" s="20">
        <f t="shared" si="84"/>
        <v>4285146.7308244044</v>
      </c>
      <c r="BF33" s="20">
        <f t="shared" si="84"/>
        <v>3564391.4359759255</v>
      </c>
      <c r="BG33" s="20">
        <f t="shared" si="84"/>
        <v>1756578.0586021857</v>
      </c>
      <c r="BH33" s="20">
        <f t="shared" si="84"/>
        <v>1300876.1919355164</v>
      </c>
      <c r="BI33" s="20">
        <f t="shared" si="84"/>
        <v>1256998.8396122849</v>
      </c>
      <c r="BJ33" s="20">
        <f t="shared" si="84"/>
        <v>638815.90173349739</v>
      </c>
      <c r="BK33" s="20">
        <f t="shared" si="84"/>
        <v>524551.96233955794</v>
      </c>
      <c r="BL33" s="20">
        <f t="shared" si="84"/>
        <v>409036.4767840014</v>
      </c>
      <c r="BM33" s="20">
        <f t="shared" si="84"/>
        <v>382244.9279961235</v>
      </c>
      <c r="BN33" s="20">
        <f t="shared" si="84"/>
        <v>174773.82577390046</v>
      </c>
      <c r="BO33" s="20">
        <f t="shared" ref="BO33:CD33" si="85">(BO14-$CX$14)^2</f>
        <v>63685.36567289097</v>
      </c>
      <c r="BP33" s="20">
        <f t="shared" si="85"/>
        <v>195505.10829915327</v>
      </c>
      <c r="BQ33" s="20">
        <f t="shared" si="85"/>
        <v>231803.34254157683</v>
      </c>
      <c r="BR33" s="20">
        <f t="shared" si="85"/>
        <v>222274.15062238494</v>
      </c>
      <c r="BS33" s="20">
        <f t="shared" si="85"/>
        <v>246968.84001632431</v>
      </c>
      <c r="BT33" s="20">
        <f t="shared" si="85"/>
        <v>187107.8040567303</v>
      </c>
      <c r="BU33" s="20">
        <f t="shared" si="85"/>
        <v>36733.400723395629</v>
      </c>
      <c r="BV33" s="20">
        <f t="shared" si="85"/>
        <v>15891.021733496531</v>
      </c>
      <c r="BW33" s="20">
        <f t="shared" si="85"/>
        <v>6124.5643597592898</v>
      </c>
      <c r="BX33" s="20">
        <f t="shared" si="85"/>
        <v>9.8621375369804589</v>
      </c>
      <c r="BY33" s="20">
        <f t="shared" si="85"/>
        <v>260753.62223854617</v>
      </c>
      <c r="BZ33" s="20">
        <f t="shared" si="85"/>
        <v>353359.39395571908</v>
      </c>
      <c r="CA33" s="20">
        <f t="shared" si="85"/>
        <v>340869.61739006208</v>
      </c>
      <c r="CB33" s="20">
        <f t="shared" si="85"/>
        <v>311074.35829915258</v>
      </c>
      <c r="CC33" s="20">
        <f t="shared" si="85"/>
        <v>248143.86213753611</v>
      </c>
      <c r="CD33" s="20">
        <f t="shared" si="85"/>
        <v>672958.37850117311</v>
      </c>
      <c r="CE33" s="20">
        <f t="shared" ref="CE33:CI33" si="86">(CE14-$CX$14)^2</f>
        <v>877482.58456177847</v>
      </c>
      <c r="CF33" s="20">
        <f t="shared" si="86"/>
        <v>1153777.6075920805</v>
      </c>
      <c r="CG33" s="20">
        <f t="shared" si="86"/>
        <v>1135163.2545617798</v>
      </c>
      <c r="CH33" s="20">
        <f t="shared" si="86"/>
        <v>1489718.8778951142</v>
      </c>
      <c r="CI33" s="20">
        <f t="shared" si="86"/>
        <v>1233299.989006225</v>
      </c>
      <c r="CJ33" s="20">
        <f t="shared" ref="CJ33:CO33" si="87">(CJ14-$CX$14)^2</f>
        <v>1378136.0722385475</v>
      </c>
      <c r="CK33" s="20">
        <f t="shared" si="87"/>
        <v>810432.78506683221</v>
      </c>
      <c r="CL33" s="20">
        <f t="shared" si="87"/>
        <v>737091.62536986114</v>
      </c>
      <c r="CM33" s="20">
        <f t="shared" si="87"/>
        <v>744666.14092541614</v>
      </c>
      <c r="CN33" s="20">
        <f t="shared" si="87"/>
        <v>424114.06385470805</v>
      </c>
      <c r="CO33" s="20">
        <f t="shared" si="87"/>
        <v>142687.81284460731</v>
      </c>
      <c r="CP33" s="20">
        <f t="shared" ref="CP33:CQ33" si="88">(CP14-$CX$14)^2</f>
        <v>71792.060117335073</v>
      </c>
      <c r="CQ33" s="20">
        <f t="shared" si="88"/>
        <v>76032.770420364977</v>
      </c>
      <c r="CR33" s="20">
        <f t="shared" ref="CR33:CS33" si="89">(CR14-$CX$14)^2</f>
        <v>35058.968905214242</v>
      </c>
      <c r="CS33" s="20">
        <f t="shared" si="89"/>
        <v>5250.3930466278125</v>
      </c>
      <c r="CT33" s="20">
        <f t="shared" ref="CT33:CU33" si="90">(CT14-$CX$14)^2</f>
        <v>4537.3151678401355</v>
      </c>
      <c r="CU33" s="20">
        <f t="shared" si="90"/>
        <v>5529.3495112744913</v>
      </c>
      <c r="CV33" s="20">
        <f t="shared" ref="CV33:CW33" si="91">(CV14-$CX$14)^2</f>
        <v>97756.022945617893</v>
      </c>
      <c r="CW33" s="20">
        <f t="shared" si="91"/>
        <v>289400.52688501112</v>
      </c>
      <c r="CX33" s="1" t="s">
        <v>163</v>
      </c>
      <c r="CY33" s="1"/>
    </row>
    <row r="34" spans="1:105" x14ac:dyDescent="0.25">
      <c r="A34" s="57" t="s">
        <v>127</v>
      </c>
      <c r="B34" s="57" t="s">
        <v>130</v>
      </c>
      <c r="C34" s="19">
        <f t="shared" ref="C34:AH34" si="92">(C15-$CX$15)^2</f>
        <v>0.48038922469199113</v>
      </c>
      <c r="D34" s="19">
        <f t="shared" si="92"/>
        <v>4.4993173404205464</v>
      </c>
      <c r="E34" s="19">
        <f t="shared" si="92"/>
        <v>12.386232273033054</v>
      </c>
      <c r="F34" s="19">
        <f t="shared" si="92"/>
        <v>36.558171348170738</v>
      </c>
      <c r="G34" s="19">
        <f t="shared" si="92"/>
        <v>2.7323208941767865</v>
      </c>
      <c r="H34" s="19">
        <f t="shared" si="92"/>
        <v>3.8602153412543001</v>
      </c>
      <c r="I34" s="19">
        <f t="shared" si="92"/>
        <v>27.976250896238987</v>
      </c>
      <c r="J34" s="19">
        <f t="shared" si="92"/>
        <v>56.398976750454864</v>
      </c>
      <c r="K34" s="19">
        <f t="shared" si="92"/>
        <v>5.8958814090485863</v>
      </c>
      <c r="L34" s="19">
        <f t="shared" si="92"/>
        <v>19.719534829909069</v>
      </c>
      <c r="M34" s="19">
        <f t="shared" si="92"/>
        <v>21.486550521609431</v>
      </c>
      <c r="N34" s="19">
        <f t="shared" si="92"/>
        <v>56.186381418396458</v>
      </c>
      <c r="O34" s="19">
        <f t="shared" si="92"/>
        <v>22.464646404081112</v>
      </c>
      <c r="P34" s="19">
        <f t="shared" si="92"/>
        <v>33.247922185593509</v>
      </c>
      <c r="Q34" s="19">
        <f t="shared" si="92"/>
        <v>61.02257355712797</v>
      </c>
      <c r="R34" s="19">
        <f t="shared" si="92"/>
        <v>64.13437614000469</v>
      </c>
      <c r="S34" s="19">
        <f t="shared" si="92"/>
        <v>38.422605369659259</v>
      </c>
      <c r="T34" s="19">
        <f t="shared" si="92"/>
        <v>83.119996850405968</v>
      </c>
      <c r="U34" s="19">
        <f t="shared" si="92"/>
        <v>56.15816689462536</v>
      </c>
      <c r="V34" s="19">
        <f t="shared" si="92"/>
        <v>80.715500865101916</v>
      </c>
      <c r="W34" s="19">
        <f t="shared" si="92"/>
        <v>25.441639028538791</v>
      </c>
      <c r="X34" s="19">
        <f t="shared" si="92"/>
        <v>38.281690603258355</v>
      </c>
      <c r="Y34" s="19">
        <f t="shared" si="92"/>
        <v>46.132042019401105</v>
      </c>
      <c r="Z34" s="19">
        <f t="shared" si="92"/>
        <v>110.19034452848447</v>
      </c>
      <c r="AA34" s="19">
        <f t="shared" si="92"/>
        <v>112.7528426097135</v>
      </c>
      <c r="AB34" s="19">
        <f t="shared" si="92"/>
        <v>131.29983749883021</v>
      </c>
      <c r="AC34" s="19">
        <f t="shared" si="92"/>
        <v>167.52896666634155</v>
      </c>
      <c r="AD34" s="19">
        <f t="shared" si="92"/>
        <v>235.45811620412229</v>
      </c>
      <c r="AE34" s="19">
        <f t="shared" si="92"/>
        <v>165.90513761191045</v>
      </c>
      <c r="AF34" s="19">
        <f t="shared" si="92"/>
        <v>125.05825559953701</v>
      </c>
      <c r="AG34" s="19">
        <f t="shared" si="92"/>
        <v>120.94933211141182</v>
      </c>
      <c r="AH34" s="19">
        <f t="shared" si="92"/>
        <v>61.810484697476106</v>
      </c>
      <c r="AI34" s="19">
        <f t="shared" ref="AI34:BN34" si="93">(AI15-$CX$15)^2</f>
        <v>45.267570725664747</v>
      </c>
      <c r="AJ34" s="19">
        <f t="shared" si="93"/>
        <v>24.089859169507957</v>
      </c>
      <c r="AK34" s="19">
        <f t="shared" si="93"/>
        <v>20.223908485408881</v>
      </c>
      <c r="AL34" s="19">
        <f t="shared" si="93"/>
        <v>8.6105568552290173</v>
      </c>
      <c r="AM34" s="19">
        <f t="shared" si="93"/>
        <v>4.448732796073454</v>
      </c>
      <c r="AN34" s="19">
        <f t="shared" si="93"/>
        <v>43.867480464216271</v>
      </c>
      <c r="AO34" s="19">
        <f t="shared" si="93"/>
        <v>35.808560422075885</v>
      </c>
      <c r="AP34" s="19">
        <f t="shared" si="93"/>
        <v>59.370977335075047</v>
      </c>
      <c r="AQ34" s="19">
        <f t="shared" si="93"/>
        <v>31.246308428541152</v>
      </c>
      <c r="AR34" s="19">
        <f t="shared" si="93"/>
        <v>44.363581599229086</v>
      </c>
      <c r="AS34" s="19">
        <f t="shared" si="93"/>
        <v>14.32966134520332</v>
      </c>
      <c r="AT34" s="19">
        <f t="shared" si="93"/>
        <v>3.2238428257631404</v>
      </c>
      <c r="AU34" s="19">
        <f t="shared" si="93"/>
        <v>7.1602942341997533</v>
      </c>
      <c r="AV34" s="19">
        <f t="shared" si="93"/>
        <v>10.735918006675446</v>
      </c>
      <c r="AW34" s="19">
        <f t="shared" si="93"/>
        <v>0.42179836626175277</v>
      </c>
      <c r="AX34" s="19">
        <f t="shared" si="93"/>
        <v>0.19918998803830659</v>
      </c>
      <c r="AY34" s="19">
        <f t="shared" si="93"/>
        <v>0.43996499199579775</v>
      </c>
      <c r="AZ34" s="19">
        <f t="shared" si="93"/>
        <v>0.13318619858180911</v>
      </c>
      <c r="BA34" s="19">
        <f t="shared" si="93"/>
        <v>8.4679363547236335</v>
      </c>
      <c r="BB34" s="19">
        <f t="shared" si="93"/>
        <v>17.287498930499513</v>
      </c>
      <c r="BC34" s="19">
        <f t="shared" si="93"/>
        <v>9.0720972321401451E-3</v>
      </c>
      <c r="BD34" s="19">
        <f t="shared" si="93"/>
        <v>5.8123565748446602</v>
      </c>
      <c r="BE34" s="19">
        <f t="shared" si="93"/>
        <v>1.4561867000597206</v>
      </c>
      <c r="BF34" s="19">
        <f t="shared" si="93"/>
        <v>23.449825431082164</v>
      </c>
      <c r="BG34" s="19">
        <f t="shared" si="93"/>
        <v>4.083018951045716</v>
      </c>
      <c r="BH34" s="19">
        <f t="shared" si="93"/>
        <v>9.3345105476733714</v>
      </c>
      <c r="BI34" s="19">
        <f t="shared" si="93"/>
        <v>7.2357679195331066</v>
      </c>
      <c r="BJ34" s="19">
        <f t="shared" si="93"/>
        <v>19.012438436791101</v>
      </c>
      <c r="BK34" s="19">
        <f t="shared" si="93"/>
        <v>10.492892159876394</v>
      </c>
      <c r="BL34" s="19">
        <f t="shared" si="93"/>
        <v>18.764109683289032</v>
      </c>
      <c r="BM34" s="19">
        <f t="shared" si="93"/>
        <v>16.243423979869238</v>
      </c>
      <c r="BN34" s="19">
        <f t="shared" si="93"/>
        <v>56.723758082941735</v>
      </c>
      <c r="BO34" s="19">
        <f t="shared" ref="BO34:CD34" si="94">(BO15-$CX$15)^2</f>
        <v>37.262823308859815</v>
      </c>
      <c r="BP34" s="19">
        <f t="shared" si="94"/>
        <v>36.220125210221148</v>
      </c>
      <c r="BQ34" s="19">
        <f t="shared" si="94"/>
        <v>45.245486623230462</v>
      </c>
      <c r="BR34" s="19">
        <f t="shared" si="94"/>
        <v>39.038372080854565</v>
      </c>
      <c r="BS34" s="19">
        <f t="shared" si="94"/>
        <v>22.499509060251462</v>
      </c>
      <c r="BT34" s="19">
        <f t="shared" si="94"/>
        <v>14.918963694976799</v>
      </c>
      <c r="BU34" s="19">
        <f t="shared" si="94"/>
        <v>4.4749374774253479</v>
      </c>
      <c r="BV34" s="19">
        <f t="shared" si="94"/>
        <v>48.18048636890687</v>
      </c>
      <c r="BW34" s="19">
        <f t="shared" si="94"/>
        <v>32.977970667611146</v>
      </c>
      <c r="BX34" s="19">
        <f t="shared" si="94"/>
        <v>22.674125371318631</v>
      </c>
      <c r="BY34" s="19">
        <f t="shared" si="94"/>
        <v>0.99869645820999131</v>
      </c>
      <c r="BZ34" s="19">
        <f t="shared" si="94"/>
        <v>21.570555482539692</v>
      </c>
      <c r="CA34" s="19">
        <f t="shared" si="94"/>
        <v>23.70131835709968</v>
      </c>
      <c r="CB34" s="19">
        <f t="shared" si="94"/>
        <v>4.7968683114900905</v>
      </c>
      <c r="CC34" s="19">
        <f t="shared" si="94"/>
        <v>16.313164602473844</v>
      </c>
      <c r="CD34" s="19">
        <f t="shared" si="94"/>
        <v>31.579912413683065</v>
      </c>
      <c r="CE34" s="19">
        <f t="shared" ref="CE34:CI34" si="95">(CE15-$CX$15)^2</f>
        <v>54.007598298505734</v>
      </c>
      <c r="CF34" s="19">
        <f t="shared" si="95"/>
        <v>73.205704677466571</v>
      </c>
      <c r="CG34" s="19">
        <f t="shared" si="95"/>
        <v>42.302740998464635</v>
      </c>
      <c r="CH34" s="19">
        <f t="shared" si="95"/>
        <v>77.21591690942104</v>
      </c>
      <c r="CI34" s="19">
        <f t="shared" si="95"/>
        <v>72.048107539759172</v>
      </c>
      <c r="CJ34" s="19">
        <f t="shared" ref="CJ34:CO34" si="96">(CJ15-$CX$15)^2</f>
        <v>0.45899272630732391</v>
      </c>
      <c r="CK34" s="19">
        <f t="shared" si="96"/>
        <v>0.95873065204433872</v>
      </c>
      <c r="CL34" s="19">
        <f t="shared" si="96"/>
        <v>77.375522404072242</v>
      </c>
      <c r="CM34" s="19">
        <f t="shared" si="96"/>
        <v>17.400781679853473</v>
      </c>
      <c r="CN34" s="19">
        <f t="shared" si="96"/>
        <v>1.5073253092121996</v>
      </c>
      <c r="CO34" s="19">
        <f t="shared" si="96"/>
        <v>3.4976484548299029</v>
      </c>
      <c r="CP34" s="19">
        <f t="shared" ref="CP34:CQ34" si="97">(CP15-$CX$15)^2</f>
        <v>1.1542847970830366</v>
      </c>
      <c r="CQ34" s="19">
        <f t="shared" si="97"/>
        <v>38.998091725299794</v>
      </c>
      <c r="CR34" s="19">
        <f t="shared" ref="CR34:CS34" si="98">(CR15-$CX$15)^2</f>
        <v>6.2732874313464193E-2</v>
      </c>
      <c r="CS34" s="19">
        <f t="shared" si="98"/>
        <v>4.0103331050468836E-2</v>
      </c>
      <c r="CT34" s="19">
        <f t="shared" ref="CT34:CU34" si="99">(CT15-$CX$15)^2</f>
        <v>33.129208082809782</v>
      </c>
      <c r="CU34" s="19">
        <f t="shared" si="99"/>
        <v>89.968623566464004</v>
      </c>
      <c r="CV34" s="19">
        <f t="shared" ref="CV34:CW34" si="100">(CV15-$CX$15)^2</f>
        <v>24.744351018632308</v>
      </c>
      <c r="CW34" s="19">
        <f t="shared" si="100"/>
        <v>10.737847919335982</v>
      </c>
      <c r="CX34" s="8" t="s">
        <v>164</v>
      </c>
    </row>
    <row r="35" spans="1:105" x14ac:dyDescent="0.25">
      <c r="A35" s="57" t="s">
        <v>128</v>
      </c>
      <c r="B35" s="57" t="s">
        <v>131</v>
      </c>
      <c r="C35" s="19">
        <f t="shared" ref="C35:AH35" si="101">(C16-$CX$16)^2</f>
        <v>8.134519995928331</v>
      </c>
      <c r="D35" s="19">
        <f t="shared" si="101"/>
        <v>1.7565177722203753</v>
      </c>
      <c r="E35" s="19">
        <f t="shared" si="101"/>
        <v>0.20203838144285732</v>
      </c>
      <c r="F35" s="19">
        <f t="shared" si="101"/>
        <v>15.338730107928166</v>
      </c>
      <c r="G35" s="19">
        <f t="shared" si="101"/>
        <v>6.6817197996577438</v>
      </c>
      <c r="H35" s="19">
        <f t="shared" si="101"/>
        <v>0.18552649127595636</v>
      </c>
      <c r="I35" s="19">
        <f t="shared" si="101"/>
        <v>8.3998295207892166</v>
      </c>
      <c r="J35" s="19">
        <f t="shared" si="101"/>
        <v>103.9985935306955</v>
      </c>
      <c r="K35" s="19">
        <f t="shared" si="101"/>
        <v>4.6009976642263499</v>
      </c>
      <c r="L35" s="19">
        <f t="shared" si="101"/>
        <v>7.2253820571259313</v>
      </c>
      <c r="M35" s="19">
        <f t="shared" si="101"/>
        <v>6.3332167464816287</v>
      </c>
      <c r="N35" s="19">
        <f t="shared" si="101"/>
        <v>12.399324709071566</v>
      </c>
      <c r="O35" s="19">
        <f t="shared" si="101"/>
        <v>2.346865352859144E-2</v>
      </c>
      <c r="P35" s="19">
        <f t="shared" si="101"/>
        <v>13.813087288432184</v>
      </c>
      <c r="Q35" s="19">
        <f t="shared" si="101"/>
        <v>16.031196193450771</v>
      </c>
      <c r="R35" s="19">
        <f t="shared" si="101"/>
        <v>21.868648185868341</v>
      </c>
      <c r="S35" s="19">
        <f t="shared" si="101"/>
        <v>18.98854958877763</v>
      </c>
      <c r="T35" s="19">
        <f t="shared" si="101"/>
        <v>182.74144223207486</v>
      </c>
      <c r="U35" s="19">
        <f t="shared" si="101"/>
        <v>67.815817014334201</v>
      </c>
      <c r="V35" s="19">
        <f t="shared" si="101"/>
        <v>29.789054028281669</v>
      </c>
      <c r="W35" s="19">
        <f t="shared" si="101"/>
        <v>27.468779170820795</v>
      </c>
      <c r="X35" s="19">
        <f t="shared" si="101"/>
        <v>36.854693049267063</v>
      </c>
      <c r="Y35" s="19">
        <f t="shared" si="101"/>
        <v>59.49811959182486</v>
      </c>
      <c r="Z35" s="19">
        <f t="shared" si="101"/>
        <v>97.973499344675247</v>
      </c>
      <c r="AA35" s="19">
        <f t="shared" si="101"/>
        <v>112.28943607459082</v>
      </c>
      <c r="AB35" s="19">
        <f t="shared" si="101"/>
        <v>195.59097911780043</v>
      </c>
      <c r="AC35" s="19">
        <f t="shared" si="101"/>
        <v>373.65573194006015</v>
      </c>
      <c r="AD35" s="19">
        <f t="shared" si="101"/>
        <v>492.55391477922734</v>
      </c>
      <c r="AE35" s="19">
        <f t="shared" si="101"/>
        <v>339.32529538334626</v>
      </c>
      <c r="AF35" s="19">
        <f t="shared" si="101"/>
        <v>303.98276458007479</v>
      </c>
      <c r="AG35" s="19">
        <f t="shared" si="101"/>
        <v>354.89171872674012</v>
      </c>
      <c r="AH35" s="19">
        <f t="shared" si="101"/>
        <v>182.10153277563381</v>
      </c>
      <c r="AI35" s="19">
        <f t="shared" ref="AI35:BN35" si="102">(AI16-$CX$16)^2</f>
        <v>131.63118704998848</v>
      </c>
      <c r="AJ35" s="19">
        <f t="shared" si="102"/>
        <v>103.32076649024211</v>
      </c>
      <c r="AK35" s="19">
        <f t="shared" si="102"/>
        <v>57.34488368032622</v>
      </c>
      <c r="AL35" s="19">
        <f t="shared" si="102"/>
        <v>9.2910539985849656</v>
      </c>
      <c r="AM35" s="19">
        <f t="shared" si="102"/>
        <v>27.410613107838167</v>
      </c>
      <c r="AN35" s="19">
        <f t="shared" si="102"/>
        <v>317.14151107940677</v>
      </c>
      <c r="AO35" s="19">
        <f t="shared" si="102"/>
        <v>169.72799945408775</v>
      </c>
      <c r="AP35" s="19">
        <f t="shared" si="102"/>
        <v>214.30962247275644</v>
      </c>
      <c r="AQ35" s="19">
        <f t="shared" si="102"/>
        <v>135.47971241233211</v>
      </c>
      <c r="AR35" s="19">
        <f t="shared" si="102"/>
        <v>85.5497964739493</v>
      </c>
      <c r="AS35" s="19">
        <f t="shared" si="102"/>
        <v>8.6454465835478072</v>
      </c>
      <c r="AT35" s="19">
        <f t="shared" si="102"/>
        <v>11.618140870380103</v>
      </c>
      <c r="AU35" s="19">
        <f t="shared" si="102"/>
        <v>14.159910171048306</v>
      </c>
      <c r="AV35" s="19">
        <f t="shared" si="102"/>
        <v>5.3150193723384316</v>
      </c>
      <c r="AW35" s="19">
        <f t="shared" si="102"/>
        <v>6.6184893831128457</v>
      </c>
      <c r="AX35" s="19">
        <f t="shared" si="102"/>
        <v>5.5248867262766383</v>
      </c>
      <c r="AY35" s="19">
        <f t="shared" si="102"/>
        <v>0.55954140926741436</v>
      </c>
      <c r="AZ35" s="19">
        <f t="shared" si="102"/>
        <v>2.9599267121866507E-3</v>
      </c>
      <c r="BA35" s="19">
        <f t="shared" si="102"/>
        <v>0.91202742500228695</v>
      </c>
      <c r="BB35" s="19">
        <f t="shared" si="102"/>
        <v>11.184285808135556</v>
      </c>
      <c r="BC35" s="19">
        <f t="shared" si="102"/>
        <v>1.7050623944246261</v>
      </c>
      <c r="BD35" s="19">
        <f t="shared" si="102"/>
        <v>8.4035003794407199</v>
      </c>
      <c r="BE35" s="19">
        <f t="shared" si="102"/>
        <v>6.7926213159716061E-4</v>
      </c>
      <c r="BF35" s="19">
        <f t="shared" si="102"/>
        <v>12.58088987833627</v>
      </c>
      <c r="BG35" s="19">
        <f t="shared" si="102"/>
        <v>2.6441878421142695</v>
      </c>
      <c r="BH35" s="19">
        <f t="shared" si="102"/>
        <v>5.6133766848247877</v>
      </c>
      <c r="BI35" s="19">
        <f t="shared" si="102"/>
        <v>4.4981722814951075</v>
      </c>
      <c r="BJ35" s="19">
        <f t="shared" si="102"/>
        <v>50.097527219953939</v>
      </c>
      <c r="BK35" s="19">
        <f t="shared" si="102"/>
        <v>7.892784782620204</v>
      </c>
      <c r="BL35" s="19">
        <f t="shared" si="102"/>
        <v>12.1451102607198</v>
      </c>
      <c r="BM35" s="19">
        <f t="shared" si="102"/>
        <v>9.9265179965900305</v>
      </c>
      <c r="BN35" s="19">
        <f t="shared" si="102"/>
        <v>84.446076918512333</v>
      </c>
      <c r="BO35" s="19">
        <f t="shared" ref="BO35:CD35" si="103">(BO16-$CX$16)^2</f>
        <v>54.020553007827871</v>
      </c>
      <c r="BP35" s="19">
        <f t="shared" si="103"/>
        <v>19.274240030514243</v>
      </c>
      <c r="BQ35" s="19">
        <f t="shared" si="103"/>
        <v>44.098736344052398</v>
      </c>
      <c r="BR35" s="19">
        <f t="shared" si="103"/>
        <v>66.60464612607457</v>
      </c>
      <c r="BS35" s="19">
        <f t="shared" si="103"/>
        <v>35.577059307303259</v>
      </c>
      <c r="BT35" s="19">
        <f t="shared" si="103"/>
        <v>12.967605344584296</v>
      </c>
      <c r="BU35" s="19">
        <f t="shared" si="103"/>
        <v>5.0102849731904575</v>
      </c>
      <c r="BV35" s="19">
        <f t="shared" si="103"/>
        <v>173.868858279612</v>
      </c>
      <c r="BW35" s="19">
        <f t="shared" si="103"/>
        <v>24.790700482163061</v>
      </c>
      <c r="BX35" s="19">
        <f t="shared" si="103"/>
        <v>47.388928342781298</v>
      </c>
      <c r="BY35" s="19">
        <f t="shared" si="103"/>
        <v>0.41891626516355368</v>
      </c>
      <c r="BZ35" s="19">
        <f t="shared" si="103"/>
        <v>46.326653971838873</v>
      </c>
      <c r="CA35" s="19">
        <f t="shared" si="103"/>
        <v>34.667499532790252</v>
      </c>
      <c r="CB35" s="19">
        <f t="shared" si="103"/>
        <v>11.331191581413535</v>
      </c>
      <c r="CC35" s="19">
        <f t="shared" si="103"/>
        <v>3.8222290317463106</v>
      </c>
      <c r="CD35" s="19">
        <f t="shared" si="103"/>
        <v>58.993325552093594</v>
      </c>
      <c r="CE35" s="19">
        <f t="shared" ref="CE35:CI35" si="104">(CE16-$CX$16)^2</f>
        <v>29.663378359419816</v>
      </c>
      <c r="CF35" s="19">
        <f t="shared" si="104"/>
        <v>75.528923860480077</v>
      </c>
      <c r="CG35" s="19">
        <f t="shared" si="104"/>
        <v>20.026443156289112</v>
      </c>
      <c r="CH35" s="19">
        <f t="shared" si="104"/>
        <v>159.73544004638208</v>
      </c>
      <c r="CI35" s="19">
        <f t="shared" si="104"/>
        <v>4.3332632346077684</v>
      </c>
      <c r="CJ35" s="19">
        <f t="shared" ref="CJ35:CO35" si="105">(CJ16-$CX$16)^2</f>
        <v>18.579680359208929</v>
      </c>
      <c r="CK35" s="19">
        <f t="shared" si="105"/>
        <v>4.2053445082306817</v>
      </c>
      <c r="CL35" s="19">
        <f t="shared" si="105"/>
        <v>50.434868392640468</v>
      </c>
      <c r="CM35" s="19">
        <f t="shared" si="105"/>
        <v>1.3393574815726168</v>
      </c>
      <c r="CN35" s="19">
        <f t="shared" si="105"/>
        <v>4.2136706456903248</v>
      </c>
      <c r="CO35" s="19">
        <f t="shared" si="105"/>
        <v>3.9960631262930089</v>
      </c>
      <c r="CP35" s="19">
        <f t="shared" ref="CP35:CQ35" si="106">(CP16-$CX$16)^2</f>
        <v>6.8616417230621263</v>
      </c>
      <c r="CQ35" s="19">
        <f t="shared" si="106"/>
        <v>0.40310359899366777</v>
      </c>
      <c r="CR35" s="19">
        <f t="shared" ref="CR35:CS35" si="107">(CR16-$CX$16)^2</f>
        <v>1.2086767120435622</v>
      </c>
      <c r="CS35" s="19">
        <f t="shared" si="107"/>
        <v>0.81470975621521069</v>
      </c>
      <c r="CT35" s="19">
        <f t="shared" ref="CT35:CU35" si="108">(CT16-$CX$16)^2</f>
        <v>14.45010688703743</v>
      </c>
      <c r="CU35" s="19">
        <f t="shared" si="108"/>
        <v>16.746390278576239</v>
      </c>
      <c r="CV35" s="19">
        <f t="shared" ref="CV35:CW35" si="109">(CV16-$CX$16)^2</f>
        <v>0.71885060990346172</v>
      </c>
      <c r="CW35" s="19">
        <f t="shared" si="109"/>
        <v>9.5132090270451414E-2</v>
      </c>
      <c r="CX35" s="8" t="s">
        <v>166</v>
      </c>
    </row>
    <row r="36" spans="1:105" x14ac:dyDescent="0.25">
      <c r="A36" s="57" t="s">
        <v>118</v>
      </c>
      <c r="B36" s="57" t="s">
        <v>10</v>
      </c>
      <c r="C36" s="19">
        <f>(C17-$CX$17)^2</f>
        <v>0.86859889580428118</v>
      </c>
      <c r="D36" s="19">
        <f t="shared" ref="D36:AH36" si="110">(D17-$CX$17)^2</f>
        <v>0.1866123638177502</v>
      </c>
      <c r="E36" s="19">
        <f t="shared" si="110"/>
        <v>1.607858155063544</v>
      </c>
      <c r="F36" s="19">
        <f t="shared" si="110"/>
        <v>1.963772857644914</v>
      </c>
      <c r="G36" s="19">
        <f t="shared" si="110"/>
        <v>5.6074877846931734</v>
      </c>
      <c r="H36" s="19">
        <f t="shared" si="110"/>
        <v>2.8945809384529948</v>
      </c>
      <c r="I36" s="19">
        <f t="shared" si="110"/>
        <v>0.75344738065276884</v>
      </c>
      <c r="J36" s="19">
        <f t="shared" si="110"/>
        <v>0.69669092722964887</v>
      </c>
      <c r="K36" s="19">
        <f t="shared" si="110"/>
        <v>1.5244350349737574</v>
      </c>
      <c r="L36" s="19">
        <f t="shared" si="110"/>
        <v>1.8714608486662374</v>
      </c>
      <c r="M36" s="19">
        <f t="shared" si="110"/>
        <v>2.6721791427178649</v>
      </c>
      <c r="N36" s="19">
        <f t="shared" si="110"/>
        <v>1.3642554614608495</v>
      </c>
      <c r="O36" s="19">
        <f t="shared" si="110"/>
        <v>0.32263929984468814</v>
      </c>
      <c r="P36" s="19">
        <f t="shared" si="110"/>
        <v>9.7324536045073455E-3</v>
      </c>
      <c r="Q36" s="19">
        <f t="shared" si="110"/>
        <v>3.9463093335146977E-2</v>
      </c>
      <c r="R36" s="19">
        <f t="shared" si="110"/>
        <v>1.2813935085988941</v>
      </c>
      <c r="S36" s="19">
        <f t="shared" si="110"/>
        <v>1.686500130372184</v>
      </c>
      <c r="T36" s="19">
        <f t="shared" si="110"/>
        <v>3.7325719597773448</v>
      </c>
      <c r="U36" s="19">
        <f t="shared" si="110"/>
        <v>5.5947380652767844</v>
      </c>
      <c r="V36" s="19">
        <f t="shared" si="110"/>
        <v>4.8340758879479395</v>
      </c>
      <c r="W36" s="19">
        <f t="shared" si="110"/>
        <v>4.6886101191488381</v>
      </c>
      <c r="X36" s="19">
        <f t="shared" si="110"/>
        <v>3.7325719597773448</v>
      </c>
      <c r="Y36" s="19">
        <f t="shared" si="110"/>
        <v>3.9946146084866592</v>
      </c>
      <c r="Z36" s="19">
        <f t="shared" si="110"/>
        <v>3.7325719597773448</v>
      </c>
      <c r="AA36" s="19">
        <f t="shared" si="110"/>
        <v>2.663380040585424</v>
      </c>
      <c r="AB36" s="19">
        <f t="shared" si="110"/>
        <v>1.4367694906415431</v>
      </c>
      <c r="AC36" s="19">
        <f t="shared" si="110"/>
        <v>1.1349064154451349</v>
      </c>
      <c r="AD36" s="19">
        <f t="shared" si="110"/>
        <v>2.8854226892947414</v>
      </c>
      <c r="AE36" s="19">
        <f t="shared" si="110"/>
        <v>12.950304844176889</v>
      </c>
      <c r="AF36" s="19">
        <f t="shared" si="110"/>
        <v>21.147611241483286</v>
      </c>
      <c r="AG36" s="19">
        <f t="shared" si="110"/>
        <v>35.188464215669583</v>
      </c>
      <c r="AH36" s="19">
        <f t="shared" si="110"/>
        <v>45.769552880091567</v>
      </c>
      <c r="AI36" s="19">
        <f t="shared" ref="AI36:BN36" si="111">(AI17-$CX$17)^2</f>
        <v>49.448834586039972</v>
      </c>
      <c r="AJ36" s="19">
        <f t="shared" si="111"/>
        <v>50.865231892437272</v>
      </c>
      <c r="AK36" s="19">
        <f t="shared" si="111"/>
        <v>38.423301477173524</v>
      </c>
      <c r="AL36" s="19">
        <f t="shared" si="111"/>
        <v>20.538901926107304</v>
      </c>
      <c r="AM36" s="19">
        <f t="shared" si="111"/>
        <v>14.177633688172403</v>
      </c>
      <c r="AN36" s="19">
        <f t="shared" si="111"/>
        <v>1.1349064154451349</v>
      </c>
      <c r="AO36" s="19">
        <f t="shared" si="111"/>
        <v>3.1258716230770118</v>
      </c>
      <c r="AP36" s="19">
        <f t="shared" si="111"/>
        <v>18.501584305456365</v>
      </c>
      <c r="AQ36" s="19">
        <f t="shared" si="111"/>
        <v>57.274827852033248</v>
      </c>
      <c r="AR36" s="19">
        <f t="shared" si="111"/>
        <v>58.798430545635938</v>
      </c>
      <c r="AS36" s="19">
        <f t="shared" si="111"/>
        <v>43.138800916006311</v>
      </c>
      <c r="AT36" s="19">
        <f t="shared" si="111"/>
        <v>30.264816628688692</v>
      </c>
      <c r="AU36" s="19">
        <f t="shared" si="111"/>
        <v>16.278643789182514</v>
      </c>
      <c r="AV36" s="19">
        <f t="shared" si="111"/>
        <v>8.2255012527066445</v>
      </c>
      <c r="AW36" s="19">
        <f t="shared" si="111"/>
        <v>6.0910904782958672</v>
      </c>
      <c r="AX36" s="19">
        <f t="shared" si="111"/>
        <v>5.766466460338517</v>
      </c>
      <c r="AY36" s="19">
        <f t="shared" si="111"/>
        <v>6.4246033851421087</v>
      </c>
      <c r="AZ36" s="19">
        <f t="shared" si="111"/>
        <v>4.0053890192610764</v>
      </c>
      <c r="BA36" s="19">
        <f t="shared" si="111"/>
        <v>5.2961971000691568</v>
      </c>
      <c r="BB36" s="19">
        <f t="shared" si="111"/>
        <v>9.8262195467582725</v>
      </c>
      <c r="BC36" s="19">
        <f t="shared" si="111"/>
        <v>10.036309333514724</v>
      </c>
      <c r="BD36" s="19">
        <f t="shared" si="111"/>
        <v>11.569160063032122</v>
      </c>
      <c r="BE36" s="19">
        <f t="shared" si="111"/>
        <v>8.4178132616853194</v>
      </c>
      <c r="BF36" s="19">
        <f t="shared" si="111"/>
        <v>4.4156583795304352</v>
      </c>
      <c r="BG36" s="19">
        <f t="shared" si="111"/>
        <v>2.1550635422689313</v>
      </c>
      <c r="BH36" s="19">
        <f t="shared" si="111"/>
        <v>1.1406527678581562</v>
      </c>
      <c r="BI36" s="19">
        <f t="shared" si="111"/>
        <v>0.93705007425546272</v>
      </c>
      <c r="BJ36" s="19">
        <f t="shared" si="111"/>
        <v>1.1406527678581562</v>
      </c>
      <c r="BK36" s="19">
        <f t="shared" si="111"/>
        <v>2.1550635422689313</v>
      </c>
      <c r="BL36" s="19">
        <f t="shared" si="111"/>
        <v>0.75344738065276884</v>
      </c>
      <c r="BM36" s="19">
        <f t="shared" si="111"/>
        <v>2.1550635422689313</v>
      </c>
      <c r="BN36" s="19">
        <f t="shared" si="111"/>
        <v>2.4586662358716245</v>
      </c>
      <c r="BO36" s="19">
        <f t="shared" ref="BO36:CD36" si="112">(BO17-$CX$17)^2</f>
        <v>3.6151196589917154</v>
      </c>
      <c r="BP36" s="19">
        <f t="shared" si="112"/>
        <v>4.276679703885093</v>
      </c>
      <c r="BQ36" s="19">
        <f t="shared" si="112"/>
        <v>1.8714608486662374</v>
      </c>
      <c r="BR36" s="19">
        <f t="shared" si="112"/>
        <v>1.3642554614608495</v>
      </c>
      <c r="BS36" s="19">
        <f t="shared" si="112"/>
        <v>1.607858155063544</v>
      </c>
      <c r="BT36" s="19">
        <f t="shared" si="112"/>
        <v>0.64215669602875081</v>
      </c>
      <c r="BU36" s="19">
        <f t="shared" si="112"/>
        <v>1.524435034973757</v>
      </c>
      <c r="BV36" s="19">
        <f t="shared" si="112"/>
        <v>1.5244350349737574</v>
      </c>
      <c r="BW36" s="19">
        <f t="shared" si="112"/>
        <v>0.93705007425546272</v>
      </c>
      <c r="BX36" s="19">
        <f t="shared" si="112"/>
        <v>1.0026954165674715</v>
      </c>
      <c r="BY36" s="19">
        <f t="shared" si="112"/>
        <v>0.69669092722964854</v>
      </c>
      <c r="BZ36" s="19">
        <f t="shared" si="112"/>
        <v>0.58984468705007531</v>
      </c>
      <c r="CA36" s="19">
        <f t="shared" si="112"/>
        <v>0.44624199344738147</v>
      </c>
      <c r="CB36" s="19">
        <f t="shared" si="112"/>
        <v>0.16107925495130934</v>
      </c>
      <c r="CC36" s="19">
        <f t="shared" si="112"/>
        <v>0.18894681948554048</v>
      </c>
      <c r="CD36" s="19">
        <f t="shared" si="112"/>
        <v>0.69669092722964854</v>
      </c>
      <c r="CE36" s="19">
        <f t="shared" ref="CE36:CI36" si="113">(CE17-$CX$17)^2</f>
        <v>0.75344738065276884</v>
      </c>
      <c r="CF36" s="19">
        <f t="shared" si="113"/>
        <v>6.0910904782958672</v>
      </c>
      <c r="CG36" s="19">
        <f t="shared" si="113"/>
        <v>4.5568592773980008</v>
      </c>
      <c r="CH36" s="19">
        <f t="shared" si="113"/>
        <v>4.4156583795304369</v>
      </c>
      <c r="CI36" s="19">
        <f t="shared" si="113"/>
        <v>4.276679703885093</v>
      </c>
      <c r="CJ36" s="19">
        <f t="shared" ref="CJ36:CO36" si="114">(CJ17-$CX$17)^2</f>
        <v>1.4432341371061927</v>
      </c>
      <c r="CK36" s="19">
        <f t="shared" si="114"/>
        <v>0.64215669602875081</v>
      </c>
      <c r="CL36" s="19">
        <f t="shared" si="114"/>
        <v>0.15892437279642671</v>
      </c>
      <c r="CM36" s="19">
        <f t="shared" si="114"/>
        <v>3.6048839687560212</v>
      </c>
      <c r="CN36" s="19">
        <f t="shared" si="114"/>
        <v>16.526825607364326</v>
      </c>
      <c r="CO36" s="19">
        <f t="shared" si="114"/>
        <v>31.719272296477659</v>
      </c>
      <c r="CP36" s="19">
        <f t="shared" ref="CP36:CQ36" si="115">(CP17-$CX$17)^2</f>
        <v>55.234423811629178</v>
      </c>
      <c r="CQ36" s="19">
        <f t="shared" si="115"/>
        <v>65.588183632055703</v>
      </c>
      <c r="CR36" s="19">
        <f t="shared" ref="CR36:CS36" si="116">(CR17-$CX$17)^2</f>
        <v>49.448834586039972</v>
      </c>
      <c r="CS36" s="19">
        <f t="shared" si="116"/>
        <v>28.075725719597763</v>
      </c>
      <c r="CT36" s="19">
        <f t="shared" ref="CT36:CU36" si="117">(CT17-$CX$17)^2</f>
        <v>5.5947380652767844</v>
      </c>
      <c r="CU36" s="19">
        <f t="shared" si="117"/>
        <v>0.80757757144962383</v>
      </c>
      <c r="CV36" s="19">
        <f t="shared" ref="CV36:CW36" si="118">(CV17-$CX$17)^2</f>
        <v>0.5358042830096692</v>
      </c>
      <c r="CW36" s="19">
        <f t="shared" si="118"/>
        <v>0.93184244238116254</v>
      </c>
      <c r="CX36" s="8" t="s">
        <v>167</v>
      </c>
    </row>
    <row r="37" spans="1:105" x14ac:dyDescent="0.25">
      <c r="A37" s="57" t="s">
        <v>129</v>
      </c>
      <c r="B37" s="57" t="s">
        <v>148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19">
        <f>(AE18-$CX$18)^2</f>
        <v>2007.544820472129</v>
      </c>
      <c r="AF37" s="19">
        <f t="shared" ref="AF37:CI37" si="119">(AF18-$CX$18)^2</f>
        <v>1218.4032711763543</v>
      </c>
      <c r="AG37" s="19">
        <f t="shared" si="119"/>
        <v>1005.2472148383257</v>
      </c>
      <c r="AH37" s="19">
        <f t="shared" si="119"/>
        <v>335.09622892283284</v>
      </c>
      <c r="AI37" s="19">
        <f t="shared" si="119"/>
        <v>141.74411624677643</v>
      </c>
      <c r="AJ37" s="19">
        <f t="shared" si="119"/>
        <v>42.32327117635392</v>
      </c>
      <c r="AK37" s="19">
        <f t="shared" si="119"/>
        <v>73.863130331283458</v>
      </c>
      <c r="AL37" s="19">
        <f t="shared" si="119"/>
        <v>510.50538385241026</v>
      </c>
      <c r="AM37" s="19">
        <f t="shared" si="119"/>
        <v>1746.7690458242409</v>
      </c>
      <c r="AN37" s="19">
        <f t="shared" si="119"/>
        <v>2217.8793275143817</v>
      </c>
      <c r="AO37" s="19">
        <f t="shared" si="119"/>
        <v>1926.71538385241</v>
      </c>
      <c r="AP37" s="19">
        <f t="shared" si="119"/>
        <v>1162.4258063876216</v>
      </c>
      <c r="AQ37" s="19">
        <f t="shared" si="119"/>
        <v>649.96270779607221</v>
      </c>
      <c r="AR37" s="19">
        <f t="shared" si="119"/>
        <v>265.50636976790321</v>
      </c>
      <c r="AS37" s="19">
        <f t="shared" si="119"/>
        <v>156.10918666931161</v>
      </c>
      <c r="AT37" s="19">
        <f t="shared" si="119"/>
        <v>51.758904979170779</v>
      </c>
      <c r="AU37" s="19">
        <f t="shared" si="119"/>
        <v>36.067637373537018</v>
      </c>
      <c r="AV37" s="19">
        <f t="shared" si="119"/>
        <v>56.334538781987725</v>
      </c>
      <c r="AW37" s="19">
        <f t="shared" si="119"/>
        <v>67.332426105931361</v>
      </c>
      <c r="AX37" s="19">
        <f t="shared" si="119"/>
        <v>1.0112993453679844</v>
      </c>
      <c r="AY37" s="19">
        <f t="shared" si="119"/>
        <v>4.8152430073398085</v>
      </c>
      <c r="AZ37" s="19">
        <f t="shared" si="119"/>
        <v>7.8084824439595257</v>
      </c>
      <c r="BA37" s="19">
        <f t="shared" si="119"/>
        <v>12.210595120015864</v>
      </c>
      <c r="BB37" s="19">
        <f t="shared" si="119"/>
        <v>1.7046796270581253</v>
      </c>
      <c r="BC37" s="19">
        <f t="shared" si="119"/>
        <v>3.1739734179736166E-5</v>
      </c>
      <c r="BD37" s="19">
        <f t="shared" si="119"/>
        <v>9.6449613171989768</v>
      </c>
      <c r="BE37" s="19">
        <f t="shared" si="119"/>
        <v>2.9091866693116479</v>
      </c>
      <c r="BF37" s="19">
        <f t="shared" si="119"/>
        <v>11.598341598889112</v>
      </c>
      <c r="BG37" s="19">
        <f t="shared" si="119"/>
        <v>33.705383852410243</v>
      </c>
      <c r="BH37" s="19">
        <f t="shared" si="119"/>
        <v>8.4427077960722148</v>
      </c>
      <c r="BI37" s="19">
        <f t="shared" si="119"/>
        <v>34.876510612973618</v>
      </c>
      <c r="BJ37" s="19">
        <f t="shared" si="119"/>
        <v>86.38524300733981</v>
      </c>
      <c r="BK37" s="19">
        <f t="shared" si="119"/>
        <v>127.5627077960722</v>
      </c>
      <c r="BL37" s="19">
        <f t="shared" si="119"/>
        <v>88.254116246776391</v>
      </c>
      <c r="BM37" s="19">
        <f t="shared" si="119"/>
        <v>161.14693314818484</v>
      </c>
      <c r="BN37" s="19">
        <f t="shared" si="119"/>
        <v>3.2603134298750271</v>
      </c>
      <c r="BO37" s="19">
        <f t="shared" si="119"/>
        <v>5.3159472326919293</v>
      </c>
      <c r="BP37" s="19">
        <f t="shared" si="119"/>
        <v>22.142989486213065</v>
      </c>
      <c r="BQ37" s="19">
        <f t="shared" si="119"/>
        <v>23.094116246776441</v>
      </c>
      <c r="BR37" s="19">
        <f t="shared" si="119"/>
        <v>9.0338345566355933</v>
      </c>
      <c r="BS37" s="19">
        <f t="shared" si="119"/>
        <v>20.300735965086307</v>
      </c>
      <c r="BT37" s="19">
        <f t="shared" si="119"/>
        <v>18.538482443959538</v>
      </c>
      <c r="BU37" s="19">
        <f t="shared" si="119"/>
        <v>16.045102162269405</v>
      </c>
      <c r="BV37" s="19">
        <f t="shared" si="119"/>
        <v>9.6449613171989768</v>
      </c>
      <c r="BW37" s="19">
        <f t="shared" si="119"/>
        <v>43.634397936917296</v>
      </c>
      <c r="BX37" s="19">
        <f t="shared" si="119"/>
        <v>15.253975401706013</v>
      </c>
      <c r="BY37" s="19">
        <f t="shared" si="119"/>
        <v>5.7870739932553121</v>
      </c>
      <c r="BZ37" s="19">
        <f t="shared" si="119"/>
        <v>39.76101765522715</v>
      </c>
      <c r="CA37" s="19">
        <f t="shared" si="119"/>
        <v>2.5780599087482687</v>
      </c>
      <c r="CB37" s="19">
        <f t="shared" si="119"/>
        <v>9.6449613171989768</v>
      </c>
      <c r="CC37" s="19">
        <f t="shared" si="119"/>
        <v>62.499045824241229</v>
      </c>
      <c r="CD37" s="19">
        <f t="shared" si="119"/>
        <v>16.045102162269405</v>
      </c>
      <c r="CE37" s="19">
        <f t="shared" si="119"/>
        <v>16.045102162269405</v>
      </c>
      <c r="CF37" s="19">
        <f>(CF18-$CX$18)^2</f>
        <v>10.852848641142623</v>
      </c>
      <c r="CG37" s="19">
        <f t="shared" si="119"/>
        <v>9.575102162269383</v>
      </c>
      <c r="CH37" s="19">
        <f t="shared" si="119"/>
        <v>6.7307359650862857</v>
      </c>
      <c r="CI37" s="19">
        <f t="shared" si="119"/>
        <v>3.5886232890299508</v>
      </c>
      <c r="CJ37" s="19">
        <f t="shared" ref="CJ37:CO37" si="120">(CJ18-$CX$18)^2</f>
        <v>53.372285260860949</v>
      </c>
      <c r="CK37" s="19">
        <f t="shared" si="120"/>
        <v>57.845665542551103</v>
      </c>
      <c r="CL37" s="19">
        <f t="shared" si="120"/>
        <v>127.81735568339619</v>
      </c>
      <c r="CM37" s="19">
        <f t="shared" si="120"/>
        <v>158.90200357072007</v>
      </c>
      <c r="CN37" s="19">
        <f t="shared" si="120"/>
        <v>132.37960920452292</v>
      </c>
      <c r="CO37" s="19">
        <f t="shared" si="120"/>
        <v>77.539186669311675</v>
      </c>
      <c r="CP37" s="19">
        <f t="shared" ref="CP37:CQ37" si="121">(CP18-$CX$18)^2</f>
        <v>14.482848641142636</v>
      </c>
      <c r="CQ37" s="19">
        <f t="shared" si="121"/>
        <v>1.2224261059313659</v>
      </c>
      <c r="CR37" s="19">
        <f t="shared" ref="CR37:CS37" si="122">(CR18-$CX$18)^2</f>
        <v>0.36679230311446315</v>
      </c>
      <c r="CS37" s="19">
        <f t="shared" si="122"/>
        <v>3.2197500495933307</v>
      </c>
      <c r="CT37" s="19">
        <f t="shared" ref="CT37:CU37" si="123">(CT18-$CX$18)^2</f>
        <v>15.954961317198961</v>
      </c>
      <c r="CU37" s="19">
        <f t="shared" si="123"/>
        <v>1.4265106129736136</v>
      </c>
      <c r="CV37" s="19">
        <f t="shared" ref="CV37:CW37" si="124">(CV18-$CX$18)^2</f>
        <v>16.76383455663558</v>
      </c>
      <c r="CW37" s="19">
        <f t="shared" si="124"/>
        <v>0.36679230311446315</v>
      </c>
      <c r="CX37" s="8" t="s">
        <v>168</v>
      </c>
    </row>
    <row r="38" spans="1:105" x14ac:dyDescent="0.25"/>
    <row r="39" spans="1:105" x14ac:dyDescent="0.25"/>
    <row r="40" spans="1:105" x14ac:dyDescent="0.25"/>
    <row r="41" spans="1:105" x14ac:dyDescent="0.25"/>
    <row r="42" spans="1:105" ht="15" x14ac:dyDescent="0.25">
      <c r="B42" s="15" t="s">
        <v>97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6"/>
      <c r="BY42" s="12"/>
      <c r="BZ42" s="12"/>
      <c r="CA42" s="12"/>
    </row>
    <row r="43" spans="1:105" x14ac:dyDescent="0.25">
      <c r="C43" s="80">
        <v>2000</v>
      </c>
      <c r="D43" s="80"/>
      <c r="E43" s="80"/>
      <c r="F43" s="80"/>
      <c r="G43" s="80">
        <v>2001</v>
      </c>
      <c r="H43" s="80"/>
      <c r="I43" s="80"/>
      <c r="J43" s="80"/>
      <c r="K43" s="80">
        <v>2002</v>
      </c>
      <c r="L43" s="80"/>
      <c r="M43" s="80"/>
      <c r="N43" s="80"/>
      <c r="O43" s="80">
        <v>2003</v>
      </c>
      <c r="P43" s="80"/>
      <c r="Q43" s="80"/>
      <c r="R43" s="80"/>
      <c r="S43" s="80">
        <v>2004</v>
      </c>
      <c r="T43" s="80"/>
      <c r="U43" s="80"/>
      <c r="V43" s="80"/>
      <c r="W43" s="80">
        <v>2005</v>
      </c>
      <c r="X43" s="80"/>
      <c r="Y43" s="80"/>
      <c r="Z43" s="80"/>
      <c r="AA43" s="80">
        <v>2006</v>
      </c>
      <c r="AB43" s="80"/>
      <c r="AC43" s="80"/>
      <c r="AD43" s="80"/>
      <c r="AE43" s="80">
        <v>2007</v>
      </c>
      <c r="AF43" s="80"/>
      <c r="AG43" s="80"/>
      <c r="AH43" s="80"/>
      <c r="AI43" s="80">
        <v>2008</v>
      </c>
      <c r="AJ43" s="80"/>
      <c r="AK43" s="80"/>
      <c r="AL43" s="80"/>
      <c r="AM43" s="80">
        <v>2009</v>
      </c>
      <c r="AN43" s="80"/>
      <c r="AO43" s="80"/>
      <c r="AP43" s="80"/>
      <c r="AQ43" s="80">
        <v>2010</v>
      </c>
      <c r="AR43" s="80"/>
      <c r="AS43" s="80"/>
      <c r="AT43" s="80"/>
      <c r="AU43" s="80">
        <v>2011</v>
      </c>
      <c r="AV43" s="80"/>
      <c r="AW43" s="80"/>
      <c r="AX43" s="80"/>
      <c r="AY43" s="80">
        <v>2012</v>
      </c>
      <c r="AZ43" s="80"/>
      <c r="BA43" s="80"/>
      <c r="BB43" s="80"/>
      <c r="BC43" s="80">
        <v>2013</v>
      </c>
      <c r="BD43" s="80"/>
      <c r="BE43" s="80"/>
      <c r="BF43" s="80"/>
      <c r="BG43" s="80">
        <v>2014</v>
      </c>
      <c r="BH43" s="80"/>
      <c r="BI43" s="80"/>
      <c r="BJ43" s="80"/>
      <c r="BK43" s="80">
        <v>2015</v>
      </c>
      <c r="BL43" s="80"/>
      <c r="BM43" s="80"/>
      <c r="BN43" s="80"/>
      <c r="BO43" s="80">
        <v>2016</v>
      </c>
      <c r="BP43" s="80"/>
      <c r="BQ43" s="80"/>
      <c r="BR43" s="80"/>
      <c r="BS43" s="80">
        <v>2017</v>
      </c>
      <c r="BT43" s="80"/>
      <c r="BU43" s="80"/>
      <c r="BV43" s="80"/>
      <c r="BW43" s="80">
        <v>2018</v>
      </c>
      <c r="BX43" s="80"/>
      <c r="BY43" s="80"/>
      <c r="BZ43" s="80"/>
      <c r="CA43" s="80">
        <v>2019</v>
      </c>
      <c r="CB43" s="80"/>
      <c r="CC43" s="80"/>
      <c r="CD43" s="80"/>
      <c r="CE43" s="80"/>
      <c r="CF43" s="43">
        <v>2020</v>
      </c>
      <c r="CG43" s="43"/>
      <c r="CH43" s="43"/>
      <c r="CI43" s="43">
        <v>2021</v>
      </c>
      <c r="CJ43" s="43"/>
      <c r="CK43" s="43"/>
      <c r="CL43" s="43"/>
      <c r="CM43" s="43">
        <v>2022</v>
      </c>
      <c r="CN43" s="43"/>
      <c r="CO43" s="43"/>
      <c r="CP43" s="43"/>
      <c r="CQ43" s="43">
        <v>2023</v>
      </c>
      <c r="CR43" s="43"/>
      <c r="CS43" s="43"/>
      <c r="CT43" s="43"/>
      <c r="CU43" s="43">
        <v>2024</v>
      </c>
      <c r="CV43" s="43"/>
      <c r="CW43" s="43"/>
      <c r="CX43" s="43"/>
      <c r="CY43" s="43"/>
      <c r="CZ43" s="43"/>
      <c r="DA43" s="43"/>
    </row>
    <row r="44" spans="1:105" x14ac:dyDescent="0.25">
      <c r="C44" s="17" t="s">
        <v>3</v>
      </c>
      <c r="D44" s="17" t="s">
        <v>4</v>
      </c>
      <c r="E44" s="17" t="s">
        <v>2</v>
      </c>
      <c r="F44" s="17" t="s">
        <v>5</v>
      </c>
      <c r="G44" s="17" t="s">
        <v>3</v>
      </c>
      <c r="H44" s="17" t="s">
        <v>4</v>
      </c>
      <c r="I44" s="17" t="s">
        <v>2</v>
      </c>
      <c r="J44" s="17" t="s">
        <v>5</v>
      </c>
      <c r="K44" s="17" t="s">
        <v>3</v>
      </c>
      <c r="L44" s="17" t="s">
        <v>4</v>
      </c>
      <c r="M44" s="17" t="s">
        <v>2</v>
      </c>
      <c r="N44" s="17" t="s">
        <v>5</v>
      </c>
      <c r="O44" s="17" t="s">
        <v>3</v>
      </c>
      <c r="P44" s="17" t="s">
        <v>4</v>
      </c>
      <c r="Q44" s="17" t="s">
        <v>2</v>
      </c>
      <c r="R44" s="17" t="s">
        <v>5</v>
      </c>
      <c r="S44" s="17" t="s">
        <v>3</v>
      </c>
      <c r="T44" s="17" t="s">
        <v>4</v>
      </c>
      <c r="U44" s="17" t="s">
        <v>2</v>
      </c>
      <c r="V44" s="17" t="s">
        <v>5</v>
      </c>
      <c r="W44" s="17" t="s">
        <v>3</v>
      </c>
      <c r="X44" s="17" t="s">
        <v>4</v>
      </c>
      <c r="Y44" s="17" t="s">
        <v>2</v>
      </c>
      <c r="Z44" s="17" t="s">
        <v>5</v>
      </c>
      <c r="AA44" s="17" t="s">
        <v>3</v>
      </c>
      <c r="AB44" s="17" t="s">
        <v>4</v>
      </c>
      <c r="AC44" s="17" t="s">
        <v>2</v>
      </c>
      <c r="AD44" s="17" t="s">
        <v>5</v>
      </c>
      <c r="AE44" s="17" t="s">
        <v>3</v>
      </c>
      <c r="AF44" s="17" t="s">
        <v>4</v>
      </c>
      <c r="AG44" s="17" t="s">
        <v>2</v>
      </c>
      <c r="AH44" s="17" t="s">
        <v>5</v>
      </c>
      <c r="AI44" s="17" t="s">
        <v>3</v>
      </c>
      <c r="AJ44" s="17" t="s">
        <v>4</v>
      </c>
      <c r="AK44" s="17" t="s">
        <v>2</v>
      </c>
      <c r="AL44" s="17" t="s">
        <v>5</v>
      </c>
      <c r="AM44" s="17" t="s">
        <v>3</v>
      </c>
      <c r="AN44" s="17" t="s">
        <v>4</v>
      </c>
      <c r="AO44" s="17" t="s">
        <v>2</v>
      </c>
      <c r="AP44" s="17" t="s">
        <v>5</v>
      </c>
      <c r="AQ44" s="17" t="s">
        <v>3</v>
      </c>
      <c r="AR44" s="17" t="s">
        <v>4</v>
      </c>
      <c r="AS44" s="17" t="s">
        <v>2</v>
      </c>
      <c r="AT44" s="17" t="s">
        <v>5</v>
      </c>
      <c r="AU44" s="17" t="s">
        <v>3</v>
      </c>
      <c r="AV44" s="17" t="s">
        <v>4</v>
      </c>
      <c r="AW44" s="17" t="s">
        <v>2</v>
      </c>
      <c r="AX44" s="17" t="s">
        <v>5</v>
      </c>
      <c r="AY44" s="17" t="s">
        <v>3</v>
      </c>
      <c r="AZ44" s="17" t="s">
        <v>4</v>
      </c>
      <c r="BA44" s="17" t="s">
        <v>2</v>
      </c>
      <c r="BB44" s="17" t="s">
        <v>5</v>
      </c>
      <c r="BC44" s="17" t="s">
        <v>3</v>
      </c>
      <c r="BD44" s="17" t="s">
        <v>4</v>
      </c>
      <c r="BE44" s="17" t="s">
        <v>2</v>
      </c>
      <c r="BF44" s="17" t="s">
        <v>5</v>
      </c>
      <c r="BG44" s="17" t="s">
        <v>3</v>
      </c>
      <c r="BH44" s="17" t="s">
        <v>4</v>
      </c>
      <c r="BI44" s="17" t="s">
        <v>2</v>
      </c>
      <c r="BJ44" s="17" t="s">
        <v>5</v>
      </c>
      <c r="BK44" s="17" t="s">
        <v>3</v>
      </c>
      <c r="BL44" s="17" t="s">
        <v>4</v>
      </c>
      <c r="BM44" s="17" t="s">
        <v>2</v>
      </c>
      <c r="BN44" s="17" t="s">
        <v>5</v>
      </c>
      <c r="BO44" s="17" t="s">
        <v>3</v>
      </c>
      <c r="BP44" s="17" t="s">
        <v>4</v>
      </c>
      <c r="BQ44" s="17" t="s">
        <v>2</v>
      </c>
      <c r="BR44" s="17" t="s">
        <v>5</v>
      </c>
      <c r="BS44" s="17" t="s">
        <v>3</v>
      </c>
      <c r="BT44" s="17" t="s">
        <v>4</v>
      </c>
      <c r="BU44" s="17" t="s">
        <v>2</v>
      </c>
      <c r="BV44" s="17" t="s">
        <v>5</v>
      </c>
      <c r="BW44" s="17" t="s">
        <v>3</v>
      </c>
      <c r="BX44" s="17" t="s">
        <v>4</v>
      </c>
      <c r="BY44" s="17" t="s">
        <v>2</v>
      </c>
      <c r="BZ44" s="17" t="s">
        <v>5</v>
      </c>
      <c r="CA44" s="17" t="s">
        <v>3</v>
      </c>
      <c r="CB44" s="17" t="s">
        <v>4</v>
      </c>
      <c r="CC44" s="17" t="s">
        <v>2</v>
      </c>
      <c r="CD44" s="17" t="s">
        <v>5</v>
      </c>
      <c r="CE44" s="17" t="s">
        <v>3</v>
      </c>
      <c r="CF44" s="17" t="s">
        <v>4</v>
      </c>
      <c r="CG44" s="17" t="s">
        <v>2</v>
      </c>
      <c r="CH44" s="17" t="s">
        <v>5</v>
      </c>
      <c r="CI44" s="17" t="s">
        <v>3</v>
      </c>
      <c r="CJ44" s="17" t="s">
        <v>4</v>
      </c>
      <c r="CK44" s="17" t="s">
        <v>2</v>
      </c>
      <c r="CL44" s="17" t="s">
        <v>5</v>
      </c>
      <c r="CM44" s="17" t="s">
        <v>3</v>
      </c>
      <c r="CN44" s="17" t="s">
        <v>4</v>
      </c>
      <c r="CO44" s="17" t="s">
        <v>2</v>
      </c>
      <c r="CP44" s="17" t="s">
        <v>5</v>
      </c>
      <c r="CQ44" s="17" t="s">
        <v>3</v>
      </c>
      <c r="CR44" s="17" t="s">
        <v>4</v>
      </c>
      <c r="CS44" s="17" t="s">
        <v>2</v>
      </c>
      <c r="CT44" s="17" t="s">
        <v>5</v>
      </c>
      <c r="CU44" s="17" t="s">
        <v>3</v>
      </c>
      <c r="CV44" s="17" t="s">
        <v>4</v>
      </c>
      <c r="CW44" s="17" t="s">
        <v>2</v>
      </c>
      <c r="CX44" s="17"/>
      <c r="DA44" s="17"/>
    </row>
    <row r="45" spans="1:105" x14ac:dyDescent="0.25">
      <c r="A45" s="55" t="s">
        <v>119</v>
      </c>
      <c r="B45" s="53" t="s">
        <v>11</v>
      </c>
      <c r="C45" s="16">
        <f t="shared" ref="C45:AH45" si="125">(C5-$CX$5)/$CZ$5</f>
        <v>-0.29147555174086509</v>
      </c>
      <c r="D45" s="16">
        <f t="shared" si="125"/>
        <v>-0.4201250373509664</v>
      </c>
      <c r="E45" s="16">
        <f t="shared" si="125"/>
        <v>-0.45871988303399686</v>
      </c>
      <c r="F45" s="16">
        <f t="shared" si="125"/>
        <v>-0.4201250373509664</v>
      </c>
      <c r="G45" s="16">
        <f t="shared" si="125"/>
        <v>-0.54877452296106766</v>
      </c>
      <c r="H45" s="16">
        <f t="shared" si="125"/>
        <v>-0.58736936864409817</v>
      </c>
      <c r="I45" s="16">
        <f t="shared" si="125"/>
        <v>-0.13709616900874363</v>
      </c>
      <c r="J45" s="16">
        <f t="shared" si="125"/>
        <v>-0.18855596325278409</v>
      </c>
      <c r="K45" s="16">
        <f t="shared" si="125"/>
        <v>-9.8501323325713153E-2</v>
      </c>
      <c r="L45" s="16">
        <f t="shared" si="125"/>
        <v>5.5878059406408311E-2</v>
      </c>
      <c r="M45" s="16">
        <f t="shared" si="125"/>
        <v>-0.27861060317985503</v>
      </c>
      <c r="N45" s="16">
        <f t="shared" si="125"/>
        <v>6.874300796741839E-2</v>
      </c>
      <c r="O45" s="16">
        <f t="shared" si="125"/>
        <v>9.4472905089438786E-2</v>
      </c>
      <c r="P45" s="16">
        <f t="shared" si="125"/>
        <v>0.36463682487065147</v>
      </c>
      <c r="Q45" s="16">
        <f t="shared" si="125"/>
        <v>0.39036672199267164</v>
      </c>
      <c r="R45" s="16">
        <f t="shared" si="125"/>
        <v>0.27458218494358066</v>
      </c>
      <c r="S45" s="16">
        <f t="shared" si="125"/>
        <v>0.10733785365044887</v>
      </c>
      <c r="T45" s="16">
        <f t="shared" si="125"/>
        <v>-9.8501323325713153E-2</v>
      </c>
      <c r="U45" s="16">
        <f t="shared" si="125"/>
        <v>-0.13709616900874363</v>
      </c>
      <c r="V45" s="16">
        <f t="shared" si="125"/>
        <v>0.33890692774863129</v>
      </c>
      <c r="W45" s="16">
        <f t="shared" si="125"/>
        <v>0.85350487018903642</v>
      </c>
      <c r="X45" s="16">
        <f t="shared" si="125"/>
        <v>0.81491002450600603</v>
      </c>
      <c r="Y45" s="16">
        <f t="shared" si="125"/>
        <v>1.0722089957262086</v>
      </c>
      <c r="Z45" s="16">
        <f t="shared" si="125"/>
        <v>0.99501930436014763</v>
      </c>
      <c r="AA45" s="16">
        <f t="shared" si="125"/>
        <v>1.2909131212633806</v>
      </c>
      <c r="AB45" s="16">
        <f t="shared" si="125"/>
        <v>1.5868069381666137</v>
      </c>
      <c r="AC45" s="16">
        <f t="shared" si="125"/>
        <v>1.7154564237767151</v>
      </c>
      <c r="AD45" s="16">
        <f t="shared" si="125"/>
        <v>2.4101636460712617</v>
      </c>
      <c r="AE45" s="16">
        <f t="shared" si="125"/>
        <v>2.8733017942676264</v>
      </c>
      <c r="AF45" s="16">
        <f t="shared" si="125"/>
        <v>2.9890863313167175</v>
      </c>
      <c r="AG45" s="16">
        <f t="shared" si="125"/>
        <v>3.0534110741217679</v>
      </c>
      <c r="AH45" s="16">
        <f t="shared" si="125"/>
        <v>2.6545976687304549</v>
      </c>
      <c r="AI45" s="16">
        <f t="shared" ref="AI45:BN45" si="126">(AI5-$CX$5)/$CZ$5</f>
        <v>2.4358935431932824</v>
      </c>
      <c r="AJ45" s="16">
        <f t="shared" si="126"/>
        <v>1.8827007550698469</v>
      </c>
      <c r="AK45" s="16">
        <f t="shared" si="126"/>
        <v>1.4581574525565124</v>
      </c>
      <c r="AL45" s="16">
        <f t="shared" si="126"/>
        <v>0.37750177343166152</v>
      </c>
      <c r="AM45" s="16">
        <f t="shared" si="126"/>
        <v>-0.70315390569318925</v>
      </c>
      <c r="AN45" s="16">
        <f t="shared" si="126"/>
        <v>-1.269211642377635</v>
      </c>
      <c r="AO45" s="16">
        <f t="shared" si="126"/>
        <v>-2.0025137103552124</v>
      </c>
      <c r="AP45" s="16">
        <f t="shared" si="126"/>
        <v>-2.7358157783327899</v>
      </c>
      <c r="AQ45" s="16">
        <f t="shared" si="126"/>
        <v>-2.2340827844533946</v>
      </c>
      <c r="AR45" s="16">
        <f t="shared" si="126"/>
        <v>-1.989648761794202</v>
      </c>
      <c r="AS45" s="16">
        <f t="shared" si="126"/>
        <v>-1.4107260765487466</v>
      </c>
      <c r="AT45" s="16">
        <f t="shared" si="126"/>
        <v>-0.74174875137621965</v>
      </c>
      <c r="AU45" s="16">
        <f t="shared" si="126"/>
        <v>-0.62596421432712857</v>
      </c>
      <c r="AV45" s="16">
        <f t="shared" si="126"/>
        <v>-0.61309926576611828</v>
      </c>
      <c r="AW45" s="16">
        <f t="shared" si="126"/>
        <v>-0.62596421432712857</v>
      </c>
      <c r="AX45" s="16">
        <f t="shared" si="126"/>
        <v>-0.60023431720510823</v>
      </c>
      <c r="AY45" s="16">
        <f t="shared" si="126"/>
        <v>-0.71601885425419942</v>
      </c>
      <c r="AZ45" s="16">
        <f t="shared" si="126"/>
        <v>-0.69028895713217919</v>
      </c>
      <c r="BA45" s="16">
        <f t="shared" si="126"/>
        <v>-0.72888380281520959</v>
      </c>
      <c r="BB45" s="16">
        <f t="shared" si="126"/>
        <v>-0.66455906001015885</v>
      </c>
      <c r="BC45" s="16">
        <f t="shared" si="126"/>
        <v>-0.69028895713217919</v>
      </c>
      <c r="BD45" s="16">
        <f t="shared" si="126"/>
        <v>-0.58736936864409817</v>
      </c>
      <c r="BE45" s="16">
        <f t="shared" si="126"/>
        <v>-0.52304462583904754</v>
      </c>
      <c r="BF45" s="16">
        <f t="shared" si="126"/>
        <v>-0.56163947152207794</v>
      </c>
      <c r="BG45" s="16">
        <f t="shared" si="126"/>
        <v>-0.22715080893581446</v>
      </c>
      <c r="BH45" s="16">
        <f t="shared" si="126"/>
        <v>-0.34293534598490566</v>
      </c>
      <c r="BI45" s="16">
        <f t="shared" si="126"/>
        <v>-0.27861060317985503</v>
      </c>
      <c r="BJ45" s="16">
        <f t="shared" si="126"/>
        <v>-0.3300703974238956</v>
      </c>
      <c r="BK45" s="16">
        <f t="shared" si="126"/>
        <v>-0.381530191667936</v>
      </c>
      <c r="BL45" s="16">
        <f t="shared" si="126"/>
        <v>-0.35580029454591577</v>
      </c>
      <c r="BM45" s="16">
        <f t="shared" si="126"/>
        <v>-0.24001575749682466</v>
      </c>
      <c r="BN45" s="16">
        <f t="shared" si="126"/>
        <v>-0.22715080893581446</v>
      </c>
      <c r="BO45" s="16">
        <f t="shared" ref="BO45:CF45" si="127">(BO5-$CX$5)/$CZ$5</f>
        <v>-0.49731472871702725</v>
      </c>
      <c r="BP45" s="16">
        <f t="shared" si="127"/>
        <v>-0.51017967727803737</v>
      </c>
      <c r="BQ45" s="16">
        <f t="shared" si="127"/>
        <v>-0.69028895713217919</v>
      </c>
      <c r="BR45" s="16">
        <f t="shared" si="127"/>
        <v>-0.4201250373509664</v>
      </c>
      <c r="BS45" s="16">
        <f t="shared" si="127"/>
        <v>-0.27861060317985503</v>
      </c>
      <c r="BT45" s="16">
        <f t="shared" si="127"/>
        <v>-7.2771426203692993E-2</v>
      </c>
      <c r="BU45" s="16">
        <f t="shared" si="127"/>
        <v>-0.11136627188672324</v>
      </c>
      <c r="BV45" s="16">
        <f t="shared" si="127"/>
        <v>-0.21428586037480438</v>
      </c>
      <c r="BW45" s="16">
        <f t="shared" si="127"/>
        <v>-5.9906477642682907E-2</v>
      </c>
      <c r="BX45" s="16">
        <f t="shared" si="127"/>
        <v>-8.5636374764703066E-2</v>
      </c>
      <c r="BY45" s="16">
        <f t="shared" si="127"/>
        <v>-0.13709616900874363</v>
      </c>
      <c r="BZ45" s="16">
        <f t="shared" si="127"/>
        <v>-9.8501323325713153E-2</v>
      </c>
      <c r="CA45" s="16">
        <f t="shared" si="127"/>
        <v>-0.22715080893581446</v>
      </c>
      <c r="CB45" s="16">
        <f t="shared" si="127"/>
        <v>-0.26574565461884492</v>
      </c>
      <c r="CC45" s="16">
        <f t="shared" si="127"/>
        <v>-0.20142091181379429</v>
      </c>
      <c r="CD45" s="16">
        <f t="shared" si="127"/>
        <v>-0.29147555174086509</v>
      </c>
      <c r="CE45" s="16">
        <f t="shared" si="127"/>
        <v>-0.30434050030187532</v>
      </c>
      <c r="CF45" s="16">
        <f t="shared" si="127"/>
        <v>-0.61309926576611828</v>
      </c>
      <c r="CG45" s="16">
        <f t="shared" ref="CG45:CL45" si="128">(CG5-$CX$5)/$CZ$5</f>
        <v>-0.27861060317985503</v>
      </c>
      <c r="CH45" s="39">
        <f t="shared" si="128"/>
        <v>-0.31720544886288538</v>
      </c>
      <c r="CI45" s="39">
        <f t="shared" si="128"/>
        <v>0.12020280221145896</v>
      </c>
      <c r="CJ45" s="39">
        <f t="shared" si="128"/>
        <v>0.36463682487065147</v>
      </c>
      <c r="CK45" s="39">
        <f t="shared" si="128"/>
        <v>0.41609661911469203</v>
      </c>
      <c r="CL45" s="39">
        <f t="shared" si="128"/>
        <v>0.42896156767570209</v>
      </c>
      <c r="CM45" s="39">
        <f t="shared" ref="CM45:CN45" si="129">(CM5-$CX$5)/$CZ$5</f>
        <v>-0.24001575749682466</v>
      </c>
      <c r="CN45" s="39">
        <f t="shared" si="129"/>
        <v>-0.11136627188672324</v>
      </c>
      <c r="CO45" s="39">
        <f t="shared" ref="CO45:CQ45" si="130">(CO5-$CX$5)/$CZ$5</f>
        <v>-0.35580029454591577</v>
      </c>
      <c r="CP45" s="39">
        <f t="shared" si="130"/>
        <v>-0.14996111756975372</v>
      </c>
      <c r="CQ45" s="39">
        <f t="shared" si="130"/>
        <v>0.40323167055368192</v>
      </c>
      <c r="CR45" s="39">
        <f t="shared" ref="CR45:CS45" si="131">(CR5-$CX$5)/$CZ$5</f>
        <v>0.36463682487065147</v>
      </c>
      <c r="CS45" s="39">
        <f t="shared" si="131"/>
        <v>0.33890692774863129</v>
      </c>
      <c r="CT45" s="39">
        <f t="shared" ref="CT45:CU45" si="132">(CT5-$CX$5)/$CZ$5</f>
        <v>0.3131770306266109</v>
      </c>
      <c r="CU45" s="39">
        <f t="shared" si="132"/>
        <v>0.23598733926055016</v>
      </c>
      <c r="CV45" s="39">
        <f t="shared" ref="CV45:CW45" si="133">(CV5-$CX$5)/$CZ$5</f>
        <v>5.5878059406408311E-2</v>
      </c>
      <c r="CW45" s="39">
        <f t="shared" si="133"/>
        <v>9.4472905089438786E-2</v>
      </c>
      <c r="CX45" s="16"/>
      <c r="CY45" s="38"/>
      <c r="CZ45" s="38"/>
      <c r="DA45" s="37"/>
    </row>
    <row r="46" spans="1:105" x14ac:dyDescent="0.25">
      <c r="A46" s="55" t="s">
        <v>120</v>
      </c>
      <c r="B46" s="54" t="s">
        <v>12</v>
      </c>
      <c r="C46" s="16">
        <f t="shared" ref="C46:AH46" si="134">-(C6-$CX$6)/$CZ$6</f>
        <v>-0.90615101746575188</v>
      </c>
      <c r="D46" s="16">
        <f t="shared" si="134"/>
        <v>-0.98406846164274353</v>
      </c>
      <c r="E46" s="16">
        <f t="shared" si="134"/>
        <v>-0.95809598025041309</v>
      </c>
      <c r="F46" s="16">
        <f t="shared" si="134"/>
        <v>-0.93212349885808232</v>
      </c>
      <c r="G46" s="16">
        <f t="shared" si="134"/>
        <v>-0.82823357328876079</v>
      </c>
      <c r="H46" s="16">
        <f t="shared" si="134"/>
        <v>-0.88017853607342156</v>
      </c>
      <c r="I46" s="16">
        <f t="shared" si="134"/>
        <v>-0.82823357328876079</v>
      </c>
      <c r="J46" s="16">
        <f t="shared" si="134"/>
        <v>-0.75031612911176915</v>
      </c>
      <c r="K46" s="16">
        <f t="shared" si="134"/>
        <v>-0.54253627797312531</v>
      </c>
      <c r="L46" s="16">
        <f t="shared" si="134"/>
        <v>-0.80226109189642991</v>
      </c>
      <c r="M46" s="16">
        <f t="shared" si="134"/>
        <v>-0.17892153848049908</v>
      </c>
      <c r="N46" s="16">
        <f t="shared" si="134"/>
        <v>-0.38670138961914252</v>
      </c>
      <c r="O46" s="16">
        <f t="shared" si="134"/>
        <v>-0.25683898265749022</v>
      </c>
      <c r="P46" s="16">
        <f t="shared" si="134"/>
        <v>-0.33475642683448181</v>
      </c>
      <c r="Q46" s="16">
        <f t="shared" si="134"/>
        <v>-0.33475642683448181</v>
      </c>
      <c r="R46" s="16">
        <f t="shared" si="134"/>
        <v>-0.12697657569583787</v>
      </c>
      <c r="S46" s="16">
        <f t="shared" si="134"/>
        <v>-0.38670138961914252</v>
      </c>
      <c r="T46" s="16">
        <f t="shared" si="134"/>
        <v>-0.25683898265749022</v>
      </c>
      <c r="U46" s="16">
        <f t="shared" si="134"/>
        <v>-0.17892153848049908</v>
      </c>
      <c r="V46" s="16">
        <f t="shared" si="134"/>
        <v>-0.30878394544215143</v>
      </c>
      <c r="W46" s="16">
        <f t="shared" si="134"/>
        <v>-0.23086650126515981</v>
      </c>
      <c r="X46" s="16">
        <f t="shared" si="134"/>
        <v>2.8858312658144862E-2</v>
      </c>
      <c r="Y46" s="16">
        <f t="shared" si="134"/>
        <v>0.3145556079737799</v>
      </c>
      <c r="Z46" s="16">
        <f t="shared" si="134"/>
        <v>0.52233545911242385</v>
      </c>
      <c r="AA46" s="16">
        <f t="shared" si="134"/>
        <v>0.57428042189708461</v>
      </c>
      <c r="AB46" s="16">
        <f t="shared" si="134"/>
        <v>0.85997771721271987</v>
      </c>
      <c r="AC46" s="16">
        <f t="shared" si="134"/>
        <v>1.0937300497436939</v>
      </c>
      <c r="AD46" s="16">
        <f t="shared" si="134"/>
        <v>1.0937300497436939</v>
      </c>
      <c r="AE46" s="16">
        <f t="shared" si="134"/>
        <v>1.0937300497436939</v>
      </c>
      <c r="AF46" s="16">
        <f t="shared" si="134"/>
        <v>1.145675012528355</v>
      </c>
      <c r="AG46" s="16">
        <f t="shared" si="134"/>
        <v>1.1716474939206856</v>
      </c>
      <c r="AH46" s="16">
        <f t="shared" si="134"/>
        <v>1.3794273450593293</v>
      </c>
      <c r="AI46" s="16">
        <f t="shared" ref="AI46:BN46" si="135">-(AI6-$CX$6)/$CZ$6</f>
        <v>1.1197025311360247</v>
      </c>
      <c r="AJ46" s="16">
        <f t="shared" si="135"/>
        <v>0.98984012417437228</v>
      </c>
      <c r="AK46" s="16">
        <f t="shared" si="135"/>
        <v>0.70414282885873691</v>
      </c>
      <c r="AL46" s="16">
        <f t="shared" si="135"/>
        <v>8.0803275442805619E-2</v>
      </c>
      <c r="AM46" s="16">
        <f t="shared" si="135"/>
        <v>-0.88017853607342156</v>
      </c>
      <c r="AN46" s="16">
        <f t="shared" si="135"/>
        <v>-1.8151878661973189</v>
      </c>
      <c r="AO46" s="16">
        <f t="shared" si="135"/>
        <v>-2.2826925312592663</v>
      </c>
      <c r="AP46" s="16">
        <f t="shared" si="135"/>
        <v>-2.4904723823979102</v>
      </c>
      <c r="AQ46" s="16">
        <f t="shared" si="135"/>
        <v>-2.6203347893595628</v>
      </c>
      <c r="AR46" s="16">
        <f t="shared" si="135"/>
        <v>-2.5164448637902415</v>
      </c>
      <c r="AS46" s="16">
        <f t="shared" si="135"/>
        <v>-2.2307475684746056</v>
      </c>
      <c r="AT46" s="16">
        <f t="shared" si="135"/>
        <v>-2.0229677173359617</v>
      </c>
      <c r="AU46" s="16">
        <f t="shared" si="135"/>
        <v>-1.7372704220203272</v>
      </c>
      <c r="AV46" s="16">
        <f t="shared" si="135"/>
        <v>-1.6333804964510048</v>
      </c>
      <c r="AW46" s="16">
        <f t="shared" si="135"/>
        <v>-1.295738238350709</v>
      </c>
      <c r="AX46" s="16">
        <f t="shared" si="135"/>
        <v>-1.2437932755660481</v>
      </c>
      <c r="AY46" s="16">
        <f t="shared" si="135"/>
        <v>-1.3476832011353701</v>
      </c>
      <c r="AZ46" s="16">
        <f t="shared" si="135"/>
        <v>-1.5035180894893525</v>
      </c>
      <c r="BA46" s="16">
        <f t="shared" si="135"/>
        <v>-0.93212349885808232</v>
      </c>
      <c r="BB46" s="16">
        <f t="shared" si="135"/>
        <v>-0.82823357328876079</v>
      </c>
      <c r="BC46" s="16">
        <f t="shared" si="135"/>
        <v>-0.49059131518846449</v>
      </c>
      <c r="BD46" s="16">
        <f t="shared" si="135"/>
        <v>-0.2828114640498206</v>
      </c>
      <c r="BE46" s="16">
        <f t="shared" si="135"/>
        <v>-0.43864635240380379</v>
      </c>
      <c r="BF46" s="16">
        <f t="shared" si="135"/>
        <v>-0.23086650126515981</v>
      </c>
      <c r="BG46" s="16">
        <f t="shared" si="135"/>
        <v>-0.20489401987282946</v>
      </c>
      <c r="BH46" s="16">
        <f t="shared" si="135"/>
        <v>2.8858312658144862E-2</v>
      </c>
      <c r="BI46" s="16">
        <f t="shared" si="135"/>
        <v>-7.5031612911177104E-2</v>
      </c>
      <c r="BJ46" s="16">
        <f t="shared" si="135"/>
        <v>2.8858312658144862E-2</v>
      </c>
      <c r="BK46" s="16">
        <f t="shared" si="135"/>
        <v>0.13274823822746684</v>
      </c>
      <c r="BL46" s="16">
        <f t="shared" si="135"/>
        <v>0.2626106451891192</v>
      </c>
      <c r="BM46" s="16">
        <f t="shared" si="135"/>
        <v>0.23663816379678879</v>
      </c>
      <c r="BN46" s="16">
        <f t="shared" si="135"/>
        <v>0.1587207196197972</v>
      </c>
      <c r="BO46" s="16">
        <f t="shared" ref="BO46:CI46" si="136">-(BO6-$CX$6)/$CZ$6</f>
        <v>0.10677575683513646</v>
      </c>
      <c r="BP46" s="16">
        <f t="shared" si="136"/>
        <v>0.23663816379678879</v>
      </c>
      <c r="BQ46" s="16">
        <f t="shared" si="136"/>
        <v>0.2626106451891192</v>
      </c>
      <c r="BR46" s="16">
        <f t="shared" si="136"/>
        <v>0.34052808936611029</v>
      </c>
      <c r="BS46" s="16">
        <f t="shared" si="136"/>
        <v>0.36650057075844117</v>
      </c>
      <c r="BT46" s="16">
        <f t="shared" si="136"/>
        <v>0.49636297772009347</v>
      </c>
      <c r="BU46" s="16">
        <f t="shared" si="136"/>
        <v>0.49636297772009347</v>
      </c>
      <c r="BV46" s="16">
        <f t="shared" si="136"/>
        <v>0.57428042189708461</v>
      </c>
      <c r="BW46" s="16">
        <f t="shared" si="136"/>
        <v>0.65219786607407626</v>
      </c>
      <c r="BX46" s="16">
        <f t="shared" si="136"/>
        <v>0.83400523582038932</v>
      </c>
      <c r="BY46" s="16">
        <f t="shared" si="136"/>
        <v>0.9378951613897113</v>
      </c>
      <c r="BZ46" s="16">
        <f t="shared" si="136"/>
        <v>0.91192267999738086</v>
      </c>
      <c r="CA46" s="16">
        <f t="shared" si="136"/>
        <v>0.96386764278204162</v>
      </c>
      <c r="CB46" s="16">
        <f t="shared" si="136"/>
        <v>1.145675012528355</v>
      </c>
      <c r="CC46" s="16">
        <f t="shared" si="136"/>
        <v>1.1976199753130159</v>
      </c>
      <c r="CD46" s="16">
        <f t="shared" si="136"/>
        <v>1.1716474939206856</v>
      </c>
      <c r="CE46" s="16">
        <f t="shared" si="136"/>
        <v>0.73011531025106757</v>
      </c>
      <c r="CF46" s="16">
        <f t="shared" si="136"/>
        <v>0.57428042189708461</v>
      </c>
      <c r="CG46" s="16">
        <f t="shared" si="136"/>
        <v>0.62622538468174582</v>
      </c>
      <c r="CH46" s="39">
        <f t="shared" si="136"/>
        <v>0.65219786607407626</v>
      </c>
      <c r="CI46" s="39">
        <f t="shared" si="136"/>
        <v>0.65219786607407626</v>
      </c>
      <c r="CJ46" s="39">
        <f t="shared" ref="CJ46:CO46" si="137">-(CJ6-$CX$6)/$CZ$6</f>
        <v>0.7560877916433979</v>
      </c>
      <c r="CK46" s="39">
        <f t="shared" si="137"/>
        <v>0.88595019860505031</v>
      </c>
      <c r="CL46" s="39">
        <f t="shared" si="137"/>
        <v>0.83400523582038932</v>
      </c>
      <c r="CM46" s="39">
        <f t="shared" si="137"/>
        <v>0.91192267999738086</v>
      </c>
      <c r="CN46" s="39">
        <f t="shared" si="137"/>
        <v>1.0677575683513636</v>
      </c>
      <c r="CO46" s="39">
        <f t="shared" si="137"/>
        <v>0.9378951613897113</v>
      </c>
      <c r="CP46" s="39">
        <f t="shared" ref="CP46:CQ46" si="138">-(CP6-$CX$6)/$CZ$6</f>
        <v>0.98984012417437228</v>
      </c>
      <c r="CQ46" s="39">
        <f t="shared" si="138"/>
        <v>1.1197025311360247</v>
      </c>
      <c r="CR46" s="67">
        <f t="shared" ref="CR46:CS46" si="139">-(CR6-$CX$6)/$CZ$6</f>
        <v>1.145675012528355</v>
      </c>
      <c r="CS46" s="67">
        <f t="shared" si="139"/>
        <v>1.0677575683513636</v>
      </c>
      <c r="CT46" s="67">
        <f t="shared" ref="CT46:CU46" si="140">-(CT6-$CX$6)/$CZ$6</f>
        <v>0.91192267999738086</v>
      </c>
      <c r="CU46" s="67">
        <f t="shared" si="140"/>
        <v>0.91192267999738086</v>
      </c>
      <c r="CV46" s="67">
        <f t="shared" ref="CV46:CW46" si="141">-(CV6-$CX$6)/$CZ$6</f>
        <v>0.98984012417437228</v>
      </c>
      <c r="CW46" s="67">
        <f t="shared" si="141"/>
        <v>1.0158126055667027</v>
      </c>
      <c r="CX46" s="16"/>
      <c r="CY46" s="38"/>
      <c r="CZ46" s="38"/>
      <c r="DA46" s="37"/>
    </row>
    <row r="47" spans="1:105" x14ac:dyDescent="0.25">
      <c r="A47" s="55" t="s">
        <v>121</v>
      </c>
      <c r="B47" s="54" t="s">
        <v>13</v>
      </c>
      <c r="C47" s="16">
        <f t="shared" ref="C47:AH47" si="142">(C7-$CX$7)/$CZ$7</f>
        <v>-1.6228186168382472</v>
      </c>
      <c r="D47" s="16">
        <f t="shared" si="142"/>
        <v>-1.6228186168382472</v>
      </c>
      <c r="E47" s="16">
        <f t="shared" si="142"/>
        <v>-1.6228186168382472</v>
      </c>
      <c r="F47" s="16">
        <f t="shared" si="142"/>
        <v>-1.6228186168382472</v>
      </c>
      <c r="G47" s="16">
        <f t="shared" si="142"/>
        <v>-1.4712126177186855</v>
      </c>
      <c r="H47" s="16">
        <f t="shared" si="142"/>
        <v>-1.4712126177186855</v>
      </c>
      <c r="I47" s="16">
        <f t="shared" si="142"/>
        <v>-1.4278966179702404</v>
      </c>
      <c r="J47" s="16">
        <f t="shared" si="142"/>
        <v>-1.4278966179702404</v>
      </c>
      <c r="K47" s="16">
        <f t="shared" si="142"/>
        <v>-1.492870617592909</v>
      </c>
      <c r="L47" s="16">
        <f t="shared" si="142"/>
        <v>-1.1463426196053401</v>
      </c>
      <c r="M47" s="16">
        <f t="shared" si="142"/>
        <v>-0.82147262149199485</v>
      </c>
      <c r="N47" s="16">
        <f t="shared" si="142"/>
        <v>-0.90810462098888656</v>
      </c>
      <c r="O47" s="16">
        <f t="shared" si="142"/>
        <v>-1.0813686199826718</v>
      </c>
      <c r="P47" s="16">
        <f t="shared" si="142"/>
        <v>-1.0380526202342251</v>
      </c>
      <c r="Q47" s="16">
        <f t="shared" si="142"/>
        <v>-0.69152462224665634</v>
      </c>
      <c r="R47" s="16">
        <f t="shared" si="142"/>
        <v>-0.99473662048577993</v>
      </c>
      <c r="S47" s="16">
        <f t="shared" si="142"/>
        <v>-0.97307862061155659</v>
      </c>
      <c r="T47" s="16">
        <f t="shared" si="142"/>
        <v>-0.90810462098888656</v>
      </c>
      <c r="U47" s="16">
        <f t="shared" si="142"/>
        <v>-0.75649862186932637</v>
      </c>
      <c r="V47" s="16">
        <f t="shared" si="142"/>
        <v>-0.82147262149199485</v>
      </c>
      <c r="W47" s="16">
        <f t="shared" si="142"/>
        <v>-0.99473662048577993</v>
      </c>
      <c r="X47" s="16">
        <f t="shared" si="142"/>
        <v>-0.66986662237243455</v>
      </c>
      <c r="Y47" s="16">
        <f t="shared" si="142"/>
        <v>-0.53991862312709604</v>
      </c>
      <c r="Z47" s="16">
        <f t="shared" si="142"/>
        <v>-0.40997062388175765</v>
      </c>
      <c r="AA47" s="16">
        <f t="shared" si="142"/>
        <v>-0.25836462476219585</v>
      </c>
      <c r="AB47" s="16">
        <f t="shared" si="142"/>
        <v>6.6505373351149533E-2</v>
      </c>
      <c r="AC47" s="16">
        <f t="shared" si="142"/>
        <v>0.58629737033250184</v>
      </c>
      <c r="AD47" s="16">
        <f t="shared" si="142"/>
        <v>0.26142737221915646</v>
      </c>
      <c r="AE47" s="16">
        <f t="shared" si="142"/>
        <v>0.10982137309959467</v>
      </c>
      <c r="AF47" s="16">
        <f t="shared" si="142"/>
        <v>0.49966537083561002</v>
      </c>
      <c r="AG47" s="16">
        <f t="shared" si="142"/>
        <v>0.88950936857162388</v>
      </c>
      <c r="AH47" s="16">
        <f t="shared" si="142"/>
        <v>0.88950936857162388</v>
      </c>
      <c r="AI47" s="16">
        <f t="shared" ref="AI47:BN47" si="143">(AI7-$CX$7)/$CZ$7</f>
        <v>0.73790336945206203</v>
      </c>
      <c r="AJ47" s="16">
        <f t="shared" si="143"/>
        <v>0.91116736844584723</v>
      </c>
      <c r="AK47" s="16">
        <f t="shared" si="143"/>
        <v>0.75956136932628537</v>
      </c>
      <c r="AL47" s="16">
        <f t="shared" si="143"/>
        <v>0.26142737221915646</v>
      </c>
      <c r="AM47" s="16">
        <f t="shared" si="143"/>
        <v>-0.23670662488797406</v>
      </c>
      <c r="AN47" s="16">
        <f t="shared" si="143"/>
        <v>-0.7998146216177715</v>
      </c>
      <c r="AO47" s="16">
        <f t="shared" si="143"/>
        <v>-1.3845806182217937</v>
      </c>
      <c r="AP47" s="16">
        <f t="shared" si="143"/>
        <v>-1.601160616964024</v>
      </c>
      <c r="AQ47" s="16">
        <f t="shared" si="143"/>
        <v>-1.7527666160835857</v>
      </c>
      <c r="AR47" s="16">
        <f t="shared" si="143"/>
        <v>-1.601160616964024</v>
      </c>
      <c r="AS47" s="16">
        <f t="shared" si="143"/>
        <v>-1.2546326189764554</v>
      </c>
      <c r="AT47" s="16">
        <f t="shared" si="143"/>
        <v>-1.341264618473347</v>
      </c>
      <c r="AU47" s="16">
        <f t="shared" si="143"/>
        <v>-1.4062386180960171</v>
      </c>
      <c r="AV47" s="16">
        <f t="shared" si="143"/>
        <v>-1.103026619856895</v>
      </c>
      <c r="AW47" s="16">
        <f t="shared" si="143"/>
        <v>-0.86478862124044142</v>
      </c>
      <c r="AX47" s="16">
        <f t="shared" si="143"/>
        <v>-0.84313062136621808</v>
      </c>
      <c r="AY47" s="16">
        <f t="shared" si="143"/>
        <v>-0.97307862061155659</v>
      </c>
      <c r="AZ47" s="16">
        <f t="shared" si="143"/>
        <v>-0.71318262212087968</v>
      </c>
      <c r="BA47" s="16">
        <f t="shared" si="143"/>
        <v>-0.32333862438486582</v>
      </c>
      <c r="BB47" s="16">
        <f t="shared" si="143"/>
        <v>-0.36665462413331096</v>
      </c>
      <c r="BC47" s="16">
        <f t="shared" si="143"/>
        <v>-0.34499662425908917</v>
      </c>
      <c r="BD47" s="16">
        <f t="shared" si="143"/>
        <v>-0.21504862501375072</v>
      </c>
      <c r="BE47" s="16">
        <f t="shared" si="143"/>
        <v>2.3189373602702869E-2</v>
      </c>
      <c r="BF47" s="16">
        <f t="shared" si="143"/>
        <v>-6.344262589418892E-2</v>
      </c>
      <c r="BG47" s="16">
        <f t="shared" si="143"/>
        <v>-6.344262589418892E-2</v>
      </c>
      <c r="BH47" s="16">
        <f t="shared" si="143"/>
        <v>8.8163373225371322E-2</v>
      </c>
      <c r="BI47" s="16">
        <f t="shared" si="143"/>
        <v>8.8163373225371322E-2</v>
      </c>
      <c r="BJ47" s="16">
        <f t="shared" si="143"/>
        <v>8.8163373225371322E-2</v>
      </c>
      <c r="BK47" s="16">
        <f t="shared" si="143"/>
        <v>0.17479537272226467</v>
      </c>
      <c r="BL47" s="16">
        <f t="shared" si="143"/>
        <v>0.43469137121294005</v>
      </c>
      <c r="BM47" s="16">
        <f t="shared" si="143"/>
        <v>0.54298137058405516</v>
      </c>
      <c r="BN47" s="16">
        <f t="shared" si="143"/>
        <v>0.54298137058405516</v>
      </c>
      <c r="BO47" s="16">
        <f t="shared" ref="BO47:CG47" si="144">(BO7-$CX$7)/$CZ$7</f>
        <v>0.45634937108716339</v>
      </c>
      <c r="BP47" s="16">
        <f t="shared" si="144"/>
        <v>0.62961337008094698</v>
      </c>
      <c r="BQ47" s="16">
        <f t="shared" si="144"/>
        <v>0.62961337008094698</v>
      </c>
      <c r="BR47" s="16">
        <f t="shared" si="144"/>
        <v>0.60795537020672519</v>
      </c>
      <c r="BS47" s="16">
        <f t="shared" si="144"/>
        <v>0.58629737033250184</v>
      </c>
      <c r="BT47" s="16">
        <f t="shared" si="144"/>
        <v>0.80287736907473206</v>
      </c>
      <c r="BU47" s="16">
        <f t="shared" si="144"/>
        <v>1.0194573678169623</v>
      </c>
      <c r="BV47" s="16">
        <f t="shared" si="144"/>
        <v>1.0411153676911857</v>
      </c>
      <c r="BW47" s="16">
        <f t="shared" si="144"/>
        <v>0.99779936794273905</v>
      </c>
      <c r="BX47" s="16">
        <f t="shared" si="144"/>
        <v>1.1927213668107475</v>
      </c>
      <c r="BY47" s="16">
        <f t="shared" si="144"/>
        <v>1.3876433656787528</v>
      </c>
      <c r="BZ47" s="16">
        <f t="shared" si="144"/>
        <v>1.2576953664334158</v>
      </c>
      <c r="CA47" s="16">
        <f t="shared" si="144"/>
        <v>1.1927213668107475</v>
      </c>
      <c r="CB47" s="16">
        <f t="shared" si="144"/>
        <v>1.2576953664334158</v>
      </c>
      <c r="CC47" s="16">
        <f t="shared" si="144"/>
        <v>1.4526173653014214</v>
      </c>
      <c r="CD47" s="16">
        <f t="shared" si="144"/>
        <v>1.4093013655529778</v>
      </c>
      <c r="CE47" s="16">
        <f t="shared" si="144"/>
        <v>1.2576953664334158</v>
      </c>
      <c r="CF47" s="16">
        <f t="shared" si="144"/>
        <v>1.127747367188076</v>
      </c>
      <c r="CG47" s="16">
        <f t="shared" si="144"/>
        <v>1.1710633669365227</v>
      </c>
      <c r="CH47" s="39">
        <f t="shared" ref="CH47:CM47" si="145">(CH7-$CX$7)/$CZ$7</f>
        <v>1.0627733675654074</v>
      </c>
      <c r="CI47" s="39">
        <f t="shared" si="145"/>
        <v>0.58629737033250184</v>
      </c>
      <c r="CJ47" s="39">
        <f t="shared" si="145"/>
        <v>0.73790336945206203</v>
      </c>
      <c r="CK47" s="39">
        <f t="shared" si="145"/>
        <v>0.99779936794273905</v>
      </c>
      <c r="CL47" s="39">
        <f t="shared" si="145"/>
        <v>0.8245353689489554</v>
      </c>
      <c r="CM47" s="39">
        <f t="shared" si="145"/>
        <v>0.93282536832007057</v>
      </c>
      <c r="CN47" s="39">
        <f t="shared" ref="CN47:CO47" si="146">(CN7-$CX$7)/$CZ$7</f>
        <v>1.1060893673138541</v>
      </c>
      <c r="CO47" s="39">
        <f t="shared" si="146"/>
        <v>1.2360373665591911</v>
      </c>
      <c r="CP47" s="39">
        <f t="shared" ref="CP47:CQ47" si="147">(CP7-$CX$7)/$CZ$7</f>
        <v>1.1060893673138541</v>
      </c>
      <c r="CQ47" s="39">
        <f t="shared" si="147"/>
        <v>1.0411153676911857</v>
      </c>
      <c r="CR47" s="67">
        <f t="shared" ref="CR47:CS47" si="148">(CR7-$CX$7)/$CZ$7</f>
        <v>1.1927213668107475</v>
      </c>
      <c r="CS47" s="67">
        <f t="shared" si="148"/>
        <v>1.2576953664334158</v>
      </c>
      <c r="CT47" s="67">
        <f t="shared" ref="CT47:CU47" si="149">(CT7-$CX$7)/$CZ$7</f>
        <v>1.1060893673138541</v>
      </c>
      <c r="CU47" s="67">
        <f t="shared" si="149"/>
        <v>1.1060893673138541</v>
      </c>
      <c r="CV47" s="67">
        <f t="shared" ref="CV47:CW47" si="150">(CV7-$CX$7)/$CZ$7</f>
        <v>1.1710633669365227</v>
      </c>
      <c r="CW47" s="67">
        <f t="shared" si="150"/>
        <v>1.1494053670623008</v>
      </c>
      <c r="CX47" s="16"/>
      <c r="CY47" s="38"/>
      <c r="CZ47" s="38"/>
    </row>
    <row r="48" spans="1:105" x14ac:dyDescent="0.25">
      <c r="A48" s="55" t="s">
        <v>122</v>
      </c>
      <c r="B48" s="54" t="s">
        <v>14</v>
      </c>
      <c r="W48" s="16">
        <f t="shared" ref="W48:BB48" si="151">(W8-$CX$8)/$CZ$8</f>
        <v>-0.9292844541422175</v>
      </c>
      <c r="X48" s="16">
        <f t="shared" si="151"/>
        <v>-0.77860137951686437</v>
      </c>
      <c r="Y48" s="16">
        <f t="shared" si="151"/>
        <v>-0.66674461859865752</v>
      </c>
      <c r="Z48" s="16">
        <f t="shared" si="151"/>
        <v>-0.60326667714094229</v>
      </c>
      <c r="AA48" s="16">
        <f t="shared" si="151"/>
        <v>7.3233277059639845E-3</v>
      </c>
      <c r="AB48" s="16">
        <f t="shared" si="151"/>
        <v>0.17865214057241863</v>
      </c>
      <c r="AC48" s="16">
        <f t="shared" si="151"/>
        <v>0.56830193170485011</v>
      </c>
      <c r="AD48" s="16">
        <f t="shared" si="151"/>
        <v>0.51792016748962466</v>
      </c>
      <c r="AE48" s="16">
        <f t="shared" si="151"/>
        <v>0.73100267485860559</v>
      </c>
      <c r="AF48" s="16">
        <f t="shared" si="151"/>
        <v>0.67260913162444524</v>
      </c>
      <c r="AG48" s="16">
        <f t="shared" si="151"/>
        <v>0.57169153052055333</v>
      </c>
      <c r="AH48" s="16">
        <f t="shared" si="151"/>
        <v>-4.1055491754527704E-2</v>
      </c>
      <c r="AI48" s="16">
        <f t="shared" si="151"/>
        <v>0.59526464955703495</v>
      </c>
      <c r="AJ48" s="16">
        <f t="shared" si="151"/>
        <v>0.19051573642737996</v>
      </c>
      <c r="AK48" s="16">
        <f t="shared" si="151"/>
        <v>-0.52422739566568033</v>
      </c>
      <c r="AL48" s="16">
        <f t="shared" si="151"/>
        <v>-0.87073683823461612</v>
      </c>
      <c r="AM48" s="16">
        <f t="shared" si="151"/>
        <v>-1.2149351907019359</v>
      </c>
      <c r="AN48" s="16">
        <f t="shared" si="151"/>
        <v>-1.433872459661677</v>
      </c>
      <c r="AO48" s="16">
        <f t="shared" si="151"/>
        <v>-1.6119804701595382</v>
      </c>
      <c r="AP48" s="16">
        <f t="shared" si="151"/>
        <v>-1.7435585332782002</v>
      </c>
      <c r="AQ48" s="16">
        <f t="shared" si="151"/>
        <v>-1.7169039607728975</v>
      </c>
      <c r="AR48" s="16">
        <f t="shared" si="151"/>
        <v>-1.6508067838666842</v>
      </c>
      <c r="AS48" s="16">
        <f t="shared" si="151"/>
        <v>-1.5119873050962926</v>
      </c>
      <c r="AT48" s="16">
        <f t="shared" si="151"/>
        <v>-1.5204613021355506</v>
      </c>
      <c r="AU48" s="16">
        <f t="shared" si="151"/>
        <v>-0.99584384906875378</v>
      </c>
      <c r="AV48" s="16">
        <f t="shared" si="151"/>
        <v>-1.004471918781453</v>
      </c>
      <c r="AW48" s="16">
        <f t="shared" si="151"/>
        <v>-1.0942962873975888</v>
      </c>
      <c r="AX48" s="16">
        <f t="shared" si="151"/>
        <v>-1.198449414643743</v>
      </c>
      <c r="AY48" s="16">
        <f t="shared" si="151"/>
        <v>-0.80772111479722408</v>
      </c>
      <c r="AZ48" s="16">
        <f t="shared" si="151"/>
        <v>-0.86519022199073803</v>
      </c>
      <c r="BA48" s="16">
        <f t="shared" si="151"/>
        <v>-0.94238063138470729</v>
      </c>
      <c r="BB48" s="16">
        <f t="shared" si="151"/>
        <v>-0.90524911708541267</v>
      </c>
      <c r="BC48" s="16">
        <f t="shared" ref="BC48:CG48" si="152">(BC8-$CX$8)/$CZ$8</f>
        <v>-0.32886324574242093</v>
      </c>
      <c r="BD48" s="16">
        <f t="shared" si="152"/>
        <v>-0.48216555581627202</v>
      </c>
      <c r="BE48" s="16">
        <f t="shared" si="152"/>
        <v>-0.59926078763147483</v>
      </c>
      <c r="BF48" s="16">
        <f t="shared" si="152"/>
        <v>-0.78645908586235824</v>
      </c>
      <c r="BG48" s="16">
        <f t="shared" si="152"/>
        <v>-0.41683874227726408</v>
      </c>
      <c r="BH48" s="16">
        <f t="shared" si="152"/>
        <v>-0.5963334068360947</v>
      </c>
      <c r="BI48" s="16">
        <f t="shared" si="152"/>
        <v>-0.87720789051914039</v>
      </c>
      <c r="BJ48" s="16">
        <f t="shared" si="152"/>
        <v>-1.0500774301200055</v>
      </c>
      <c r="BK48" s="16">
        <f t="shared" si="152"/>
        <v>-0.5380939362753755</v>
      </c>
      <c r="BL48" s="16">
        <f t="shared" si="152"/>
        <v>-0.44195258804815629</v>
      </c>
      <c r="BM48" s="16">
        <f t="shared" si="152"/>
        <v>-0.66982607206747857</v>
      </c>
      <c r="BN48" s="16">
        <f t="shared" si="152"/>
        <v>-0.75210087968500272</v>
      </c>
      <c r="BO48" s="16">
        <f t="shared" si="152"/>
        <v>-0.50404387544490203</v>
      </c>
      <c r="BP48" s="16">
        <f t="shared" si="152"/>
        <v>-0.28387402509763249</v>
      </c>
      <c r="BQ48" s="16">
        <f t="shared" si="152"/>
        <v>-0.44164444270127418</v>
      </c>
      <c r="BR48" s="16">
        <f t="shared" si="152"/>
        <v>-0.40790252721768283</v>
      </c>
      <c r="BS48" s="16">
        <f t="shared" si="152"/>
        <v>-0.13981607543024482</v>
      </c>
      <c r="BT48" s="16">
        <f t="shared" si="152"/>
        <v>-5.9236067220572355E-2</v>
      </c>
      <c r="BU48" s="16">
        <f t="shared" si="152"/>
        <v>8.4051519079610046E-2</v>
      </c>
      <c r="BV48" s="16">
        <f t="shared" si="152"/>
        <v>7.419086797938243E-2</v>
      </c>
      <c r="BW48" s="16">
        <f t="shared" si="152"/>
        <v>0.78369552917544683</v>
      </c>
      <c r="BX48" s="16">
        <f t="shared" si="152"/>
        <v>1.1624061604935634</v>
      </c>
      <c r="BY48" s="16">
        <f t="shared" si="152"/>
        <v>0.8656621914460888</v>
      </c>
      <c r="BZ48" s="16">
        <f t="shared" si="152"/>
        <v>0.65442855615840057</v>
      </c>
      <c r="CA48" s="16">
        <f t="shared" si="152"/>
        <v>1.7921011768471606</v>
      </c>
      <c r="CB48" s="16">
        <f t="shared" si="152"/>
        <v>2.0603417013080398</v>
      </c>
      <c r="CC48" s="16">
        <f t="shared" si="152"/>
        <v>1.8617420252425181</v>
      </c>
      <c r="CD48" s="16">
        <f t="shared" si="152"/>
        <v>1.6916457937635918</v>
      </c>
      <c r="CE48" s="16">
        <f t="shared" si="152"/>
        <v>0.27155796265737558</v>
      </c>
      <c r="CF48" s="16">
        <f t="shared" si="152"/>
        <v>0.61005562620737641</v>
      </c>
      <c r="CG48" s="16">
        <f t="shared" si="152"/>
        <v>0.58478770776304312</v>
      </c>
      <c r="CH48" s="16">
        <f t="shared" ref="CH48:CM48" si="153">(CH8-$CX$8)/$CZ$8</f>
        <v>2.3655031090715956E-2</v>
      </c>
      <c r="CI48" s="16">
        <f t="shared" si="153"/>
        <v>0.70065035819071753</v>
      </c>
      <c r="CJ48" s="16">
        <f t="shared" si="153"/>
        <v>1.3226417408722619</v>
      </c>
      <c r="CK48" s="16">
        <f t="shared" si="153"/>
        <v>0.99939727199292572</v>
      </c>
      <c r="CL48" s="16">
        <f t="shared" si="153"/>
        <v>1.5061422949405601</v>
      </c>
      <c r="CM48" s="16">
        <f t="shared" si="153"/>
        <v>1.7518882090790449</v>
      </c>
      <c r="CN48" s="16">
        <f t="shared" ref="CN48:CO48" si="154">(CN8-$CX$8)/$CZ$8</f>
        <v>1.4385043912999362</v>
      </c>
      <c r="CO48" s="16">
        <f t="shared" si="154"/>
        <v>1.3816515748001865</v>
      </c>
      <c r="CP48" s="16">
        <f t="shared" ref="CP48:CQ48" si="155">(CP8-$CX$8)/$CZ$8</f>
        <v>0.83392322071723124</v>
      </c>
      <c r="CQ48" s="16">
        <f t="shared" si="155"/>
        <v>1.0556337977989112</v>
      </c>
      <c r="CR48" s="68">
        <f t="shared" ref="CR48:CS48" si="156">(CR8-$CX$8)/$CZ$8</f>
        <v>1.2583934360473414</v>
      </c>
      <c r="CS48" s="68">
        <f t="shared" si="156"/>
        <v>1.2941382962856665</v>
      </c>
      <c r="CT48" s="68">
        <f t="shared" ref="CT48:CU48" si="157">(CT8-$CX$8)/$CZ$8</f>
        <v>0.83176620328905648</v>
      </c>
      <c r="CU48" s="68">
        <f t="shared" si="157"/>
        <v>1.1462285297822523</v>
      </c>
      <c r="CV48" s="68">
        <f t="shared" ref="CV48:CW48" si="158">(CV8-$CX$8)/$CZ$8</f>
        <v>1.0423835478829804</v>
      </c>
      <c r="CW48" s="68">
        <f t="shared" si="158"/>
        <v>0.89077603721698106</v>
      </c>
      <c r="CX48" s="1"/>
      <c r="CY48" s="38"/>
      <c r="CZ48" s="38"/>
    </row>
    <row r="49" spans="1:104" x14ac:dyDescent="0.25">
      <c r="A49" s="55" t="s">
        <v>123</v>
      </c>
      <c r="B49" s="54" t="s">
        <v>15</v>
      </c>
      <c r="C49" s="16">
        <f t="shared" ref="C49:AH49" si="159">(C9-$CX$9)/$CZ$9</f>
        <v>-1.7823872392491884</v>
      </c>
      <c r="D49" s="16">
        <f t="shared" si="159"/>
        <v>-2.1300502018847305</v>
      </c>
      <c r="E49" s="16">
        <f t="shared" si="159"/>
        <v>-2.0779007574893984</v>
      </c>
      <c r="F49" s="16">
        <f t="shared" si="159"/>
        <v>-2.0779007574893984</v>
      </c>
      <c r="G49" s="16">
        <f t="shared" si="159"/>
        <v>-3.2078053860549103</v>
      </c>
      <c r="H49" s="16">
        <f t="shared" si="159"/>
        <v>-0.7046320550790075</v>
      </c>
      <c r="I49" s="16">
        <f t="shared" si="159"/>
        <v>-0.44388483310235094</v>
      </c>
      <c r="J49" s="16">
        <f t="shared" si="159"/>
        <v>-0.79154779573789302</v>
      </c>
      <c r="K49" s="16">
        <f t="shared" si="159"/>
        <v>-0.21790390738924906</v>
      </c>
      <c r="L49" s="16">
        <f t="shared" si="159"/>
        <v>-0.18313761112569435</v>
      </c>
      <c r="M49" s="16">
        <f t="shared" si="159"/>
        <v>-9.6221870466808843E-2</v>
      </c>
      <c r="N49" s="16">
        <f t="shared" si="159"/>
        <v>0.26882424030050933</v>
      </c>
      <c r="O49" s="16">
        <f t="shared" si="159"/>
        <v>-0.20052075925747048</v>
      </c>
      <c r="P49" s="16">
        <f t="shared" si="159"/>
        <v>-0.35696909244346542</v>
      </c>
      <c r="Q49" s="16">
        <f t="shared" si="159"/>
        <v>-0.66986575881545274</v>
      </c>
      <c r="R49" s="16">
        <f t="shared" si="159"/>
        <v>0.33835683282761875</v>
      </c>
      <c r="S49" s="16">
        <f t="shared" si="159"/>
        <v>0.26882424030050933</v>
      </c>
      <c r="T49" s="16">
        <f t="shared" si="159"/>
        <v>0.49480516601361368</v>
      </c>
      <c r="U49" s="16">
        <f t="shared" si="159"/>
        <v>0.33835683282761875</v>
      </c>
      <c r="V49" s="16">
        <f t="shared" si="159"/>
        <v>2.5460166455631386E-2</v>
      </c>
      <c r="W49" s="16">
        <f t="shared" si="159"/>
        <v>-9.3061298079233166E-3</v>
      </c>
      <c r="X49" s="16">
        <f t="shared" si="159"/>
        <v>0.46003886975005898</v>
      </c>
      <c r="Y49" s="16">
        <f t="shared" si="159"/>
        <v>0.92938386930804129</v>
      </c>
      <c r="Z49" s="16">
        <f t="shared" si="159"/>
        <v>0.16452535150984773</v>
      </c>
      <c r="AA49" s="16">
        <f t="shared" si="159"/>
        <v>0.63387035106783007</v>
      </c>
      <c r="AB49" s="16">
        <f t="shared" si="159"/>
        <v>0.49480516601361368</v>
      </c>
      <c r="AC49" s="16">
        <f t="shared" si="159"/>
        <v>0.1471422033780716</v>
      </c>
      <c r="AD49" s="16">
        <f t="shared" si="159"/>
        <v>0.56433775854072066</v>
      </c>
      <c r="AE49" s="16">
        <f t="shared" si="159"/>
        <v>0.21667479590517855</v>
      </c>
      <c r="AF49" s="16">
        <f t="shared" si="159"/>
        <v>0.61648720293605141</v>
      </c>
      <c r="AG49" s="16">
        <f t="shared" si="159"/>
        <v>2.5460166455631386E-2</v>
      </c>
      <c r="AH49" s="16">
        <f t="shared" si="159"/>
        <v>0.39050627722294956</v>
      </c>
      <c r="AI49" s="16">
        <f t="shared" ref="AI49:BN49" si="160">(AI9-$CX$9)/$CZ$9</f>
        <v>-9.3061298079233166E-3</v>
      </c>
      <c r="AJ49" s="16">
        <f t="shared" si="160"/>
        <v>-0.60033316628834588</v>
      </c>
      <c r="AK49" s="16">
        <f t="shared" si="160"/>
        <v>-0.77416464760611692</v>
      </c>
      <c r="AL49" s="16">
        <f t="shared" si="160"/>
        <v>-1.2261264990323206</v>
      </c>
      <c r="AM49" s="16">
        <f t="shared" si="160"/>
        <v>-2.3212648313342776</v>
      </c>
      <c r="AN49" s="16">
        <f t="shared" si="160"/>
        <v>-3.0513570528689167</v>
      </c>
      <c r="AO49" s="16">
        <f t="shared" si="160"/>
        <v>-2.9470581640782538</v>
      </c>
      <c r="AP49" s="16">
        <f t="shared" si="160"/>
        <v>-2.842759275287591</v>
      </c>
      <c r="AQ49" s="16">
        <f t="shared" si="160"/>
        <v>-1.9562187205669594</v>
      </c>
      <c r="AR49" s="16">
        <f t="shared" si="160"/>
        <v>-1.5911726097996399</v>
      </c>
      <c r="AS49" s="16">
        <f t="shared" si="160"/>
        <v>-0.87846353639677854</v>
      </c>
      <c r="AT49" s="16">
        <f t="shared" si="160"/>
        <v>-0.66986575881545274</v>
      </c>
      <c r="AU49" s="16">
        <f t="shared" si="160"/>
        <v>-0.7046320550790075</v>
      </c>
      <c r="AV49" s="16">
        <f t="shared" si="160"/>
        <v>-0.84369724013322378</v>
      </c>
      <c r="AW49" s="16">
        <f t="shared" si="160"/>
        <v>-0.21790390738924906</v>
      </c>
      <c r="AX49" s="16">
        <f t="shared" si="160"/>
        <v>-0.18313761112569435</v>
      </c>
      <c r="AY49" s="16">
        <f t="shared" si="160"/>
        <v>-0.14837131486213964</v>
      </c>
      <c r="AZ49" s="16">
        <f t="shared" si="160"/>
        <v>6.0226462719186087E-2</v>
      </c>
      <c r="BA49" s="16">
        <f t="shared" si="160"/>
        <v>0.35573998095939485</v>
      </c>
      <c r="BB49" s="16">
        <f t="shared" si="160"/>
        <v>0.28620738843228793</v>
      </c>
      <c r="BC49" s="16">
        <f t="shared" si="160"/>
        <v>0.32097368469584264</v>
      </c>
      <c r="BD49" s="16">
        <f t="shared" si="160"/>
        <v>0.21667479590517855</v>
      </c>
      <c r="BE49" s="16">
        <f t="shared" si="160"/>
        <v>0.47742201788183508</v>
      </c>
      <c r="BF49" s="16">
        <f t="shared" si="160"/>
        <v>0.39050627722294956</v>
      </c>
      <c r="BG49" s="16">
        <f t="shared" si="160"/>
        <v>0.35573998095939485</v>
      </c>
      <c r="BH49" s="16">
        <f t="shared" si="160"/>
        <v>0.23405794403695712</v>
      </c>
      <c r="BI49" s="16">
        <f t="shared" si="160"/>
        <v>0.39050627722294956</v>
      </c>
      <c r="BJ49" s="16">
        <f t="shared" si="160"/>
        <v>0.61648720293605141</v>
      </c>
      <c r="BK49" s="16">
        <f t="shared" si="160"/>
        <v>0.16452535150984773</v>
      </c>
      <c r="BL49" s="16">
        <f t="shared" si="160"/>
        <v>0.23405794403695712</v>
      </c>
      <c r="BM49" s="16">
        <f t="shared" si="160"/>
        <v>0.32097368469584264</v>
      </c>
      <c r="BN49" s="16">
        <f t="shared" si="160"/>
        <v>0.26882424030050933</v>
      </c>
      <c r="BO49" s="16">
        <f t="shared" ref="BO49:CG49" si="161">(BO9-$CX$9)/$CZ$9</f>
        <v>0.35573998095939485</v>
      </c>
      <c r="BP49" s="16">
        <f t="shared" si="161"/>
        <v>0.42527257348650427</v>
      </c>
      <c r="BQ49" s="16">
        <f t="shared" si="161"/>
        <v>0.33835683282761875</v>
      </c>
      <c r="BR49" s="16">
        <f t="shared" si="161"/>
        <v>0.63387035106783007</v>
      </c>
      <c r="BS49" s="16">
        <f t="shared" si="161"/>
        <v>0.7381692398584917</v>
      </c>
      <c r="BT49" s="16">
        <f t="shared" si="161"/>
        <v>0.7381692398584917</v>
      </c>
      <c r="BU49" s="16">
        <f t="shared" si="161"/>
        <v>0.7381692398584917</v>
      </c>
      <c r="BV49" s="16">
        <f t="shared" si="161"/>
        <v>0.77293553612204635</v>
      </c>
      <c r="BW49" s="16">
        <f t="shared" si="161"/>
        <v>1.0162996099669268</v>
      </c>
      <c r="BX49" s="16">
        <f t="shared" si="161"/>
        <v>1.051065906230479</v>
      </c>
      <c r="BY49" s="16">
        <f t="shared" si="161"/>
        <v>1.2596636838118047</v>
      </c>
      <c r="BZ49" s="16">
        <f t="shared" si="161"/>
        <v>0.99891646183514826</v>
      </c>
      <c r="CA49" s="16">
        <f t="shared" si="161"/>
        <v>1.2422805356800286</v>
      </c>
      <c r="CB49" s="16">
        <f t="shared" si="161"/>
        <v>1.1901310912846979</v>
      </c>
      <c r="CC49" s="16">
        <f t="shared" si="161"/>
        <v>0.98153331370337216</v>
      </c>
      <c r="CD49" s="16">
        <f t="shared" si="161"/>
        <v>0.87723442491270798</v>
      </c>
      <c r="CE49" s="16">
        <f t="shared" si="161"/>
        <v>0.87723442491270798</v>
      </c>
      <c r="CF49" s="16">
        <f t="shared" si="161"/>
        <v>-0.23528705552102516</v>
      </c>
      <c r="CG49" s="16">
        <f t="shared" si="161"/>
        <v>0.19929164777340241</v>
      </c>
      <c r="CH49" s="16">
        <f t="shared" ref="CH49:CM49" si="162">(CH9-$CX$9)/$CZ$9</f>
        <v>0.52957146227716589</v>
      </c>
      <c r="CI49" s="16">
        <f t="shared" si="162"/>
        <v>0.7381692398584917</v>
      </c>
      <c r="CJ49" s="16">
        <f t="shared" si="162"/>
        <v>0.79031868425382246</v>
      </c>
      <c r="CK49" s="16">
        <f t="shared" si="162"/>
        <v>0.92938386930804129</v>
      </c>
      <c r="CL49" s="16">
        <f t="shared" si="162"/>
        <v>1.1553647950211432</v>
      </c>
      <c r="CM49" s="16">
        <f t="shared" si="162"/>
        <v>0.9641501655715935</v>
      </c>
      <c r="CN49" s="16">
        <f t="shared" ref="CN49:CO49" si="163">(CN9-$CX$9)/$CZ$9</f>
        <v>0.94676701743981739</v>
      </c>
      <c r="CO49" s="16">
        <f t="shared" si="163"/>
        <v>0.98153331370337216</v>
      </c>
      <c r="CP49" s="16">
        <f t="shared" ref="CP49:CQ49" si="164">(CP9-$CX$9)/$CZ$9</f>
        <v>0.56433775854072066</v>
      </c>
      <c r="CQ49" s="16">
        <f t="shared" si="164"/>
        <v>0.46003886975005898</v>
      </c>
      <c r="CR49" s="68">
        <f t="shared" ref="CR49:CS49" si="165">(CR9-$CX$9)/$CZ$9</f>
        <v>0.63387035106783007</v>
      </c>
      <c r="CS49" s="68">
        <f t="shared" si="165"/>
        <v>0.46003886975005898</v>
      </c>
      <c r="CT49" s="68">
        <f t="shared" ref="CT49:CU49" si="166">(CT9-$CX$9)/$CZ$9</f>
        <v>0.39050627722294956</v>
      </c>
      <c r="CU49" s="68">
        <f t="shared" si="166"/>
        <v>0.23405794403695712</v>
      </c>
      <c r="CV49" s="68">
        <f t="shared" ref="CV49:CW49" si="167">(CV9-$CX$9)/$CZ$9</f>
        <v>0.51218831414538979</v>
      </c>
      <c r="CW49" s="68">
        <f t="shared" si="167"/>
        <v>0.35573998095939485</v>
      </c>
      <c r="CX49" s="40"/>
      <c r="CY49" s="38"/>
      <c r="CZ49" s="38"/>
    </row>
    <row r="50" spans="1:104" ht="15" customHeight="1" x14ac:dyDescent="0.25">
      <c r="A50" s="55" t="s">
        <v>138</v>
      </c>
      <c r="B50" s="54" t="s">
        <v>16</v>
      </c>
      <c r="G50" s="16">
        <f t="shared" ref="G50:AL50" si="168">-(G10-$CX$10)/$CZ$10</f>
        <v>-1.9268339859030934</v>
      </c>
      <c r="H50" s="16">
        <f t="shared" si="168"/>
        <v>-1.6973003755946725</v>
      </c>
      <c r="I50" s="16">
        <f t="shared" si="168"/>
        <v>-0.77916593436098891</v>
      </c>
      <c r="J50" s="16">
        <f t="shared" si="168"/>
        <v>-0.89393273951519936</v>
      </c>
      <c r="K50" s="16">
        <f t="shared" si="168"/>
        <v>-0.76003813350195371</v>
      </c>
      <c r="L50" s="16">
        <f t="shared" si="168"/>
        <v>-0.26271531116704189</v>
      </c>
      <c r="M50" s="16">
        <f t="shared" si="168"/>
        <v>0.5789079266305015</v>
      </c>
      <c r="N50" s="16">
        <f t="shared" si="168"/>
        <v>0.34937431632208038</v>
      </c>
      <c r="O50" s="16">
        <f t="shared" si="168"/>
        <v>-0.14794850601283144</v>
      </c>
      <c r="P50" s="16">
        <f t="shared" si="168"/>
        <v>-0.54963232405256801</v>
      </c>
      <c r="Q50" s="16">
        <f t="shared" si="168"/>
        <v>0.31111871460401036</v>
      </c>
      <c r="R50" s="16">
        <f t="shared" si="168"/>
        <v>0.48326892233532603</v>
      </c>
      <c r="S50" s="16">
        <f t="shared" si="168"/>
        <v>-0.24358751030800666</v>
      </c>
      <c r="T50" s="16">
        <f t="shared" si="168"/>
        <v>2.4201701718484233E-2</v>
      </c>
      <c r="U50" s="16">
        <f t="shared" si="168"/>
        <v>0.69367473178471195</v>
      </c>
      <c r="V50" s="16">
        <f t="shared" si="168"/>
        <v>0.80844153693892229</v>
      </c>
      <c r="W50" s="16">
        <f t="shared" si="168"/>
        <v>0.34937431632208038</v>
      </c>
      <c r="X50" s="16">
        <f t="shared" si="168"/>
        <v>0.69367473178471195</v>
      </c>
      <c r="Y50" s="16">
        <f t="shared" si="168"/>
        <v>1.3248921601328694</v>
      </c>
      <c r="Z50" s="16">
        <f t="shared" si="168"/>
        <v>1.55442577044129</v>
      </c>
      <c r="AA50" s="16">
        <f t="shared" si="168"/>
        <v>1.248380956696729</v>
      </c>
      <c r="AB50" s="16">
        <f t="shared" si="168"/>
        <v>1.3822755627099745</v>
      </c>
      <c r="AC50" s="16">
        <f t="shared" si="168"/>
        <v>1.745703779031641</v>
      </c>
      <c r="AD50" s="16">
        <f t="shared" si="168"/>
        <v>1.745703779031641</v>
      </c>
      <c r="AE50" s="16">
        <f t="shared" si="168"/>
        <v>1.4587867661461147</v>
      </c>
      <c r="AF50" s="16">
        <f t="shared" si="168"/>
        <v>1.5352979695822553</v>
      </c>
      <c r="AG50" s="16">
        <f t="shared" si="168"/>
        <v>1.6118091730183952</v>
      </c>
      <c r="AH50" s="16">
        <f t="shared" si="168"/>
        <v>1.2101253549786588</v>
      </c>
      <c r="AI50" s="16">
        <f t="shared" si="168"/>
        <v>-3.3181700858620988E-2</v>
      </c>
      <c r="AJ50" s="16">
        <f t="shared" si="168"/>
        <v>-0.87480493865616415</v>
      </c>
      <c r="AK50" s="16">
        <f t="shared" si="168"/>
        <v>-0.85567713779712928</v>
      </c>
      <c r="AL50" s="16">
        <f t="shared" si="168"/>
        <v>-1.5634057695814272</v>
      </c>
      <c r="AM50" s="16">
        <f t="shared" ref="AM50:BR50" si="169">-(AM10-$CX$10)/$CZ$10</f>
        <v>-2.1946231979295847</v>
      </c>
      <c r="AN50" s="16">
        <f t="shared" si="169"/>
        <v>-2.3093900030837951</v>
      </c>
      <c r="AO50" s="16">
        <f t="shared" si="169"/>
        <v>-2.1946231979295847</v>
      </c>
      <c r="AP50" s="16">
        <f t="shared" si="169"/>
        <v>-2.3093900030837951</v>
      </c>
      <c r="AQ50" s="16">
        <f t="shared" si="169"/>
        <v>-2.1754953970705491</v>
      </c>
      <c r="AR50" s="16">
        <f t="shared" si="169"/>
        <v>-2.0989841936344091</v>
      </c>
      <c r="AS50" s="16">
        <f t="shared" si="169"/>
        <v>-1.4486389644272168</v>
      </c>
      <c r="AT50" s="16">
        <f t="shared" si="169"/>
        <v>-1.506022367004322</v>
      </c>
      <c r="AU50" s="16">
        <f t="shared" si="169"/>
        <v>-1.4677667652862516</v>
      </c>
      <c r="AV50" s="16">
        <f t="shared" si="169"/>
        <v>-1.1043385489645849</v>
      </c>
      <c r="AW50" s="16">
        <f t="shared" si="169"/>
        <v>-0.32009871374414711</v>
      </c>
      <c r="AX50" s="16">
        <f t="shared" si="169"/>
        <v>-0.35835431546221713</v>
      </c>
      <c r="AY50" s="16">
        <f t="shared" si="169"/>
        <v>-0.60701572662967318</v>
      </c>
      <c r="AZ50" s="16">
        <f t="shared" si="169"/>
        <v>-0.14794850601283144</v>
      </c>
      <c r="BA50" s="16">
        <f t="shared" si="169"/>
        <v>0.17722410859076468</v>
      </c>
      <c r="BB50" s="16">
        <f t="shared" si="169"/>
        <v>-5.23095017176562E-2</v>
      </c>
      <c r="BC50" s="16">
        <f t="shared" si="169"/>
        <v>-0.49224892147546279</v>
      </c>
      <c r="BD50" s="16">
        <f t="shared" si="169"/>
        <v>-9.0565103435726213E-2</v>
      </c>
      <c r="BE50" s="16">
        <f t="shared" si="169"/>
        <v>4.3329502577519441E-2</v>
      </c>
      <c r="BF50" s="16">
        <f t="shared" si="169"/>
        <v>-9.0565103435726213E-2</v>
      </c>
      <c r="BG50" s="16">
        <f t="shared" si="169"/>
        <v>-0.28184311202607709</v>
      </c>
      <c r="BH50" s="16">
        <f t="shared" si="169"/>
        <v>-7.1437302576690995E-2</v>
      </c>
      <c r="BI50" s="16">
        <f t="shared" si="169"/>
        <v>0.33024651546304556</v>
      </c>
      <c r="BJ50" s="16">
        <f t="shared" si="169"/>
        <v>4.3329502577519441E-2</v>
      </c>
      <c r="BK50" s="16">
        <f t="shared" si="169"/>
        <v>-0.35835431546221713</v>
      </c>
      <c r="BL50" s="16">
        <f t="shared" si="169"/>
        <v>-0.45399331975739277</v>
      </c>
      <c r="BM50" s="16">
        <f t="shared" si="169"/>
        <v>-5.23095017176562E-2</v>
      </c>
      <c r="BN50" s="16">
        <f t="shared" si="169"/>
        <v>-0.72178253178388363</v>
      </c>
      <c r="BO50" s="16">
        <f t="shared" si="169"/>
        <v>-1.0048739844976029</v>
      </c>
      <c r="BP50" s="16">
        <f t="shared" si="169"/>
        <v>-1.0488679264733836</v>
      </c>
      <c r="BQ50" s="16">
        <f t="shared" si="169"/>
        <v>-0.76195091358785705</v>
      </c>
      <c r="BR50" s="16">
        <f t="shared" si="169"/>
        <v>-0.67205024955039239</v>
      </c>
      <c r="BS50" s="16">
        <f t="shared" ref="BS50:CG50" si="170">-(BS10-$CX$10)/$CZ$10</f>
        <v>-0.53815564353714718</v>
      </c>
      <c r="BT50" s="16">
        <f t="shared" si="170"/>
        <v>-2.5530580515006986E-2</v>
      </c>
      <c r="BU50" s="16">
        <f t="shared" si="170"/>
        <v>0.498571163022554</v>
      </c>
      <c r="BV50" s="16">
        <f t="shared" si="170"/>
        <v>0.58464626688821186</v>
      </c>
      <c r="BW50" s="16">
        <f t="shared" si="170"/>
        <v>0.59994850757543983</v>
      </c>
      <c r="BX50" s="16">
        <f t="shared" si="170"/>
        <v>0.84287157848518535</v>
      </c>
      <c r="BY50" s="16">
        <f t="shared" si="170"/>
        <v>1.1508291723156501</v>
      </c>
      <c r="BZ50" s="16">
        <f t="shared" si="170"/>
        <v>1.0819690892231237</v>
      </c>
      <c r="CA50" s="16">
        <f t="shared" si="170"/>
        <v>1.2235148155799833</v>
      </c>
      <c r="CB50" s="16">
        <f t="shared" si="170"/>
        <v>1.1144863506834835</v>
      </c>
      <c r="CC50" s="16">
        <f t="shared" si="170"/>
        <v>1.0666668485358959</v>
      </c>
      <c r="CD50" s="16">
        <f t="shared" si="170"/>
        <v>0.67263415083977329</v>
      </c>
      <c r="CE50" s="16">
        <f t="shared" si="170"/>
        <v>0.487094482507133</v>
      </c>
      <c r="CF50" s="16">
        <f t="shared" si="170"/>
        <v>0.32450817520533493</v>
      </c>
      <c r="CG50" s="16">
        <f t="shared" si="170"/>
        <v>0.31494427477581716</v>
      </c>
      <c r="CH50" s="16">
        <f t="shared" ref="CH50:CM50" si="171">-(CH10-$CX$10)/$CZ$10</f>
        <v>0.44118776044544922</v>
      </c>
      <c r="CI50" s="16">
        <f t="shared" si="171"/>
        <v>0.2326947310819665</v>
      </c>
      <c r="CJ50" s="16">
        <f t="shared" si="171"/>
        <v>0.32450817520533493</v>
      </c>
      <c r="CK50" s="16">
        <f t="shared" si="171"/>
        <v>0.70132585212832588</v>
      </c>
      <c r="CL50" s="16">
        <f t="shared" si="171"/>
        <v>0.68028527118338744</v>
      </c>
      <c r="CM50" s="16">
        <f t="shared" si="171"/>
        <v>0.5827334868023083</v>
      </c>
      <c r="CN50" s="16">
        <f t="shared" ref="CN50:CO50" si="172">-(CN10-$CX$10)/$CZ$10</f>
        <v>0.76827315513494876</v>
      </c>
      <c r="CO50" s="16">
        <f t="shared" si="172"/>
        <v>0.83330767805566774</v>
      </c>
      <c r="CP50" s="16">
        <f t="shared" ref="CP50:CQ50" si="173">-(CP10-$CX$10)/$CZ$10</f>
        <v>0.58464626688821209</v>
      </c>
      <c r="CQ50" s="16">
        <f t="shared" si="173"/>
        <v>0.22313083065244912</v>
      </c>
      <c r="CR50" s="16">
        <f t="shared" ref="CR50:CS50" si="174">-(CR10-$CX$10)/$CZ$10</f>
        <v>0.408670498985089</v>
      </c>
      <c r="CS50" s="16">
        <f t="shared" si="174"/>
        <v>0.82565655771205393</v>
      </c>
      <c r="CT50" s="16">
        <f t="shared" ref="CT50:CU50" si="175">-(CT10-$CX$10)/$CZ$10</f>
        <v>0.62290186860628205</v>
      </c>
      <c r="CU50" s="16">
        <f t="shared" si="175"/>
        <v>0.15618352764582649</v>
      </c>
      <c r="CV50" s="16">
        <f t="shared" ref="CV50:CW50" si="176">-(CV10-$CX$10)/$CZ$10</f>
        <v>0.21547971030883512</v>
      </c>
      <c r="CW50" s="16">
        <f t="shared" si="176"/>
        <v>0.28051423322955432</v>
      </c>
      <c r="CX50" s="1"/>
      <c r="CY50" s="38"/>
      <c r="CZ50" s="38"/>
    </row>
    <row r="51" spans="1:104" ht="15" customHeight="1" x14ac:dyDescent="0.25">
      <c r="A51" s="55" t="s">
        <v>139</v>
      </c>
      <c r="B51" s="54" t="s">
        <v>17</v>
      </c>
      <c r="S51" s="16">
        <f t="shared" ref="S51:AX51" si="177">-(S11-$CX$11)/$CZ$11</f>
        <v>0.12929272163841443</v>
      </c>
      <c r="T51" s="16">
        <f t="shared" si="177"/>
        <v>0.54892108044922283</v>
      </c>
      <c r="U51" s="16">
        <f t="shared" si="177"/>
        <v>0.71677242397354624</v>
      </c>
      <c r="V51" s="16">
        <f t="shared" si="177"/>
        <v>0.71677242397354624</v>
      </c>
      <c r="W51" s="16">
        <f t="shared" si="177"/>
        <v>0.96854943926003123</v>
      </c>
      <c r="X51" s="16">
        <f t="shared" si="177"/>
        <v>0.38106973692489948</v>
      </c>
      <c r="Y51" s="16">
        <f t="shared" si="177"/>
        <v>1.2203264545465162</v>
      </c>
      <c r="Z51" s="16">
        <f t="shared" si="177"/>
        <v>1.556029141595163</v>
      </c>
      <c r="AA51" s="16">
        <f t="shared" si="177"/>
        <v>0.88462376749786953</v>
      </c>
      <c r="AB51" s="16">
        <f t="shared" si="177"/>
        <v>1.2203264545465162</v>
      </c>
      <c r="AC51" s="16">
        <f t="shared" si="177"/>
        <v>1.3042521263086779</v>
      </c>
      <c r="AD51" s="16">
        <f t="shared" si="177"/>
        <v>1.556029141595163</v>
      </c>
      <c r="AE51" s="16">
        <f t="shared" si="177"/>
        <v>1.4721034698330013</v>
      </c>
      <c r="AF51" s="16">
        <f t="shared" si="177"/>
        <v>1.3042521263086779</v>
      </c>
      <c r="AG51" s="16">
        <f t="shared" si="177"/>
        <v>1.3881777980708396</v>
      </c>
      <c r="AH51" s="16">
        <f t="shared" si="177"/>
        <v>0.96854943926003123</v>
      </c>
      <c r="AI51" s="16">
        <f t="shared" si="177"/>
        <v>0.12929272163841443</v>
      </c>
      <c r="AJ51" s="16">
        <f t="shared" si="177"/>
        <v>-0.37426130893455567</v>
      </c>
      <c r="AK51" s="16">
        <f t="shared" si="177"/>
        <v>-0.70996399598320237</v>
      </c>
      <c r="AL51" s="16">
        <f t="shared" si="177"/>
        <v>-1.7170720571291425</v>
      </c>
      <c r="AM51" s="16">
        <f t="shared" si="177"/>
        <v>-2.640254446512921</v>
      </c>
      <c r="AN51" s="16">
        <f t="shared" si="177"/>
        <v>-2.8920314617994061</v>
      </c>
      <c r="AO51" s="16">
        <f t="shared" si="177"/>
        <v>-2.4724031029885976</v>
      </c>
      <c r="AP51" s="16">
        <f t="shared" si="177"/>
        <v>-2.3884774312264359</v>
      </c>
      <c r="AQ51" s="16">
        <f t="shared" si="177"/>
        <v>-2.3884774312264359</v>
      </c>
      <c r="AR51" s="16">
        <f t="shared" si="177"/>
        <v>-1.2135180265561725</v>
      </c>
      <c r="AS51" s="16">
        <f t="shared" si="177"/>
        <v>-0.62603832422104067</v>
      </c>
      <c r="AT51" s="16">
        <f t="shared" si="177"/>
        <v>-1.1295923547940108</v>
      </c>
      <c r="AU51" s="16">
        <f t="shared" si="177"/>
        <v>-1.4652950418426576</v>
      </c>
      <c r="AV51" s="16">
        <f t="shared" si="177"/>
        <v>-0.96174101126968747</v>
      </c>
      <c r="AW51" s="16">
        <f t="shared" si="177"/>
        <v>-0.62603832422104067</v>
      </c>
      <c r="AX51" s="16">
        <f t="shared" si="177"/>
        <v>-0.45818698069671732</v>
      </c>
      <c r="AY51" s="16">
        <f t="shared" ref="AY51:CE51" si="178">-(AY11-$CX$11)/$CZ$11</f>
        <v>-0.79388966774536407</v>
      </c>
      <c r="AZ51" s="16">
        <f t="shared" si="178"/>
        <v>-0.70996399598320237</v>
      </c>
      <c r="BA51" s="16">
        <f t="shared" si="178"/>
        <v>-0.20640996541023229</v>
      </c>
      <c r="BB51" s="16">
        <f t="shared" si="178"/>
        <v>-0.29033563717239397</v>
      </c>
      <c r="BC51" s="16">
        <f t="shared" si="178"/>
        <v>-0.45818698069671732</v>
      </c>
      <c r="BD51" s="16">
        <f t="shared" si="178"/>
        <v>-0.79388966774536407</v>
      </c>
      <c r="BE51" s="16">
        <f t="shared" si="178"/>
        <v>-0.12248429364807062</v>
      </c>
      <c r="BF51" s="16">
        <f t="shared" si="178"/>
        <v>-3.8558621885908945E-2</v>
      </c>
      <c r="BG51" s="16">
        <f t="shared" si="178"/>
        <v>4.5367049876252737E-2</v>
      </c>
      <c r="BH51" s="16">
        <f t="shared" si="178"/>
        <v>-0.12248429364807062</v>
      </c>
      <c r="BI51" s="16">
        <f t="shared" si="178"/>
        <v>0.12929272163841443</v>
      </c>
      <c r="BJ51" s="16">
        <f t="shared" si="178"/>
        <v>-0.12248429364807062</v>
      </c>
      <c r="BK51" s="16">
        <f t="shared" si="178"/>
        <v>-0.20640996541023229</v>
      </c>
      <c r="BL51" s="16">
        <f t="shared" si="178"/>
        <v>-0.29033563717239397</v>
      </c>
      <c r="BM51" s="16">
        <f t="shared" si="178"/>
        <v>-0.29033563717239397</v>
      </c>
      <c r="BN51" s="16">
        <f t="shared" si="178"/>
        <v>-0.20640996541023229</v>
      </c>
      <c r="BO51" s="16">
        <f t="shared" si="178"/>
        <v>-0.45818698069671732</v>
      </c>
      <c r="BP51" s="16">
        <f t="shared" si="178"/>
        <v>-0.37426130893455567</v>
      </c>
      <c r="BQ51" s="16">
        <f t="shared" si="178"/>
        <v>-0.12248429364807062</v>
      </c>
      <c r="BR51" s="16">
        <f t="shared" si="178"/>
        <v>-0.12248429364807062</v>
      </c>
      <c r="BS51" s="16">
        <f t="shared" si="178"/>
        <v>4.5367049876252737E-2</v>
      </c>
      <c r="BT51" s="16">
        <f t="shared" si="178"/>
        <v>0.21321839340057611</v>
      </c>
      <c r="BU51" s="16">
        <f t="shared" si="178"/>
        <v>0.38106973692489948</v>
      </c>
      <c r="BV51" s="16">
        <f t="shared" si="178"/>
        <v>0.71677242397354624</v>
      </c>
      <c r="BW51" s="16">
        <f t="shared" si="178"/>
        <v>0.63284675221138453</v>
      </c>
      <c r="BX51" s="16">
        <f t="shared" si="178"/>
        <v>0.80069809573570783</v>
      </c>
      <c r="BY51" s="16">
        <f t="shared" si="178"/>
        <v>1.0524751110221928</v>
      </c>
      <c r="BZ51" s="16">
        <f t="shared" si="178"/>
        <v>0.96854943926003123</v>
      </c>
      <c r="CA51" s="16">
        <f t="shared" si="178"/>
        <v>0.96854943926003123</v>
      </c>
      <c r="CB51" s="16">
        <f t="shared" si="178"/>
        <v>0.90980146902651815</v>
      </c>
      <c r="CC51" s="16">
        <f t="shared" si="178"/>
        <v>0.53213594609679027</v>
      </c>
      <c r="CD51" s="16">
        <f t="shared" si="178"/>
        <v>0.2887514979865215</v>
      </c>
      <c r="CE51" s="16">
        <f t="shared" si="178"/>
        <v>0.43142513998219656</v>
      </c>
      <c r="CF51" s="16">
        <f t="shared" ref="CF51:CK51" si="179">-(CF11-$CX$11)/$CZ$11</f>
        <v>2.8581915523820164E-2</v>
      </c>
      <c r="CG51" s="16">
        <f t="shared" si="179"/>
        <v>0.27196636363408949</v>
      </c>
      <c r="CH51" s="16">
        <f t="shared" si="179"/>
        <v>0.50695824456814198</v>
      </c>
      <c r="CI51" s="16">
        <f t="shared" si="179"/>
        <v>0.32232176669138607</v>
      </c>
      <c r="CJ51" s="16">
        <f t="shared" si="179"/>
        <v>0.71677242397354624</v>
      </c>
      <c r="CK51" s="16">
        <f t="shared" si="179"/>
        <v>1.1699710514892192</v>
      </c>
      <c r="CL51" s="16">
        <f t="shared" ref="CL51:CM51" si="180">-(CL11-$CX$11)/$CZ$11</f>
        <v>1.0189048423173284</v>
      </c>
      <c r="CM51" s="16">
        <f t="shared" si="180"/>
        <v>1.1391983051764267</v>
      </c>
      <c r="CN51" s="16">
        <f t="shared" ref="CN51:CO51" si="181">-(CN11-$CX$11)/$CZ$11</f>
        <v>1.2874669919562456</v>
      </c>
      <c r="CO51" s="16">
        <f t="shared" si="181"/>
        <v>0.94057421533931074</v>
      </c>
      <c r="CP51" s="16">
        <f t="shared" ref="CP51:CQ51" si="182">-(CP11-$CX$11)/$CZ$11</f>
        <v>0.24119361732129685</v>
      </c>
      <c r="CQ51" s="16">
        <f t="shared" si="182"/>
        <v>-0.29872820434861025</v>
      </c>
      <c r="CR51" s="16">
        <f t="shared" ref="CR51:CS51" si="183">-(CR11-$CX$11)/$CZ$11</f>
        <v>-0.56449283159545594</v>
      </c>
      <c r="CS51" s="16">
        <f t="shared" si="183"/>
        <v>-0.48336468222536499</v>
      </c>
      <c r="CT51" s="16">
        <f t="shared" ref="CT51:CU51" si="184">-(CT11-$CX$11)/$CZ$11</f>
        <v>-0.72115408555148997</v>
      </c>
      <c r="CU51" s="16">
        <f t="shared" si="184"/>
        <v>-0.96174101126968747</v>
      </c>
      <c r="CV51" s="16">
        <f t="shared" ref="CV51:CW51" si="185">-(CV11-$CX$11)/$CZ$11</f>
        <v>-0.61764575704482438</v>
      </c>
      <c r="CW51" s="16">
        <f t="shared" si="185"/>
        <v>-0.78549710056914779</v>
      </c>
      <c r="CX51" s="1"/>
      <c r="CY51" s="38"/>
      <c r="CZ51" s="38"/>
    </row>
    <row r="52" spans="1:104" ht="15" customHeight="1" x14ac:dyDescent="0.25">
      <c r="A52" s="55" t="s">
        <v>140</v>
      </c>
      <c r="B52" s="54" t="s">
        <v>18</v>
      </c>
      <c r="S52" s="16">
        <f t="shared" ref="S52:AX52" si="186">-(S12-$CX$12)/$CZ$12</f>
        <v>0.13013042524792282</v>
      </c>
      <c r="T52" s="16">
        <f t="shared" si="186"/>
        <v>-5.2133501614947238E-2</v>
      </c>
      <c r="U52" s="16">
        <f t="shared" si="186"/>
        <v>-0.27490052333623188</v>
      </c>
      <c r="V52" s="16">
        <f t="shared" si="186"/>
        <v>0.44402941040064248</v>
      </c>
      <c r="W52" s="16">
        <f t="shared" si="186"/>
        <v>0.51490982640286942</v>
      </c>
      <c r="X52" s="16">
        <f t="shared" si="186"/>
        <v>0.41365208925683078</v>
      </c>
      <c r="Y52" s="16">
        <f t="shared" si="186"/>
        <v>0.54528714754668117</v>
      </c>
      <c r="Z52" s="16">
        <f t="shared" si="186"/>
        <v>0.52503560011747352</v>
      </c>
      <c r="AA52" s="16">
        <f t="shared" si="186"/>
        <v>1.1123304755644974</v>
      </c>
      <c r="AB52" s="16">
        <f t="shared" si="186"/>
        <v>0.62629333726351211</v>
      </c>
      <c r="AC52" s="16">
        <f t="shared" si="186"/>
        <v>1.1730851178521209</v>
      </c>
      <c r="AD52" s="16">
        <f t="shared" si="186"/>
        <v>1.3654748184295942</v>
      </c>
      <c r="AE52" s="16">
        <f t="shared" si="186"/>
        <v>1.0920789281352898</v>
      </c>
      <c r="AF52" s="16">
        <f t="shared" si="186"/>
        <v>1.6591222561531065</v>
      </c>
      <c r="AG52" s="16">
        <f t="shared" si="186"/>
        <v>1.6591222561531065</v>
      </c>
      <c r="AH52" s="16">
        <f t="shared" si="186"/>
        <v>1.7603799932991453</v>
      </c>
      <c r="AI52" s="16">
        <f t="shared" si="186"/>
        <v>1.3553490447149905</v>
      </c>
      <c r="AJ52" s="16">
        <f t="shared" si="186"/>
        <v>0.73767684812415446</v>
      </c>
      <c r="AK52" s="16">
        <f t="shared" si="186"/>
        <v>-0.56854796105974459</v>
      </c>
      <c r="AL52" s="16">
        <f t="shared" si="186"/>
        <v>-1.1659686102213727</v>
      </c>
      <c r="AM52" s="16">
        <f t="shared" si="186"/>
        <v>-1.8950243176728507</v>
      </c>
      <c r="AN52" s="16">
        <f t="shared" si="186"/>
        <v>-2.0975397919649281</v>
      </c>
      <c r="AO52" s="16">
        <f t="shared" si="186"/>
        <v>-2.6240800251243295</v>
      </c>
      <c r="AP52" s="16">
        <f t="shared" si="186"/>
        <v>-2.2696779451131941</v>
      </c>
      <c r="AQ52" s="16">
        <f t="shared" si="186"/>
        <v>-2.4823191931198751</v>
      </c>
      <c r="AR52" s="16">
        <f t="shared" si="186"/>
        <v>-1.7735150330976046</v>
      </c>
      <c r="AS52" s="16">
        <f t="shared" si="186"/>
        <v>-1.520370690232508</v>
      </c>
      <c r="AT52" s="16">
        <f t="shared" si="186"/>
        <v>-1.4798675953740927</v>
      </c>
      <c r="AU52" s="16">
        <f t="shared" si="186"/>
        <v>-2.2190490765401747</v>
      </c>
      <c r="AV52" s="16">
        <f t="shared" si="186"/>
        <v>-2.0165336022480975</v>
      </c>
      <c r="AW52" s="16">
        <f t="shared" si="186"/>
        <v>-1.206471705079788</v>
      </c>
      <c r="AX52" s="16">
        <f t="shared" si="186"/>
        <v>-1.5102449165179039</v>
      </c>
      <c r="AY52" s="16">
        <f t="shared" ref="AY52:CG52" si="187">-(AY12-$CX$12)/$CZ$12</f>
        <v>-1.0039562307877106</v>
      </c>
      <c r="AZ52" s="16">
        <f t="shared" si="187"/>
        <v>-1.1052139679337494</v>
      </c>
      <c r="BA52" s="16">
        <f t="shared" si="187"/>
        <v>-0.29515207076543992</v>
      </c>
      <c r="BB52" s="16">
        <f t="shared" si="187"/>
        <v>-0.90269849364167198</v>
      </c>
      <c r="BC52" s="16">
        <f t="shared" si="187"/>
        <v>-0.39640980791147856</v>
      </c>
      <c r="BD52" s="16">
        <f t="shared" si="187"/>
        <v>-0.19389433361940123</v>
      </c>
      <c r="BE52" s="16">
        <f t="shared" si="187"/>
        <v>0.10987887781871478</v>
      </c>
      <c r="BF52" s="16">
        <f t="shared" si="187"/>
        <v>-0.19389433361940123</v>
      </c>
      <c r="BG52" s="16">
        <f t="shared" si="187"/>
        <v>-9.2636596473362559E-2</v>
      </c>
      <c r="BH52" s="16">
        <f t="shared" si="187"/>
        <v>0.10987887781871478</v>
      </c>
      <c r="BI52" s="16">
        <f t="shared" si="187"/>
        <v>-0.19389433361940123</v>
      </c>
      <c r="BJ52" s="16">
        <f t="shared" si="187"/>
        <v>-9.2636596473362559E-2</v>
      </c>
      <c r="BK52" s="16">
        <f t="shared" si="187"/>
        <v>-0.19389433361940123</v>
      </c>
      <c r="BL52" s="16">
        <f t="shared" si="187"/>
        <v>-0.19389433361940123</v>
      </c>
      <c r="BM52" s="16">
        <f t="shared" si="187"/>
        <v>-9.2636596473362559E-2</v>
      </c>
      <c r="BN52" s="16">
        <f t="shared" si="187"/>
        <v>-0.39640980791147856</v>
      </c>
      <c r="BO52" s="16">
        <f t="shared" si="187"/>
        <v>8.6211406726761086E-3</v>
      </c>
      <c r="BP52" s="16">
        <f t="shared" si="187"/>
        <v>8.6211406726761086E-3</v>
      </c>
      <c r="BQ52" s="16">
        <f t="shared" si="187"/>
        <v>0.31239435211079214</v>
      </c>
      <c r="BR52" s="16">
        <f t="shared" si="187"/>
        <v>0.10987887781871478</v>
      </c>
      <c r="BS52" s="16">
        <f t="shared" si="187"/>
        <v>-0.14326546504638191</v>
      </c>
      <c r="BT52" s="16">
        <f t="shared" si="187"/>
        <v>0.32252012582539613</v>
      </c>
      <c r="BU52" s="16">
        <f t="shared" si="187"/>
        <v>0.36302322068381149</v>
      </c>
      <c r="BV52" s="16">
        <f t="shared" si="187"/>
        <v>0.60604178983430412</v>
      </c>
      <c r="BW52" s="16">
        <f t="shared" si="187"/>
        <v>0.47440673154445412</v>
      </c>
      <c r="BX52" s="16">
        <f t="shared" si="187"/>
        <v>0.69717375326573916</v>
      </c>
      <c r="BY52" s="16">
        <f t="shared" si="187"/>
        <v>0.77817994298257021</v>
      </c>
      <c r="BZ52" s="16">
        <f t="shared" si="187"/>
        <v>0.87943768012860879</v>
      </c>
      <c r="CA52" s="16">
        <f t="shared" si="187"/>
        <v>1.0718273807060821</v>
      </c>
      <c r="CB52" s="16">
        <f t="shared" si="187"/>
        <v>0.88956345384321245</v>
      </c>
      <c r="CC52" s="16">
        <f t="shared" si="187"/>
        <v>0.85918613269940081</v>
      </c>
      <c r="CD52" s="16">
        <f t="shared" si="187"/>
        <v>0.85918613269940081</v>
      </c>
      <c r="CE52" s="16">
        <f t="shared" si="187"/>
        <v>0.62629333726351211</v>
      </c>
      <c r="CF52" s="16">
        <f t="shared" si="187"/>
        <v>0.48453250525905778</v>
      </c>
      <c r="CG52" s="16">
        <f t="shared" si="187"/>
        <v>-4.2007727900343225E-2</v>
      </c>
      <c r="CH52" s="16">
        <f t="shared" ref="CH52:CM52" si="188">-(CH12-$CX$12)/$CZ$12</f>
        <v>0.53516137383207718</v>
      </c>
      <c r="CI52" s="16">
        <f t="shared" si="188"/>
        <v>-7.2385049044155256E-2</v>
      </c>
      <c r="CJ52" s="16">
        <f t="shared" si="188"/>
        <v>0.58241498450022866</v>
      </c>
      <c r="CK52" s="16">
        <f t="shared" si="188"/>
        <v>0.65667065840732386</v>
      </c>
      <c r="CL52" s="16">
        <f t="shared" si="188"/>
        <v>0.63641911097811577</v>
      </c>
      <c r="CM52" s="16">
        <f t="shared" si="188"/>
        <v>0.74442736393389031</v>
      </c>
      <c r="CN52" s="16">
        <f t="shared" ref="CN52:CO52" si="189">-(CN12-$CX$12)/$CZ$12</f>
        <v>0.98744593308438344</v>
      </c>
      <c r="CO52" s="16">
        <f t="shared" si="189"/>
        <v>0.82205829574585321</v>
      </c>
      <c r="CP52" s="16">
        <f t="shared" ref="CP52:CQ52" si="190">-(CP12-$CX$12)/$CZ$12</f>
        <v>0.88618819593834475</v>
      </c>
      <c r="CQ52" s="16">
        <f t="shared" si="190"/>
        <v>0.40015105763735864</v>
      </c>
      <c r="CR52" s="16">
        <f t="shared" ref="CR52:CS52" si="191">-(CR12-$CX$12)/$CZ$12</f>
        <v>0.18075929382094141</v>
      </c>
      <c r="CS52" s="16">
        <f t="shared" si="191"/>
        <v>0.1503819726771301</v>
      </c>
      <c r="CT52" s="16">
        <f t="shared" ref="CT52:CU52" si="192">-(CT12-$CX$12)/$CZ$12</f>
        <v>-0.38290877629200681</v>
      </c>
      <c r="CU52" s="16">
        <f t="shared" si="192"/>
        <v>-0.1635170124755892</v>
      </c>
      <c r="CV52" s="16">
        <f t="shared" ref="CV52:CW52" si="193">-(CV12-$CX$12)/$CZ$12</f>
        <v>6.6000525055431691E-2</v>
      </c>
      <c r="CW52" s="16">
        <f t="shared" si="193"/>
        <v>-2.5131438376003689E-2</v>
      </c>
      <c r="CX52" s="1"/>
      <c r="CY52" s="38"/>
      <c r="CZ52" s="38"/>
    </row>
    <row r="53" spans="1:104" x14ac:dyDescent="0.25">
      <c r="A53" s="55" t="s">
        <v>124</v>
      </c>
      <c r="B53" s="54" t="s">
        <v>19</v>
      </c>
      <c r="C53" s="16">
        <f t="shared" ref="C53:AH53" si="194">(C13-$CX$13)/$CZ$13</f>
        <v>-1.9517650284351102</v>
      </c>
      <c r="D53" s="16">
        <f t="shared" si="194"/>
        <v>-0.83924452863706911</v>
      </c>
      <c r="E53" s="16">
        <f t="shared" si="194"/>
        <v>-0.97873486653223696</v>
      </c>
      <c r="F53" s="16">
        <f t="shared" si="194"/>
        <v>0.21203631062162948</v>
      </c>
      <c r="G53" s="16">
        <f t="shared" si="194"/>
        <v>-0.47180656540101956</v>
      </c>
      <c r="H53" s="16">
        <f t="shared" si="194"/>
        <v>-0.32210961741596195</v>
      </c>
      <c r="I53" s="16">
        <f t="shared" si="194"/>
        <v>0.45359274941570021</v>
      </c>
      <c r="J53" s="16">
        <f t="shared" si="194"/>
        <v>0.15419885344558495</v>
      </c>
      <c r="K53" s="16">
        <f t="shared" si="194"/>
        <v>0.58627868058427357</v>
      </c>
      <c r="L53" s="16">
        <f t="shared" si="194"/>
        <v>0.27667817452426713</v>
      </c>
      <c r="M53" s="16">
        <f t="shared" si="194"/>
        <v>0.4910169864119639</v>
      </c>
      <c r="N53" s="16">
        <f t="shared" si="194"/>
        <v>0.73257342520603463</v>
      </c>
      <c r="O53" s="16">
        <f t="shared" si="194"/>
        <v>0.92990122027724709</v>
      </c>
      <c r="P53" s="16">
        <f t="shared" si="194"/>
        <v>0.97072766063680738</v>
      </c>
      <c r="Q53" s="16">
        <f t="shared" si="194"/>
        <v>0.90268359337087167</v>
      </c>
      <c r="R53" s="16">
        <f t="shared" si="194"/>
        <v>1.0183585077229607</v>
      </c>
      <c r="S53" s="16">
        <f t="shared" si="194"/>
        <v>0.97072766063680738</v>
      </c>
      <c r="T53" s="16">
        <f t="shared" si="194"/>
        <v>1.03196732117615</v>
      </c>
      <c r="U53" s="16">
        <f t="shared" si="194"/>
        <v>0.93330342364054364</v>
      </c>
      <c r="V53" s="16">
        <f t="shared" si="194"/>
        <v>0.89587918664427857</v>
      </c>
      <c r="W53" s="16">
        <f t="shared" si="194"/>
        <v>0.98433647408999358</v>
      </c>
      <c r="X53" s="16">
        <f t="shared" si="194"/>
        <v>1.0625871514458189</v>
      </c>
      <c r="Y53" s="16">
        <f t="shared" si="194"/>
        <v>1.1544466422548321</v>
      </c>
      <c r="Z53" s="16">
        <f t="shared" si="194"/>
        <v>1.3313612171462623</v>
      </c>
      <c r="AA53" s="16">
        <f t="shared" si="194"/>
        <v>1.2701215566069226</v>
      </c>
      <c r="AB53" s="16">
        <f t="shared" si="194"/>
        <v>1.2871325734234069</v>
      </c>
      <c r="AC53" s="16">
        <f t="shared" si="194"/>
        <v>1.6273529097530823</v>
      </c>
      <c r="AD53" s="16">
        <f t="shared" si="194"/>
        <v>1.6715815534759393</v>
      </c>
      <c r="AE53" s="16">
        <f t="shared" si="194"/>
        <v>1.8587027384572605</v>
      </c>
      <c r="AF53" s="16">
        <f t="shared" si="194"/>
        <v>1.3926008776856047</v>
      </c>
      <c r="AG53" s="16">
        <f t="shared" si="194"/>
        <v>1.1612510489814252</v>
      </c>
      <c r="AH53" s="16">
        <f t="shared" si="194"/>
        <v>0.6917469848464729</v>
      </c>
      <c r="AI53" s="16">
        <f t="shared" ref="AI53:BN53" si="195">(AI13-$CX$13)/$CZ$13</f>
        <v>0.29028698797745484</v>
      </c>
      <c r="AJ53" s="16">
        <f t="shared" si="195"/>
        <v>-0.75078724119135254</v>
      </c>
      <c r="AK53" s="16">
        <f t="shared" si="195"/>
        <v>-1.0229635102550954</v>
      </c>
      <c r="AL53" s="16">
        <f t="shared" si="195"/>
        <v>-2.0980597730568711</v>
      </c>
      <c r="AM53" s="16">
        <f t="shared" si="195"/>
        <v>-3.6970953538063469</v>
      </c>
      <c r="AN53" s="16">
        <f t="shared" si="195"/>
        <v>-3.2548089165777707</v>
      </c>
      <c r="AO53" s="16">
        <f t="shared" si="195"/>
        <v>-2.9860348508773242</v>
      </c>
      <c r="AP53" s="16">
        <f t="shared" si="195"/>
        <v>-2.5029219732891859</v>
      </c>
      <c r="AQ53" s="16">
        <f t="shared" si="195"/>
        <v>-1.7986658770867558</v>
      </c>
      <c r="AR53" s="16">
        <f t="shared" si="195"/>
        <v>-0.79841808827750738</v>
      </c>
      <c r="AS53" s="16">
        <f t="shared" si="195"/>
        <v>-0.37314266786541478</v>
      </c>
      <c r="AT53" s="16">
        <f t="shared" si="195"/>
        <v>-0.21323910979046601</v>
      </c>
      <c r="AU53" s="16">
        <f t="shared" si="195"/>
        <v>-0.40716470149838191</v>
      </c>
      <c r="AV53" s="16">
        <f t="shared" si="195"/>
        <v>-0.17921707615749743</v>
      </c>
      <c r="AW53" s="16">
        <f t="shared" si="195"/>
        <v>9.2959192906242397E-2</v>
      </c>
      <c r="AX53" s="16">
        <f t="shared" si="195"/>
        <v>5.2132752546682148E-2</v>
      </c>
      <c r="AY53" s="16">
        <f t="shared" si="195"/>
        <v>7.9041088238238806E-3</v>
      </c>
      <c r="AZ53" s="16">
        <f t="shared" si="195"/>
        <v>9.9763599632838429E-2</v>
      </c>
      <c r="BA53" s="16">
        <f t="shared" si="195"/>
        <v>0.21884071734822261</v>
      </c>
      <c r="BB53" s="16">
        <f t="shared" si="195"/>
        <v>0.30049359806734599</v>
      </c>
      <c r="BC53" s="16">
        <f t="shared" si="195"/>
        <v>0.24605834425459661</v>
      </c>
      <c r="BD53" s="16">
        <f t="shared" si="195"/>
        <v>0.18141648035195748</v>
      </c>
      <c r="BE53" s="16">
        <f t="shared" si="195"/>
        <v>0.19842749716844321</v>
      </c>
      <c r="BF53" s="16">
        <f t="shared" si="195"/>
        <v>0.28688478461415828</v>
      </c>
      <c r="BG53" s="16">
        <f t="shared" si="195"/>
        <v>0.32771122497371852</v>
      </c>
      <c r="BH53" s="16">
        <f t="shared" si="195"/>
        <v>0.15760105680888006</v>
      </c>
      <c r="BI53" s="16">
        <f t="shared" si="195"/>
        <v>4.8730549183387033E-2</v>
      </c>
      <c r="BJ53" s="16">
        <f t="shared" si="195"/>
        <v>6.2339362636570396E-2</v>
      </c>
      <c r="BK53" s="16">
        <f t="shared" si="195"/>
        <v>-0.20643470306387288</v>
      </c>
      <c r="BL53" s="16">
        <f t="shared" si="195"/>
        <v>-9.0759788711780906E-2</v>
      </c>
      <c r="BM53" s="16">
        <f t="shared" si="195"/>
        <v>-5.7047046293638359E-3</v>
      </c>
      <c r="BN53" s="16">
        <f t="shared" si="195"/>
        <v>1.0997020972307479E-3</v>
      </c>
      <c r="BO53" s="16">
        <f t="shared" ref="BO53:CG53" si="196">(BO13-$CX$13)/$CZ$13</f>
        <v>2.831732900360473E-2</v>
      </c>
      <c r="BP53" s="16">
        <f t="shared" si="196"/>
        <v>0.18141648035195893</v>
      </c>
      <c r="BQ53" s="16">
        <f t="shared" si="196"/>
        <v>0.15760105680888006</v>
      </c>
      <c r="BR53" s="16">
        <f t="shared" si="196"/>
        <v>0.16780766689877122</v>
      </c>
      <c r="BS53" s="16">
        <f t="shared" si="196"/>
        <v>0.19842749716844321</v>
      </c>
      <c r="BT53" s="16">
        <f t="shared" si="196"/>
        <v>0.39575529223965566</v>
      </c>
      <c r="BU53" s="16">
        <f t="shared" si="196"/>
        <v>0.40936410569284049</v>
      </c>
      <c r="BV53" s="16">
        <f t="shared" si="196"/>
        <v>0.60669190076405444</v>
      </c>
      <c r="BW53" s="16">
        <f t="shared" si="196"/>
        <v>0.497821393138557</v>
      </c>
      <c r="BX53" s="16">
        <f t="shared" si="196"/>
        <v>0.30049359806734599</v>
      </c>
      <c r="BY53" s="16">
        <f t="shared" si="196"/>
        <v>0.46379935950558848</v>
      </c>
      <c r="BZ53" s="16">
        <f t="shared" si="196"/>
        <v>0.56586546040449126</v>
      </c>
      <c r="CA53" s="16">
        <f t="shared" si="196"/>
        <v>0.3651354619699837</v>
      </c>
      <c r="CB53" s="16">
        <f t="shared" si="196"/>
        <v>0.18141648035195893</v>
      </c>
      <c r="CC53" s="16">
        <f t="shared" si="196"/>
        <v>0.19502529380514519</v>
      </c>
      <c r="CD53" s="16">
        <f t="shared" si="196"/>
        <v>0.23244953080140887</v>
      </c>
      <c r="CE53" s="16">
        <f t="shared" si="196"/>
        <v>9.2959192906242397E-2</v>
      </c>
      <c r="CF53" s="16">
        <f t="shared" si="196"/>
        <v>-2.3158007883078633</v>
      </c>
      <c r="CG53" s="16">
        <f t="shared" si="196"/>
        <v>-0.64191673356585799</v>
      </c>
      <c r="CH53" s="16">
        <f t="shared" ref="CH53:CM53" si="197">(CH13-$CX$13)/$CZ$13</f>
        <v>-0.58067707302651406</v>
      </c>
      <c r="CI53" s="16">
        <f t="shared" si="197"/>
        <v>-0.99914808671201782</v>
      </c>
      <c r="CJ53" s="16">
        <f t="shared" si="197"/>
        <v>0.27667817452426713</v>
      </c>
      <c r="CK53" s="16">
        <f t="shared" si="197"/>
        <v>0.3651354619699837</v>
      </c>
      <c r="CL53" s="16">
        <f t="shared" si="197"/>
        <v>0.10656800635942866</v>
      </c>
      <c r="CM53" s="16">
        <f t="shared" si="197"/>
        <v>-0.13498843243463918</v>
      </c>
      <c r="CN53" s="16">
        <f t="shared" ref="CN53:CO53" si="198">(CN13-$CX$13)/$CZ$13</f>
        <v>-0.62150351338607723</v>
      </c>
      <c r="CO53" s="16">
        <f t="shared" si="198"/>
        <v>-0.54325283603025032</v>
      </c>
      <c r="CP53" s="16">
        <f t="shared" ref="CP53:CQ53" si="199">(CP13-$CX$13)/$CZ$13</f>
        <v>-0.7814070714610245</v>
      </c>
      <c r="CQ53" s="16">
        <f t="shared" si="199"/>
        <v>-0.51263300576057835</v>
      </c>
      <c r="CR53" s="16">
        <f t="shared" ref="CR53:CS53" si="200">(CR13-$CX$13)/$CZ$13</f>
        <v>-0.60449249656959292</v>
      </c>
      <c r="CS53" s="16">
        <f t="shared" si="200"/>
        <v>-0.4479911418579407</v>
      </c>
      <c r="CT53" s="16">
        <f t="shared" ref="CT53:CU53" si="201">(CT13-$CX$13)/$CZ$13</f>
        <v>-0.51943741248717434</v>
      </c>
      <c r="CU53" s="16">
        <f t="shared" si="201"/>
        <v>-0.2608699568766194</v>
      </c>
      <c r="CV53" s="16">
        <f t="shared" ref="CV53:CW53" si="202">(CV13-$CX$13)/$CZ$13</f>
        <v>-0.23025012660694882</v>
      </c>
      <c r="CW53" s="16">
        <f t="shared" si="202"/>
        <v>-0.27107656696651056</v>
      </c>
      <c r="CX53" s="40"/>
      <c r="CY53" s="38"/>
      <c r="CZ53" s="38"/>
    </row>
    <row r="54" spans="1:104" x14ac:dyDescent="0.25">
      <c r="A54" s="55" t="s">
        <v>154</v>
      </c>
      <c r="B54" s="53" t="s">
        <v>151</v>
      </c>
      <c r="C54" s="16">
        <f t="shared" ref="C54:AH54" si="203">(C14-$CX$14)/$CZ$14</f>
        <v>-1.8360482242661147</v>
      </c>
      <c r="D54" s="16">
        <f t="shared" si="203"/>
        <v>-1.8242883735201154</v>
      </c>
      <c r="E54" s="16">
        <f t="shared" si="203"/>
        <v>-1.8065714836257329</v>
      </c>
      <c r="F54" s="16">
        <f t="shared" si="203"/>
        <v>-1.7811817730806818</v>
      </c>
      <c r="G54" s="16">
        <f t="shared" si="203"/>
        <v>-1.7573150595994571</v>
      </c>
      <c r="H54" s="16">
        <f t="shared" si="203"/>
        <v>-1.7349135078505205</v>
      </c>
      <c r="I54" s="16">
        <f t="shared" si="203"/>
        <v>-1.7099864799577713</v>
      </c>
      <c r="J54" s="16">
        <f t="shared" si="203"/>
        <v>-1.6576069480284594</v>
      </c>
      <c r="K54" s="16">
        <f t="shared" si="203"/>
        <v>-1.6358415849264378</v>
      </c>
      <c r="L54" s="16">
        <f t="shared" si="203"/>
        <v>-1.6138063236105733</v>
      </c>
      <c r="M54" s="16">
        <f t="shared" si="203"/>
        <v>-1.5727239597749596</v>
      </c>
      <c r="N54" s="16">
        <f t="shared" si="203"/>
        <v>-1.5218867033533197</v>
      </c>
      <c r="O54" s="16">
        <f t="shared" si="203"/>
        <v>-1.4854890013722597</v>
      </c>
      <c r="P54" s="16">
        <f t="shared" si="203"/>
        <v>-1.4411871374143803</v>
      </c>
      <c r="Q54" s="16">
        <f t="shared" si="203"/>
        <v>-1.3877858479612357</v>
      </c>
      <c r="R54" s="16">
        <f t="shared" si="203"/>
        <v>-1.3317626901450488</v>
      </c>
      <c r="S54" s="16">
        <f t="shared" si="203"/>
        <v>-1.2675269152505082</v>
      </c>
      <c r="T54" s="16">
        <f t="shared" si="203"/>
        <v>-1.1894492176746112</v>
      </c>
      <c r="U54" s="16">
        <f t="shared" si="203"/>
        <v>-1.0987441393796491</v>
      </c>
      <c r="V54" s="16">
        <f t="shared" si="203"/>
        <v>-1.0041255369839694</v>
      </c>
      <c r="W54" s="16">
        <f t="shared" si="203"/>
        <v>-0.89065261650699901</v>
      </c>
      <c r="X54" s="16">
        <f t="shared" si="203"/>
        <v>-0.73530691599673259</v>
      </c>
      <c r="Y54" s="16">
        <f t="shared" si="203"/>
        <v>-0.56081772074748693</v>
      </c>
      <c r="Z54" s="16">
        <f t="shared" si="203"/>
        <v>-0.34505337722416829</v>
      </c>
      <c r="AA54" s="16">
        <f t="shared" si="203"/>
        <v>-0.1621202235704183</v>
      </c>
      <c r="AB54" s="16">
        <f t="shared" si="203"/>
        <v>3.5194649192373549E-2</v>
      </c>
      <c r="AC54" s="16">
        <f t="shared" si="203"/>
        <v>0.31255362080334448</v>
      </c>
      <c r="AD54" s="16">
        <f t="shared" si="203"/>
        <v>0.63783880381522384</v>
      </c>
      <c r="AE54" s="16">
        <f t="shared" si="203"/>
        <v>0.92429720092145962</v>
      </c>
      <c r="AF54" s="16">
        <f t="shared" si="203"/>
        <v>1.195159336956362</v>
      </c>
      <c r="AG54" s="16">
        <f t="shared" si="203"/>
        <v>1.3740054605147813</v>
      </c>
      <c r="AH54" s="16">
        <f t="shared" si="203"/>
        <v>1.5506538414747677</v>
      </c>
      <c r="AI54" s="16">
        <f t="shared" ref="AI54:BN54" si="204">(AI14-$CX$14)/$CZ$14</f>
        <v>1.6739394898693014</v>
      </c>
      <c r="AJ54" s="16">
        <f t="shared" si="204"/>
        <v>1.8408522566871082</v>
      </c>
      <c r="AK54" s="16">
        <f t="shared" si="204"/>
        <v>1.9740277467745895</v>
      </c>
      <c r="AL54" s="16">
        <f t="shared" si="204"/>
        <v>1.9695551478023403</v>
      </c>
      <c r="AM54" s="16">
        <f t="shared" si="204"/>
        <v>1.9121053851415568</v>
      </c>
      <c r="AN54" s="16">
        <f t="shared" si="204"/>
        <v>1.8319648940741482</v>
      </c>
      <c r="AO54" s="16">
        <f t="shared" si="204"/>
        <v>1.7783900986263903</v>
      </c>
      <c r="AP54" s="16">
        <f t="shared" si="204"/>
        <v>1.6780265199646325</v>
      </c>
      <c r="AQ54" s="16">
        <f t="shared" si="204"/>
        <v>1.5963823102772439</v>
      </c>
      <c r="AR54" s="16">
        <f t="shared" si="204"/>
        <v>1.2981833408688548</v>
      </c>
      <c r="AS54" s="16">
        <f t="shared" si="204"/>
        <v>1.2480015515379757</v>
      </c>
      <c r="AT54" s="16">
        <f t="shared" si="204"/>
        <v>1.1289764392333856</v>
      </c>
      <c r="AU54" s="16">
        <f t="shared" si="204"/>
        <v>1.0506481218874919</v>
      </c>
      <c r="AV54" s="16">
        <f t="shared" si="204"/>
        <v>0.99356464965978042</v>
      </c>
      <c r="AW54" s="16">
        <f t="shared" si="204"/>
        <v>0.98012757429918762</v>
      </c>
      <c r="AX54" s="16">
        <f t="shared" si="204"/>
        <v>0.88726331029348504</v>
      </c>
      <c r="AY54" s="16">
        <f t="shared" si="204"/>
        <v>0.71618639960496389</v>
      </c>
      <c r="AZ54" s="16">
        <f t="shared" si="204"/>
        <v>0.62176058164774251</v>
      </c>
      <c r="BA54" s="16">
        <f t="shared" si="204"/>
        <v>0.61210208128094701</v>
      </c>
      <c r="BB54" s="16">
        <f t="shared" si="204"/>
        <v>0.54487814759029174</v>
      </c>
      <c r="BC54" s="16">
        <f t="shared" si="204"/>
        <v>0.5012895860547103</v>
      </c>
      <c r="BD54" s="16">
        <f t="shared" si="204"/>
        <v>0.43587782608556991</v>
      </c>
      <c r="BE54" s="16">
        <f t="shared" si="204"/>
        <v>0.39907527678374588</v>
      </c>
      <c r="BF54" s="16">
        <f t="shared" si="204"/>
        <v>0.36396923054036134</v>
      </c>
      <c r="BG54" s="16">
        <f t="shared" si="204"/>
        <v>0.25550870546332494</v>
      </c>
      <c r="BH54" s="16">
        <f t="shared" si="204"/>
        <v>0.21988214123610056</v>
      </c>
      <c r="BI54" s="16">
        <f t="shared" si="204"/>
        <v>0.21614212312999592</v>
      </c>
      <c r="BJ54" s="16">
        <f t="shared" si="204"/>
        <v>0.15408481239004221</v>
      </c>
      <c r="BK54" s="16">
        <f t="shared" si="204"/>
        <v>0.13962597950561681</v>
      </c>
      <c r="BL54" s="16">
        <f t="shared" si="204"/>
        <v>0.12329713756813894</v>
      </c>
      <c r="BM54" s="16">
        <f t="shared" si="204"/>
        <v>0.11919082902896226</v>
      </c>
      <c r="BN54" s="16">
        <f t="shared" si="204"/>
        <v>8.0595384449469273E-2</v>
      </c>
      <c r="BO54" s="16">
        <f t="shared" ref="BO54:CG54" si="205">(BO14-$CX$14)/$CZ$14</f>
        <v>4.8651002996812319E-2</v>
      </c>
      <c r="BP54" s="16">
        <f t="shared" si="205"/>
        <v>8.5241489416331376E-2</v>
      </c>
      <c r="BQ54" s="16">
        <f t="shared" si="205"/>
        <v>9.2817917847770132E-2</v>
      </c>
      <c r="BR54" s="16">
        <f t="shared" si="205"/>
        <v>9.0890073463180079E-2</v>
      </c>
      <c r="BS54" s="16">
        <f t="shared" si="205"/>
        <v>9.5806076643884713E-2</v>
      </c>
      <c r="BT54" s="16">
        <f t="shared" si="205"/>
        <v>8.3390758807125209E-2</v>
      </c>
      <c r="BU54" s="16">
        <f t="shared" si="205"/>
        <v>3.6948987582350566E-2</v>
      </c>
      <c r="BV54" s="16">
        <f t="shared" si="205"/>
        <v>2.4302328419439752E-2</v>
      </c>
      <c r="BW54" s="16">
        <f t="shared" si="205"/>
        <v>1.5087232261099441E-2</v>
      </c>
      <c r="BX54" s="16">
        <f t="shared" si="205"/>
        <v>-6.0542102946351331E-4</v>
      </c>
      <c r="BY54" s="16">
        <f t="shared" si="205"/>
        <v>-9.8443523547408665E-2</v>
      </c>
      <c r="BZ54" s="16">
        <f t="shared" si="205"/>
        <v>-0.11459885949027351</v>
      </c>
      <c r="CA54" s="16">
        <f t="shared" si="205"/>
        <v>-0.11255534444260799</v>
      </c>
      <c r="CB54" s="16">
        <f t="shared" si="205"/>
        <v>-0.10752367059882788</v>
      </c>
      <c r="CC54" s="16">
        <f t="shared" si="205"/>
        <v>-9.6033718066671103E-2</v>
      </c>
      <c r="CD54" s="16">
        <f t="shared" si="205"/>
        <v>-0.15814886413816273</v>
      </c>
      <c r="CE54" s="16">
        <f>(CE14-$CX$14)/$CZ$14</f>
        <v>-0.18058897277479086</v>
      </c>
      <c r="CF54" s="16">
        <f t="shared" si="205"/>
        <v>-0.20707755461905811</v>
      </c>
      <c r="CG54" s="16">
        <f t="shared" si="205"/>
        <v>-0.20540033000446498</v>
      </c>
      <c r="CH54" s="16">
        <f t="shared" ref="CH54:CM54" si="206">(CH14-$CX$14)/$CZ$14</f>
        <v>-0.23530119640945676</v>
      </c>
      <c r="CI54" s="16">
        <f t="shared" si="206"/>
        <v>-0.21409490817896618</v>
      </c>
      <c r="CJ54" s="16">
        <f t="shared" si="206"/>
        <v>-0.22631744157726705</v>
      </c>
      <c r="CK54" s="16">
        <f t="shared" si="206"/>
        <v>-0.17355234077103751</v>
      </c>
      <c r="CL54" s="16">
        <f t="shared" si="206"/>
        <v>-0.16551322968729687</v>
      </c>
      <c r="CM54" s="16">
        <f t="shared" si="206"/>
        <v>-0.16636148121651642</v>
      </c>
      <c r="CN54" s="16">
        <f t="shared" ref="CN54:CO54" si="207">(CN14-$CX$14)/$CZ$14</f>
        <v>-0.12554901559474488</v>
      </c>
      <c r="CO54" s="16">
        <f t="shared" si="207"/>
        <v>-7.2822471676206937E-2</v>
      </c>
      <c r="CP54" s="16">
        <f t="shared" ref="CP54:CQ54" si="208">(CP14-$CX$14)/$CZ$14</f>
        <v>-5.1654740333408306E-2</v>
      </c>
      <c r="CQ54" s="16">
        <f t="shared" si="208"/>
        <v>-5.3158458953388409E-2</v>
      </c>
      <c r="CR54" s="16">
        <f t="shared" ref="CR54:CS54" si="209">(CR14-$CX$14)/$CZ$14</f>
        <v>-3.6097036149766795E-2</v>
      </c>
      <c r="CS54" s="16">
        <f t="shared" si="209"/>
        <v>1.3969082518037001E-2</v>
      </c>
      <c r="CT54" s="16">
        <f t="shared" ref="CT54:CU54" si="210">(CT14-$CX$14)/$CZ$14</f>
        <v>1.2985881881896356E-2</v>
      </c>
      <c r="CU54" s="16">
        <f t="shared" si="210"/>
        <v>1.4335372951109392E-2</v>
      </c>
      <c r="CV54" s="16">
        <f t="shared" ref="CV54:CW54" si="211">(CV14-$CX$14)/$CZ$14</f>
        <v>6.0275904635890193E-2</v>
      </c>
      <c r="CW54" s="16">
        <f t="shared" si="211"/>
        <v>0.10371023862070393</v>
      </c>
      <c r="CX54" s="40"/>
      <c r="CY54" s="38"/>
      <c r="CZ54" s="38"/>
    </row>
    <row r="55" spans="1:104" x14ac:dyDescent="0.25">
      <c r="A55" s="55" t="s">
        <v>127</v>
      </c>
      <c r="B55" s="53" t="s">
        <v>130</v>
      </c>
      <c r="C55" s="16">
        <f t="shared" ref="C55:AH55" si="212">-(C15-$CX$15)/$CZ$15</f>
        <v>-0.11432638266524491</v>
      </c>
      <c r="D55" s="16">
        <f t="shared" si="212"/>
        <v>0.34988324553691097</v>
      </c>
      <c r="E55" s="16">
        <f t="shared" si="212"/>
        <v>0.58052301701910058</v>
      </c>
      <c r="F55" s="16">
        <f t="shared" si="212"/>
        <v>0.99733730911940921</v>
      </c>
      <c r="G55" s="16">
        <f t="shared" si="212"/>
        <v>0.27265639314972018</v>
      </c>
      <c r="H55" s="16">
        <f t="shared" si="212"/>
        <v>0.32408251457648107</v>
      </c>
      <c r="I55" s="16">
        <f t="shared" si="212"/>
        <v>0.87245812362178998</v>
      </c>
      <c r="J55" s="16">
        <f t="shared" si="212"/>
        <v>1.2387550729965446</v>
      </c>
      <c r="K55" s="16">
        <f t="shared" si="212"/>
        <v>0.40051999626945523</v>
      </c>
      <c r="L55" s="16">
        <f t="shared" si="212"/>
        <v>0.73248404065815442</v>
      </c>
      <c r="M55" s="16">
        <f t="shared" si="212"/>
        <v>0.7645980448804347</v>
      </c>
      <c r="N55" s="16">
        <f t="shared" si="212"/>
        <v>1.2364181317326155</v>
      </c>
      <c r="O55" s="16">
        <f t="shared" si="212"/>
        <v>0.7818071308247776</v>
      </c>
      <c r="P55" s="16">
        <f t="shared" si="212"/>
        <v>0.95111293584565448</v>
      </c>
      <c r="Q55" s="16">
        <f t="shared" si="212"/>
        <v>1.2885316588410345</v>
      </c>
      <c r="R55" s="16">
        <f t="shared" si="212"/>
        <v>1.3209770455322472</v>
      </c>
      <c r="S55" s="16">
        <f t="shared" si="212"/>
        <v>1.0224527300076522</v>
      </c>
      <c r="T55" s="16">
        <f t="shared" si="212"/>
        <v>1.5038433259853494</v>
      </c>
      <c r="U55" s="16">
        <f t="shared" si="212"/>
        <v>1.2361076532105979</v>
      </c>
      <c r="V55" s="16">
        <f t="shared" si="212"/>
        <v>1.4819321047592005</v>
      </c>
      <c r="W55" s="16">
        <f t="shared" si="212"/>
        <v>0.83199818130834147</v>
      </c>
      <c r="X55" s="16">
        <f t="shared" si="212"/>
        <v>1.0205760869347442</v>
      </c>
      <c r="Y55" s="16">
        <f t="shared" si="212"/>
        <v>1.1203434338921707</v>
      </c>
      <c r="Z55" s="16">
        <f t="shared" si="212"/>
        <v>1.7314964449311625</v>
      </c>
      <c r="AA55" s="16">
        <f t="shared" si="212"/>
        <v>1.7515138811913842</v>
      </c>
      <c r="AB55" s="16">
        <f t="shared" si="212"/>
        <v>1.8900875787054203</v>
      </c>
      <c r="AC55" s="16">
        <f t="shared" si="212"/>
        <v>2.1349848057642089</v>
      </c>
      <c r="AD55" s="16">
        <f t="shared" si="212"/>
        <v>2.5310846281830774</v>
      </c>
      <c r="AE55" s="16">
        <f t="shared" si="212"/>
        <v>2.12461259287464</v>
      </c>
      <c r="AF55" s="16">
        <f t="shared" si="212"/>
        <v>1.8446161939010783</v>
      </c>
      <c r="AG55" s="16">
        <f t="shared" si="212"/>
        <v>1.8140596814294456</v>
      </c>
      <c r="AH55" s="16">
        <f t="shared" si="212"/>
        <v>1.2968236089085834</v>
      </c>
      <c r="AI55" s="16">
        <f t="shared" ref="AI55:BN55" si="213">-(AI15-$CX$15)/$CZ$15</f>
        <v>1.1097966975094569</v>
      </c>
      <c r="AJ55" s="16">
        <f t="shared" si="213"/>
        <v>0.8095934097582872</v>
      </c>
      <c r="AK55" s="16">
        <f t="shared" si="213"/>
        <v>0.74179239991141765</v>
      </c>
      <c r="AL55" s="16">
        <f t="shared" si="213"/>
        <v>0.4840223914427621</v>
      </c>
      <c r="AM55" s="16">
        <f t="shared" si="213"/>
        <v>-0.34791086726901327</v>
      </c>
      <c r="AN55" s="16">
        <f t="shared" si="213"/>
        <v>-1.0924993302382116</v>
      </c>
      <c r="AO55" s="16">
        <f t="shared" si="213"/>
        <v>-0.98705934518585048</v>
      </c>
      <c r="AP55" s="16">
        <f t="shared" si="213"/>
        <v>-1.2709747796055122</v>
      </c>
      <c r="AQ55" s="16">
        <f t="shared" si="213"/>
        <v>-0.92203878841926812</v>
      </c>
      <c r="AR55" s="16">
        <f t="shared" si="213"/>
        <v>-1.0986595473580674</v>
      </c>
      <c r="AS55" s="16">
        <f t="shared" si="213"/>
        <v>-0.62440704884991538</v>
      </c>
      <c r="AT55" s="16">
        <f t="shared" si="213"/>
        <v>-0.29616706655891761</v>
      </c>
      <c r="AU55" s="16">
        <f t="shared" si="213"/>
        <v>-0.4413826605614366</v>
      </c>
      <c r="AV55" s="16">
        <f t="shared" si="213"/>
        <v>-0.54046730478541027</v>
      </c>
      <c r="AW55" s="16">
        <f t="shared" si="213"/>
        <v>0.10712782321638846</v>
      </c>
      <c r="AX55" s="16">
        <f t="shared" si="213"/>
        <v>-7.361792741692065E-2</v>
      </c>
      <c r="AY55" s="16">
        <f t="shared" si="213"/>
        <v>0.10941047266891589</v>
      </c>
      <c r="AZ55" s="16">
        <f t="shared" si="213"/>
        <v>6.0197637227651063E-2</v>
      </c>
      <c r="BA55" s="16">
        <f t="shared" si="213"/>
        <v>-0.47999711415967572</v>
      </c>
      <c r="BB55" s="16">
        <f t="shared" si="213"/>
        <v>-0.68582911325017126</v>
      </c>
      <c r="BC55" s="16">
        <f t="shared" si="213"/>
        <v>-1.5710994689738505E-2</v>
      </c>
      <c r="BD55" s="16">
        <f t="shared" si="213"/>
        <v>-0.39767286526810036</v>
      </c>
      <c r="BE55" s="16">
        <f t="shared" si="213"/>
        <v>-0.19904825004847043</v>
      </c>
      <c r="BF55" s="16">
        <f t="shared" si="213"/>
        <v>-0.79876612905849931</v>
      </c>
      <c r="BG55" s="16">
        <f t="shared" si="213"/>
        <v>-0.33330400450927944</v>
      </c>
      <c r="BH55" s="16">
        <f t="shared" si="213"/>
        <v>-0.50395946835776795</v>
      </c>
      <c r="BI55" s="16">
        <f t="shared" si="213"/>
        <v>-0.44370277832046995</v>
      </c>
      <c r="BJ55" s="16">
        <f t="shared" si="213"/>
        <v>-0.71923157335382149</v>
      </c>
      <c r="BK55" s="16">
        <f t="shared" si="213"/>
        <v>-0.53431508858314958</v>
      </c>
      <c r="BL55" s="16">
        <f t="shared" si="213"/>
        <v>-0.71451905499872237</v>
      </c>
      <c r="BM55" s="16">
        <f t="shared" si="213"/>
        <v>-0.66479634619968564</v>
      </c>
      <c r="BN55" s="16">
        <f t="shared" si="213"/>
        <v>-1.2423167242687578</v>
      </c>
      <c r="BO55" s="16">
        <f t="shared" ref="BO55:CG55" si="214">-(BO15-$CX$15)/$CZ$15</f>
        <v>-1.0069031796985488</v>
      </c>
      <c r="BP55" s="16">
        <f t="shared" si="214"/>
        <v>-0.99271551024345939</v>
      </c>
      <c r="BQ55" s="16">
        <f t="shared" si="214"/>
        <v>-1.1095259534261004</v>
      </c>
      <c r="BR55" s="16">
        <f t="shared" si="214"/>
        <v>-1.0306131589405834</v>
      </c>
      <c r="BS55" s="16">
        <f t="shared" si="214"/>
        <v>-0.78241353491350951</v>
      </c>
      <c r="BT55" s="16">
        <f t="shared" si="214"/>
        <v>-0.63711695436155547</v>
      </c>
      <c r="BU55" s="16">
        <f t="shared" si="214"/>
        <v>-0.3489340246219077</v>
      </c>
      <c r="BV55" s="16">
        <f t="shared" si="214"/>
        <v>-1.1449471057442158</v>
      </c>
      <c r="BW55" s="16">
        <f t="shared" si="214"/>
        <v>-0.94724385681542211</v>
      </c>
      <c r="BX55" s="16">
        <f t="shared" si="214"/>
        <v>-0.78544378128338577</v>
      </c>
      <c r="BY55" s="16">
        <f t="shared" si="214"/>
        <v>0.16484151167897398</v>
      </c>
      <c r="BZ55" s="16">
        <f t="shared" si="214"/>
        <v>-0.76609124342717483</v>
      </c>
      <c r="CA55" s="16">
        <f t="shared" si="214"/>
        <v>-0.80303797948413402</v>
      </c>
      <c r="CB55" s="16">
        <f t="shared" si="214"/>
        <v>-0.36126736519722907</v>
      </c>
      <c r="CC55" s="16">
        <f t="shared" si="214"/>
        <v>-0.66622195858422595</v>
      </c>
      <c r="CD55" s="16">
        <f t="shared" si="214"/>
        <v>-0.92694783471957087</v>
      </c>
      <c r="CE55" s="16">
        <f t="shared" si="214"/>
        <v>-1.2122083357380546</v>
      </c>
      <c r="CF55" s="16">
        <f t="shared" si="214"/>
        <v>-1.4113096025225931</v>
      </c>
      <c r="CG55" s="16">
        <f t="shared" si="214"/>
        <v>-1.0728378518408612</v>
      </c>
      <c r="CH55" s="16">
        <f t="shared" ref="CH55:CM55" si="215">-(CH15-$CX$15)/$CZ$15</f>
        <v>-1.4494500386271545</v>
      </c>
      <c r="CI55" s="16">
        <f t="shared" si="215"/>
        <v>-1.4001066638525099</v>
      </c>
      <c r="CJ55" s="16">
        <f t="shared" si="215"/>
        <v>-0.1117513389576416</v>
      </c>
      <c r="CK55" s="16">
        <f t="shared" si="215"/>
        <v>-0.16150952506128291</v>
      </c>
      <c r="CL55" s="16">
        <f t="shared" si="215"/>
        <v>-1.4509472737688434</v>
      </c>
      <c r="CM55" s="16">
        <f t="shared" si="215"/>
        <v>-0.68807251889711807</v>
      </c>
      <c r="CN55" s="16">
        <f t="shared" ref="CN55:CO55" si="216">-(CN15-$CX$15)/$CZ$15</f>
        <v>0.20251319683410185</v>
      </c>
      <c r="CO55" s="16">
        <f t="shared" si="216"/>
        <v>0.30848774232206777</v>
      </c>
      <c r="CP55" s="16">
        <f t="shared" ref="CP55:CQ55" si="217">-(CP15-$CX$15)/$CZ$15</f>
        <v>0.17721738405685136</v>
      </c>
      <c r="CQ55" s="16">
        <f t="shared" si="217"/>
        <v>-1.0300813209521595</v>
      </c>
      <c r="CR55" s="16">
        <f t="shared" ref="CR55:CS55" si="218">-(CR15-$CX$15)/$CZ$15</f>
        <v>-4.1314017299925392E-2</v>
      </c>
      <c r="CS55" s="16">
        <f t="shared" si="218"/>
        <v>3.3032394560788901E-2</v>
      </c>
      <c r="CT55" s="16">
        <f t="shared" ref="CT55:CU55" si="219">-(CT15-$CX$15)/$CZ$15</f>
        <v>-0.94941340876964586</v>
      </c>
      <c r="CU55" s="16">
        <f t="shared" si="219"/>
        <v>-1.5645713447449603</v>
      </c>
      <c r="CV55" s="16">
        <f t="shared" ref="CV55:CW55" si="220">-(CV15-$CX$15)/$CZ$15</f>
        <v>-0.82051753689619111</v>
      </c>
      <c r="CW55" s="16">
        <f t="shared" si="220"/>
        <v>-0.5405158804089486</v>
      </c>
      <c r="CX55" s="40"/>
      <c r="CY55" s="38"/>
      <c r="CZ55" s="38"/>
    </row>
    <row r="56" spans="1:104" x14ac:dyDescent="0.25">
      <c r="A56" s="55" t="s">
        <v>128</v>
      </c>
      <c r="B56" s="53" t="s">
        <v>131</v>
      </c>
      <c r="C56" s="16">
        <f t="shared" ref="C56:AH56" si="221">-(C16-$CX$16)/$CZ$16</f>
        <v>-0.37493797458453409</v>
      </c>
      <c r="D56" s="16">
        <f t="shared" si="221"/>
        <v>-0.17422871662773198</v>
      </c>
      <c r="E56" s="16">
        <f t="shared" si="221"/>
        <v>-5.9089512067370925E-2</v>
      </c>
      <c r="F56" s="16">
        <f t="shared" si="221"/>
        <v>0.51485883116613529</v>
      </c>
      <c r="G56" s="16">
        <f t="shared" si="221"/>
        <v>-0.33981112510037526</v>
      </c>
      <c r="H56" s="16">
        <f t="shared" si="221"/>
        <v>-5.6623463320637585E-2</v>
      </c>
      <c r="I56" s="16">
        <f t="shared" si="221"/>
        <v>0.38100326680001589</v>
      </c>
      <c r="J56" s="16">
        <f t="shared" si="221"/>
        <v>1.3406246375695006</v>
      </c>
      <c r="K56" s="16">
        <f t="shared" si="221"/>
        <v>-0.28198075554801943</v>
      </c>
      <c r="L56" s="16">
        <f t="shared" si="221"/>
        <v>0.35336527678903284</v>
      </c>
      <c r="M56" s="16">
        <f t="shared" si="221"/>
        <v>0.3308305745801528</v>
      </c>
      <c r="N56" s="16">
        <f t="shared" si="221"/>
        <v>0.46290564842010662</v>
      </c>
      <c r="O56" s="16">
        <f t="shared" si="221"/>
        <v>2.0138983690729528E-2</v>
      </c>
      <c r="P56" s="16">
        <f t="shared" si="221"/>
        <v>0.48858355096754996</v>
      </c>
      <c r="Q56" s="16">
        <f t="shared" si="221"/>
        <v>0.52635218247638016</v>
      </c>
      <c r="R56" s="16">
        <f t="shared" si="221"/>
        <v>0.61475834451241829</v>
      </c>
      <c r="S56" s="16">
        <f t="shared" si="221"/>
        <v>0.57284794571595532</v>
      </c>
      <c r="T56" s="16">
        <f t="shared" si="221"/>
        <v>1.7771004937284829</v>
      </c>
      <c r="U56" s="16">
        <f t="shared" si="221"/>
        <v>1.0825774153305037</v>
      </c>
      <c r="V56" s="16">
        <f t="shared" si="221"/>
        <v>0.71749985812061123</v>
      </c>
      <c r="W56" s="16">
        <f t="shared" si="221"/>
        <v>0.68899035512122442</v>
      </c>
      <c r="X56" s="16">
        <f t="shared" si="221"/>
        <v>0.79806793636803575</v>
      </c>
      <c r="Y56" s="16">
        <f t="shared" si="221"/>
        <v>1.0140166441802214</v>
      </c>
      <c r="Z56" s="16">
        <f t="shared" si="221"/>
        <v>1.3012111424122794</v>
      </c>
      <c r="AA56" s="16">
        <f t="shared" si="221"/>
        <v>1.3930378408050073</v>
      </c>
      <c r="AB56" s="16">
        <f t="shared" si="221"/>
        <v>1.8385179477655564</v>
      </c>
      <c r="AC56" s="16">
        <f t="shared" si="221"/>
        <v>2.5411440689433262</v>
      </c>
      <c r="AD56" s="16">
        <f t="shared" si="221"/>
        <v>2.9175637278954833</v>
      </c>
      <c r="AE56" s="16">
        <f t="shared" si="221"/>
        <v>2.4215953911046038</v>
      </c>
      <c r="AF56" s="16">
        <f t="shared" si="221"/>
        <v>2.2920175761624151</v>
      </c>
      <c r="AG56" s="16">
        <f t="shared" si="221"/>
        <v>2.4765174710974325</v>
      </c>
      <c r="AH56" s="16">
        <f t="shared" si="221"/>
        <v>1.7739863104634608</v>
      </c>
      <c r="AI56" s="16">
        <f t="shared" ref="AI56:BN56" si="222">-(AI16-$CX$16)/$CZ$16</f>
        <v>1.5082483620964622</v>
      </c>
      <c r="AJ56" s="16">
        <f t="shared" si="222"/>
        <v>1.3362486305873658</v>
      </c>
      <c r="AK56" s="16">
        <f t="shared" si="222"/>
        <v>0.99549893910835385</v>
      </c>
      <c r="AL56" s="16">
        <f t="shared" si="222"/>
        <v>0.40070610160937897</v>
      </c>
      <c r="AM56" s="16">
        <f t="shared" si="222"/>
        <v>-0.68826048842190291</v>
      </c>
      <c r="AN56" s="16">
        <f t="shared" si="222"/>
        <v>-2.3411002375777281</v>
      </c>
      <c r="AO56" s="16">
        <f t="shared" si="222"/>
        <v>-1.7126562731242154</v>
      </c>
      <c r="AP56" s="16">
        <f t="shared" si="222"/>
        <v>-1.9244839748904119</v>
      </c>
      <c r="AQ56" s="16">
        <f t="shared" si="222"/>
        <v>-1.5301379852020547</v>
      </c>
      <c r="AR56" s="16">
        <f t="shared" si="222"/>
        <v>-1.2159142655924067</v>
      </c>
      <c r="AS56" s="16">
        <f t="shared" si="222"/>
        <v>-0.38653353574067806</v>
      </c>
      <c r="AT56" s="16">
        <f t="shared" si="222"/>
        <v>-0.44808642038587232</v>
      </c>
      <c r="AU56" s="16">
        <f t="shared" si="222"/>
        <v>-0.49467927155515862</v>
      </c>
      <c r="AV56" s="16">
        <f t="shared" si="222"/>
        <v>-0.30307205194347053</v>
      </c>
      <c r="AW56" s="16">
        <f t="shared" si="222"/>
        <v>0.33819945369850724</v>
      </c>
      <c r="AX56" s="16">
        <f t="shared" si="222"/>
        <v>-0.30899763300788358</v>
      </c>
      <c r="AY56" s="16">
        <f t="shared" si="222"/>
        <v>9.8335330018170464E-2</v>
      </c>
      <c r="AZ56" s="16">
        <f t="shared" si="222"/>
        <v>-7.1521060010985658E-3</v>
      </c>
      <c r="BA56" s="16">
        <f t="shared" si="222"/>
        <v>-0.12554441936027511</v>
      </c>
      <c r="BB56" s="16">
        <f t="shared" si="222"/>
        <v>-0.43964039745486505</v>
      </c>
      <c r="BC56" s="16">
        <f t="shared" si="222"/>
        <v>-0.17165782342451608</v>
      </c>
      <c r="BD56" s="16">
        <f t="shared" si="222"/>
        <v>-0.38108650993992199</v>
      </c>
      <c r="BE56" s="16">
        <f t="shared" si="222"/>
        <v>-3.4261956968229044E-3</v>
      </c>
      <c r="BF56" s="16">
        <f t="shared" si="222"/>
        <v>-0.46628252968102507</v>
      </c>
      <c r="BG56" s="16">
        <f t="shared" si="222"/>
        <v>-0.21376648468742232</v>
      </c>
      <c r="BH56" s="16">
        <f t="shared" si="222"/>
        <v>-0.31146235046805681</v>
      </c>
      <c r="BI56" s="16">
        <f t="shared" si="222"/>
        <v>-0.27881202839792057</v>
      </c>
      <c r="BJ56" s="16">
        <f t="shared" si="222"/>
        <v>-0.93046835705161646</v>
      </c>
      <c r="BK56" s="16">
        <f t="shared" si="222"/>
        <v>-0.36932490421734199</v>
      </c>
      <c r="BL56" s="16">
        <f t="shared" si="222"/>
        <v>-0.45813576241283344</v>
      </c>
      <c r="BM56" s="16">
        <f t="shared" si="222"/>
        <v>-0.41418267685153282</v>
      </c>
      <c r="BN56" s="16">
        <f t="shared" si="222"/>
        <v>-1.2080452518841389</v>
      </c>
      <c r="BO56" s="16">
        <f t="shared" ref="BO56:CG56" si="223">-(BO16-$CX$16)/$CZ$16</f>
        <v>-0.96621322224899431</v>
      </c>
      <c r="BP56" s="16">
        <f t="shared" si="223"/>
        <v>-0.57714122249770761</v>
      </c>
      <c r="BQ56" s="16">
        <f t="shared" si="223"/>
        <v>-0.87298450625151847</v>
      </c>
      <c r="BR56" s="16">
        <f t="shared" si="223"/>
        <v>-1.072866602064289</v>
      </c>
      <c r="BS56" s="16">
        <f t="shared" si="223"/>
        <v>-0.7841126987690813</v>
      </c>
      <c r="BT56" s="16">
        <f t="shared" si="223"/>
        <v>-0.47339466126794316</v>
      </c>
      <c r="BU56" s="16">
        <f t="shared" si="223"/>
        <v>-0.29425555995216685</v>
      </c>
      <c r="BV56" s="16">
        <f t="shared" si="223"/>
        <v>-1.7334222412571845</v>
      </c>
      <c r="BW56" s="16">
        <f t="shared" si="223"/>
        <v>-0.6545425176445111</v>
      </c>
      <c r="BX56" s="16">
        <f t="shared" si="223"/>
        <v>-0.90496525906903436</v>
      </c>
      <c r="BY56" s="16">
        <f t="shared" si="223"/>
        <v>8.5085797721580009E-2</v>
      </c>
      <c r="BZ56" s="16">
        <f t="shared" si="223"/>
        <v>-0.89476488166591295</v>
      </c>
      <c r="CA56" s="16">
        <f t="shared" si="223"/>
        <v>-0.7740245269883641</v>
      </c>
      <c r="CB56" s="16">
        <f t="shared" si="223"/>
        <v>-0.44251831972878919</v>
      </c>
      <c r="CC56" s="16">
        <f t="shared" si="223"/>
        <v>-0.25701106242398836</v>
      </c>
      <c r="CD56" s="16">
        <f t="shared" si="223"/>
        <v>-1.0097059206393886</v>
      </c>
      <c r="CE56" s="16">
        <f t="shared" si="223"/>
        <v>-0.71598474485860419</v>
      </c>
      <c r="CF56" s="16">
        <f t="shared" si="223"/>
        <v>-1.1424839611732729</v>
      </c>
      <c r="CG56" s="16">
        <f t="shared" si="223"/>
        <v>-0.58829529437886241</v>
      </c>
      <c r="CH56" s="16">
        <f t="shared" ref="CH56:CM56" si="224">-(CH16-$CX$16)/$CZ$16</f>
        <v>-1.6614761241109985</v>
      </c>
      <c r="CI56" s="16">
        <f t="shared" si="224"/>
        <v>-0.27365349522939386</v>
      </c>
      <c r="CJ56" s="16">
        <f t="shared" si="224"/>
        <v>0.56664698532515378</v>
      </c>
      <c r="CK56" s="16">
        <f t="shared" si="224"/>
        <v>0.26958408712278747</v>
      </c>
      <c r="CL56" s="16">
        <f t="shared" si="224"/>
        <v>-0.93359584331905487</v>
      </c>
      <c r="CM56" s="16">
        <f t="shared" si="224"/>
        <v>0.15213940640452767</v>
      </c>
      <c r="CN56" s="16">
        <f t="shared" ref="CN56:CO56" si="225">-(CN16-$CX$16)/$CZ$16</f>
        <v>0.26985082915136982</v>
      </c>
      <c r="CO56" s="16">
        <f t="shared" si="225"/>
        <v>0.26279048327088589</v>
      </c>
      <c r="CP56" s="16">
        <f t="shared" ref="CP56:CQ56" si="226">-(CP16-$CX$16)/$CZ$16</f>
        <v>-0.3443558635715071</v>
      </c>
      <c r="CQ56" s="16">
        <f t="shared" si="226"/>
        <v>8.3464501006555267E-2</v>
      </c>
      <c r="CR56" s="16">
        <f t="shared" ref="CR56:CS56" si="227">-(CR16-$CX$16)/$CZ$16</f>
        <v>-0.14452685116413266</v>
      </c>
      <c r="CS56" s="16">
        <f t="shared" si="227"/>
        <v>0.11865742570297735</v>
      </c>
      <c r="CT56" s="16">
        <f t="shared" ref="CT56:CU56" si="228">-(CT16-$CX$16)/$CZ$16</f>
        <v>-0.49972260271540897</v>
      </c>
      <c r="CU56" s="16">
        <f t="shared" si="228"/>
        <v>-0.53796505728251121</v>
      </c>
      <c r="CV56" s="16">
        <f t="shared" ref="CV56:CW56" si="229">-(CV16-$CX$16)/$CZ$16</f>
        <v>-0.11145839533774936</v>
      </c>
      <c r="CW56" s="16">
        <f t="shared" si="229"/>
        <v>-4.0546837180533458E-2</v>
      </c>
      <c r="CX56" s="16"/>
      <c r="CY56" s="38"/>
      <c r="CZ56" s="38"/>
    </row>
    <row r="57" spans="1:104" x14ac:dyDescent="0.25">
      <c r="A57" s="55" t="s">
        <v>118</v>
      </c>
      <c r="B57" s="53" t="s">
        <v>10</v>
      </c>
      <c r="C57" s="16">
        <f t="shared" ref="C57:AH57" si="230">(C17-$CX$17)/$CZ$17</f>
        <v>0.29542461315535695</v>
      </c>
      <c r="D57" s="16">
        <f t="shared" si="230"/>
        <v>0.13693272351095467</v>
      </c>
      <c r="E57" s="16">
        <f t="shared" si="230"/>
        <v>-0.40193970128001305</v>
      </c>
      <c r="F57" s="16">
        <f t="shared" si="230"/>
        <v>-0.44420420518518705</v>
      </c>
      <c r="G57" s="16">
        <f t="shared" si="230"/>
        <v>-0.75062185849769802</v>
      </c>
      <c r="H57" s="16">
        <f t="shared" si="230"/>
        <v>-0.53929933897182836</v>
      </c>
      <c r="I57" s="16">
        <f t="shared" si="230"/>
        <v>-0.27514618956449116</v>
      </c>
      <c r="J57" s="16">
        <f t="shared" si="230"/>
        <v>-0.26458006358819774</v>
      </c>
      <c r="K57" s="16">
        <f t="shared" si="230"/>
        <v>-0.39137357530371958</v>
      </c>
      <c r="L57" s="16">
        <f t="shared" si="230"/>
        <v>-0.43363807920889347</v>
      </c>
      <c r="M57" s="16">
        <f t="shared" si="230"/>
        <v>-0.5181670870192413</v>
      </c>
      <c r="N57" s="16">
        <f t="shared" si="230"/>
        <v>-0.37024132335113247</v>
      </c>
      <c r="O57" s="16">
        <f t="shared" si="230"/>
        <v>-0.18005105577784991</v>
      </c>
      <c r="P57" s="16">
        <f t="shared" si="230"/>
        <v>3.1271463748019909E-2</v>
      </c>
      <c r="Q57" s="16">
        <f t="shared" si="230"/>
        <v>6.2969841676900395E-2</v>
      </c>
      <c r="R57" s="16">
        <f t="shared" si="230"/>
        <v>0.35882136901311795</v>
      </c>
      <c r="S57" s="16">
        <f t="shared" si="230"/>
        <v>0.41165199889458565</v>
      </c>
      <c r="T57" s="16">
        <f t="shared" si="230"/>
        <v>0.61240839244416168</v>
      </c>
      <c r="U57" s="16">
        <f t="shared" si="230"/>
        <v>0.74976803013597715</v>
      </c>
      <c r="V57" s="16">
        <f t="shared" si="230"/>
        <v>0.69693740025450956</v>
      </c>
      <c r="W57" s="16">
        <f t="shared" si="230"/>
        <v>0.68637127427821609</v>
      </c>
      <c r="X57" s="16">
        <f t="shared" si="230"/>
        <v>0.61240839244416168</v>
      </c>
      <c r="Y57" s="16">
        <f t="shared" si="230"/>
        <v>0.63354064439674862</v>
      </c>
      <c r="Z57" s="16">
        <f t="shared" si="230"/>
        <v>0.61240839244416168</v>
      </c>
      <c r="AA57" s="16">
        <f t="shared" si="230"/>
        <v>0.51731325865752009</v>
      </c>
      <c r="AB57" s="16">
        <f t="shared" si="230"/>
        <v>0.37995362096570501</v>
      </c>
      <c r="AC57" s="16">
        <f t="shared" si="230"/>
        <v>0.33768911706053106</v>
      </c>
      <c r="AD57" s="16">
        <f t="shared" si="230"/>
        <v>0.53844551061010726</v>
      </c>
      <c r="AE57" s="16">
        <f t="shared" si="230"/>
        <v>1.140714691258836</v>
      </c>
      <c r="AF57" s="16">
        <f t="shared" si="230"/>
        <v>1.4576984705476403</v>
      </c>
      <c r="AG57" s="16">
        <f t="shared" si="230"/>
        <v>1.8803435095993799</v>
      </c>
      <c r="AH57" s="16">
        <f t="shared" si="230"/>
        <v>2.1444966590067165</v>
      </c>
      <c r="AI57" s="16">
        <f t="shared" ref="AI57:BN57" si="231">(AI17-$CX$17)/$CZ$17</f>
        <v>2.2290256668170652</v>
      </c>
      <c r="AJ57" s="16">
        <f t="shared" si="231"/>
        <v>2.2607240447459458</v>
      </c>
      <c r="AK57" s="16">
        <f t="shared" si="231"/>
        <v>1.9648725174097279</v>
      </c>
      <c r="AL57" s="16">
        <f t="shared" si="231"/>
        <v>1.4365662185950536</v>
      </c>
      <c r="AM57" s="16">
        <f t="shared" si="231"/>
        <v>1.1935453211403033</v>
      </c>
      <c r="AN57" s="16">
        <f t="shared" si="231"/>
        <v>0.33768911706053106</v>
      </c>
      <c r="AO57" s="16">
        <f t="shared" si="231"/>
        <v>-0.5604315909244153</v>
      </c>
      <c r="AP57" s="16">
        <f t="shared" si="231"/>
        <v>-1.3634571651227203</v>
      </c>
      <c r="AQ57" s="16">
        <f t="shared" si="231"/>
        <v>-2.3989375107994819</v>
      </c>
      <c r="AR57" s="16">
        <f t="shared" si="231"/>
        <v>-2.4306358887283621</v>
      </c>
      <c r="AS57" s="16">
        <f t="shared" si="231"/>
        <v>-2.0819537315106773</v>
      </c>
      <c r="AT57" s="16">
        <f t="shared" si="231"/>
        <v>-1.743837700269286</v>
      </c>
      <c r="AU57" s="16">
        <f t="shared" si="231"/>
        <v>-1.2789281573123725</v>
      </c>
      <c r="AV57" s="16">
        <f t="shared" si="231"/>
        <v>-0.90911374814210044</v>
      </c>
      <c r="AW57" s="16">
        <f t="shared" si="231"/>
        <v>-0.78232023642657844</v>
      </c>
      <c r="AX57" s="16">
        <f t="shared" si="231"/>
        <v>-0.76118798447399161</v>
      </c>
      <c r="AY57" s="16">
        <f t="shared" si="231"/>
        <v>-0.8034524883791655</v>
      </c>
      <c r="AZ57" s="16">
        <f t="shared" si="231"/>
        <v>-0.63439447275846983</v>
      </c>
      <c r="BA57" s="16">
        <f t="shared" si="231"/>
        <v>-0.72948960654511108</v>
      </c>
      <c r="BB57" s="16">
        <f t="shared" si="231"/>
        <v>-0.99364275595244833</v>
      </c>
      <c r="BC57" s="16">
        <f t="shared" si="231"/>
        <v>-1.0042088819287418</v>
      </c>
      <c r="BD57" s="16">
        <f t="shared" si="231"/>
        <v>-1.0781717637627961</v>
      </c>
      <c r="BE57" s="16">
        <f t="shared" si="231"/>
        <v>-0.91967987411839391</v>
      </c>
      <c r="BF57" s="16">
        <f t="shared" si="231"/>
        <v>-0.66609285068735014</v>
      </c>
      <c r="BG57" s="16">
        <f t="shared" si="231"/>
        <v>-0.46533645713777394</v>
      </c>
      <c r="BH57" s="16">
        <f t="shared" si="231"/>
        <v>-0.33854294542225205</v>
      </c>
      <c r="BI57" s="16">
        <f t="shared" si="231"/>
        <v>-0.30684456749337163</v>
      </c>
      <c r="BJ57" s="16">
        <f t="shared" si="231"/>
        <v>-0.33854294542225205</v>
      </c>
      <c r="BK57" s="16">
        <f t="shared" si="231"/>
        <v>-0.46533645713777394</v>
      </c>
      <c r="BL57" s="16">
        <f t="shared" si="231"/>
        <v>-0.27514618956449116</v>
      </c>
      <c r="BM57" s="16">
        <f t="shared" si="231"/>
        <v>-0.46533645713777394</v>
      </c>
      <c r="BN57" s="16">
        <f t="shared" si="231"/>
        <v>-0.49703483506665436</v>
      </c>
      <c r="BO57" s="16">
        <f t="shared" ref="BO57:CG57" si="232">(BO17-$CX$17)/$CZ$17</f>
        <v>-0.6026960948295893</v>
      </c>
      <c r="BP57" s="16">
        <f t="shared" si="232"/>
        <v>-0.65552672471105666</v>
      </c>
      <c r="BQ57" s="16">
        <f t="shared" si="232"/>
        <v>-0.43363807920889347</v>
      </c>
      <c r="BR57" s="16">
        <f t="shared" si="232"/>
        <v>-0.37024132335113247</v>
      </c>
      <c r="BS57" s="16">
        <f t="shared" si="232"/>
        <v>-0.40193970128001305</v>
      </c>
      <c r="BT57" s="16">
        <f t="shared" si="232"/>
        <v>-0.25401393761190422</v>
      </c>
      <c r="BU57" s="16">
        <f t="shared" si="232"/>
        <v>-0.39137357530371952</v>
      </c>
      <c r="BV57" s="16">
        <f t="shared" si="232"/>
        <v>-0.39137357530371958</v>
      </c>
      <c r="BW57" s="16">
        <f t="shared" si="232"/>
        <v>-0.30684456749337163</v>
      </c>
      <c r="BX57" s="16">
        <f t="shared" si="232"/>
        <v>-0.31741069346966511</v>
      </c>
      <c r="BY57" s="16">
        <f t="shared" si="232"/>
        <v>-0.26458006358819763</v>
      </c>
      <c r="BZ57" s="16">
        <f t="shared" si="232"/>
        <v>-0.24344781163561074</v>
      </c>
      <c r="CA57" s="16">
        <f t="shared" si="232"/>
        <v>-0.21174943370673027</v>
      </c>
      <c r="CB57" s="16">
        <f t="shared" si="232"/>
        <v>-0.12722042589638238</v>
      </c>
      <c r="CC57" s="16">
        <f t="shared" si="232"/>
        <v>-0.13778655187267583</v>
      </c>
      <c r="CD57" s="16">
        <f t="shared" si="232"/>
        <v>-0.26458006358819763</v>
      </c>
      <c r="CE57" s="16">
        <f t="shared" si="232"/>
        <v>-0.27514618956449116</v>
      </c>
      <c r="CF57" s="16">
        <f t="shared" si="232"/>
        <v>-0.78232023642657844</v>
      </c>
      <c r="CG57" s="16">
        <f t="shared" si="232"/>
        <v>-0.67665897666364372</v>
      </c>
      <c r="CH57" s="16">
        <f t="shared" ref="CH57:CM57" si="233">(CH17-$CX$17)/$CZ$17</f>
        <v>-0.66609285068735025</v>
      </c>
      <c r="CI57" s="16">
        <f t="shared" si="233"/>
        <v>-0.65552672471105666</v>
      </c>
      <c r="CJ57" s="16">
        <f t="shared" si="233"/>
        <v>-0.38080744932742611</v>
      </c>
      <c r="CK57" s="16">
        <f t="shared" si="233"/>
        <v>-0.25401393761190422</v>
      </c>
      <c r="CL57" s="16">
        <f t="shared" si="233"/>
        <v>0.12636659753466151</v>
      </c>
      <c r="CM57" s="16">
        <f t="shared" si="233"/>
        <v>0.60184226646786831</v>
      </c>
      <c r="CN57" s="16">
        <f t="shared" ref="CN57:CO57" si="234">(CN17-$CX$17)/$CZ$17</f>
        <v>1.288640454926945</v>
      </c>
      <c r="CO57" s="16">
        <f t="shared" si="234"/>
        <v>1.7852483758127382</v>
      </c>
      <c r="CP57" s="16">
        <f t="shared" ref="CP57:CQ57" si="235">(CP17-$CX$17)/$CZ$17</f>
        <v>2.3558191785325868</v>
      </c>
      <c r="CQ57" s="16">
        <f t="shared" si="235"/>
        <v>2.5671416980584572</v>
      </c>
      <c r="CR57" s="16">
        <f t="shared" ref="CR57:CS57" si="236">(CR17-$CX$17)/$CZ$17</f>
        <v>2.2290256668170652</v>
      </c>
      <c r="CS57" s="16">
        <f t="shared" si="236"/>
        <v>1.6795871160498037</v>
      </c>
      <c r="CT57" s="16">
        <f t="shared" ref="CT57:CU57" si="237">(CT17-$CX$17)/$CZ$17</f>
        <v>0.74976803013597715</v>
      </c>
      <c r="CU57" s="16">
        <f t="shared" si="237"/>
        <v>0.28485848717906354</v>
      </c>
      <c r="CV57" s="16">
        <f t="shared" ref="CV57:CW57" si="238">(CV17-$CX$17)/$CZ$17</f>
        <v>0.23202785729759615</v>
      </c>
      <c r="CW57" s="16">
        <f t="shared" si="238"/>
        <v>0.3059907391316507</v>
      </c>
      <c r="CX57" s="16"/>
      <c r="CY57" s="38"/>
      <c r="CZ57" s="38"/>
    </row>
    <row r="58" spans="1:104" x14ac:dyDescent="0.25">
      <c r="A58" s="53" t="s">
        <v>129</v>
      </c>
      <c r="B58" s="53" t="s">
        <v>148</v>
      </c>
      <c r="AE58" s="16">
        <f t="shared" ref="AE58:BJ58" si="239">(AE18-$CX$18)/$CZ$18</f>
        <v>3.0311762929086323</v>
      </c>
      <c r="AF58" s="16">
        <f t="shared" si="239"/>
        <v>2.3614246846207294</v>
      </c>
      <c r="AG58" s="16">
        <f t="shared" si="239"/>
        <v>2.144939316285245</v>
      </c>
      <c r="AH58" s="16">
        <f t="shared" si="239"/>
        <v>1.2384068363804066</v>
      </c>
      <c r="AI58" s="16">
        <f t="shared" si="239"/>
        <v>0.80543609970943875</v>
      </c>
      <c r="AJ58" s="16">
        <f t="shared" si="239"/>
        <v>0.44011704064330992</v>
      </c>
      <c r="AK58" s="16">
        <f t="shared" si="239"/>
        <v>-0.58142329118975444</v>
      </c>
      <c r="AL58" s="16">
        <f t="shared" si="239"/>
        <v>-1.5285467776574964</v>
      </c>
      <c r="AM58" s="16">
        <f t="shared" si="239"/>
        <v>-2.8274589876703993</v>
      </c>
      <c r="AN58" s="16">
        <f t="shared" si="239"/>
        <v>-3.1860128789760442</v>
      </c>
      <c r="AO58" s="16">
        <f t="shared" si="239"/>
        <v>-2.9695275106405603</v>
      </c>
      <c r="AP58" s="16">
        <f t="shared" si="239"/>
        <v>-2.3065410701131412</v>
      </c>
      <c r="AQ58" s="16">
        <f t="shared" si="239"/>
        <v>-1.7247366427115285</v>
      </c>
      <c r="AR58" s="16">
        <f t="shared" si="239"/>
        <v>-1.1023412087470126</v>
      </c>
      <c r="AS58" s="16">
        <f t="shared" si="239"/>
        <v>-0.8452648338486255</v>
      </c>
      <c r="AT58" s="16">
        <f t="shared" si="239"/>
        <v>-0.48671094254298031</v>
      </c>
      <c r="AU58" s="16">
        <f t="shared" si="239"/>
        <v>0.40629120184089057</v>
      </c>
      <c r="AV58" s="16">
        <f t="shared" si="239"/>
        <v>0.50776871824814862</v>
      </c>
      <c r="AW58" s="16">
        <f t="shared" si="239"/>
        <v>0.55512489257153563</v>
      </c>
      <c r="AX58" s="16">
        <f t="shared" si="239"/>
        <v>6.8032813816696999E-2</v>
      </c>
      <c r="AY58" s="16">
        <f t="shared" si="239"/>
        <v>-0.14845255451878681</v>
      </c>
      <c r="AZ58" s="16">
        <f t="shared" si="239"/>
        <v>-0.18904356108169004</v>
      </c>
      <c r="BA58" s="16">
        <f t="shared" si="239"/>
        <v>-0.23639973540507714</v>
      </c>
      <c r="BB58" s="16">
        <f t="shared" si="239"/>
        <v>8.8328317098148604E-2</v>
      </c>
      <c r="BC58" s="16">
        <f t="shared" si="239"/>
        <v>3.8113621185830576E-4</v>
      </c>
      <c r="BD58" s="16">
        <f t="shared" si="239"/>
        <v>0.2101013367868583</v>
      </c>
      <c r="BE58" s="16">
        <f t="shared" si="239"/>
        <v>0.11538898814008411</v>
      </c>
      <c r="BF58" s="16">
        <f t="shared" si="239"/>
        <v>0.23039684006830985</v>
      </c>
      <c r="BG58" s="16">
        <f t="shared" si="239"/>
        <v>0.39276086631992274</v>
      </c>
      <c r="BH58" s="16">
        <f t="shared" si="239"/>
        <v>0.19657100126589055</v>
      </c>
      <c r="BI58" s="16">
        <f t="shared" si="239"/>
        <v>0.3995260340804066</v>
      </c>
      <c r="BJ58" s="16">
        <f t="shared" si="239"/>
        <v>-0.62877946551314168</v>
      </c>
      <c r="BK58" s="16">
        <f t="shared" ref="BK58:CD58" si="240">(BK18-$CX$18)/$CZ$18</f>
        <v>-0.76408282072281908</v>
      </c>
      <c r="BL58" s="16">
        <f t="shared" si="240"/>
        <v>-0.63554463327362543</v>
      </c>
      <c r="BM58" s="16">
        <f t="shared" si="240"/>
        <v>-0.8587951693695931</v>
      </c>
      <c r="BN58" s="16">
        <f t="shared" si="240"/>
        <v>0.12215415590056795</v>
      </c>
      <c r="BO58" s="16">
        <f t="shared" si="240"/>
        <v>0.15597999470298729</v>
      </c>
      <c r="BP58" s="16">
        <f t="shared" si="240"/>
        <v>0.31834402095460018</v>
      </c>
      <c r="BQ58" s="16">
        <f t="shared" si="240"/>
        <v>0.32510918871508404</v>
      </c>
      <c r="BR58" s="16">
        <f t="shared" si="240"/>
        <v>0.20333616902637441</v>
      </c>
      <c r="BS58" s="16">
        <f t="shared" si="240"/>
        <v>0.30481368543363252</v>
      </c>
      <c r="BT58" s="16">
        <f t="shared" si="240"/>
        <v>0.29128334991266469</v>
      </c>
      <c r="BU58" s="16">
        <f t="shared" si="240"/>
        <v>0.27098784663121317</v>
      </c>
      <c r="BV58" s="16">
        <f t="shared" si="240"/>
        <v>0.2101013367868583</v>
      </c>
      <c r="BW58" s="16">
        <f t="shared" si="240"/>
        <v>0.44688220840379378</v>
      </c>
      <c r="BX58" s="16">
        <f t="shared" si="240"/>
        <v>0.2642226788707292</v>
      </c>
      <c r="BY58" s="16">
        <f t="shared" si="240"/>
        <v>0.1627451624634712</v>
      </c>
      <c r="BZ58" s="16">
        <f t="shared" si="240"/>
        <v>0.42658670512234209</v>
      </c>
      <c r="CA58" s="16">
        <f t="shared" si="240"/>
        <v>0.10862382037960026</v>
      </c>
      <c r="CB58" s="16">
        <f t="shared" si="240"/>
        <v>0.2101013367868583</v>
      </c>
      <c r="CC58" s="16">
        <f t="shared" si="240"/>
        <v>0.53482938929008395</v>
      </c>
      <c r="CD58" s="16">
        <f t="shared" si="240"/>
        <v>0.27098784663121317</v>
      </c>
      <c r="CE58" s="16">
        <f t="shared" ref="CE58:CI58" si="241">(CE18-$CX$18)/$CZ$18</f>
        <v>0.27098784663121317</v>
      </c>
      <c r="CF58" s="16">
        <f t="shared" si="241"/>
        <v>-0.22286939988410939</v>
      </c>
      <c r="CG58" s="16">
        <f t="shared" si="241"/>
        <v>-0.20933906436314165</v>
      </c>
      <c r="CH58" s="16">
        <f t="shared" si="241"/>
        <v>-0.1755132255607223</v>
      </c>
      <c r="CI58" s="16">
        <f t="shared" si="241"/>
        <v>-0.12815705123733523</v>
      </c>
      <c r="CJ58" s="16">
        <f t="shared" ref="CJ58:CO58" si="242">(CJ18-$CX$18)/$CZ$18</f>
        <v>0.49423838272718079</v>
      </c>
      <c r="CK58" s="16">
        <f t="shared" si="242"/>
        <v>0.51453388600863248</v>
      </c>
      <c r="CL58" s="16">
        <f t="shared" si="242"/>
        <v>0.7648450931465357</v>
      </c>
      <c r="CM58" s="16">
        <f t="shared" si="242"/>
        <v>0.85279227403282576</v>
      </c>
      <c r="CN58" s="16">
        <f t="shared" si="242"/>
        <v>0.77837542866750331</v>
      </c>
      <c r="CO58" s="16">
        <f t="shared" si="242"/>
        <v>0.5957158991344389</v>
      </c>
      <c r="CP58" s="16">
        <f t="shared" ref="CP58:CQ58" si="243">(CP18-$CX$18)/$CZ$18</f>
        <v>0.25745751111024534</v>
      </c>
      <c r="CQ58" s="16">
        <f t="shared" si="243"/>
        <v>7.4797981577180914E-2</v>
      </c>
      <c r="CR58" s="16">
        <f t="shared" ref="CR58:CS58" si="244">(CR18-$CX$18)/$CZ$18</f>
        <v>4.0972142774761564E-2</v>
      </c>
      <c r="CS58" s="16">
        <f t="shared" si="244"/>
        <v>-0.12139188347685134</v>
      </c>
      <c r="CT58" s="16">
        <f t="shared" ref="CT58:CU58" si="245">(CT18-$CX$18)/$CZ$18</f>
        <v>-0.27022557420749649</v>
      </c>
      <c r="CU58" s="16">
        <f t="shared" si="245"/>
        <v>-8.0800876913948119E-2</v>
      </c>
      <c r="CV58" s="16">
        <f t="shared" ref="CV58:CW58" si="246">(CV18-$CX$18)/$CZ$18</f>
        <v>-0.27699074196798035</v>
      </c>
      <c r="CW58" s="16">
        <f t="shared" si="246"/>
        <v>4.0972142774761564E-2</v>
      </c>
      <c r="CY58" s="38"/>
      <c r="CZ58" s="38"/>
    </row>
    <row r="59" spans="1:104" x14ac:dyDescent="0.25">
      <c r="A59" s="56" t="s">
        <v>192</v>
      </c>
      <c r="B59" s="56" t="s">
        <v>93</v>
      </c>
      <c r="C59" s="50">
        <f t="shared" ref="C59:AH59" si="247">AVERAGEIF(C45:C58,"&lt;&gt;0")</f>
        <v>-0.95383171356552232</v>
      </c>
      <c r="D59" s="50">
        <f t="shared" si="247"/>
        <v>-0.83422310749485984</v>
      </c>
      <c r="E59" s="50">
        <f t="shared" si="247"/>
        <v>-0.86481642045536777</v>
      </c>
      <c r="F59" s="50">
        <f t="shared" si="247"/>
        <v>-0.61712460421059889</v>
      </c>
      <c r="G59" s="50">
        <f t="shared" si="247"/>
        <v>-1.102975830137535</v>
      </c>
      <c r="H59" s="50">
        <f t="shared" si="247"/>
        <v>-0.76695563660923527</v>
      </c>
      <c r="I59" s="50">
        <f t="shared" si="247"/>
        <v>-0.38943556574158411</v>
      </c>
      <c r="J59" s="50">
        <f t="shared" si="247"/>
        <v>-0.32408576931929134</v>
      </c>
      <c r="K59" s="50">
        <f t="shared" si="247"/>
        <v>-0.44342474987073988</v>
      </c>
      <c r="L59" s="50">
        <f t="shared" si="247"/>
        <v>-0.30234954852361107</v>
      </c>
      <c r="M59" s="50">
        <f t="shared" si="247"/>
        <v>-0.13007641479103058</v>
      </c>
      <c r="N59" s="50">
        <f t="shared" si="247"/>
        <v>-6.8095267363716405E-3</v>
      </c>
      <c r="O59" s="50">
        <f t="shared" si="247"/>
        <v>-0.15258966851783806</v>
      </c>
      <c r="P59" s="50">
        <f t="shared" si="247"/>
        <v>-9.1426516491043747E-2</v>
      </c>
      <c r="Q59" s="50">
        <f t="shared" si="247"/>
        <v>3.9809005710404216E-2</v>
      </c>
      <c r="R59" s="50">
        <f t="shared" si="247"/>
        <v>0.19556473205606029</v>
      </c>
      <c r="S59" s="50">
        <f t="shared" si="247"/>
        <v>6.1864261691923515E-2</v>
      </c>
      <c r="T59" s="50">
        <f t="shared" si="247"/>
        <v>0.29068498627115136</v>
      </c>
      <c r="U59" s="50">
        <f t="shared" si="247"/>
        <v>0.27536662656908745</v>
      </c>
      <c r="V59" s="50">
        <f t="shared" si="247"/>
        <v>0.33262307594815482</v>
      </c>
      <c r="W59" s="50">
        <f t="shared" si="247"/>
        <v>0.21716833959720874</v>
      </c>
      <c r="X59" s="50">
        <f t="shared" si="247"/>
        <v>0.31554372416826004</v>
      </c>
      <c r="Y59" s="50">
        <f t="shared" si="247"/>
        <v>0.58165543365267924</v>
      </c>
      <c r="Z59" s="50">
        <f t="shared" si="247"/>
        <v>0.68735054967871867</v>
      </c>
      <c r="AA59" s="50">
        <f t="shared" si="247"/>
        <v>0.78947877774012121</v>
      </c>
      <c r="AB59" s="50">
        <f t="shared" si="247"/>
        <v>0.91127146614530607</v>
      </c>
      <c r="AC59" s="50">
        <f t="shared" si="247"/>
        <v>1.175976424957905</v>
      </c>
      <c r="AD59" s="50">
        <f t="shared" si="247"/>
        <v>1.3701000736231299</v>
      </c>
      <c r="AE59" s="50">
        <f t="shared" si="247"/>
        <v>1.4677570542510383</v>
      </c>
      <c r="AF59" s="50">
        <f t="shared" si="247"/>
        <v>1.4975508957970747</v>
      </c>
      <c r="AG59" s="50">
        <f t="shared" si="247"/>
        <v>1.5158532391957369</v>
      </c>
      <c r="AH59" s="50">
        <f t="shared" si="247"/>
        <v>1.2791538711748625</v>
      </c>
      <c r="AI59" s="50">
        <f t="shared" ref="AI59:BN59" si="248">AVERAGEIF(AI45:AI58,"&lt;&gt;0")</f>
        <v>0.99626080950031748</v>
      </c>
      <c r="AJ59" s="50">
        <f t="shared" si="248"/>
        <v>0.62851782568522852</v>
      </c>
      <c r="AK59" s="50">
        <f t="shared" si="248"/>
        <v>0.25436323674206424</v>
      </c>
      <c r="AL59" s="50">
        <f t="shared" si="248"/>
        <v>-0.36852386031214912</v>
      </c>
      <c r="AM59" s="50">
        <f t="shared" si="248"/>
        <v>-1.1815154315494254</v>
      </c>
      <c r="AN59" s="50">
        <f t="shared" si="248"/>
        <v>-1.669512303700466</v>
      </c>
      <c r="AO59" s="50">
        <f t="shared" si="248"/>
        <v>-1.7826608065887537</v>
      </c>
      <c r="AP59" s="50">
        <f t="shared" si="248"/>
        <v>-1.8622617434814488</v>
      </c>
      <c r="AQ59" s="50">
        <f t="shared" si="248"/>
        <v>-1.7217666704710786</v>
      </c>
      <c r="AR59" s="50">
        <f t="shared" si="248"/>
        <v>-1.4130740390955343</v>
      </c>
      <c r="AS59" s="50">
        <f t="shared" si="248"/>
        <v>-0.99606466790364157</v>
      </c>
      <c r="AT59" s="50">
        <f t="shared" si="248"/>
        <v>-0.89077537611593527</v>
      </c>
      <c r="AU59" s="50">
        <f t="shared" si="248"/>
        <v>-0.84194825067566348</v>
      </c>
      <c r="AV59" s="50">
        <f t="shared" si="248"/>
        <v>-0.69363039404225812</v>
      </c>
      <c r="AW59" s="50">
        <f t="shared" si="248"/>
        <v>-0.35429152224891497</v>
      </c>
      <c r="AX59" s="50">
        <f t="shared" si="248"/>
        <v>-0.46656472291611301</v>
      </c>
      <c r="AY59" s="50">
        <f t="shared" si="248"/>
        <v>-0.45841453304323687</v>
      </c>
      <c r="AZ59" s="50">
        <f t="shared" si="248"/>
        <v>-0.40885344423405517</v>
      </c>
      <c r="BA59" s="50">
        <f t="shared" si="248"/>
        <v>-0.25970089863638196</v>
      </c>
      <c r="BB59" s="50">
        <f t="shared" si="248"/>
        <v>-0.35066034446562694</v>
      </c>
      <c r="BC59" s="50">
        <f t="shared" si="248"/>
        <v>-0.23746148580227147</v>
      </c>
      <c r="BD59" s="50">
        <f t="shared" si="248"/>
        <v>-0.24704320129754914</v>
      </c>
      <c r="BE59" s="50">
        <f t="shared" si="248"/>
        <v>-0.10277706038664559</v>
      </c>
      <c r="BF59" s="50">
        <f t="shared" si="248"/>
        <v>-0.18748643717613692</v>
      </c>
      <c r="BG59" s="50">
        <f t="shared" si="248"/>
        <v>-6.5866073158671323E-2</v>
      </c>
      <c r="BH59" s="50">
        <f t="shared" si="248"/>
        <v>-8.9438743303127108E-2</v>
      </c>
      <c r="BI59" s="50">
        <f t="shared" si="248"/>
        <v>-6.0821158606983262E-2</v>
      </c>
      <c r="BJ59" s="50">
        <f t="shared" si="248"/>
        <v>-0.2299306066130333</v>
      </c>
      <c r="BK59" s="50">
        <f t="shared" si="248"/>
        <v>-0.24329155529963745</v>
      </c>
      <c r="BL59" s="50">
        <f t="shared" si="248"/>
        <v>-0.20395889314982557</v>
      </c>
      <c r="BM59" s="50">
        <f t="shared" si="248"/>
        <v>-0.18101106221500118</v>
      </c>
      <c r="BN59" s="50">
        <f t="shared" si="248"/>
        <v>-0.29120537371388089</v>
      </c>
      <c r="BO59" s="50">
        <f t="shared" ref="BO59:CI59" si="249">AVERAGEIF(BO45:BO58,"&lt;&gt;0")</f>
        <v>-0.27712839213397189</v>
      </c>
      <c r="BP59" s="50">
        <f t="shared" si="249"/>
        <v>-0.18267279689114474</v>
      </c>
      <c r="BQ59" s="50">
        <f t="shared" si="249"/>
        <v>-0.16528669874112015</v>
      </c>
      <c r="BR59" s="50">
        <f t="shared" si="249"/>
        <v>-0.13871547101967222</v>
      </c>
      <c r="BS59" s="50">
        <f t="shared" si="249"/>
        <v>-5.2352302291756074E-2</v>
      </c>
      <c r="BT59" s="50">
        <f t="shared" si="249"/>
        <v>0.13010813426129</v>
      </c>
      <c r="BU59" s="50">
        <f t="shared" si="249"/>
        <v>0.22514833808916493</v>
      </c>
      <c r="BV59" s="50">
        <f t="shared" si="249"/>
        <v>0.12336067554829924</v>
      </c>
      <c r="BW59" s="50">
        <f t="shared" si="249"/>
        <v>0.2963176984784236</v>
      </c>
      <c r="BX59" s="50">
        <f t="shared" si="249"/>
        <v>0.36082834601168828</v>
      </c>
      <c r="BY59" s="50">
        <f t="shared" si="249"/>
        <v>0.55776433599085951</v>
      </c>
      <c r="BZ59" s="50">
        <f t="shared" si="249"/>
        <v>0.40199766564416123</v>
      </c>
      <c r="CA59" s="50">
        <f t="shared" si="249"/>
        <v>0.48572168188985776</v>
      </c>
      <c r="CB59" s="50">
        <f t="shared" si="249"/>
        <v>0.5467812018718905</v>
      </c>
      <c r="CC59" s="50">
        <f t="shared" si="249"/>
        <v>0.52306300623044921</v>
      </c>
      <c r="CD59" s="50">
        <f t="shared" si="249"/>
        <v>0.34449857159157832</v>
      </c>
      <c r="CE59" s="50">
        <f t="shared" si="249"/>
        <v>0.16836388002193198</v>
      </c>
      <c r="CF59" s="50">
        <f t="shared" si="249"/>
        <v>-0.2700387037814192</v>
      </c>
      <c r="CG59" s="50">
        <f t="shared" si="249"/>
        <v>-3.9056274023743502E-2</v>
      </c>
      <c r="CH59" s="50">
        <f t="shared" si="249"/>
        <v>-9.5300775102289154E-2</v>
      </c>
      <c r="CI59" s="50">
        <f t="shared" si="249"/>
        <v>-2.7895560323202555E-2</v>
      </c>
      <c r="CJ59" s="50">
        <f t="shared" ref="CJ59:CO59" si="250">AVERAGEIF(CJ45:CJ58,"&lt;&gt;0")</f>
        <v>0.44385509339182666</v>
      </c>
      <c r="CK59" s="50">
        <f t="shared" si="250"/>
        <v>0.52262660861753552</v>
      </c>
      <c r="CL59" s="50">
        <f t="shared" si="250"/>
        <v>0.39516727408221525</v>
      </c>
      <c r="CM59" s="50">
        <f t="shared" si="250"/>
        <v>0.52889152398148842</v>
      </c>
      <c r="CN59" s="50">
        <f t="shared" si="250"/>
        <v>0.66309039523520885</v>
      </c>
      <c r="CO59" s="50">
        <f t="shared" si="250"/>
        <v>0.65095889313436062</v>
      </c>
      <c r="CP59" s="50">
        <f t="shared" ref="CP59:CQ59" si="251">AVERAGEIF(CP45:CP58,"&lt;&gt;0")</f>
        <v>0.47638098797557299</v>
      </c>
      <c r="CQ59" s="50">
        <f t="shared" si="251"/>
        <v>0.39527195113193769</v>
      </c>
      <c r="CR59" s="50">
        <f t="shared" ref="CR59:CS59" si="252">AVERAGEIF(CR45:CR58,"&lt;&gt;0")</f>
        <v>0.43312866863885058</v>
      </c>
      <c r="CS59" s="50">
        <f t="shared" si="252"/>
        <v>0.44193384787355505</v>
      </c>
      <c r="CT59" s="50">
        <f t="shared" ref="CT59:CU59" si="253">AVERAGEIF(CT45:CT58,"&lt;&gt;0")</f>
        <v>0.1140182485036275</v>
      </c>
      <c r="CU59" s="50">
        <f t="shared" si="253"/>
        <v>3.7156999185977035E-2</v>
      </c>
      <c r="CV59" s="50">
        <f t="shared" ref="CV59:CW59" si="254">AVERAGEIF(CV45:CV58,"&lt;&gt;0")</f>
        <v>0.16344820371355229</v>
      </c>
      <c r="CW59" s="50">
        <f t="shared" si="254"/>
        <v>0.18390188758216747</v>
      </c>
      <c r="CX59" s="16"/>
      <c r="CY59" s="25"/>
      <c r="CZ59" s="47"/>
    </row>
    <row r="60" spans="1:104" x14ac:dyDescent="0.25">
      <c r="AP60" s="8" t="s">
        <v>1</v>
      </c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</row>
    <row r="61" spans="1:104" x14ac:dyDescent="0.25">
      <c r="CU61" s="37"/>
      <c r="CV61" s="37"/>
      <c r="CW61" s="37"/>
    </row>
    <row r="62" spans="1:104" x14ac:dyDescent="0.25">
      <c r="CS62" s="66"/>
      <c r="CT62" s="66"/>
      <c r="CU62" s="66"/>
      <c r="CV62" s="66"/>
      <c r="CW62" s="66"/>
    </row>
    <row r="63" spans="1:104" x14ac:dyDescent="0.25"/>
    <row r="64" spans="1:104" x14ac:dyDescent="0.25"/>
    <row r="67" spans="42:46" ht="14.25" hidden="1" customHeight="1" x14ac:dyDescent="0.25">
      <c r="AT67" s="21"/>
    </row>
    <row r="73" spans="42:46" ht="14.25" hidden="1" customHeight="1" x14ac:dyDescent="0.25">
      <c r="AP73" s="22"/>
    </row>
    <row r="75" spans="42:46" ht="14.25" hidden="1" customHeight="1" x14ac:dyDescent="0.25">
      <c r="AP75" s="22"/>
    </row>
    <row r="77" spans="42:46" ht="14.25" hidden="1" customHeight="1" x14ac:dyDescent="0.25">
      <c r="AP77" s="23"/>
    </row>
    <row r="78" spans="42:46" x14ac:dyDescent="0.25"/>
    <row r="80" spans="42:46" ht="14.25" hidden="1" customHeight="1" x14ac:dyDescent="0.25">
      <c r="AP80" s="8" t="s">
        <v>1</v>
      </c>
    </row>
    <row r="89" spans="2:55" ht="14.25" hidden="1" customHeight="1" x14ac:dyDescent="0.25"/>
    <row r="90" spans="2:55" ht="14.25" hidden="1" customHeight="1" x14ac:dyDescent="0.25"/>
    <row r="91" spans="2:55" ht="14.25" hidden="1" customHeight="1" x14ac:dyDescent="0.25"/>
    <row r="92" spans="2:55" ht="14.25" hidden="1" customHeight="1" x14ac:dyDescent="0.25">
      <c r="AE92" s="24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</row>
    <row r="93" spans="2:55" ht="14.25" hidden="1" customHeight="1" x14ac:dyDescent="0.25"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</row>
    <row r="94" spans="2:55" ht="14.25" hidden="1" customHeight="1" x14ac:dyDescent="0.25"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S94" s="17"/>
      <c r="AT94" s="16"/>
      <c r="AU94" s="16"/>
      <c r="AV94" s="16"/>
      <c r="AW94" s="16"/>
      <c r="AX94" s="16"/>
      <c r="AY94" s="16"/>
      <c r="AZ94" s="16"/>
      <c r="BA94" s="16"/>
      <c r="BB94" s="16"/>
      <c r="BC94" s="16"/>
    </row>
    <row r="95" spans="2:55" ht="14.25" hidden="1" customHeight="1" x14ac:dyDescent="0.25">
      <c r="AF95" s="17"/>
      <c r="AG95" s="17"/>
      <c r="AH95" s="17"/>
      <c r="AI95" s="17"/>
      <c r="AJ95" s="16"/>
      <c r="AK95" s="17"/>
      <c r="AL95" s="17"/>
      <c r="AM95" s="17"/>
      <c r="AN95" s="17"/>
      <c r="AO95" s="17"/>
      <c r="AP95" s="17"/>
    </row>
    <row r="96" spans="2:55" ht="14.25" hidden="1" customHeight="1" x14ac:dyDescent="0.25">
      <c r="B96" s="26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8"/>
    </row>
    <row r="97" spans="31:32" ht="14.25" hidden="1" customHeight="1" x14ac:dyDescent="0.25">
      <c r="AE97" s="29"/>
    </row>
    <row r="106" spans="31:32" hidden="1" x14ac:dyDescent="0.25">
      <c r="AE106" s="17"/>
      <c r="AF106" s="17"/>
    </row>
    <row r="107" spans="31:32" hidden="1" x14ac:dyDescent="0.25">
      <c r="AE107" s="16"/>
    </row>
    <row r="108" spans="31:32" hidden="1" x14ac:dyDescent="0.25">
      <c r="AE108" s="16"/>
      <c r="AF108" s="16"/>
    </row>
    <row r="109" spans="31:32" hidden="1" x14ac:dyDescent="0.25">
      <c r="AE109" s="16"/>
      <c r="AF109" s="16"/>
    </row>
    <row r="110" spans="31:32" hidden="1" x14ac:dyDescent="0.25">
      <c r="AE110" s="16"/>
      <c r="AF110" s="16"/>
    </row>
    <row r="111" spans="31:32" hidden="1" x14ac:dyDescent="0.25">
      <c r="AE111" s="16"/>
      <c r="AF111" s="16"/>
    </row>
    <row r="112" spans="31:32" hidden="1" x14ac:dyDescent="0.25">
      <c r="AE112" s="16"/>
      <c r="AF112" s="16"/>
    </row>
    <row r="113" spans="31:32" hidden="1" x14ac:dyDescent="0.25">
      <c r="AE113" s="16"/>
      <c r="AF113" s="16"/>
    </row>
    <row r="114" spans="31:32" hidden="1" x14ac:dyDescent="0.25">
      <c r="AE114" s="16"/>
      <c r="AF114" s="16"/>
    </row>
    <row r="115" spans="31:32" hidden="1" x14ac:dyDescent="0.25">
      <c r="AE115" s="16"/>
      <c r="AF115" s="16"/>
    </row>
    <row r="116" spans="31:32" hidden="1" x14ac:dyDescent="0.25">
      <c r="AE116" s="16"/>
      <c r="AF116" s="16"/>
    </row>
    <row r="117" spans="31:32" x14ac:dyDescent="0.25"/>
    <row r="118" spans="31:32" x14ac:dyDescent="0.25"/>
    <row r="119" spans="31:32" x14ac:dyDescent="0.25"/>
  </sheetData>
  <mergeCells count="20">
    <mergeCell ref="W43:Z43"/>
    <mergeCell ref="AA43:AD43"/>
    <mergeCell ref="C43:F43"/>
    <mergeCell ref="G43:J43"/>
    <mergeCell ref="K43:N43"/>
    <mergeCell ref="O43:R43"/>
    <mergeCell ref="S43:V43"/>
    <mergeCell ref="AY43:BB43"/>
    <mergeCell ref="AE43:AH43"/>
    <mergeCell ref="AI43:AL43"/>
    <mergeCell ref="AM43:AP43"/>
    <mergeCell ref="AQ43:AT43"/>
    <mergeCell ref="AU43:AX43"/>
    <mergeCell ref="BC43:BF43"/>
    <mergeCell ref="BG43:BJ43"/>
    <mergeCell ref="BK43:BN43"/>
    <mergeCell ref="BO43:BR43"/>
    <mergeCell ref="CA43:CE43"/>
    <mergeCell ref="BW43:BZ43"/>
    <mergeCell ref="BS43:BV43"/>
  </mergeCells>
  <phoneticPr fontId="20" type="noConversion"/>
  <conditionalFormatting sqref="D59:BS59 BU59:CW59">
    <cfRule type="colorScale" priority="1">
      <colorScale>
        <cfvo type="min"/>
        <cfvo type="num" val="0"/>
        <cfvo type="max"/>
        <color rgb="FF0070C0"/>
        <color theme="0"/>
        <color rgb="FFFF6600"/>
      </colorScale>
    </cfRule>
    <cfRule type="colorScale" priority="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45:BZ45 CC45:CD45 CF45:CG45">
    <cfRule type="colorScale" priority="117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17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17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17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7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70">
      <colorScale>
        <cfvo type="min"/>
        <cfvo type="num" val="0"/>
        <cfvo type="max"/>
        <color rgb="FF0070C0"/>
        <color theme="0"/>
        <color rgb="FFFF6600"/>
      </colorScale>
    </cfRule>
    <cfRule type="colorScale" priority="117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7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173">
      <colorScale>
        <cfvo type="num" val="-2"/>
        <cfvo type="num" val="0"/>
        <cfvo type="num" val="2"/>
        <color theme="8" tint="-0.249977111117893"/>
        <color theme="0"/>
        <color rgb="FFFF6600"/>
      </colorScale>
    </cfRule>
  </conditionalFormatting>
  <conditionalFormatting sqref="D46:BZ46 CC46:CD46 CF46:CG46">
    <cfRule type="colorScale" priority="189">
      <colorScale>
        <cfvo type="min"/>
        <cfvo type="num" val="0"/>
        <cfvo type="max"/>
        <color rgb="FF0070C0"/>
        <color theme="0"/>
        <color rgb="FFFF6600"/>
      </colorScale>
    </cfRule>
    <cfRule type="colorScale" priority="19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9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9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9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9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9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9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94">
      <colorScale>
        <cfvo type="num" val="-2"/>
        <cfvo type="num" val="0"/>
        <cfvo type="num" val="2"/>
        <color rgb="FF00B0F0"/>
        <color theme="0"/>
        <color theme="9" tint="-0.249977111117893"/>
      </colorScale>
    </cfRule>
  </conditionalFormatting>
  <conditionalFormatting sqref="D47:BZ47 CC47:CD47 CF47:CG47">
    <cfRule type="colorScale" priority="17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8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7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7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7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7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7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7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72">
      <colorScale>
        <cfvo type="min"/>
        <cfvo type="num" val="0"/>
        <cfvo type="max"/>
        <color rgb="FF0070C0"/>
        <color theme="0"/>
        <color rgb="FFFF6600"/>
      </colorScale>
    </cfRule>
  </conditionalFormatting>
  <conditionalFormatting sqref="D49:BZ49 CC49:CW49">
    <cfRule type="colorScale" priority="14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3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3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36">
      <colorScale>
        <cfvo type="min"/>
        <cfvo type="num" val="0"/>
        <cfvo type="max"/>
        <color rgb="FF0070C0"/>
        <color theme="0"/>
        <color rgb="FFFF6600"/>
      </colorScale>
    </cfRule>
    <cfRule type="colorScale" priority="14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4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4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4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</conditionalFormatting>
  <conditionalFormatting sqref="D53:BZ53 CC53:CE53 CG53:CW53">
    <cfRule type="colorScale" priority="8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7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7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7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73">
      <colorScale>
        <cfvo type="min"/>
        <cfvo type="num" val="0"/>
        <cfvo type="max"/>
        <color rgb="FF0070C0"/>
        <color theme="0"/>
        <color rgb="FFFF6600"/>
      </colorScale>
    </cfRule>
    <cfRule type="colorScale" priority="7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7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4:BZ54 CC54:CE54 CG54:CW54">
    <cfRule type="colorScale" priority="7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7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4">
      <colorScale>
        <cfvo type="min"/>
        <cfvo type="num" val="0"/>
        <cfvo type="max"/>
        <color rgb="FF0070C0"/>
        <color theme="0"/>
        <color rgb="FFFF6600"/>
      </colorScale>
    </cfRule>
    <cfRule type="colorScale" priority="7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9">
      <colorScale>
        <cfvo type="num" val="-2"/>
        <cfvo type="num" val="0"/>
        <cfvo type="num" val="2"/>
        <color rgb="FF00B0F0"/>
        <color theme="0"/>
        <color theme="9" tint="-0.249977111117893"/>
      </colorScale>
    </cfRule>
  </conditionalFormatting>
  <conditionalFormatting sqref="D55:BZ55 CC55:CE55 CG55:CW55">
    <cfRule type="colorScale" priority="55">
      <colorScale>
        <cfvo type="min"/>
        <cfvo type="num" val="0"/>
        <cfvo type="max"/>
        <color rgb="FF0070C0"/>
        <color theme="0"/>
        <color rgb="FFFF6600"/>
      </colorScale>
    </cfRule>
    <cfRule type="colorScale" priority="5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</conditionalFormatting>
  <conditionalFormatting sqref="D56:BZ56 CC56:CE56 CG56:CW56">
    <cfRule type="colorScale" priority="5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6">
      <colorScale>
        <cfvo type="min"/>
        <cfvo type="num" val="0"/>
        <cfvo type="max"/>
        <color rgb="FF0070C0"/>
        <color theme="0"/>
        <color rgb="FFFF6600"/>
      </colorScale>
    </cfRule>
  </conditionalFormatting>
  <conditionalFormatting sqref="D57:BZ57 CC57:CE57 CG57:CW57">
    <cfRule type="colorScale" priority="4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7">
      <colorScale>
        <cfvo type="min"/>
        <cfvo type="num" val="0"/>
        <cfvo type="max"/>
        <color rgb="FF0070C0"/>
        <color theme="0"/>
        <color rgb="FFFF6600"/>
      </colorScale>
    </cfRule>
    <cfRule type="colorScale" priority="42">
      <colorScale>
        <cfvo type="num" val="-2"/>
        <cfvo type="num" val="0"/>
        <cfvo type="num" val="2"/>
        <color rgb="FF00B0F0"/>
        <color theme="0"/>
        <color theme="9" tint="-0.249977111117893"/>
      </colorScale>
    </cfRule>
  </conditionalFormatting>
  <conditionalFormatting sqref="H50:CD50 CG50:CW50">
    <cfRule type="colorScale" priority="12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2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2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2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2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18">
      <colorScale>
        <cfvo type="min"/>
        <cfvo type="num" val="0"/>
        <cfvo type="max"/>
        <color rgb="FF0070C0"/>
        <color theme="0"/>
        <color rgb="FFFF6600"/>
      </colorScale>
    </cfRule>
    <cfRule type="colorScale" priority="11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21">
      <colorScale>
        <cfvo type="num" val="-2"/>
        <cfvo type="num" val="0"/>
        <cfvo type="num" val="2"/>
        <color theme="8" tint="-0.249977111117893"/>
        <color theme="0"/>
        <color rgb="FFFF6600"/>
      </colorScale>
    </cfRule>
  </conditionalFormatting>
  <conditionalFormatting sqref="T51:CP51 CS51:CW51">
    <cfRule type="colorScale" priority="100">
      <colorScale>
        <cfvo type="min"/>
        <cfvo type="num" val="0"/>
        <cfvo type="max"/>
        <color rgb="FF0070C0"/>
        <color theme="0"/>
        <color rgb="FFFF6600"/>
      </colorScale>
    </cfRule>
    <cfRule type="colorScale" priority="10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0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0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0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0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0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T52:CP52 CS52:CW52">
    <cfRule type="colorScale" priority="9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1">
      <colorScale>
        <cfvo type="min"/>
        <cfvo type="num" val="0"/>
        <cfvo type="max"/>
        <color rgb="FF0070C0"/>
        <color theme="0"/>
        <color rgb="FFFF6600"/>
      </colorScale>
    </cfRule>
    <cfRule type="colorScale" priority="9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5">
      <colorScale>
        <cfvo type="num" val="-2"/>
        <cfvo type="num" val="0"/>
        <cfvo type="num" val="2"/>
        <color rgb="FF0070C0"/>
        <color theme="0"/>
        <color theme="9" tint="-0.249977111117893"/>
      </colorScale>
    </cfRule>
  </conditionalFormatting>
  <conditionalFormatting sqref="X48:CT48">
    <cfRule type="colorScale" priority="15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6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6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54">
      <colorScale>
        <cfvo type="min"/>
        <cfvo type="num" val="0"/>
        <cfvo type="max"/>
        <color rgb="FF0070C0"/>
        <color theme="0"/>
        <color rgb="FFFF6600"/>
      </colorScale>
    </cfRule>
    <cfRule type="colorScale" priority="15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5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5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5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6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AE58">
    <cfRule type="colorScale" priority="3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8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AF58:CW58">
    <cfRule type="colorScale" priority="2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9">
      <colorScale>
        <cfvo type="min"/>
        <cfvo type="num" val="0"/>
        <cfvo type="max"/>
        <color rgb="FF0070C0"/>
        <color theme="0"/>
        <color rgb="FFFF6600"/>
      </colorScale>
    </cfRule>
    <cfRule type="colorScale" priority="2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</conditionalFormatting>
  <conditionalFormatting sqref="BT59 C59">
    <cfRule type="colorScale" priority="1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2">
      <colorScale>
        <cfvo type="num" val="-2"/>
        <cfvo type="num" val="0"/>
        <cfvo type="num" val="2"/>
        <color rgb="FFFF6600"/>
        <color theme="0"/>
        <color rgb="FF0070C0"/>
      </colorScale>
    </cfRule>
  </conditionalFormatting>
  <conditionalFormatting sqref="CA45:CB47 C45:C47 CE45:CE47">
    <cfRule type="colorScale" priority="126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26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26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26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26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6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6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26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265">
      <colorScale>
        <cfvo type="num" val="-2"/>
        <cfvo type="num" val="0"/>
        <cfvo type="num" val="2"/>
        <color rgb="FF00B0F0"/>
        <color theme="0"/>
        <color theme="9" tint="-0.249977111117893"/>
      </colorScale>
    </cfRule>
  </conditionalFormatting>
  <conditionalFormatting sqref="CA49:CB49 C49">
    <cfRule type="colorScale" priority="14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4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4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4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5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5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5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5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49">
      <colorScale>
        <cfvo type="num" val="-2"/>
        <cfvo type="num" val="0"/>
        <cfvo type="num" val="2"/>
        <color rgb="FF0070C0"/>
        <color theme="0"/>
        <color theme="9" tint="-0.249977111117893"/>
      </colorScale>
    </cfRule>
  </conditionalFormatting>
  <conditionalFormatting sqref="CA53:CB57 C53:C57 CF53:CF57">
    <cfRule type="colorScale" priority="8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8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8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8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8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8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2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CE50:CF50 G50">
    <cfRule type="colorScale" priority="12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3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3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3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2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3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3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</conditionalFormatting>
  <conditionalFormatting sqref="CH45:CH47">
    <cfRule type="colorScale" priority="70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70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70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70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0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1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70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70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707">
      <colorScale>
        <cfvo type="num" val="-2"/>
        <cfvo type="num" val="0"/>
        <cfvo type="num" val="2"/>
        <color rgb="FF00B0F0"/>
        <color theme="0"/>
        <color theme="9" tint="-0.249977111117893"/>
      </colorScale>
    </cfRule>
  </conditionalFormatting>
  <conditionalFormatting sqref="CI45:CW45">
    <cfRule type="colorScale" priority="126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7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7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27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27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27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27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27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I45:CW47">
    <cfRule type="colorScale" priority="127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I46:CW46">
    <cfRule type="colorScale" priority="19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9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0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0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0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0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0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0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I47:CW47">
    <cfRule type="colorScale" priority="18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8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8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8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8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8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8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84">
      <colorScale>
        <cfvo type="num" val="-2"/>
        <cfvo type="num" val="0"/>
        <cfvo type="num" val="2"/>
        <color theme="8" tint="-0.249977111117893"/>
        <color theme="0"/>
        <color rgb="FFFF6600"/>
      </colorScale>
    </cfRule>
  </conditionalFormatting>
  <conditionalFormatting sqref="CQ51:CR52 S51:S52">
    <cfRule type="colorScale" priority="11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1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1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1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1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</conditionalFormatting>
  <conditionalFormatting sqref="CS45:CS47">
    <cfRule type="top10" dxfId="3" priority="207" percent="1" rank="10"/>
  </conditionalFormatting>
  <conditionalFormatting sqref="CT45:CW47">
    <cfRule type="top10" dxfId="2" priority="206" percent="1" rank="10"/>
  </conditionalFormatting>
  <conditionalFormatting sqref="CU48:CW48 W48">
    <cfRule type="colorScale" priority="16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7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7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6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6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6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6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6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67">
      <colorScale>
        <cfvo type="num" val="-2"/>
        <cfvo type="num" val="0"/>
        <cfvo type="num" val="2"/>
        <color rgb="FF0070C0"/>
        <color theme="0"/>
        <color theme="9" tint="-0.249977111117893"/>
      </colorScale>
    </cfRule>
  </conditionalFormatting>
  <conditionalFormatting sqref="CX45">
    <cfRule type="colorScale" priority="65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5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5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5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5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48">
      <colorScale>
        <cfvo type="min"/>
        <cfvo type="num" val="0"/>
        <cfvo type="max"/>
        <color rgb="FF0070C0"/>
        <color theme="0"/>
        <color rgb="FFFF6600"/>
      </colorScale>
    </cfRule>
    <cfRule type="colorScale" priority="64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5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51">
      <colorScale>
        <cfvo type="num" val="-2"/>
        <cfvo type="num" val="0"/>
        <cfvo type="num" val="2"/>
        <color theme="8" tint="-0.249977111117893"/>
        <color theme="0"/>
        <color rgb="FFFF6600"/>
      </colorScale>
    </cfRule>
  </conditionalFormatting>
  <conditionalFormatting sqref="CX46">
    <cfRule type="colorScale" priority="64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4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39">
      <colorScale>
        <cfvo type="min"/>
        <cfvo type="num" val="0"/>
        <cfvo type="max"/>
        <color rgb="FF0070C0"/>
        <color theme="0"/>
        <color rgb="FFFF6600"/>
      </colorScale>
    </cfRule>
    <cfRule type="colorScale" priority="64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4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4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4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4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4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</conditionalFormatting>
  <conditionalFormatting sqref="CX47">
    <cfRule type="colorScale" priority="630">
      <colorScale>
        <cfvo type="min"/>
        <cfvo type="num" val="0"/>
        <cfvo type="max"/>
        <color rgb="FF0070C0"/>
        <color theme="0"/>
        <color rgb="FFFF6600"/>
      </colorScale>
    </cfRule>
    <cfRule type="colorScale" priority="63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3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3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3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3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3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3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32">
      <colorScale>
        <cfvo type="num" val="-2"/>
        <cfvo type="num" val="0"/>
        <cfvo type="num" val="2"/>
        <color rgb="FFFF6600"/>
        <color theme="0"/>
        <color rgb="FF0070C0"/>
      </colorScale>
    </cfRule>
  </conditionalFormatting>
  <conditionalFormatting sqref="CX49">
    <cfRule type="colorScale" priority="62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2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2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2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2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2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2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2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21">
      <colorScale>
        <cfvo type="min"/>
        <cfvo type="num" val="0"/>
        <cfvo type="max"/>
        <color rgb="FF0070C0"/>
        <color theme="0"/>
        <color rgb="FFFF6600"/>
      </colorScale>
    </cfRule>
  </conditionalFormatting>
  <conditionalFormatting sqref="CX53">
    <cfRule type="colorScale" priority="612">
      <colorScale>
        <cfvo type="min"/>
        <cfvo type="num" val="0"/>
        <cfvo type="max"/>
        <color rgb="FF0070C0"/>
        <color theme="0"/>
        <color rgb="FFFF6600"/>
      </colorScale>
    </cfRule>
    <cfRule type="colorScale" priority="61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1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1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1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1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1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1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2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X54">
    <cfRule type="colorScale" priority="56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6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58">
      <colorScale>
        <cfvo type="min"/>
        <cfvo type="num" val="0"/>
        <cfvo type="max"/>
        <color rgb="FF0070C0"/>
        <color theme="0"/>
        <color rgb="FFFF6600"/>
      </colorScale>
    </cfRule>
    <cfRule type="colorScale" priority="55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6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6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6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6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6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X55">
    <cfRule type="colorScale" priority="59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94">
      <colorScale>
        <cfvo type="min"/>
        <cfvo type="num" val="0"/>
        <cfvo type="max"/>
        <color rgb="FF0070C0"/>
        <color theme="0"/>
        <color rgb="FFFF6600"/>
      </colorScale>
    </cfRule>
    <cfRule type="colorScale" priority="59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9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0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0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0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9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99">
      <colorScale>
        <cfvo type="num" val="-2"/>
        <cfvo type="num" val="0"/>
        <cfvo type="num" val="2"/>
        <color rgb="FF00B0F0"/>
        <color theme="0"/>
        <color theme="9" tint="-0.249977111117893"/>
      </colorScale>
    </cfRule>
  </conditionalFormatting>
  <conditionalFormatting sqref="CX56">
    <cfRule type="colorScale" priority="58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8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8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8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8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7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7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7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77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CX57">
    <cfRule type="colorScale" priority="567">
      <colorScale>
        <cfvo type="min"/>
        <cfvo type="num" val="0"/>
        <cfvo type="max"/>
        <color rgb="FF0070C0"/>
        <color theme="0"/>
        <color rgb="FFFF6600"/>
      </colorScale>
    </cfRule>
    <cfRule type="colorScale" priority="56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6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7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7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7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7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7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71">
      <colorScale>
        <cfvo type="num" val="-2"/>
        <cfvo type="num" val="0"/>
        <cfvo type="num" val="2"/>
        <color rgb="FF0070C0"/>
        <color theme="0"/>
        <color theme="9" tint="-0.249977111117893"/>
      </colorScale>
    </cfRule>
  </conditionalFormatting>
  <conditionalFormatting sqref="CX59">
    <cfRule type="colorScale" priority="65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5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5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6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6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6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6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6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61">
      <colorScale>
        <cfvo type="num" val="-2"/>
        <cfvo type="num" val="0"/>
        <cfvo type="num" val="2"/>
        <color rgb="FF0070C0"/>
        <color theme="0"/>
        <color theme="9" tint="-0.249977111117893"/>
      </colorScale>
    </cfRule>
  </conditionalFormatting>
  <conditionalFormatting sqref="CY45:CZ45">
    <cfRule type="colorScale" priority="91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1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1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09">
      <colorScale>
        <cfvo type="min"/>
        <cfvo type="num" val="0"/>
        <cfvo type="max"/>
        <color rgb="FF0070C0"/>
        <color theme="0"/>
        <color rgb="FFFF6600"/>
      </colorScale>
    </cfRule>
    <cfRule type="colorScale" priority="91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1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1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1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12">
      <colorScale>
        <cfvo type="num" val="-2"/>
        <cfvo type="num" val="0"/>
        <cfvo type="num" val="2"/>
        <color theme="8" tint="-0.249977111117893"/>
        <color theme="0"/>
        <color rgb="FFFF6600"/>
      </colorScale>
    </cfRule>
  </conditionalFormatting>
  <conditionalFormatting sqref="CY46:CZ46">
    <cfRule type="colorScale" priority="99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9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9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9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9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9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9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9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94">
      <colorScale>
        <cfvo type="num" val="-2"/>
        <cfvo type="num" val="0"/>
        <cfvo type="num" val="2"/>
        <color rgb="FF0070C0"/>
        <color theme="0"/>
        <color theme="9" tint="-0.249977111117893"/>
      </colorScale>
    </cfRule>
  </conditionalFormatting>
  <conditionalFormatting sqref="CY47:CZ47">
    <cfRule type="colorScale" priority="900">
      <colorScale>
        <cfvo type="min"/>
        <cfvo type="num" val="0"/>
        <cfvo type="max"/>
        <color rgb="FF0070C0"/>
        <color theme="0"/>
        <color rgb="FFFF6600"/>
      </colorScale>
    </cfRule>
    <cfRule type="colorScale" priority="90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0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0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0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0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0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0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03">
      <colorScale>
        <cfvo type="num" val="-2"/>
        <cfvo type="num" val="0"/>
        <cfvo type="num" val="2"/>
        <color theme="8" tint="-0.249977111117893"/>
        <color theme="0"/>
        <color rgb="FFFF6600"/>
      </colorScale>
    </cfRule>
  </conditionalFormatting>
  <conditionalFormatting sqref="CY48:CZ48">
    <cfRule type="colorScale" priority="89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89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89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89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9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89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89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891">
      <colorScale>
        <cfvo type="min"/>
        <cfvo type="num" val="0"/>
        <cfvo type="max"/>
        <color rgb="FF0070C0"/>
        <color theme="0"/>
        <color rgb="FFFF6600"/>
      </colorScale>
    </cfRule>
    <cfRule type="colorScale" priority="892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CY49:CZ49">
    <cfRule type="colorScale" priority="88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88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88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88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82">
      <colorScale>
        <cfvo type="min"/>
        <cfvo type="num" val="0"/>
        <cfvo type="max"/>
        <color rgb="FF0070C0"/>
        <color theme="0"/>
        <color rgb="FFFF6600"/>
      </colorScale>
    </cfRule>
    <cfRule type="colorScale" priority="89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88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88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88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</conditionalFormatting>
  <conditionalFormatting sqref="CY50:CZ50">
    <cfRule type="colorScale" priority="95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6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6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5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5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5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5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5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6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Y51:CZ51">
    <cfRule type="colorScale" priority="94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4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4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5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5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5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4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4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5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Y52:CZ52">
    <cfRule type="colorScale" priority="94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4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3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3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3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3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4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4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4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Y53:CZ54">
    <cfRule type="colorScale" priority="93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2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2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2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3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3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3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3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32">
      <colorScale>
        <cfvo type="num" val="-2"/>
        <cfvo type="num" val="0"/>
        <cfvo type="num" val="2"/>
        <color rgb="FF00B0F0"/>
        <color theme="0"/>
        <color theme="9" tint="-0.249977111117893"/>
      </colorScale>
    </cfRule>
  </conditionalFormatting>
  <conditionalFormatting sqref="CY55:CZ55">
    <cfRule type="colorScale" priority="87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7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7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88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88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87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7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87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876">
      <colorScale>
        <cfvo type="num" val="-2"/>
        <cfvo type="num" val="0"/>
        <cfvo type="num" val="2"/>
        <color theme="8" tint="-0.249977111117893"/>
        <color theme="0"/>
        <color rgb="FFFF6600"/>
      </colorScale>
    </cfRule>
  </conditionalFormatting>
  <conditionalFormatting sqref="CY56:CZ56">
    <cfRule type="colorScale" priority="87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87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87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6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86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86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86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86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64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CY57:CZ57">
    <cfRule type="colorScale" priority="101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1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1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01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01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01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01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00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08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CY58:CZ58">
    <cfRule type="colorScale" priority="200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86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997">
      <colorScale>
        <cfvo type="min"/>
        <cfvo type="num" val="0"/>
        <cfvo type="max"/>
        <color rgb="FF0070C0"/>
        <color theme="0"/>
        <color rgb="FFFF6600"/>
      </colorScale>
    </cfRule>
    <cfRule type="colorScale" priority="199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99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00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00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00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00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</conditionalFormatting>
  <conditionalFormatting sqref="CY59:CZ59">
    <cfRule type="colorScale" priority="92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1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2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1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2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2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2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2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20">
      <colorScale>
        <cfvo type="num" val="-2"/>
        <cfvo type="num" val="0"/>
        <cfvo type="num" val="2"/>
        <color rgb="FFFF6600"/>
        <color theme="0"/>
        <color rgb="FF0070C0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  <pageSetUpPr fitToPage="1"/>
  </sheetPr>
  <dimension ref="A1:FD20"/>
  <sheetViews>
    <sheetView showGridLines="0" tabSelected="1" zoomScale="90" zoomScaleNormal="90" workbookViewId="0">
      <pane xSplit="2" topLeftCell="C1" activePane="topRight" state="frozen"/>
      <selection pane="topRight"/>
    </sheetView>
  </sheetViews>
  <sheetFormatPr defaultColWidth="9.140625" defaultRowHeight="12.75" zeroHeight="1" x14ac:dyDescent="0.2"/>
  <cols>
    <col min="1" max="1" width="34.5703125" style="31" customWidth="1"/>
    <col min="2" max="2" width="23" style="31" hidden="1" customWidth="1"/>
    <col min="3" max="88" width="2.28515625" style="31" customWidth="1"/>
    <col min="89" max="102" width="2.85546875" style="31" customWidth="1"/>
    <col min="103" max="16379" width="9.140625" style="31"/>
    <col min="16380" max="16380" width="2.140625" style="31" customWidth="1"/>
    <col min="16381" max="16381" width="4.28515625" style="31" customWidth="1"/>
    <col min="16382" max="16382" width="1.28515625" style="31" customWidth="1"/>
    <col min="16383" max="16384" width="3.42578125" style="31" customWidth="1"/>
  </cols>
  <sheetData>
    <row r="1" spans="1:160" x14ac:dyDescent="0.2"/>
    <row r="2" spans="1:160" x14ac:dyDescent="0.2">
      <c r="B2" s="72"/>
      <c r="W2" s="33" t="s">
        <v>206</v>
      </c>
      <c r="AR2" s="79" t="s">
        <v>207</v>
      </c>
    </row>
    <row r="3" spans="1:160" x14ac:dyDescent="0.2">
      <c r="B3" s="73"/>
      <c r="C3" s="81">
        <v>2000</v>
      </c>
      <c r="D3" s="81"/>
      <c r="E3" s="81"/>
      <c r="F3" s="81"/>
      <c r="G3" s="81">
        <v>2001</v>
      </c>
      <c r="H3" s="81"/>
      <c r="I3" s="81"/>
      <c r="J3" s="81"/>
      <c r="K3" s="81">
        <v>2002</v>
      </c>
      <c r="L3" s="81"/>
      <c r="M3" s="81"/>
      <c r="N3" s="81"/>
      <c r="O3" s="81">
        <v>2003</v>
      </c>
      <c r="P3" s="81"/>
      <c r="Q3" s="81"/>
      <c r="R3" s="81"/>
      <c r="S3" s="81">
        <v>2004</v>
      </c>
      <c r="T3" s="81"/>
      <c r="U3" s="81"/>
      <c r="V3" s="81"/>
      <c r="W3" s="81">
        <v>2005</v>
      </c>
      <c r="X3" s="81"/>
      <c r="Y3" s="81"/>
      <c r="Z3" s="81"/>
      <c r="AA3" s="81">
        <v>2006</v>
      </c>
      <c r="AB3" s="81"/>
      <c r="AC3" s="81"/>
      <c r="AD3" s="81"/>
      <c r="AE3" s="81">
        <v>2007</v>
      </c>
      <c r="AF3" s="81"/>
      <c r="AG3" s="81"/>
      <c r="AH3" s="81"/>
      <c r="AI3" s="81">
        <v>2008</v>
      </c>
      <c r="AJ3" s="81"/>
      <c r="AK3" s="81"/>
      <c r="AL3" s="81"/>
      <c r="AM3" s="81">
        <v>2009</v>
      </c>
      <c r="AN3" s="81"/>
      <c r="AO3" s="81"/>
      <c r="AP3" s="81"/>
      <c r="AQ3" s="81">
        <v>2010</v>
      </c>
      <c r="AR3" s="81"/>
      <c r="AS3" s="81"/>
      <c r="AT3" s="81"/>
      <c r="AU3" s="81">
        <v>2011</v>
      </c>
      <c r="AV3" s="81"/>
      <c r="AW3" s="81"/>
      <c r="AX3" s="81"/>
      <c r="AY3" s="81">
        <v>2012</v>
      </c>
      <c r="AZ3" s="81"/>
      <c r="BA3" s="81"/>
      <c r="BB3" s="81"/>
      <c r="BC3" s="81">
        <v>2013</v>
      </c>
      <c r="BD3" s="81"/>
      <c r="BE3" s="81"/>
      <c r="BF3" s="81"/>
      <c r="BG3" s="81">
        <v>2014</v>
      </c>
      <c r="BH3" s="81"/>
      <c r="BI3" s="81"/>
      <c r="BJ3" s="81"/>
      <c r="BK3" s="81">
        <v>2015</v>
      </c>
      <c r="BL3" s="81"/>
      <c r="BM3" s="81"/>
      <c r="BN3" s="81"/>
      <c r="BO3" s="81">
        <v>2016</v>
      </c>
      <c r="BP3" s="81"/>
      <c r="BQ3" s="81"/>
      <c r="BR3" s="81"/>
      <c r="BS3" s="81">
        <v>2017</v>
      </c>
      <c r="BT3" s="81"/>
      <c r="BU3" s="81"/>
      <c r="BV3" s="81"/>
      <c r="BW3" s="81">
        <v>2018</v>
      </c>
      <c r="BX3" s="81"/>
      <c r="BY3" s="81"/>
      <c r="BZ3" s="81"/>
      <c r="CA3" s="81">
        <v>2019</v>
      </c>
      <c r="CB3" s="81"/>
      <c r="CC3" s="81"/>
      <c r="CD3" s="81"/>
      <c r="CE3" s="82">
        <v>2020</v>
      </c>
      <c r="CF3" s="82"/>
      <c r="CG3" s="82"/>
      <c r="CH3" s="82"/>
      <c r="CI3" s="82">
        <v>2021</v>
      </c>
      <c r="CJ3" s="82"/>
      <c r="CK3" s="82"/>
      <c r="CL3" s="82"/>
      <c r="CM3" s="82">
        <v>2022</v>
      </c>
      <c r="CN3" s="82"/>
      <c r="CO3" s="82"/>
      <c r="CP3" s="82"/>
      <c r="CQ3" s="82">
        <v>2023</v>
      </c>
      <c r="CR3" s="82"/>
      <c r="CS3" s="82"/>
      <c r="CT3" s="82"/>
      <c r="CU3" s="82">
        <v>2024</v>
      </c>
      <c r="CV3" s="82"/>
      <c r="CW3" s="82"/>
      <c r="CX3" s="82"/>
    </row>
    <row r="4" spans="1:160" x14ac:dyDescent="0.2">
      <c r="B4" s="73"/>
      <c r="C4" s="65" t="s">
        <v>3</v>
      </c>
      <c r="D4" s="65" t="s">
        <v>4</v>
      </c>
      <c r="E4" s="65" t="s">
        <v>2</v>
      </c>
      <c r="F4" s="65" t="s">
        <v>5</v>
      </c>
      <c r="G4" s="65" t="s">
        <v>3</v>
      </c>
      <c r="H4" s="65" t="s">
        <v>4</v>
      </c>
      <c r="I4" s="65" t="s">
        <v>2</v>
      </c>
      <c r="J4" s="65" t="s">
        <v>5</v>
      </c>
      <c r="K4" s="65" t="s">
        <v>3</v>
      </c>
      <c r="L4" s="65" t="s">
        <v>4</v>
      </c>
      <c r="M4" s="65" t="s">
        <v>2</v>
      </c>
      <c r="N4" s="65" t="s">
        <v>5</v>
      </c>
      <c r="O4" s="65" t="s">
        <v>3</v>
      </c>
      <c r="P4" s="65" t="s">
        <v>4</v>
      </c>
      <c r="Q4" s="65" t="s">
        <v>2</v>
      </c>
      <c r="R4" s="65" t="s">
        <v>5</v>
      </c>
      <c r="S4" s="65" t="s">
        <v>3</v>
      </c>
      <c r="T4" s="65" t="s">
        <v>4</v>
      </c>
      <c r="U4" s="65" t="s">
        <v>2</v>
      </c>
      <c r="V4" s="65" t="s">
        <v>5</v>
      </c>
      <c r="W4" s="65" t="s">
        <v>3</v>
      </c>
      <c r="X4" s="65" t="s">
        <v>4</v>
      </c>
      <c r="Y4" s="65" t="s">
        <v>2</v>
      </c>
      <c r="Z4" s="65" t="s">
        <v>5</v>
      </c>
      <c r="AA4" s="65" t="s">
        <v>3</v>
      </c>
      <c r="AB4" s="65" t="s">
        <v>4</v>
      </c>
      <c r="AC4" s="65" t="s">
        <v>2</v>
      </c>
      <c r="AD4" s="65" t="s">
        <v>5</v>
      </c>
      <c r="AE4" s="65" t="s">
        <v>3</v>
      </c>
      <c r="AF4" s="65" t="s">
        <v>4</v>
      </c>
      <c r="AG4" s="65" t="s">
        <v>2</v>
      </c>
      <c r="AH4" s="65" t="s">
        <v>5</v>
      </c>
      <c r="AI4" s="65" t="s">
        <v>3</v>
      </c>
      <c r="AJ4" s="65" t="s">
        <v>4</v>
      </c>
      <c r="AK4" s="65" t="s">
        <v>2</v>
      </c>
      <c r="AL4" s="65" t="s">
        <v>5</v>
      </c>
      <c r="AM4" s="65" t="s">
        <v>3</v>
      </c>
      <c r="AN4" s="65" t="s">
        <v>4</v>
      </c>
      <c r="AO4" s="65" t="s">
        <v>2</v>
      </c>
      <c r="AP4" s="65" t="s">
        <v>5</v>
      </c>
      <c r="AQ4" s="65" t="s">
        <v>3</v>
      </c>
      <c r="AR4" s="65" t="s">
        <v>4</v>
      </c>
      <c r="AS4" s="65" t="s">
        <v>2</v>
      </c>
      <c r="AT4" s="65" t="s">
        <v>5</v>
      </c>
      <c r="AU4" s="65" t="s">
        <v>3</v>
      </c>
      <c r="AV4" s="65" t="s">
        <v>4</v>
      </c>
      <c r="AW4" s="65" t="s">
        <v>2</v>
      </c>
      <c r="AX4" s="65" t="s">
        <v>5</v>
      </c>
      <c r="AY4" s="65" t="s">
        <v>3</v>
      </c>
      <c r="AZ4" s="65" t="s">
        <v>4</v>
      </c>
      <c r="BA4" s="65" t="s">
        <v>2</v>
      </c>
      <c r="BB4" s="65" t="s">
        <v>5</v>
      </c>
      <c r="BC4" s="65" t="s">
        <v>3</v>
      </c>
      <c r="BD4" s="65" t="s">
        <v>4</v>
      </c>
      <c r="BE4" s="65" t="s">
        <v>2</v>
      </c>
      <c r="BF4" s="65" t="s">
        <v>5</v>
      </c>
      <c r="BG4" s="65" t="s">
        <v>3</v>
      </c>
      <c r="BH4" s="65" t="s">
        <v>4</v>
      </c>
      <c r="BI4" s="65" t="s">
        <v>2</v>
      </c>
      <c r="BJ4" s="65" t="s">
        <v>5</v>
      </c>
      <c r="BK4" s="65" t="s">
        <v>3</v>
      </c>
      <c r="BL4" s="65" t="s">
        <v>4</v>
      </c>
      <c r="BM4" s="65" t="s">
        <v>2</v>
      </c>
      <c r="BN4" s="65" t="s">
        <v>5</v>
      </c>
      <c r="BO4" s="65" t="s">
        <v>3</v>
      </c>
      <c r="BP4" s="65" t="s">
        <v>4</v>
      </c>
      <c r="BQ4" s="65" t="s">
        <v>2</v>
      </c>
      <c r="BR4" s="65" t="s">
        <v>5</v>
      </c>
      <c r="BS4" s="65" t="s">
        <v>3</v>
      </c>
      <c r="BT4" s="65" t="s">
        <v>4</v>
      </c>
      <c r="BU4" s="65" t="s">
        <v>2</v>
      </c>
      <c r="BV4" s="65" t="s">
        <v>5</v>
      </c>
      <c r="BW4" s="65" t="s">
        <v>3</v>
      </c>
      <c r="BX4" s="65" t="s">
        <v>4</v>
      </c>
      <c r="BY4" s="65" t="s">
        <v>2</v>
      </c>
      <c r="BZ4" s="65" t="s">
        <v>5</v>
      </c>
      <c r="CA4" s="65" t="s">
        <v>3</v>
      </c>
      <c r="CB4" s="31" t="s">
        <v>4</v>
      </c>
      <c r="CC4" s="65" t="s">
        <v>2</v>
      </c>
      <c r="CD4" s="65" t="s">
        <v>5</v>
      </c>
      <c r="CE4" s="65" t="s">
        <v>3</v>
      </c>
      <c r="CF4" s="31" t="s">
        <v>4</v>
      </c>
      <c r="CG4" s="65" t="s">
        <v>2</v>
      </c>
      <c r="CH4" s="65" t="s">
        <v>5</v>
      </c>
      <c r="CI4" s="65" t="s">
        <v>3</v>
      </c>
      <c r="CJ4" s="31" t="s">
        <v>4</v>
      </c>
      <c r="CK4" s="31" t="s">
        <v>2</v>
      </c>
      <c r="CL4" s="65" t="s">
        <v>5</v>
      </c>
      <c r="CM4" s="65" t="s">
        <v>3</v>
      </c>
      <c r="CN4" s="31" t="s">
        <v>4</v>
      </c>
      <c r="CO4" s="65" t="s">
        <v>2</v>
      </c>
      <c r="CP4" s="65" t="s">
        <v>5</v>
      </c>
      <c r="CQ4" s="31" t="s">
        <v>3</v>
      </c>
      <c r="CR4" s="31" t="s">
        <v>4</v>
      </c>
      <c r="CS4" s="31" t="s">
        <v>2</v>
      </c>
      <c r="CT4" s="65" t="s">
        <v>5</v>
      </c>
      <c r="CU4" s="31" t="s">
        <v>3</v>
      </c>
      <c r="CV4" s="31" t="s">
        <v>4</v>
      </c>
      <c r="CW4" s="65" t="s">
        <v>2</v>
      </c>
    </row>
    <row r="5" spans="1:160" ht="14.25" x14ac:dyDescent="0.25">
      <c r="A5" s="53" t="s">
        <v>119</v>
      </c>
      <c r="B5" s="69" t="s">
        <v>11</v>
      </c>
      <c r="C5" s="77">
        <v>-0.29147555174086509</v>
      </c>
      <c r="D5" s="77">
        <v>-0.4201250373509664</v>
      </c>
      <c r="E5" s="77">
        <v>-0.45871988303399686</v>
      </c>
      <c r="F5" s="77">
        <v>-0.4201250373509664</v>
      </c>
      <c r="G5" s="77">
        <v>-0.54877452296106766</v>
      </c>
      <c r="H5" s="77">
        <v>-0.58736936864409817</v>
      </c>
      <c r="I5" s="77">
        <v>-0.13709616900874363</v>
      </c>
      <c r="J5" s="77">
        <v>-0.18855596325278409</v>
      </c>
      <c r="K5" s="77">
        <v>-9.8501323325713153E-2</v>
      </c>
      <c r="L5" s="77">
        <v>5.5878059406408311E-2</v>
      </c>
      <c r="M5" s="77">
        <v>-0.27861060317985503</v>
      </c>
      <c r="N5" s="77">
        <v>6.874300796741839E-2</v>
      </c>
      <c r="O5" s="77">
        <v>9.4472905089438786E-2</v>
      </c>
      <c r="P5" s="77">
        <v>0.36463682487065147</v>
      </c>
      <c r="Q5" s="77">
        <v>0.39036672199267164</v>
      </c>
      <c r="R5" s="77">
        <v>0.27458218494358066</v>
      </c>
      <c r="S5" s="77">
        <v>0.10733785365044887</v>
      </c>
      <c r="T5" s="77">
        <v>-9.8501323325713153E-2</v>
      </c>
      <c r="U5" s="77">
        <v>-0.13709616900874363</v>
      </c>
      <c r="V5" s="77">
        <v>0.33890692774863129</v>
      </c>
      <c r="W5" s="77">
        <v>0.85350487018903642</v>
      </c>
      <c r="X5" s="77">
        <v>0.81491002450600603</v>
      </c>
      <c r="Y5" s="77">
        <v>1.0722089957262086</v>
      </c>
      <c r="Z5" s="77">
        <v>0.99501930436014763</v>
      </c>
      <c r="AA5" s="77">
        <v>1.2909131212633806</v>
      </c>
      <c r="AB5" s="77">
        <v>1.5868069381666137</v>
      </c>
      <c r="AC5" s="77">
        <v>1.7154564237767151</v>
      </c>
      <c r="AD5" s="77">
        <v>2.4101636460712617</v>
      </c>
      <c r="AE5" s="77">
        <v>2.8733017942676264</v>
      </c>
      <c r="AF5" s="77">
        <v>2.9890863313167175</v>
      </c>
      <c r="AG5" s="77">
        <v>3.0534110741217679</v>
      </c>
      <c r="AH5" s="77">
        <v>2.6545976687304549</v>
      </c>
      <c r="AI5" s="77">
        <v>2.4358935431932824</v>
      </c>
      <c r="AJ5" s="77">
        <v>1.8827007550698469</v>
      </c>
      <c r="AK5" s="77">
        <v>1.4581574525565124</v>
      </c>
      <c r="AL5" s="77">
        <v>0.37750177343166152</v>
      </c>
      <c r="AM5" s="77">
        <v>-0.70315390569318925</v>
      </c>
      <c r="AN5" s="77">
        <v>-1.269211642377635</v>
      </c>
      <c r="AO5" s="77">
        <v>-2.0025137103552124</v>
      </c>
      <c r="AP5" s="77">
        <v>-2.7358157783327899</v>
      </c>
      <c r="AQ5" s="77">
        <v>-2.2340827844533946</v>
      </c>
      <c r="AR5" s="77">
        <v>-1.989648761794202</v>
      </c>
      <c r="AS5" s="77">
        <v>-1.4107260765487466</v>
      </c>
      <c r="AT5" s="77">
        <v>-0.74174875137621965</v>
      </c>
      <c r="AU5" s="77">
        <v>-0.62596421432712857</v>
      </c>
      <c r="AV5" s="77">
        <v>-0.61309926576611828</v>
      </c>
      <c r="AW5" s="77">
        <v>-0.62596421432712857</v>
      </c>
      <c r="AX5" s="77">
        <v>-0.60023431720510823</v>
      </c>
      <c r="AY5" s="77">
        <v>-0.71601885425419942</v>
      </c>
      <c r="AZ5" s="77">
        <v>-0.69028895713217919</v>
      </c>
      <c r="BA5" s="77">
        <v>-0.72888380281520959</v>
      </c>
      <c r="BB5" s="77">
        <v>-0.66455906001015885</v>
      </c>
      <c r="BC5" s="77">
        <v>-0.69028895713217919</v>
      </c>
      <c r="BD5" s="77">
        <v>-0.58736936864409817</v>
      </c>
      <c r="BE5" s="77">
        <v>-0.52304462583904754</v>
      </c>
      <c r="BF5" s="77">
        <v>-0.56163947152207794</v>
      </c>
      <c r="BG5" s="77">
        <v>-0.22715080893581446</v>
      </c>
      <c r="BH5" s="77">
        <v>-0.34293534598490566</v>
      </c>
      <c r="BI5" s="77">
        <v>-0.27861060317985503</v>
      </c>
      <c r="BJ5" s="77">
        <v>-0.3300703974238956</v>
      </c>
      <c r="BK5" s="77">
        <v>-0.381530191667936</v>
      </c>
      <c r="BL5" s="77">
        <v>-0.35580029454591577</v>
      </c>
      <c r="BM5" s="77">
        <v>-0.24001575749682466</v>
      </c>
      <c r="BN5" s="77">
        <v>-0.22715080893581446</v>
      </c>
      <c r="BO5" s="77">
        <v>-0.49731472871702725</v>
      </c>
      <c r="BP5" s="77">
        <v>-0.51017967727803737</v>
      </c>
      <c r="BQ5" s="77">
        <v>-0.69028895713217919</v>
      </c>
      <c r="BR5" s="77">
        <v>-0.4201250373509664</v>
      </c>
      <c r="BS5" s="77">
        <v>-0.27861060317985503</v>
      </c>
      <c r="BT5" s="77">
        <v>-7.2771426203692993E-2</v>
      </c>
      <c r="BU5" s="77">
        <v>-0.11136627188672324</v>
      </c>
      <c r="BV5" s="77">
        <v>-0.21428586037480438</v>
      </c>
      <c r="BW5" s="77">
        <v>-5.9906477642682907E-2</v>
      </c>
      <c r="BX5" s="77">
        <v>-8.5636374764703066E-2</v>
      </c>
      <c r="BY5" s="77">
        <v>-0.13709616900874363</v>
      </c>
      <c r="BZ5" s="77">
        <v>-9.8501323325713153E-2</v>
      </c>
      <c r="CA5" s="77">
        <v>-0.22715080893581446</v>
      </c>
      <c r="CB5" s="77">
        <v>-0.26574565461884492</v>
      </c>
      <c r="CC5" s="77">
        <v>-0.20142091181379429</v>
      </c>
      <c r="CD5" s="77">
        <v>-0.29147555174086509</v>
      </c>
      <c r="CE5" s="77">
        <v>-0.30434050030187532</v>
      </c>
      <c r="CF5" s="77">
        <v>-0.61309926576611828</v>
      </c>
      <c r="CG5" s="77">
        <v>-0.27861060317985503</v>
      </c>
      <c r="CH5" s="77">
        <v>-0.31720544886288538</v>
      </c>
      <c r="CI5" s="77">
        <v>0.12020280221145896</v>
      </c>
      <c r="CJ5" s="77">
        <v>0.36463682487065147</v>
      </c>
      <c r="CK5" s="77">
        <v>0.41609661911469203</v>
      </c>
      <c r="CL5" s="77">
        <v>0.42896156767570209</v>
      </c>
      <c r="CM5" s="77">
        <v>-0.24001575749682466</v>
      </c>
      <c r="CN5" s="77">
        <v>-0.11136627188672324</v>
      </c>
      <c r="CO5" s="77">
        <v>-0.35580029454591577</v>
      </c>
      <c r="CP5" s="77">
        <v>-0.14996111756975372</v>
      </c>
      <c r="CQ5" s="77">
        <v>0.40323167055368192</v>
      </c>
      <c r="CR5" s="77">
        <v>0.36463682487065147</v>
      </c>
      <c r="CS5" s="77">
        <v>0.33890692774863129</v>
      </c>
      <c r="CT5" s="77">
        <v>0.3131770306266109</v>
      </c>
      <c r="CU5" s="77">
        <v>0.23598733926055016</v>
      </c>
      <c r="CV5" s="77">
        <v>5.5878059406408311E-2</v>
      </c>
      <c r="CW5" s="77">
        <v>9.4472905089438786E-2</v>
      </c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</row>
    <row r="6" spans="1:160" ht="14.25" x14ac:dyDescent="0.25">
      <c r="A6" s="54" t="s">
        <v>120</v>
      </c>
      <c r="B6" s="70" t="s">
        <v>12</v>
      </c>
      <c r="C6" s="77">
        <v>-0.90615101746575188</v>
      </c>
      <c r="D6" s="77">
        <v>-0.98406846164274353</v>
      </c>
      <c r="E6" s="77">
        <v>-0.95809598025041309</v>
      </c>
      <c r="F6" s="77">
        <v>-0.93212349885808232</v>
      </c>
      <c r="G6" s="77">
        <v>-0.82823357328876079</v>
      </c>
      <c r="H6" s="77">
        <v>-0.88017853607342156</v>
      </c>
      <c r="I6" s="77">
        <v>-0.82823357328876079</v>
      </c>
      <c r="J6" s="77">
        <v>-0.75031612911176915</v>
      </c>
      <c r="K6" s="77">
        <v>-0.54253627797312531</v>
      </c>
      <c r="L6" s="77">
        <v>-0.80226109189642991</v>
      </c>
      <c r="M6" s="77">
        <v>-0.17892153848049908</v>
      </c>
      <c r="N6" s="77">
        <v>-0.38670138961914252</v>
      </c>
      <c r="O6" s="77">
        <v>-0.25683898265749022</v>
      </c>
      <c r="P6" s="77">
        <v>-0.33475642683448181</v>
      </c>
      <c r="Q6" s="77">
        <v>-0.33475642683448181</v>
      </c>
      <c r="R6" s="77">
        <v>-0.12697657569583787</v>
      </c>
      <c r="S6" s="77">
        <v>-0.38670138961914252</v>
      </c>
      <c r="T6" s="77">
        <v>-0.25683898265749022</v>
      </c>
      <c r="U6" s="77">
        <v>-0.17892153848049908</v>
      </c>
      <c r="V6" s="77">
        <v>-0.30878394544215143</v>
      </c>
      <c r="W6" s="77">
        <v>-0.23086650126515981</v>
      </c>
      <c r="X6" s="77">
        <v>2.8858312658144862E-2</v>
      </c>
      <c r="Y6" s="77">
        <v>0.3145556079737799</v>
      </c>
      <c r="Z6" s="77">
        <v>0.52233545911242385</v>
      </c>
      <c r="AA6" s="77">
        <v>0.57428042189708461</v>
      </c>
      <c r="AB6" s="77">
        <v>0.85997771721271987</v>
      </c>
      <c r="AC6" s="77">
        <v>1.0937300497436939</v>
      </c>
      <c r="AD6" s="77">
        <v>1.0937300497436939</v>
      </c>
      <c r="AE6" s="77">
        <v>1.0937300497436939</v>
      </c>
      <c r="AF6" s="77">
        <v>1.145675012528355</v>
      </c>
      <c r="AG6" s="77">
        <v>1.1716474939206856</v>
      </c>
      <c r="AH6" s="77">
        <v>1.3794273450593293</v>
      </c>
      <c r="AI6" s="77">
        <v>1.1197025311360247</v>
      </c>
      <c r="AJ6" s="77">
        <v>0.98984012417437228</v>
      </c>
      <c r="AK6" s="77">
        <v>0.70414282885873691</v>
      </c>
      <c r="AL6" s="77">
        <v>8.0803275442805619E-2</v>
      </c>
      <c r="AM6" s="77">
        <v>-0.88017853607342156</v>
      </c>
      <c r="AN6" s="77">
        <v>-1.8151878661973189</v>
      </c>
      <c r="AO6" s="77">
        <v>-2.2826925312592663</v>
      </c>
      <c r="AP6" s="77">
        <v>-2.4904723823979102</v>
      </c>
      <c r="AQ6" s="77">
        <v>-2.6203347893595628</v>
      </c>
      <c r="AR6" s="77">
        <v>-2.5164448637902415</v>
      </c>
      <c r="AS6" s="77">
        <v>-2.2307475684746056</v>
      </c>
      <c r="AT6" s="77">
        <v>-2.0229677173359617</v>
      </c>
      <c r="AU6" s="77">
        <v>-1.7372704220203272</v>
      </c>
      <c r="AV6" s="77">
        <v>-1.6333804964510048</v>
      </c>
      <c r="AW6" s="77">
        <v>-1.295738238350709</v>
      </c>
      <c r="AX6" s="77">
        <v>-1.2437932755660481</v>
      </c>
      <c r="AY6" s="77">
        <v>-1.3476832011353701</v>
      </c>
      <c r="AZ6" s="77">
        <v>-1.5035180894893525</v>
      </c>
      <c r="BA6" s="77">
        <v>-0.93212349885808232</v>
      </c>
      <c r="BB6" s="77">
        <v>-0.82823357328876079</v>
      </c>
      <c r="BC6" s="77">
        <v>-0.49059131518846449</v>
      </c>
      <c r="BD6" s="77">
        <v>-0.2828114640498206</v>
      </c>
      <c r="BE6" s="77">
        <v>-0.43864635240380379</v>
      </c>
      <c r="BF6" s="77">
        <v>-0.23086650126515981</v>
      </c>
      <c r="BG6" s="77">
        <v>-0.20489401987282946</v>
      </c>
      <c r="BH6" s="77">
        <v>2.8858312658144862E-2</v>
      </c>
      <c r="BI6" s="77">
        <v>-7.5031612911177104E-2</v>
      </c>
      <c r="BJ6" s="77">
        <v>2.8858312658144862E-2</v>
      </c>
      <c r="BK6" s="77">
        <v>0.13274823822746684</v>
      </c>
      <c r="BL6" s="77">
        <v>0.2626106451891192</v>
      </c>
      <c r="BM6" s="77">
        <v>0.23663816379678879</v>
      </c>
      <c r="BN6" s="77">
        <v>0.1587207196197972</v>
      </c>
      <c r="BO6" s="77">
        <v>0.10677575683513646</v>
      </c>
      <c r="BP6" s="77">
        <v>0.23663816379678879</v>
      </c>
      <c r="BQ6" s="77">
        <v>0.2626106451891192</v>
      </c>
      <c r="BR6" s="77">
        <v>0.34052808936611029</v>
      </c>
      <c r="BS6" s="77">
        <v>0.36650057075844117</v>
      </c>
      <c r="BT6" s="77">
        <v>0.49636297772009347</v>
      </c>
      <c r="BU6" s="77">
        <v>0.49636297772009347</v>
      </c>
      <c r="BV6" s="77">
        <v>0.57428042189708461</v>
      </c>
      <c r="BW6" s="77">
        <v>0.65219786607407626</v>
      </c>
      <c r="BX6" s="77">
        <v>0.83400523582038932</v>
      </c>
      <c r="BY6" s="77">
        <v>0.9378951613897113</v>
      </c>
      <c r="BZ6" s="77">
        <v>0.91192267999738086</v>
      </c>
      <c r="CA6" s="77">
        <v>0.96386764278204162</v>
      </c>
      <c r="CB6" s="77">
        <v>1.145675012528355</v>
      </c>
      <c r="CC6" s="77">
        <v>1.1976199753130159</v>
      </c>
      <c r="CD6" s="77">
        <v>1.1716474939206856</v>
      </c>
      <c r="CE6" s="77">
        <v>0.73011531025106757</v>
      </c>
      <c r="CF6" s="77">
        <v>0.57428042189708461</v>
      </c>
      <c r="CG6" s="77">
        <v>0.62622538468174582</v>
      </c>
      <c r="CH6" s="77">
        <v>0.65219786607407626</v>
      </c>
      <c r="CI6" s="77">
        <v>0.65219786607407626</v>
      </c>
      <c r="CJ6" s="77">
        <v>0.7560877916433979</v>
      </c>
      <c r="CK6" s="77">
        <v>0.88595019860505031</v>
      </c>
      <c r="CL6" s="77">
        <v>0.83400523582038932</v>
      </c>
      <c r="CM6" s="77">
        <v>0.91192267999738086</v>
      </c>
      <c r="CN6" s="77">
        <v>1.0677575683513636</v>
      </c>
      <c r="CO6" s="77">
        <v>0.9378951613897113</v>
      </c>
      <c r="CP6" s="77">
        <v>0.98984012417437228</v>
      </c>
      <c r="CQ6" s="77">
        <v>1.1197025311360247</v>
      </c>
      <c r="CR6" s="77">
        <v>1.145675012528355</v>
      </c>
      <c r="CS6" s="77">
        <v>1.0677575683513636</v>
      </c>
      <c r="CT6" s="77">
        <v>0.91192267999738086</v>
      </c>
      <c r="CU6" s="77">
        <v>0.91192267999738086</v>
      </c>
      <c r="CV6" s="77">
        <v>0.98984012417437228</v>
      </c>
      <c r="CW6" s="77">
        <v>1.0158126055667027</v>
      </c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</row>
    <row r="7" spans="1:160" ht="14.25" x14ac:dyDescent="0.25">
      <c r="A7" s="54" t="s">
        <v>121</v>
      </c>
      <c r="B7" s="70" t="s">
        <v>13</v>
      </c>
      <c r="C7" s="77">
        <v>-1.6228186168382472</v>
      </c>
      <c r="D7" s="77">
        <v>-1.6228186168382472</v>
      </c>
      <c r="E7" s="77">
        <v>-1.6228186168382472</v>
      </c>
      <c r="F7" s="77">
        <v>-1.6228186168382472</v>
      </c>
      <c r="G7" s="77">
        <v>-1.4712126177186855</v>
      </c>
      <c r="H7" s="77">
        <v>-1.4712126177186855</v>
      </c>
      <c r="I7" s="77">
        <v>-1.4278966179702404</v>
      </c>
      <c r="J7" s="77">
        <v>-1.4278966179702404</v>
      </c>
      <c r="K7" s="77">
        <v>-1.492870617592909</v>
      </c>
      <c r="L7" s="77">
        <v>-1.1463426196053401</v>
      </c>
      <c r="M7" s="77">
        <v>-0.82147262149199485</v>
      </c>
      <c r="N7" s="77">
        <v>-0.90810462098888656</v>
      </c>
      <c r="O7" s="77">
        <v>-1.0813686199826718</v>
      </c>
      <c r="P7" s="77">
        <v>-1.0380526202342251</v>
      </c>
      <c r="Q7" s="77">
        <v>-0.69152462224665634</v>
      </c>
      <c r="R7" s="77">
        <v>-0.99473662048577993</v>
      </c>
      <c r="S7" s="77">
        <v>-0.97307862061155659</v>
      </c>
      <c r="T7" s="77">
        <v>-0.90810462098888656</v>
      </c>
      <c r="U7" s="77">
        <v>-0.75649862186932637</v>
      </c>
      <c r="V7" s="77">
        <v>-0.82147262149199485</v>
      </c>
      <c r="W7" s="77">
        <v>-0.99473662048577993</v>
      </c>
      <c r="X7" s="77">
        <v>-0.66986662237243455</v>
      </c>
      <c r="Y7" s="77">
        <v>-0.53991862312709604</v>
      </c>
      <c r="Z7" s="77">
        <v>-0.40997062388175765</v>
      </c>
      <c r="AA7" s="77">
        <v>-0.25836462476219585</v>
      </c>
      <c r="AB7" s="77">
        <v>6.6505373351149533E-2</v>
      </c>
      <c r="AC7" s="77">
        <v>0.58629737033250184</v>
      </c>
      <c r="AD7" s="77">
        <v>0.26142737221915646</v>
      </c>
      <c r="AE7" s="77">
        <v>0.10982137309959467</v>
      </c>
      <c r="AF7" s="77">
        <v>0.49966537083561002</v>
      </c>
      <c r="AG7" s="77">
        <v>0.88950936857162388</v>
      </c>
      <c r="AH7" s="77">
        <v>0.88950936857162388</v>
      </c>
      <c r="AI7" s="77">
        <v>0.73790336945206203</v>
      </c>
      <c r="AJ7" s="77">
        <v>0.91116736844584723</v>
      </c>
      <c r="AK7" s="77">
        <v>0.75956136932628537</v>
      </c>
      <c r="AL7" s="77">
        <v>0.26142737221915646</v>
      </c>
      <c r="AM7" s="77">
        <v>-0.23670662488797406</v>
      </c>
      <c r="AN7" s="77">
        <v>-0.7998146216177715</v>
      </c>
      <c r="AO7" s="77">
        <v>-1.3845806182217937</v>
      </c>
      <c r="AP7" s="77">
        <v>-1.601160616964024</v>
      </c>
      <c r="AQ7" s="77">
        <v>-1.7527666160835857</v>
      </c>
      <c r="AR7" s="77">
        <v>-1.601160616964024</v>
      </c>
      <c r="AS7" s="77">
        <v>-1.2546326189764554</v>
      </c>
      <c r="AT7" s="77">
        <v>-1.341264618473347</v>
      </c>
      <c r="AU7" s="77">
        <v>-1.4062386180960171</v>
      </c>
      <c r="AV7" s="77">
        <v>-1.103026619856895</v>
      </c>
      <c r="AW7" s="77">
        <v>-0.86478862124044142</v>
      </c>
      <c r="AX7" s="77">
        <v>-0.84313062136621808</v>
      </c>
      <c r="AY7" s="77">
        <v>-0.97307862061155659</v>
      </c>
      <c r="AZ7" s="77">
        <v>-0.71318262212087968</v>
      </c>
      <c r="BA7" s="77">
        <v>-0.32333862438486582</v>
      </c>
      <c r="BB7" s="77">
        <v>-0.36665462413331096</v>
      </c>
      <c r="BC7" s="77">
        <v>-0.34499662425908917</v>
      </c>
      <c r="BD7" s="77">
        <v>-0.21504862501375072</v>
      </c>
      <c r="BE7" s="77">
        <v>2.3189373602702869E-2</v>
      </c>
      <c r="BF7" s="77">
        <v>-6.344262589418892E-2</v>
      </c>
      <c r="BG7" s="77">
        <v>-6.344262589418892E-2</v>
      </c>
      <c r="BH7" s="77">
        <v>8.8163373225371322E-2</v>
      </c>
      <c r="BI7" s="77">
        <v>8.8163373225371322E-2</v>
      </c>
      <c r="BJ7" s="77">
        <v>8.8163373225371322E-2</v>
      </c>
      <c r="BK7" s="77">
        <v>0.17479537272226467</v>
      </c>
      <c r="BL7" s="77">
        <v>0.43469137121294005</v>
      </c>
      <c r="BM7" s="77">
        <v>0.54298137058405516</v>
      </c>
      <c r="BN7" s="77">
        <v>0.54298137058405516</v>
      </c>
      <c r="BO7" s="77">
        <v>0.45634937108716339</v>
      </c>
      <c r="BP7" s="77">
        <v>0.62961337008094698</v>
      </c>
      <c r="BQ7" s="77">
        <v>0.62961337008094698</v>
      </c>
      <c r="BR7" s="77">
        <v>0.60795537020672519</v>
      </c>
      <c r="BS7" s="77">
        <v>0.58629737033250184</v>
      </c>
      <c r="BT7" s="77">
        <v>0.80287736907473206</v>
      </c>
      <c r="BU7" s="77">
        <v>1.0194573678169623</v>
      </c>
      <c r="BV7" s="77">
        <v>1.0411153676911857</v>
      </c>
      <c r="BW7" s="77">
        <v>0.99779936794273905</v>
      </c>
      <c r="BX7" s="77">
        <v>1.1927213668107475</v>
      </c>
      <c r="BY7" s="77">
        <v>1.3876433656787528</v>
      </c>
      <c r="BZ7" s="77">
        <v>1.2576953664334158</v>
      </c>
      <c r="CA7" s="77">
        <v>1.1927213668107475</v>
      </c>
      <c r="CB7" s="77">
        <v>1.2576953664334158</v>
      </c>
      <c r="CC7" s="77">
        <v>1.4526173653014214</v>
      </c>
      <c r="CD7" s="77">
        <v>1.4093013655529778</v>
      </c>
      <c r="CE7" s="77">
        <v>1.2576953664334158</v>
      </c>
      <c r="CF7" s="77">
        <v>1.127747367188076</v>
      </c>
      <c r="CG7" s="77">
        <v>1.1710633669365227</v>
      </c>
      <c r="CH7" s="77">
        <v>1.0627733675654074</v>
      </c>
      <c r="CI7" s="77">
        <v>0.58629737033250184</v>
      </c>
      <c r="CJ7" s="77">
        <v>0.73790336945206203</v>
      </c>
      <c r="CK7" s="77">
        <v>0.99779936794273905</v>
      </c>
      <c r="CL7" s="77">
        <v>0.8245353689489554</v>
      </c>
      <c r="CM7" s="77">
        <v>0.93282536832007057</v>
      </c>
      <c r="CN7" s="77">
        <v>1.1060893673138541</v>
      </c>
      <c r="CO7" s="77">
        <v>1.2360373665591911</v>
      </c>
      <c r="CP7" s="77">
        <v>1.1060893673138541</v>
      </c>
      <c r="CQ7" s="77">
        <v>1.0411153676911857</v>
      </c>
      <c r="CR7" s="77">
        <v>1.1927213668107475</v>
      </c>
      <c r="CS7" s="77">
        <v>1.2576953664334158</v>
      </c>
      <c r="CT7" s="77">
        <v>1.1060893673138541</v>
      </c>
      <c r="CU7" s="77">
        <v>1.1060893673138541</v>
      </c>
      <c r="CV7" s="77">
        <v>1.1710633669365227</v>
      </c>
      <c r="CW7" s="77">
        <v>1.1494053670623008</v>
      </c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</row>
    <row r="8" spans="1:160" ht="14.25" x14ac:dyDescent="0.25">
      <c r="A8" s="54" t="s">
        <v>122</v>
      </c>
      <c r="B8" s="70" t="s">
        <v>14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7">
        <v>-0.9292844541422175</v>
      </c>
      <c r="X8" s="77">
        <v>-0.77860137951686437</v>
      </c>
      <c r="Y8" s="77">
        <v>-0.66674461859865752</v>
      </c>
      <c r="Z8" s="77">
        <v>-0.60326667714094229</v>
      </c>
      <c r="AA8" s="77">
        <v>7.3233277059639845E-3</v>
      </c>
      <c r="AB8" s="77">
        <v>0.17865214057241863</v>
      </c>
      <c r="AC8" s="77">
        <v>0.56830193170485011</v>
      </c>
      <c r="AD8" s="77">
        <v>0.51792016748962466</v>
      </c>
      <c r="AE8" s="77">
        <v>0.73100267485860559</v>
      </c>
      <c r="AF8" s="77">
        <v>0.67260913162444524</v>
      </c>
      <c r="AG8" s="77">
        <v>0.57169153052055333</v>
      </c>
      <c r="AH8" s="77">
        <v>-4.1055491754527704E-2</v>
      </c>
      <c r="AI8" s="77">
        <v>0.59526464955703495</v>
      </c>
      <c r="AJ8" s="77">
        <v>0.19051573642737996</v>
      </c>
      <c r="AK8" s="77">
        <v>-0.52422739566568033</v>
      </c>
      <c r="AL8" s="77">
        <v>-0.87073683823461612</v>
      </c>
      <c r="AM8" s="77">
        <v>-1.2149351907019359</v>
      </c>
      <c r="AN8" s="77">
        <v>-1.433872459661677</v>
      </c>
      <c r="AO8" s="77">
        <v>-1.6119804701595382</v>
      </c>
      <c r="AP8" s="77">
        <v>-1.7435585332782002</v>
      </c>
      <c r="AQ8" s="77">
        <v>-1.7169039607728975</v>
      </c>
      <c r="AR8" s="77">
        <v>-1.6508067838666842</v>
      </c>
      <c r="AS8" s="77">
        <v>-1.5119873050962926</v>
      </c>
      <c r="AT8" s="77">
        <v>-1.5204613021355506</v>
      </c>
      <c r="AU8" s="77">
        <v>-0.99584384906875378</v>
      </c>
      <c r="AV8" s="77">
        <v>-1.004471918781453</v>
      </c>
      <c r="AW8" s="77">
        <v>-1.0942962873975888</v>
      </c>
      <c r="AX8" s="77">
        <v>-1.198449414643743</v>
      </c>
      <c r="AY8" s="77">
        <v>-0.80772111479722408</v>
      </c>
      <c r="AZ8" s="77">
        <v>-0.86519022199073803</v>
      </c>
      <c r="BA8" s="77">
        <v>-0.94238063138470729</v>
      </c>
      <c r="BB8" s="77">
        <v>-0.90524911708541267</v>
      </c>
      <c r="BC8" s="77">
        <v>-0.32886324574242093</v>
      </c>
      <c r="BD8" s="77">
        <v>-0.48216555581627202</v>
      </c>
      <c r="BE8" s="77">
        <v>-0.59926078763147483</v>
      </c>
      <c r="BF8" s="77">
        <v>-0.78645908586235824</v>
      </c>
      <c r="BG8" s="77">
        <v>-0.41683874227726408</v>
      </c>
      <c r="BH8" s="77">
        <v>-0.5963334068360947</v>
      </c>
      <c r="BI8" s="77">
        <v>-0.87720789051914039</v>
      </c>
      <c r="BJ8" s="77">
        <v>-1.0500774301200055</v>
      </c>
      <c r="BK8" s="77">
        <v>-0.5380939362753755</v>
      </c>
      <c r="BL8" s="77">
        <v>-0.44195258804815629</v>
      </c>
      <c r="BM8" s="77">
        <v>-0.66982607206747857</v>
      </c>
      <c r="BN8" s="77">
        <v>-0.75210087968500272</v>
      </c>
      <c r="BO8" s="77">
        <v>-0.50404387544490203</v>
      </c>
      <c r="BP8" s="77">
        <v>-0.28387402509763249</v>
      </c>
      <c r="BQ8" s="77">
        <v>-0.44164444270127418</v>
      </c>
      <c r="BR8" s="77">
        <v>-0.40790252721768283</v>
      </c>
      <c r="BS8" s="77">
        <v>-0.13981607543024482</v>
      </c>
      <c r="BT8" s="77">
        <v>-5.9236067220572355E-2</v>
      </c>
      <c r="BU8" s="77">
        <v>8.4051519079610046E-2</v>
      </c>
      <c r="BV8" s="77">
        <v>7.419086797938243E-2</v>
      </c>
      <c r="BW8" s="77">
        <v>0.78369552917544683</v>
      </c>
      <c r="BX8" s="77">
        <v>1.1624061604935634</v>
      </c>
      <c r="BY8" s="77">
        <v>0.8656621914460888</v>
      </c>
      <c r="BZ8" s="77">
        <v>0.65442855615840057</v>
      </c>
      <c r="CA8" s="77">
        <v>1.7921011768471606</v>
      </c>
      <c r="CB8" s="77">
        <v>2.0603417013080398</v>
      </c>
      <c r="CC8" s="77">
        <v>1.8617420252425181</v>
      </c>
      <c r="CD8" s="77">
        <v>1.6916457937635918</v>
      </c>
      <c r="CE8" s="77">
        <v>0.27155796265737558</v>
      </c>
      <c r="CF8" s="77">
        <v>0.61005562620737641</v>
      </c>
      <c r="CG8" s="77">
        <v>0.58478770776304312</v>
      </c>
      <c r="CH8" s="77">
        <v>2.3655031090715956E-2</v>
      </c>
      <c r="CI8" s="77">
        <v>0.70065035819071753</v>
      </c>
      <c r="CJ8" s="77">
        <v>1.3226417408722619</v>
      </c>
      <c r="CK8" s="77">
        <v>0.99939727199292572</v>
      </c>
      <c r="CL8" s="77">
        <v>1.5061422949405601</v>
      </c>
      <c r="CM8" s="77">
        <v>1.7518882090790449</v>
      </c>
      <c r="CN8" s="77">
        <v>1.4385043912999362</v>
      </c>
      <c r="CO8" s="77">
        <v>1.3816515748001865</v>
      </c>
      <c r="CP8" s="77">
        <v>0.83392322071723124</v>
      </c>
      <c r="CQ8" s="77">
        <v>1.0556337977989112</v>
      </c>
      <c r="CR8" s="77">
        <v>1.2583934360473414</v>
      </c>
      <c r="CS8" s="77">
        <v>1.2941382962856665</v>
      </c>
      <c r="CT8" s="77">
        <v>0.83176620328905648</v>
      </c>
      <c r="CU8" s="77">
        <v>1.1462285297822523</v>
      </c>
      <c r="CV8" s="77">
        <v>1.0423835478829804</v>
      </c>
      <c r="CW8" s="77">
        <v>0.89077603721698106</v>
      </c>
    </row>
    <row r="9" spans="1:160" ht="14.25" x14ac:dyDescent="0.25">
      <c r="A9" s="54" t="s">
        <v>123</v>
      </c>
      <c r="B9" s="70" t="s">
        <v>15</v>
      </c>
      <c r="C9" s="77">
        <v>-1.7823872392491884</v>
      </c>
      <c r="D9" s="77">
        <v>-2.1300502018847305</v>
      </c>
      <c r="E9" s="77">
        <v>-2.0779007574893984</v>
      </c>
      <c r="F9" s="77">
        <v>-2.0779007574893984</v>
      </c>
      <c r="G9" s="77">
        <v>-3.2078053860549103</v>
      </c>
      <c r="H9" s="77">
        <v>-0.7046320550790075</v>
      </c>
      <c r="I9" s="77">
        <v>-0.44388483310235094</v>
      </c>
      <c r="J9" s="77">
        <v>-0.79154779573789302</v>
      </c>
      <c r="K9" s="77">
        <v>-0.21790390738924906</v>
      </c>
      <c r="L9" s="77">
        <v>-0.18313761112569435</v>
      </c>
      <c r="M9" s="77">
        <v>-9.6221870466808843E-2</v>
      </c>
      <c r="N9" s="77">
        <v>0.26882424030050933</v>
      </c>
      <c r="O9" s="77">
        <v>-0.20052075925747048</v>
      </c>
      <c r="P9" s="77">
        <v>-0.35696909244346542</v>
      </c>
      <c r="Q9" s="77">
        <v>-0.66986575881545274</v>
      </c>
      <c r="R9" s="77">
        <v>0.33835683282761875</v>
      </c>
      <c r="S9" s="77">
        <v>0.26882424030050933</v>
      </c>
      <c r="T9" s="77">
        <v>0.49480516601361368</v>
      </c>
      <c r="U9" s="77">
        <v>0.33835683282761875</v>
      </c>
      <c r="V9" s="77">
        <v>2.5460166455631386E-2</v>
      </c>
      <c r="W9" s="77">
        <v>-9.3061298079233166E-3</v>
      </c>
      <c r="X9" s="77">
        <v>0.46003886975005898</v>
      </c>
      <c r="Y9" s="77">
        <v>0.92938386930804129</v>
      </c>
      <c r="Z9" s="77">
        <v>0.16452535150984773</v>
      </c>
      <c r="AA9" s="77">
        <v>0.63387035106783007</v>
      </c>
      <c r="AB9" s="77">
        <v>0.49480516601361368</v>
      </c>
      <c r="AC9" s="77">
        <v>0.1471422033780716</v>
      </c>
      <c r="AD9" s="77">
        <v>0.56433775854072066</v>
      </c>
      <c r="AE9" s="77">
        <v>0.21667479590517855</v>
      </c>
      <c r="AF9" s="77">
        <v>0.61648720293605141</v>
      </c>
      <c r="AG9" s="77">
        <v>2.5460166455631386E-2</v>
      </c>
      <c r="AH9" s="77">
        <v>0.39050627722294956</v>
      </c>
      <c r="AI9" s="77">
        <v>-9.3061298079233166E-3</v>
      </c>
      <c r="AJ9" s="77">
        <v>-0.60033316628834588</v>
      </c>
      <c r="AK9" s="77">
        <v>-0.77416464760611692</v>
      </c>
      <c r="AL9" s="77">
        <v>-1.2261264990323206</v>
      </c>
      <c r="AM9" s="77">
        <v>-2.3212648313342776</v>
      </c>
      <c r="AN9" s="77">
        <v>-3.0513570528689167</v>
      </c>
      <c r="AO9" s="77">
        <v>-2.9470581640782538</v>
      </c>
      <c r="AP9" s="77">
        <v>-2.842759275287591</v>
      </c>
      <c r="AQ9" s="77">
        <v>-1.9562187205669594</v>
      </c>
      <c r="AR9" s="77">
        <v>-1.5911726097996399</v>
      </c>
      <c r="AS9" s="77">
        <v>-0.87846353639677854</v>
      </c>
      <c r="AT9" s="77">
        <v>-0.66986575881545274</v>
      </c>
      <c r="AU9" s="77">
        <v>-0.7046320550790075</v>
      </c>
      <c r="AV9" s="77">
        <v>-0.84369724013322378</v>
      </c>
      <c r="AW9" s="77">
        <v>-0.21790390738924906</v>
      </c>
      <c r="AX9" s="77">
        <v>-0.18313761112569435</v>
      </c>
      <c r="AY9" s="77">
        <v>-0.14837131486213964</v>
      </c>
      <c r="AZ9" s="77">
        <v>6.0226462719186087E-2</v>
      </c>
      <c r="BA9" s="77">
        <v>0.35573998095939485</v>
      </c>
      <c r="BB9" s="77">
        <v>0.28620738843228793</v>
      </c>
      <c r="BC9" s="77">
        <v>0.32097368469584264</v>
      </c>
      <c r="BD9" s="77">
        <v>0.21667479590517855</v>
      </c>
      <c r="BE9" s="77">
        <v>0.47742201788183508</v>
      </c>
      <c r="BF9" s="77">
        <v>0.39050627722294956</v>
      </c>
      <c r="BG9" s="77">
        <v>0.35573998095939485</v>
      </c>
      <c r="BH9" s="77">
        <v>0.23405794403695712</v>
      </c>
      <c r="BI9" s="77">
        <v>0.39050627722294956</v>
      </c>
      <c r="BJ9" s="77">
        <v>0.61648720293605141</v>
      </c>
      <c r="BK9" s="77">
        <v>0.16452535150984773</v>
      </c>
      <c r="BL9" s="77">
        <v>0.23405794403695712</v>
      </c>
      <c r="BM9" s="77">
        <v>0.32097368469584264</v>
      </c>
      <c r="BN9" s="77">
        <v>0.26882424030050933</v>
      </c>
      <c r="BO9" s="77">
        <v>0.35573998095939485</v>
      </c>
      <c r="BP9" s="77">
        <v>0.42527257348650427</v>
      </c>
      <c r="BQ9" s="77">
        <v>0.33835683282761875</v>
      </c>
      <c r="BR9" s="77">
        <v>0.63387035106783007</v>
      </c>
      <c r="BS9" s="77">
        <v>0.7381692398584917</v>
      </c>
      <c r="BT9" s="77">
        <v>0.7381692398584917</v>
      </c>
      <c r="BU9" s="77">
        <v>0.7381692398584917</v>
      </c>
      <c r="BV9" s="77">
        <v>0.77293553612204635</v>
      </c>
      <c r="BW9" s="77">
        <v>1.0162996099669268</v>
      </c>
      <c r="BX9" s="77">
        <v>1.051065906230479</v>
      </c>
      <c r="BY9" s="77">
        <v>1.2596636838118047</v>
      </c>
      <c r="BZ9" s="77">
        <v>0.99891646183514826</v>
      </c>
      <c r="CA9" s="77">
        <v>1.2422805356800286</v>
      </c>
      <c r="CB9" s="77">
        <v>1.1901310912846979</v>
      </c>
      <c r="CC9" s="77">
        <v>0.98153331370337216</v>
      </c>
      <c r="CD9" s="77">
        <v>0.87723442491270798</v>
      </c>
      <c r="CE9" s="77">
        <v>0.87723442491270798</v>
      </c>
      <c r="CF9" s="77">
        <v>-0.23528705552102516</v>
      </c>
      <c r="CG9" s="77">
        <v>0.19929164777340241</v>
      </c>
      <c r="CH9" s="77">
        <v>0.52957146227716589</v>
      </c>
      <c r="CI9" s="77">
        <v>0.7381692398584917</v>
      </c>
      <c r="CJ9" s="77">
        <v>0.79031868425382246</v>
      </c>
      <c r="CK9" s="77">
        <v>0.92938386930804129</v>
      </c>
      <c r="CL9" s="77">
        <v>1.1553647950211432</v>
      </c>
      <c r="CM9" s="77">
        <v>0.9641501655715935</v>
      </c>
      <c r="CN9" s="77">
        <v>0.94676701743981739</v>
      </c>
      <c r="CO9" s="77">
        <v>0.98153331370337216</v>
      </c>
      <c r="CP9" s="77">
        <v>0.56433775854072066</v>
      </c>
      <c r="CQ9" s="77">
        <v>0.46003886975005898</v>
      </c>
      <c r="CR9" s="77">
        <v>0.63387035106783007</v>
      </c>
      <c r="CS9" s="77">
        <v>0.46003886975005898</v>
      </c>
      <c r="CT9" s="77">
        <v>0.39050627722294956</v>
      </c>
      <c r="CU9" s="77">
        <v>0.23405794403695712</v>
      </c>
      <c r="CV9" s="77">
        <v>0.51218831414538979</v>
      </c>
      <c r="CW9" s="77">
        <v>0.35573998095939485</v>
      </c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</row>
    <row r="10" spans="1:160" ht="14.25" x14ac:dyDescent="0.25">
      <c r="A10" s="54" t="s">
        <v>138</v>
      </c>
      <c r="B10" s="70" t="s">
        <v>16</v>
      </c>
      <c r="C10" s="78"/>
      <c r="D10" s="78"/>
      <c r="E10" s="78"/>
      <c r="F10" s="78"/>
      <c r="G10" s="77">
        <v>-1.9268339859030934</v>
      </c>
      <c r="H10" s="77">
        <v>-1.6973003755946725</v>
      </c>
      <c r="I10" s="77">
        <v>-0.77916593436098891</v>
      </c>
      <c r="J10" s="77">
        <v>-0.89393273951519936</v>
      </c>
      <c r="K10" s="77">
        <v>-0.76003813350195371</v>
      </c>
      <c r="L10" s="77">
        <v>-0.26271531116704189</v>
      </c>
      <c r="M10" s="77">
        <v>0.5789079266305015</v>
      </c>
      <c r="N10" s="77">
        <v>0.34937431632208038</v>
      </c>
      <c r="O10" s="77">
        <v>-0.14794850601283144</v>
      </c>
      <c r="P10" s="77">
        <v>-0.54963232405256801</v>
      </c>
      <c r="Q10" s="77">
        <v>0.31111871460401036</v>
      </c>
      <c r="R10" s="77">
        <v>0.48326892233532603</v>
      </c>
      <c r="S10" s="77">
        <v>-0.24358751030800666</v>
      </c>
      <c r="T10" s="77">
        <v>2.4201701718484233E-2</v>
      </c>
      <c r="U10" s="77">
        <v>0.69367473178471195</v>
      </c>
      <c r="V10" s="77">
        <v>0.80844153693892229</v>
      </c>
      <c r="W10" s="77">
        <v>0.34937431632208038</v>
      </c>
      <c r="X10" s="77">
        <v>0.69367473178471195</v>
      </c>
      <c r="Y10" s="77">
        <v>1.3248921601328694</v>
      </c>
      <c r="Z10" s="77">
        <v>1.55442577044129</v>
      </c>
      <c r="AA10" s="77">
        <v>1.248380956696729</v>
      </c>
      <c r="AB10" s="77">
        <v>1.3822755627099745</v>
      </c>
      <c r="AC10" s="77">
        <v>1.745703779031641</v>
      </c>
      <c r="AD10" s="77">
        <v>1.745703779031641</v>
      </c>
      <c r="AE10" s="77">
        <v>1.4587867661461147</v>
      </c>
      <c r="AF10" s="77">
        <v>1.5352979695822553</v>
      </c>
      <c r="AG10" s="77">
        <v>1.6118091730183952</v>
      </c>
      <c r="AH10" s="77">
        <v>1.2101253549786588</v>
      </c>
      <c r="AI10" s="77">
        <v>-3.3181700858620988E-2</v>
      </c>
      <c r="AJ10" s="77">
        <v>-0.87480493865616415</v>
      </c>
      <c r="AK10" s="77">
        <v>-0.85567713779712928</v>
      </c>
      <c r="AL10" s="77">
        <v>-1.5634057695814272</v>
      </c>
      <c r="AM10" s="77">
        <v>-2.1946231979295847</v>
      </c>
      <c r="AN10" s="77">
        <v>-2.3093900030837951</v>
      </c>
      <c r="AO10" s="77">
        <v>-2.1946231979295847</v>
      </c>
      <c r="AP10" s="77">
        <v>-2.3093900030837951</v>
      </c>
      <c r="AQ10" s="77">
        <v>-2.1754953970705491</v>
      </c>
      <c r="AR10" s="77">
        <v>-2.0989841936344091</v>
      </c>
      <c r="AS10" s="77">
        <v>-1.4486389644272168</v>
      </c>
      <c r="AT10" s="77">
        <v>-1.506022367004322</v>
      </c>
      <c r="AU10" s="77">
        <v>-1.4677667652862516</v>
      </c>
      <c r="AV10" s="77">
        <v>-1.1043385489645849</v>
      </c>
      <c r="AW10" s="77">
        <v>-0.32009871374414711</v>
      </c>
      <c r="AX10" s="77">
        <v>-0.35835431546221713</v>
      </c>
      <c r="AY10" s="77">
        <v>-0.60701572662967318</v>
      </c>
      <c r="AZ10" s="77">
        <v>-0.14794850601283144</v>
      </c>
      <c r="BA10" s="77">
        <v>0.17722410859076468</v>
      </c>
      <c r="BB10" s="77">
        <v>-5.23095017176562E-2</v>
      </c>
      <c r="BC10" s="77">
        <v>-0.49224892147546279</v>
      </c>
      <c r="BD10" s="77">
        <v>-9.0565103435726213E-2</v>
      </c>
      <c r="BE10" s="77">
        <v>4.3329502577519441E-2</v>
      </c>
      <c r="BF10" s="77">
        <v>-9.0565103435726213E-2</v>
      </c>
      <c r="BG10" s="77">
        <v>-0.28184311202607709</v>
      </c>
      <c r="BH10" s="77">
        <v>-7.1437302576690995E-2</v>
      </c>
      <c r="BI10" s="77">
        <v>0.33024651546304556</v>
      </c>
      <c r="BJ10" s="77">
        <v>4.3329502577519441E-2</v>
      </c>
      <c r="BK10" s="77">
        <v>-0.35835431546221713</v>
      </c>
      <c r="BL10" s="77">
        <v>-0.45399331975739277</v>
      </c>
      <c r="BM10" s="77">
        <v>-5.23095017176562E-2</v>
      </c>
      <c r="BN10" s="77">
        <v>-0.72178253178388363</v>
      </c>
      <c r="BO10" s="77">
        <v>-1.0048739844976029</v>
      </c>
      <c r="BP10" s="77">
        <v>-1.0488679264733836</v>
      </c>
      <c r="BQ10" s="77">
        <v>-0.76195091358785705</v>
      </c>
      <c r="BR10" s="77">
        <v>-0.67205024955039239</v>
      </c>
      <c r="BS10" s="77">
        <v>-0.53815564353714718</v>
      </c>
      <c r="BT10" s="77">
        <v>-2.5530580515006986E-2</v>
      </c>
      <c r="BU10" s="77">
        <v>0.498571163022554</v>
      </c>
      <c r="BV10" s="77">
        <v>0.58464626688821186</v>
      </c>
      <c r="BW10" s="77">
        <v>0.59994850757543983</v>
      </c>
      <c r="BX10" s="77">
        <v>0.84287157848518535</v>
      </c>
      <c r="BY10" s="77">
        <v>1.1508291723156501</v>
      </c>
      <c r="BZ10" s="77">
        <v>1.0819690892231237</v>
      </c>
      <c r="CA10" s="77">
        <v>1.2235148155799833</v>
      </c>
      <c r="CB10" s="77">
        <v>1.1144863506834835</v>
      </c>
      <c r="CC10" s="77">
        <v>1.0666668485358959</v>
      </c>
      <c r="CD10" s="77">
        <v>0.67263415083977329</v>
      </c>
      <c r="CE10" s="77">
        <v>0.487094482507133</v>
      </c>
      <c r="CF10" s="77">
        <v>0.32450817520533493</v>
      </c>
      <c r="CG10" s="77">
        <v>0.31494427477581716</v>
      </c>
      <c r="CH10" s="77">
        <v>0.44118776044544922</v>
      </c>
      <c r="CI10" s="77">
        <v>0.2326947310819665</v>
      </c>
      <c r="CJ10" s="77">
        <v>0.32450817520533493</v>
      </c>
      <c r="CK10" s="77">
        <v>0.70132585212832588</v>
      </c>
      <c r="CL10" s="77">
        <v>0.68028527118338744</v>
      </c>
      <c r="CM10" s="77">
        <v>0.5827334868023083</v>
      </c>
      <c r="CN10" s="77">
        <v>0.76827315513494876</v>
      </c>
      <c r="CO10" s="77">
        <v>0.83330767805566774</v>
      </c>
      <c r="CP10" s="77">
        <v>0.58464626688821209</v>
      </c>
      <c r="CQ10" s="77">
        <v>0.22313083065244912</v>
      </c>
      <c r="CR10" s="77">
        <v>0.408670498985089</v>
      </c>
      <c r="CS10" s="77">
        <v>0.82565655771205393</v>
      </c>
      <c r="CT10" s="77">
        <v>0.62290186860628205</v>
      </c>
      <c r="CU10" s="77">
        <v>0.15618352764582649</v>
      </c>
      <c r="CV10" s="77">
        <v>0.21547971030883512</v>
      </c>
      <c r="CW10" s="77">
        <v>0.28051423322955432</v>
      </c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</row>
    <row r="11" spans="1:160" ht="14.25" x14ac:dyDescent="0.25">
      <c r="A11" s="54" t="s">
        <v>139</v>
      </c>
      <c r="B11" s="70" t="s">
        <v>17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7">
        <v>0.12929272163841443</v>
      </c>
      <c r="T11" s="77">
        <v>0.54892108044922283</v>
      </c>
      <c r="U11" s="77">
        <v>0.71677242397354624</v>
      </c>
      <c r="V11" s="77">
        <v>0.71677242397354624</v>
      </c>
      <c r="W11" s="77">
        <v>0.96854943926003123</v>
      </c>
      <c r="X11" s="77">
        <v>0.38106973692489948</v>
      </c>
      <c r="Y11" s="77">
        <v>1.2203264545465162</v>
      </c>
      <c r="Z11" s="77">
        <v>1.556029141595163</v>
      </c>
      <c r="AA11" s="77">
        <v>0.88462376749786953</v>
      </c>
      <c r="AB11" s="77">
        <v>1.2203264545465162</v>
      </c>
      <c r="AC11" s="77">
        <v>1.3042521263086779</v>
      </c>
      <c r="AD11" s="77">
        <v>1.556029141595163</v>
      </c>
      <c r="AE11" s="77">
        <v>1.4721034698330013</v>
      </c>
      <c r="AF11" s="77">
        <v>1.3042521263086779</v>
      </c>
      <c r="AG11" s="77">
        <v>1.3881777980708396</v>
      </c>
      <c r="AH11" s="77">
        <v>0.96854943926003123</v>
      </c>
      <c r="AI11" s="77">
        <v>0.12929272163841443</v>
      </c>
      <c r="AJ11" s="77">
        <v>-0.37426130893455567</v>
      </c>
      <c r="AK11" s="77">
        <v>-0.70996399598320237</v>
      </c>
      <c r="AL11" s="77">
        <v>-1.7170720571291425</v>
      </c>
      <c r="AM11" s="77">
        <v>-2.640254446512921</v>
      </c>
      <c r="AN11" s="77">
        <v>-2.8920314617994061</v>
      </c>
      <c r="AO11" s="77">
        <v>-2.4724031029885976</v>
      </c>
      <c r="AP11" s="77">
        <v>-2.3884774312264359</v>
      </c>
      <c r="AQ11" s="77">
        <v>-2.3884774312264359</v>
      </c>
      <c r="AR11" s="77">
        <v>-1.2135180265561725</v>
      </c>
      <c r="AS11" s="77">
        <v>-0.62603832422104067</v>
      </c>
      <c r="AT11" s="77">
        <v>-1.1295923547940108</v>
      </c>
      <c r="AU11" s="77">
        <v>-1.4652950418426576</v>
      </c>
      <c r="AV11" s="77">
        <v>-0.96174101126968747</v>
      </c>
      <c r="AW11" s="77">
        <v>-0.62603832422104067</v>
      </c>
      <c r="AX11" s="77">
        <v>-0.45818698069671732</v>
      </c>
      <c r="AY11" s="77">
        <v>-0.79388966774536407</v>
      </c>
      <c r="AZ11" s="77">
        <v>-0.70996399598320237</v>
      </c>
      <c r="BA11" s="77">
        <v>-0.20640996541023229</v>
      </c>
      <c r="BB11" s="77">
        <v>-0.29033563717239397</v>
      </c>
      <c r="BC11" s="77">
        <v>-0.45818698069671732</v>
      </c>
      <c r="BD11" s="77">
        <v>-0.79388966774536407</v>
      </c>
      <c r="BE11" s="77">
        <v>-0.12248429364807062</v>
      </c>
      <c r="BF11" s="77">
        <v>-3.8558621885908945E-2</v>
      </c>
      <c r="BG11" s="77">
        <v>4.5367049876252737E-2</v>
      </c>
      <c r="BH11" s="77">
        <v>-0.12248429364807062</v>
      </c>
      <c r="BI11" s="77">
        <v>0.12929272163841443</v>
      </c>
      <c r="BJ11" s="77">
        <v>-0.12248429364807062</v>
      </c>
      <c r="BK11" s="77">
        <v>-0.20640996541023229</v>
      </c>
      <c r="BL11" s="77">
        <v>-0.29033563717239397</v>
      </c>
      <c r="BM11" s="77">
        <v>-0.29033563717239397</v>
      </c>
      <c r="BN11" s="77">
        <v>-0.20640996541023229</v>
      </c>
      <c r="BO11" s="77">
        <v>-0.45818698069671732</v>
      </c>
      <c r="BP11" s="77">
        <v>-0.37426130893455567</v>
      </c>
      <c r="BQ11" s="77">
        <v>-0.12248429364807062</v>
      </c>
      <c r="BR11" s="77">
        <v>-0.12248429364807062</v>
      </c>
      <c r="BS11" s="77">
        <v>4.5367049876252737E-2</v>
      </c>
      <c r="BT11" s="77">
        <v>0.21321839340057611</v>
      </c>
      <c r="BU11" s="77">
        <v>0.38106973692489948</v>
      </c>
      <c r="BV11" s="77">
        <v>0.71677242397354624</v>
      </c>
      <c r="BW11" s="77">
        <v>0.63284675221138453</v>
      </c>
      <c r="BX11" s="77">
        <v>0.80069809573570783</v>
      </c>
      <c r="BY11" s="77">
        <v>1.0524751110221928</v>
      </c>
      <c r="BZ11" s="77">
        <v>0.96854943926003123</v>
      </c>
      <c r="CA11" s="77">
        <v>0.96854943926003123</v>
      </c>
      <c r="CB11" s="77">
        <v>0.90980146902651815</v>
      </c>
      <c r="CC11" s="77">
        <v>0.53213594609679027</v>
      </c>
      <c r="CD11" s="77">
        <v>0.2887514979865215</v>
      </c>
      <c r="CE11" s="77">
        <v>0.43142513998219656</v>
      </c>
      <c r="CF11" s="77">
        <v>2.8581915523820164E-2</v>
      </c>
      <c r="CG11" s="77">
        <v>0.27196636363408949</v>
      </c>
      <c r="CH11" s="77">
        <v>0.50695824456814198</v>
      </c>
      <c r="CI11" s="77">
        <v>0.32232176669138607</v>
      </c>
      <c r="CJ11" s="77">
        <v>0.71677242397354624</v>
      </c>
      <c r="CK11" s="77">
        <v>1.1699710514892192</v>
      </c>
      <c r="CL11" s="77">
        <v>1.0189048423173284</v>
      </c>
      <c r="CM11" s="77">
        <v>1.1391983051764267</v>
      </c>
      <c r="CN11" s="77">
        <v>1.2874669919562456</v>
      </c>
      <c r="CO11" s="77">
        <v>0.94057421533931074</v>
      </c>
      <c r="CP11" s="77">
        <v>0.24119361732129685</v>
      </c>
      <c r="CQ11" s="77">
        <v>-0.29872820434861025</v>
      </c>
      <c r="CR11" s="77">
        <v>-0.56449283159545594</v>
      </c>
      <c r="CS11" s="77">
        <v>-0.48336468222536499</v>
      </c>
      <c r="CT11" s="77">
        <v>-0.72115408555148997</v>
      </c>
      <c r="CU11" s="77">
        <v>-0.96174101126968747</v>
      </c>
      <c r="CV11" s="77">
        <v>-0.61764575704482438</v>
      </c>
      <c r="CW11" s="77">
        <v>-0.78549710056914779</v>
      </c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</row>
    <row r="12" spans="1:160" ht="14.25" x14ac:dyDescent="0.25">
      <c r="A12" s="54" t="s">
        <v>140</v>
      </c>
      <c r="B12" s="70" t="s">
        <v>18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7">
        <v>0.13013042524792282</v>
      </c>
      <c r="T12" s="77">
        <v>-5.2133501614947238E-2</v>
      </c>
      <c r="U12" s="77">
        <v>-0.27490052333623188</v>
      </c>
      <c r="V12" s="77">
        <v>0.44402941040064248</v>
      </c>
      <c r="W12" s="77">
        <v>0.51490982640286942</v>
      </c>
      <c r="X12" s="77">
        <v>0.41365208925683078</v>
      </c>
      <c r="Y12" s="77">
        <v>0.54528714754668117</v>
      </c>
      <c r="Z12" s="77">
        <v>0.52503560011747352</v>
      </c>
      <c r="AA12" s="77">
        <v>1.1123304755644974</v>
      </c>
      <c r="AB12" s="77">
        <v>0.62629333726351211</v>
      </c>
      <c r="AC12" s="77">
        <v>1.1730851178521209</v>
      </c>
      <c r="AD12" s="77">
        <v>1.3654748184295942</v>
      </c>
      <c r="AE12" s="77">
        <v>1.0920789281352898</v>
      </c>
      <c r="AF12" s="77">
        <v>1.6591222561531065</v>
      </c>
      <c r="AG12" s="77">
        <v>1.6591222561531065</v>
      </c>
      <c r="AH12" s="77">
        <v>1.7603799932991453</v>
      </c>
      <c r="AI12" s="77">
        <v>1.3553490447149905</v>
      </c>
      <c r="AJ12" s="77">
        <v>0.73767684812415446</v>
      </c>
      <c r="AK12" s="77">
        <v>-0.56854796105974459</v>
      </c>
      <c r="AL12" s="77">
        <v>-1.1659686102213727</v>
      </c>
      <c r="AM12" s="77">
        <v>-1.8950243176728507</v>
      </c>
      <c r="AN12" s="77">
        <v>-2.0975397919649281</v>
      </c>
      <c r="AO12" s="77">
        <v>-2.6240800251243295</v>
      </c>
      <c r="AP12" s="77">
        <v>-2.2696779451131941</v>
      </c>
      <c r="AQ12" s="77">
        <v>-2.4823191931198751</v>
      </c>
      <c r="AR12" s="77">
        <v>-1.7735150330976046</v>
      </c>
      <c r="AS12" s="77">
        <v>-1.520370690232508</v>
      </c>
      <c r="AT12" s="77">
        <v>-1.4798675953740927</v>
      </c>
      <c r="AU12" s="77">
        <v>-2.2190490765401747</v>
      </c>
      <c r="AV12" s="77">
        <v>-2.0165336022480975</v>
      </c>
      <c r="AW12" s="77">
        <v>-1.206471705079788</v>
      </c>
      <c r="AX12" s="77">
        <v>-1.5102449165179039</v>
      </c>
      <c r="AY12" s="77">
        <v>-1.0039562307877106</v>
      </c>
      <c r="AZ12" s="77">
        <v>-1.1052139679337494</v>
      </c>
      <c r="BA12" s="77">
        <v>-0.29515207076543992</v>
      </c>
      <c r="BB12" s="77">
        <v>-0.90269849364167198</v>
      </c>
      <c r="BC12" s="77">
        <v>-0.39640980791147856</v>
      </c>
      <c r="BD12" s="77">
        <v>-0.19389433361940123</v>
      </c>
      <c r="BE12" s="77">
        <v>0.10987887781871478</v>
      </c>
      <c r="BF12" s="77">
        <v>-0.19389433361940123</v>
      </c>
      <c r="BG12" s="77">
        <v>-9.2636596473362559E-2</v>
      </c>
      <c r="BH12" s="77">
        <v>0.10987887781871478</v>
      </c>
      <c r="BI12" s="77">
        <v>-0.19389433361940123</v>
      </c>
      <c r="BJ12" s="77">
        <v>-9.2636596473362559E-2</v>
      </c>
      <c r="BK12" s="77">
        <v>-0.19389433361940123</v>
      </c>
      <c r="BL12" s="77">
        <v>-0.19389433361940123</v>
      </c>
      <c r="BM12" s="77">
        <v>-9.2636596473362559E-2</v>
      </c>
      <c r="BN12" s="77">
        <v>-0.39640980791147856</v>
      </c>
      <c r="BO12" s="77">
        <v>8.6211406726761086E-3</v>
      </c>
      <c r="BP12" s="77">
        <v>8.6211406726761086E-3</v>
      </c>
      <c r="BQ12" s="77">
        <v>0.31239435211079214</v>
      </c>
      <c r="BR12" s="77">
        <v>0.10987887781871478</v>
      </c>
      <c r="BS12" s="77">
        <v>-0.14326546504638191</v>
      </c>
      <c r="BT12" s="77">
        <v>0.32252012582539613</v>
      </c>
      <c r="BU12" s="77">
        <v>0.36302322068381149</v>
      </c>
      <c r="BV12" s="77">
        <v>0.60604178983430412</v>
      </c>
      <c r="BW12" s="77">
        <v>0.47440673154445412</v>
      </c>
      <c r="BX12" s="77">
        <v>0.69717375326573916</v>
      </c>
      <c r="BY12" s="77">
        <v>0.77817994298257021</v>
      </c>
      <c r="BZ12" s="77">
        <v>0.87943768012860879</v>
      </c>
      <c r="CA12" s="77">
        <v>1.0718273807060821</v>
      </c>
      <c r="CB12" s="77">
        <v>0.88956345384321245</v>
      </c>
      <c r="CC12" s="77">
        <v>0.85918613269940081</v>
      </c>
      <c r="CD12" s="77">
        <v>0.85918613269940081</v>
      </c>
      <c r="CE12" s="77">
        <v>0.62629333726351211</v>
      </c>
      <c r="CF12" s="77">
        <v>0.48453250525905778</v>
      </c>
      <c r="CG12" s="77">
        <v>-4.2007727900343225E-2</v>
      </c>
      <c r="CH12" s="77">
        <v>0.53516137383207718</v>
      </c>
      <c r="CI12" s="77">
        <v>-7.2385049044155256E-2</v>
      </c>
      <c r="CJ12" s="77">
        <v>0.58241498450022866</v>
      </c>
      <c r="CK12" s="77">
        <v>0.65667065840732386</v>
      </c>
      <c r="CL12" s="77">
        <v>0.63641911097811577</v>
      </c>
      <c r="CM12" s="77">
        <v>0.74442736393389031</v>
      </c>
      <c r="CN12" s="77">
        <v>0.98744593308438344</v>
      </c>
      <c r="CO12" s="77">
        <v>0.82205829574585321</v>
      </c>
      <c r="CP12" s="77">
        <v>0.88618819593834475</v>
      </c>
      <c r="CQ12" s="77">
        <v>0.40015105763735864</v>
      </c>
      <c r="CR12" s="77">
        <v>0.18075929382094141</v>
      </c>
      <c r="CS12" s="77">
        <v>0.1503819726771301</v>
      </c>
      <c r="CT12" s="77">
        <v>-0.38290877629200681</v>
      </c>
      <c r="CU12" s="77">
        <v>-0.1635170124755892</v>
      </c>
      <c r="CV12" s="77">
        <v>6.6000525055431691E-2</v>
      </c>
      <c r="CW12" s="77">
        <v>-2.5131438376003689E-2</v>
      </c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</row>
    <row r="13" spans="1:160" ht="14.25" x14ac:dyDescent="0.25">
      <c r="A13" s="54" t="s">
        <v>124</v>
      </c>
      <c r="B13" s="70" t="s">
        <v>19</v>
      </c>
      <c r="C13" s="77">
        <v>-1.9517650284351102</v>
      </c>
      <c r="D13" s="77">
        <v>-0.83924452863706911</v>
      </c>
      <c r="E13" s="77">
        <v>-0.97873486653223696</v>
      </c>
      <c r="F13" s="77">
        <v>0.21203631062162948</v>
      </c>
      <c r="G13" s="77">
        <v>-0.47180656540101956</v>
      </c>
      <c r="H13" s="77">
        <v>-0.32210961741596195</v>
      </c>
      <c r="I13" s="77">
        <v>0.45359274941570021</v>
      </c>
      <c r="J13" s="77">
        <v>0.15419885344558495</v>
      </c>
      <c r="K13" s="77">
        <v>0.58627868058427357</v>
      </c>
      <c r="L13" s="77">
        <v>0.27667817452426713</v>
      </c>
      <c r="M13" s="77">
        <v>0.4910169864119639</v>
      </c>
      <c r="N13" s="77">
        <v>0.73257342520603463</v>
      </c>
      <c r="O13" s="77">
        <v>0.92990122027724709</v>
      </c>
      <c r="P13" s="77">
        <v>0.97072766063680738</v>
      </c>
      <c r="Q13" s="77">
        <v>0.90268359337087167</v>
      </c>
      <c r="R13" s="77">
        <v>1.0183585077229607</v>
      </c>
      <c r="S13" s="77">
        <v>0.97072766063680738</v>
      </c>
      <c r="T13" s="77">
        <v>1.03196732117615</v>
      </c>
      <c r="U13" s="77">
        <v>0.93330342364054364</v>
      </c>
      <c r="V13" s="77">
        <v>0.89587918664427857</v>
      </c>
      <c r="W13" s="77">
        <v>0.98433647408999358</v>
      </c>
      <c r="X13" s="77">
        <v>1.0625871514458189</v>
      </c>
      <c r="Y13" s="77">
        <v>1.1544466422548321</v>
      </c>
      <c r="Z13" s="77">
        <v>1.3313612171462623</v>
      </c>
      <c r="AA13" s="77">
        <v>1.2701215566069226</v>
      </c>
      <c r="AB13" s="77">
        <v>1.2871325734234069</v>
      </c>
      <c r="AC13" s="77">
        <v>1.6273529097530823</v>
      </c>
      <c r="AD13" s="77">
        <v>1.6715815534759393</v>
      </c>
      <c r="AE13" s="77">
        <v>1.8587027384572605</v>
      </c>
      <c r="AF13" s="77">
        <v>1.3926008776856047</v>
      </c>
      <c r="AG13" s="77">
        <v>1.1612510489814252</v>
      </c>
      <c r="AH13" s="77">
        <v>0.6917469848464729</v>
      </c>
      <c r="AI13" s="77">
        <v>0.29028698797745484</v>
      </c>
      <c r="AJ13" s="77">
        <v>-0.75078724119135254</v>
      </c>
      <c r="AK13" s="77">
        <v>-1.0229635102550954</v>
      </c>
      <c r="AL13" s="77">
        <v>-2.0980597730568711</v>
      </c>
      <c r="AM13" s="77">
        <v>-3.6970953538063469</v>
      </c>
      <c r="AN13" s="77">
        <v>-3.2548089165777707</v>
      </c>
      <c r="AO13" s="77">
        <v>-2.9860348508773242</v>
      </c>
      <c r="AP13" s="77">
        <v>-2.5029219732891859</v>
      </c>
      <c r="AQ13" s="77">
        <v>-1.7986658770867558</v>
      </c>
      <c r="AR13" s="77">
        <v>-0.79841808827750738</v>
      </c>
      <c r="AS13" s="77">
        <v>-0.37314266786541478</v>
      </c>
      <c r="AT13" s="77">
        <v>-0.21323910979046601</v>
      </c>
      <c r="AU13" s="77">
        <v>-0.40716470149838191</v>
      </c>
      <c r="AV13" s="77">
        <v>-0.17921707615749743</v>
      </c>
      <c r="AW13" s="77">
        <v>9.2959192906242397E-2</v>
      </c>
      <c r="AX13" s="77">
        <v>5.2132752546682148E-2</v>
      </c>
      <c r="AY13" s="77">
        <v>7.9041088238238806E-3</v>
      </c>
      <c r="AZ13" s="77">
        <v>9.9763599632838429E-2</v>
      </c>
      <c r="BA13" s="77">
        <v>0.21884071734822261</v>
      </c>
      <c r="BB13" s="77">
        <v>0.30049359806734599</v>
      </c>
      <c r="BC13" s="77">
        <v>0.24605834425459661</v>
      </c>
      <c r="BD13" s="77">
        <v>0.18141648035195748</v>
      </c>
      <c r="BE13" s="77">
        <v>0.19842749716844321</v>
      </c>
      <c r="BF13" s="77">
        <v>0.28688478461415828</v>
      </c>
      <c r="BG13" s="77">
        <v>0.32771122497371852</v>
      </c>
      <c r="BH13" s="77">
        <v>0.15760105680888006</v>
      </c>
      <c r="BI13" s="77">
        <v>4.8730549183387033E-2</v>
      </c>
      <c r="BJ13" s="77">
        <v>6.2339362636570396E-2</v>
      </c>
      <c r="BK13" s="77">
        <v>-0.20643470306387288</v>
      </c>
      <c r="BL13" s="77">
        <v>-9.0759788711780906E-2</v>
      </c>
      <c r="BM13" s="77">
        <v>-5.7047046293638359E-3</v>
      </c>
      <c r="BN13" s="77">
        <v>1.0997020972307479E-3</v>
      </c>
      <c r="BO13" s="77">
        <v>2.831732900360473E-2</v>
      </c>
      <c r="BP13" s="77">
        <v>0.18141648035195893</v>
      </c>
      <c r="BQ13" s="77">
        <v>0.15760105680888006</v>
      </c>
      <c r="BR13" s="77">
        <v>0.16780766689877122</v>
      </c>
      <c r="BS13" s="77">
        <v>0.19842749716844321</v>
      </c>
      <c r="BT13" s="77">
        <v>0.39575529223965566</v>
      </c>
      <c r="BU13" s="77">
        <v>0.40936410569284049</v>
      </c>
      <c r="BV13" s="77">
        <v>0.60669190076405444</v>
      </c>
      <c r="BW13" s="77">
        <v>0.497821393138557</v>
      </c>
      <c r="BX13" s="77">
        <v>0.30049359806734599</v>
      </c>
      <c r="BY13" s="77">
        <v>0.46379935950558848</v>
      </c>
      <c r="BZ13" s="77">
        <v>0.56586546040449126</v>
      </c>
      <c r="CA13" s="77">
        <v>0.3651354619699837</v>
      </c>
      <c r="CB13" s="77">
        <v>0.18141648035195893</v>
      </c>
      <c r="CC13" s="77">
        <v>0.19502529380514519</v>
      </c>
      <c r="CD13" s="77">
        <v>0.23244953080140887</v>
      </c>
      <c r="CE13" s="77">
        <v>9.2959192906242397E-2</v>
      </c>
      <c r="CF13" s="77">
        <v>-2.3158007883078633</v>
      </c>
      <c r="CG13" s="77">
        <v>-0.64191673356585799</v>
      </c>
      <c r="CH13" s="77">
        <v>-0.58067707302651406</v>
      </c>
      <c r="CI13" s="77">
        <v>-0.99914808671201782</v>
      </c>
      <c r="CJ13" s="77">
        <v>0.27667817452426713</v>
      </c>
      <c r="CK13" s="77">
        <v>0.3651354619699837</v>
      </c>
      <c r="CL13" s="77">
        <v>0.10656800635942866</v>
      </c>
      <c r="CM13" s="77">
        <v>-0.13498843243463918</v>
      </c>
      <c r="CN13" s="77">
        <v>-0.62150351338607723</v>
      </c>
      <c r="CO13" s="77">
        <v>-0.54325283603025032</v>
      </c>
      <c r="CP13" s="77">
        <v>-0.7814070714610245</v>
      </c>
      <c r="CQ13" s="77">
        <v>-0.51263300576057835</v>
      </c>
      <c r="CR13" s="77">
        <v>-0.60449249656959292</v>
      </c>
      <c r="CS13" s="77">
        <v>-0.4479911418579407</v>
      </c>
      <c r="CT13" s="77">
        <v>-0.51943741248717434</v>
      </c>
      <c r="CU13" s="77">
        <v>-0.2608699568766194</v>
      </c>
      <c r="CV13" s="77">
        <v>-0.23025012660694882</v>
      </c>
      <c r="CW13" s="77">
        <v>-0.27107656696651056</v>
      </c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</row>
    <row r="14" spans="1:160" ht="14.25" x14ac:dyDescent="0.25">
      <c r="A14" s="53" t="s">
        <v>154</v>
      </c>
      <c r="B14" s="69" t="s">
        <v>151</v>
      </c>
      <c r="C14" s="77">
        <v>-1.8360482242661147</v>
      </c>
      <c r="D14" s="77">
        <v>-1.8242883735201154</v>
      </c>
      <c r="E14" s="77">
        <v>-1.8065714836257329</v>
      </c>
      <c r="F14" s="77">
        <v>-1.7811817730806818</v>
      </c>
      <c r="G14" s="77">
        <v>-1.7573150595994571</v>
      </c>
      <c r="H14" s="77">
        <v>-1.7349135078505205</v>
      </c>
      <c r="I14" s="77">
        <v>-1.7099864799577713</v>
      </c>
      <c r="J14" s="77">
        <v>-1.6576069480284594</v>
      </c>
      <c r="K14" s="77">
        <v>-1.6358415849264378</v>
      </c>
      <c r="L14" s="77">
        <v>-1.6138063236105733</v>
      </c>
      <c r="M14" s="77">
        <v>-1.5727239597749596</v>
      </c>
      <c r="N14" s="77">
        <v>-1.5218867033533197</v>
      </c>
      <c r="O14" s="77">
        <v>-1.4854890013722597</v>
      </c>
      <c r="P14" s="77">
        <v>-1.4411871374143803</v>
      </c>
      <c r="Q14" s="77">
        <v>-1.3877858479612357</v>
      </c>
      <c r="R14" s="77">
        <v>-1.3317626901450488</v>
      </c>
      <c r="S14" s="77">
        <v>-1.2675269152505082</v>
      </c>
      <c r="T14" s="77">
        <v>-1.1894492176746112</v>
      </c>
      <c r="U14" s="77">
        <v>-1.0987441393796491</v>
      </c>
      <c r="V14" s="77">
        <v>-1.0041255369839694</v>
      </c>
      <c r="W14" s="77">
        <v>-0.89065261650699901</v>
      </c>
      <c r="X14" s="77">
        <v>-0.73530691599673259</v>
      </c>
      <c r="Y14" s="77">
        <v>-0.56081772074748693</v>
      </c>
      <c r="Z14" s="77">
        <v>-0.34505337722416829</v>
      </c>
      <c r="AA14" s="77">
        <v>-0.1621202235704183</v>
      </c>
      <c r="AB14" s="77">
        <v>3.5194649192373549E-2</v>
      </c>
      <c r="AC14" s="77">
        <v>0.31255362080334448</v>
      </c>
      <c r="AD14" s="77">
        <v>0.63783880381522384</v>
      </c>
      <c r="AE14" s="77">
        <v>0.92429720092145962</v>
      </c>
      <c r="AF14" s="77">
        <v>1.195159336956362</v>
      </c>
      <c r="AG14" s="77">
        <v>1.3740054605147813</v>
      </c>
      <c r="AH14" s="77">
        <v>1.5506538414747677</v>
      </c>
      <c r="AI14" s="77">
        <v>1.6739394898693014</v>
      </c>
      <c r="AJ14" s="77">
        <v>1.8408522566871082</v>
      </c>
      <c r="AK14" s="77">
        <v>1.9740277467745895</v>
      </c>
      <c r="AL14" s="77">
        <v>1.9695551478023403</v>
      </c>
      <c r="AM14" s="77">
        <v>1.9121053851415568</v>
      </c>
      <c r="AN14" s="77">
        <v>1.8319648940741482</v>
      </c>
      <c r="AO14" s="77">
        <v>1.7783900986263903</v>
      </c>
      <c r="AP14" s="77">
        <v>1.6780265199646325</v>
      </c>
      <c r="AQ14" s="77">
        <v>1.5963823102772439</v>
      </c>
      <c r="AR14" s="77">
        <v>1.2981833408688548</v>
      </c>
      <c r="AS14" s="77">
        <v>1.2480015515379757</v>
      </c>
      <c r="AT14" s="77">
        <v>1.1289764392333856</v>
      </c>
      <c r="AU14" s="77">
        <v>1.0506481218874919</v>
      </c>
      <c r="AV14" s="77">
        <v>0.99356464965978042</v>
      </c>
      <c r="AW14" s="77">
        <v>0.98012757429918762</v>
      </c>
      <c r="AX14" s="77">
        <v>0.88726331029348504</v>
      </c>
      <c r="AY14" s="77">
        <v>0.71618639960496389</v>
      </c>
      <c r="AZ14" s="77">
        <v>0.62176058164774251</v>
      </c>
      <c r="BA14" s="77">
        <v>0.61210208128094701</v>
      </c>
      <c r="BB14" s="77">
        <v>0.54487814759029174</v>
      </c>
      <c r="BC14" s="77">
        <v>0.5012895860547103</v>
      </c>
      <c r="BD14" s="77">
        <v>0.43587782608556991</v>
      </c>
      <c r="BE14" s="77">
        <v>0.39907527678374588</v>
      </c>
      <c r="BF14" s="77">
        <v>0.36396923054036134</v>
      </c>
      <c r="BG14" s="77">
        <v>0.25550870546332494</v>
      </c>
      <c r="BH14" s="77">
        <v>0.21988214123610056</v>
      </c>
      <c r="BI14" s="77">
        <v>0.21614212312999592</v>
      </c>
      <c r="BJ14" s="77">
        <v>0.15408481239004221</v>
      </c>
      <c r="BK14" s="77">
        <v>0.13962597950561681</v>
      </c>
      <c r="BL14" s="77">
        <v>0.12329713756813894</v>
      </c>
      <c r="BM14" s="77">
        <v>0.11919082902896226</v>
      </c>
      <c r="BN14" s="77">
        <v>8.0595384449469273E-2</v>
      </c>
      <c r="BO14" s="77">
        <v>4.8651002996812319E-2</v>
      </c>
      <c r="BP14" s="77">
        <v>8.5241489416331376E-2</v>
      </c>
      <c r="BQ14" s="77">
        <v>9.2817917847770132E-2</v>
      </c>
      <c r="BR14" s="77">
        <v>9.0890073463180079E-2</v>
      </c>
      <c r="BS14" s="77">
        <v>9.5806076643884713E-2</v>
      </c>
      <c r="BT14" s="77">
        <v>8.3390758807125209E-2</v>
      </c>
      <c r="BU14" s="77">
        <v>3.6948987582350566E-2</v>
      </c>
      <c r="BV14" s="77">
        <v>2.4302328419439752E-2</v>
      </c>
      <c r="BW14" s="77">
        <v>1.5087232261099441E-2</v>
      </c>
      <c r="BX14" s="77">
        <v>-6.0542102946351331E-4</v>
      </c>
      <c r="BY14" s="77">
        <v>-9.8443523547408665E-2</v>
      </c>
      <c r="BZ14" s="77">
        <v>-0.11459885949027351</v>
      </c>
      <c r="CA14" s="77">
        <v>-0.11255534444260799</v>
      </c>
      <c r="CB14" s="77">
        <v>-0.10752367059882788</v>
      </c>
      <c r="CC14" s="77">
        <v>-9.6033718066671103E-2</v>
      </c>
      <c r="CD14" s="77">
        <v>-0.15814886413816273</v>
      </c>
      <c r="CE14" s="77">
        <v>-0.18058897277479086</v>
      </c>
      <c r="CF14" s="77">
        <v>-0.20707755461905811</v>
      </c>
      <c r="CG14" s="77">
        <v>-0.20540033000446498</v>
      </c>
      <c r="CH14" s="77">
        <v>-0.23530119640945676</v>
      </c>
      <c r="CI14" s="77">
        <v>-0.21409490817896618</v>
      </c>
      <c r="CJ14" s="77">
        <v>-0.22631744157726705</v>
      </c>
      <c r="CK14" s="77">
        <v>-0.17355234077103751</v>
      </c>
      <c r="CL14" s="77">
        <v>-0.16551322968729687</v>
      </c>
      <c r="CM14" s="77">
        <v>-0.16636148121651642</v>
      </c>
      <c r="CN14" s="77">
        <v>-0.12554901559474488</v>
      </c>
      <c r="CO14" s="77">
        <v>-7.2822471676206937E-2</v>
      </c>
      <c r="CP14" s="77">
        <v>-5.1654740333408306E-2</v>
      </c>
      <c r="CQ14" s="77">
        <v>-5.3158458953388409E-2</v>
      </c>
      <c r="CR14" s="77">
        <v>-3.6097036149766795E-2</v>
      </c>
      <c r="CS14" s="77">
        <v>1.3969082518037001E-2</v>
      </c>
      <c r="CT14" s="77">
        <v>1.2985881881896356E-2</v>
      </c>
      <c r="CU14" s="77">
        <v>1.4335372951109392E-2</v>
      </c>
      <c r="CV14" s="77">
        <v>6.0275904635890193E-2</v>
      </c>
      <c r="CW14" s="77">
        <v>0.10371023862070393</v>
      </c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</row>
    <row r="15" spans="1:160" ht="14.25" x14ac:dyDescent="0.25">
      <c r="A15" s="53" t="s">
        <v>127</v>
      </c>
      <c r="B15" s="69" t="s">
        <v>130</v>
      </c>
      <c r="C15" s="77">
        <v>-0.11432638266524491</v>
      </c>
      <c r="D15" s="77">
        <v>0.34988324553691097</v>
      </c>
      <c r="E15" s="77">
        <v>0.58052301701910058</v>
      </c>
      <c r="F15" s="77">
        <v>0.99733730911940921</v>
      </c>
      <c r="G15" s="77">
        <v>0.27265639314972018</v>
      </c>
      <c r="H15" s="77">
        <v>0.32408251457648107</v>
      </c>
      <c r="I15" s="77">
        <v>0.87245812362178998</v>
      </c>
      <c r="J15" s="77">
        <v>1.2387550729965446</v>
      </c>
      <c r="K15" s="77">
        <v>0.40051999626945523</v>
      </c>
      <c r="L15" s="77">
        <v>0.73248404065815442</v>
      </c>
      <c r="M15" s="77">
        <v>0.7645980448804347</v>
      </c>
      <c r="N15" s="77">
        <v>1.2364181317326155</v>
      </c>
      <c r="O15" s="77">
        <v>0.7818071308247776</v>
      </c>
      <c r="P15" s="77">
        <v>0.95111293584565448</v>
      </c>
      <c r="Q15" s="77">
        <v>1.2885316588410345</v>
      </c>
      <c r="R15" s="77">
        <v>1.3209770455322472</v>
      </c>
      <c r="S15" s="77">
        <v>1.0224527300076522</v>
      </c>
      <c r="T15" s="77">
        <v>1.5038433259853494</v>
      </c>
      <c r="U15" s="77">
        <v>1.2361076532105979</v>
      </c>
      <c r="V15" s="77">
        <v>1.4819321047592005</v>
      </c>
      <c r="W15" s="77">
        <v>0.83199818130834147</v>
      </c>
      <c r="X15" s="77">
        <v>1.0205760869347442</v>
      </c>
      <c r="Y15" s="77">
        <v>1.1203434338921707</v>
      </c>
      <c r="Z15" s="77">
        <v>1.7314964449311625</v>
      </c>
      <c r="AA15" s="77">
        <v>1.7515138811913842</v>
      </c>
      <c r="AB15" s="77">
        <v>1.8900875787054203</v>
      </c>
      <c r="AC15" s="77">
        <v>2.1349848057642089</v>
      </c>
      <c r="AD15" s="77">
        <v>2.5310846281830774</v>
      </c>
      <c r="AE15" s="77">
        <v>2.12461259287464</v>
      </c>
      <c r="AF15" s="77">
        <v>1.8446161939010783</v>
      </c>
      <c r="AG15" s="77">
        <v>1.8140596814294456</v>
      </c>
      <c r="AH15" s="77">
        <v>1.2968236089085834</v>
      </c>
      <c r="AI15" s="77">
        <v>1.1097966975094569</v>
      </c>
      <c r="AJ15" s="77">
        <v>0.8095934097582872</v>
      </c>
      <c r="AK15" s="77">
        <v>0.74179239991141765</v>
      </c>
      <c r="AL15" s="77">
        <v>0.4840223914427621</v>
      </c>
      <c r="AM15" s="77">
        <v>-0.34791086726901327</v>
      </c>
      <c r="AN15" s="77">
        <v>-1.0924993302382116</v>
      </c>
      <c r="AO15" s="77">
        <v>-0.98705934518585048</v>
      </c>
      <c r="AP15" s="77">
        <v>-1.2709747796055122</v>
      </c>
      <c r="AQ15" s="77">
        <v>-0.92203878841926812</v>
      </c>
      <c r="AR15" s="77">
        <v>-1.0986595473580674</v>
      </c>
      <c r="AS15" s="77">
        <v>-0.62440704884991538</v>
      </c>
      <c r="AT15" s="77">
        <v>-0.29616706655891761</v>
      </c>
      <c r="AU15" s="77">
        <v>-0.4413826605614366</v>
      </c>
      <c r="AV15" s="77">
        <v>-0.54046730478541027</v>
      </c>
      <c r="AW15" s="77">
        <v>0.10712782321638846</v>
      </c>
      <c r="AX15" s="77">
        <v>-7.361792741692065E-2</v>
      </c>
      <c r="AY15" s="77">
        <v>0.10941047266891589</v>
      </c>
      <c r="AZ15" s="77">
        <v>6.0197637227651063E-2</v>
      </c>
      <c r="BA15" s="77">
        <v>-0.47999711415967572</v>
      </c>
      <c r="BB15" s="77">
        <v>-0.68582911325017126</v>
      </c>
      <c r="BC15" s="77">
        <v>-1.5710994689738505E-2</v>
      </c>
      <c r="BD15" s="77">
        <v>-0.39767286526810036</v>
      </c>
      <c r="BE15" s="77">
        <v>-0.19904825004847043</v>
      </c>
      <c r="BF15" s="77">
        <v>-0.79876612905849931</v>
      </c>
      <c r="BG15" s="77">
        <v>-0.33330400450927944</v>
      </c>
      <c r="BH15" s="77">
        <v>-0.50395946835776795</v>
      </c>
      <c r="BI15" s="77">
        <v>-0.44370277832046995</v>
      </c>
      <c r="BJ15" s="77">
        <v>-0.71923157335382149</v>
      </c>
      <c r="BK15" s="77">
        <v>-0.53431508858314958</v>
      </c>
      <c r="BL15" s="77">
        <v>-0.71451905499872237</v>
      </c>
      <c r="BM15" s="77">
        <v>-0.66479634619968564</v>
      </c>
      <c r="BN15" s="77">
        <v>-1.2423167242687578</v>
      </c>
      <c r="BO15" s="77">
        <v>-1.0069031796985488</v>
      </c>
      <c r="BP15" s="77">
        <v>-0.99271551024345939</v>
      </c>
      <c r="BQ15" s="77">
        <v>-1.1095259534261004</v>
      </c>
      <c r="BR15" s="77">
        <v>-1.0306131589405834</v>
      </c>
      <c r="BS15" s="77">
        <v>-0.78241353491350951</v>
      </c>
      <c r="BT15" s="77">
        <v>-0.63711695436155547</v>
      </c>
      <c r="BU15" s="77">
        <v>-0.3489340246219077</v>
      </c>
      <c r="BV15" s="77">
        <v>-1.1449471057442158</v>
      </c>
      <c r="BW15" s="77">
        <v>-0.94724385681542211</v>
      </c>
      <c r="BX15" s="77">
        <v>-0.78544378128338577</v>
      </c>
      <c r="BY15" s="77">
        <v>0.16484151167897398</v>
      </c>
      <c r="BZ15" s="77">
        <v>-0.76609124342717483</v>
      </c>
      <c r="CA15" s="77">
        <v>-0.80303797948413402</v>
      </c>
      <c r="CB15" s="77">
        <v>-0.36126736519722907</v>
      </c>
      <c r="CC15" s="77">
        <v>-0.66622195858422595</v>
      </c>
      <c r="CD15" s="77">
        <v>-0.92694783471957087</v>
      </c>
      <c r="CE15" s="77">
        <v>-1.2122083357380546</v>
      </c>
      <c r="CF15" s="77">
        <v>-1.4113096025225931</v>
      </c>
      <c r="CG15" s="77">
        <v>-1.0728378518408612</v>
      </c>
      <c r="CH15" s="77">
        <v>-1.4494500386271545</v>
      </c>
      <c r="CI15" s="77">
        <v>-1.4001066638525099</v>
      </c>
      <c r="CJ15" s="77">
        <v>-0.1117513389576416</v>
      </c>
      <c r="CK15" s="77">
        <v>-0.16150952506128291</v>
      </c>
      <c r="CL15" s="77">
        <v>-1.4509472737688434</v>
      </c>
      <c r="CM15" s="77">
        <v>-0.68807251889711807</v>
      </c>
      <c r="CN15" s="77">
        <v>0.20251319683410185</v>
      </c>
      <c r="CO15" s="77">
        <v>0.30848774232206777</v>
      </c>
      <c r="CP15" s="77">
        <v>0.17721738405685136</v>
      </c>
      <c r="CQ15" s="77">
        <v>-1.0300813209521595</v>
      </c>
      <c r="CR15" s="77">
        <v>-4.1314017299925392E-2</v>
      </c>
      <c r="CS15" s="77">
        <v>3.3032394560788901E-2</v>
      </c>
      <c r="CT15" s="77">
        <v>-0.94941340876964586</v>
      </c>
      <c r="CU15" s="77">
        <v>-1.5645713447449603</v>
      </c>
      <c r="CV15" s="77">
        <v>-0.82051753689619111</v>
      </c>
      <c r="CW15" s="77">
        <v>-0.5405158804089486</v>
      </c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  <c r="EL15" s="32"/>
      <c r="EM15" s="32"/>
      <c r="EN15" s="32"/>
      <c r="EO15" s="32"/>
      <c r="EP15" s="32"/>
      <c r="EQ15" s="32"/>
      <c r="ER15" s="32"/>
      <c r="ES15" s="32"/>
      <c r="ET15" s="32"/>
      <c r="EU15" s="32"/>
      <c r="EV15" s="32"/>
      <c r="EW15" s="32"/>
      <c r="EX15" s="32"/>
      <c r="EY15" s="32"/>
      <c r="EZ15" s="32"/>
      <c r="FA15" s="32"/>
      <c r="FB15" s="32"/>
      <c r="FC15" s="32"/>
      <c r="FD15" s="32"/>
    </row>
    <row r="16" spans="1:160" ht="14.25" customHeight="1" x14ac:dyDescent="0.25">
      <c r="A16" s="53" t="s">
        <v>128</v>
      </c>
      <c r="B16" s="69" t="s">
        <v>131</v>
      </c>
      <c r="C16" s="77">
        <v>-0.37493797458453409</v>
      </c>
      <c r="D16" s="77">
        <v>-0.17422871662773198</v>
      </c>
      <c r="E16" s="77">
        <v>-5.9089512067370925E-2</v>
      </c>
      <c r="F16" s="77">
        <v>0.51485883116613529</v>
      </c>
      <c r="G16" s="77">
        <v>-0.33981112510037526</v>
      </c>
      <c r="H16" s="77">
        <v>-5.6623463320637585E-2</v>
      </c>
      <c r="I16" s="77">
        <v>0.38100326680001589</v>
      </c>
      <c r="J16" s="77">
        <v>1.3406246375695006</v>
      </c>
      <c r="K16" s="77">
        <v>-0.28198075554801943</v>
      </c>
      <c r="L16" s="77">
        <v>0.35336527678903284</v>
      </c>
      <c r="M16" s="77">
        <v>0.3308305745801528</v>
      </c>
      <c r="N16" s="77">
        <v>0.46290564842010662</v>
      </c>
      <c r="O16" s="77">
        <v>2.0138983690729528E-2</v>
      </c>
      <c r="P16" s="77">
        <v>0.48858355096754996</v>
      </c>
      <c r="Q16" s="77">
        <v>0.52635218247638016</v>
      </c>
      <c r="R16" s="77">
        <v>0.61475834451241829</v>
      </c>
      <c r="S16" s="77">
        <v>0.57284794571595532</v>
      </c>
      <c r="T16" s="77">
        <v>1.7771004937284829</v>
      </c>
      <c r="U16" s="77">
        <v>1.0825774153305037</v>
      </c>
      <c r="V16" s="77">
        <v>0.71749985812061123</v>
      </c>
      <c r="W16" s="77">
        <v>0.68899035512122442</v>
      </c>
      <c r="X16" s="77">
        <v>0.79806793636803575</v>
      </c>
      <c r="Y16" s="77">
        <v>1.0140166441802214</v>
      </c>
      <c r="Z16" s="77">
        <v>1.3012111424122794</v>
      </c>
      <c r="AA16" s="77">
        <v>1.3930378408050073</v>
      </c>
      <c r="AB16" s="77">
        <v>1.8385179477655564</v>
      </c>
      <c r="AC16" s="77">
        <v>2.5411440689433262</v>
      </c>
      <c r="AD16" s="77">
        <v>2.9175637278954833</v>
      </c>
      <c r="AE16" s="77">
        <v>2.4215953911046038</v>
      </c>
      <c r="AF16" s="77">
        <v>2.2920175761624151</v>
      </c>
      <c r="AG16" s="77">
        <v>2.4765174710974325</v>
      </c>
      <c r="AH16" s="77">
        <v>1.7739863104634608</v>
      </c>
      <c r="AI16" s="77">
        <v>1.5082483620964622</v>
      </c>
      <c r="AJ16" s="77">
        <v>1.3362486305873658</v>
      </c>
      <c r="AK16" s="77">
        <v>0.99549893910835385</v>
      </c>
      <c r="AL16" s="77">
        <v>0.40070610160937897</v>
      </c>
      <c r="AM16" s="77">
        <v>-0.68826048842190291</v>
      </c>
      <c r="AN16" s="77">
        <v>-2.3411002375777281</v>
      </c>
      <c r="AO16" s="77">
        <v>-1.7126562731242154</v>
      </c>
      <c r="AP16" s="77">
        <v>-1.9244839748904119</v>
      </c>
      <c r="AQ16" s="77">
        <v>-1.5301379852020547</v>
      </c>
      <c r="AR16" s="77">
        <v>-1.2159142655924067</v>
      </c>
      <c r="AS16" s="77">
        <v>-0.38653353574067806</v>
      </c>
      <c r="AT16" s="77">
        <v>-0.44808642038587232</v>
      </c>
      <c r="AU16" s="77">
        <v>-0.49467927155515862</v>
      </c>
      <c r="AV16" s="77">
        <v>-0.30307205194347053</v>
      </c>
      <c r="AW16" s="77">
        <v>0.33819945369850724</v>
      </c>
      <c r="AX16" s="77">
        <v>-0.30899763300788358</v>
      </c>
      <c r="AY16" s="77">
        <v>9.8335330018170464E-2</v>
      </c>
      <c r="AZ16" s="77">
        <v>-7.1521060010985658E-3</v>
      </c>
      <c r="BA16" s="77">
        <v>-0.12554441936027511</v>
      </c>
      <c r="BB16" s="77">
        <v>-0.43964039745486505</v>
      </c>
      <c r="BC16" s="77">
        <v>-0.17165782342451608</v>
      </c>
      <c r="BD16" s="77">
        <v>-0.38108650993992199</v>
      </c>
      <c r="BE16" s="77">
        <v>-3.4261956968229044E-3</v>
      </c>
      <c r="BF16" s="77">
        <v>-0.46628252968102507</v>
      </c>
      <c r="BG16" s="77">
        <v>-0.21376648468742232</v>
      </c>
      <c r="BH16" s="77">
        <v>-0.31146235046805681</v>
      </c>
      <c r="BI16" s="77">
        <v>-0.27881202839792057</v>
      </c>
      <c r="BJ16" s="77">
        <v>-0.93046835705161646</v>
      </c>
      <c r="BK16" s="77">
        <v>-0.36932490421734199</v>
      </c>
      <c r="BL16" s="77">
        <v>-0.45813576241283344</v>
      </c>
      <c r="BM16" s="77">
        <v>-0.41418267685153282</v>
      </c>
      <c r="BN16" s="77">
        <v>-1.2080452518841389</v>
      </c>
      <c r="BO16" s="77">
        <v>-0.96621322224899431</v>
      </c>
      <c r="BP16" s="77">
        <v>-0.57714122249770761</v>
      </c>
      <c r="BQ16" s="77">
        <v>-0.87298450625151847</v>
      </c>
      <c r="BR16" s="77">
        <v>-1.072866602064289</v>
      </c>
      <c r="BS16" s="77">
        <v>-0.7841126987690813</v>
      </c>
      <c r="BT16" s="77">
        <v>-0.47339466126794316</v>
      </c>
      <c r="BU16" s="77">
        <v>-0.29425555995216685</v>
      </c>
      <c r="BV16" s="77">
        <v>-1.7334222412571845</v>
      </c>
      <c r="BW16" s="77">
        <v>-0.6545425176445111</v>
      </c>
      <c r="BX16" s="77">
        <v>-0.90496525906903436</v>
      </c>
      <c r="BY16" s="77">
        <v>8.5085797721580009E-2</v>
      </c>
      <c r="BZ16" s="77">
        <v>-0.89476488166591295</v>
      </c>
      <c r="CA16" s="77">
        <v>-0.7740245269883641</v>
      </c>
      <c r="CB16" s="77">
        <v>-0.44251831972878919</v>
      </c>
      <c r="CC16" s="77">
        <v>-0.25701106242398836</v>
      </c>
      <c r="CD16" s="77">
        <v>-1.0097059206393886</v>
      </c>
      <c r="CE16" s="77">
        <v>-0.71598474485860419</v>
      </c>
      <c r="CF16" s="77">
        <v>-1.1424839611732729</v>
      </c>
      <c r="CG16" s="77">
        <v>-0.58829529437886241</v>
      </c>
      <c r="CH16" s="77">
        <v>-1.6614761241109985</v>
      </c>
      <c r="CI16" s="77">
        <v>-0.27365349522939386</v>
      </c>
      <c r="CJ16" s="77">
        <v>0.56664698532515378</v>
      </c>
      <c r="CK16" s="77">
        <v>0.26958408712278747</v>
      </c>
      <c r="CL16" s="77">
        <v>-0.93359584331905487</v>
      </c>
      <c r="CM16" s="77">
        <v>0.15213940640452767</v>
      </c>
      <c r="CN16" s="77">
        <v>0.26985082915136982</v>
      </c>
      <c r="CO16" s="77">
        <v>0.26279048327088589</v>
      </c>
      <c r="CP16" s="77">
        <v>-0.3443558635715071</v>
      </c>
      <c r="CQ16" s="77">
        <v>8.3464501006555267E-2</v>
      </c>
      <c r="CR16" s="77">
        <v>-0.14452685116413266</v>
      </c>
      <c r="CS16" s="77">
        <v>0.11865742570297735</v>
      </c>
      <c r="CT16" s="77">
        <v>-0.49972260271540897</v>
      </c>
      <c r="CU16" s="77">
        <v>-0.53796505728251121</v>
      </c>
      <c r="CV16" s="77">
        <v>-0.11145839533774936</v>
      </c>
      <c r="CW16" s="77">
        <v>-4.0546837180533458E-2</v>
      </c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</row>
    <row r="17" spans="1:132" ht="14.25" x14ac:dyDescent="0.25">
      <c r="A17" s="53" t="s">
        <v>118</v>
      </c>
      <c r="B17" s="69" t="s">
        <v>10</v>
      </c>
      <c r="C17" s="77">
        <v>0.29542461315535695</v>
      </c>
      <c r="D17" s="77">
        <v>0.13693272351095467</v>
      </c>
      <c r="E17" s="77">
        <v>-0.40193970128001305</v>
      </c>
      <c r="F17" s="77">
        <v>-0.44420420518518705</v>
      </c>
      <c r="G17" s="77">
        <v>-0.75062185849769802</v>
      </c>
      <c r="H17" s="77">
        <v>-0.53929933897182836</v>
      </c>
      <c r="I17" s="77">
        <v>-0.27514618956449116</v>
      </c>
      <c r="J17" s="77">
        <v>-0.26458006358819774</v>
      </c>
      <c r="K17" s="77">
        <v>-0.39137357530371958</v>
      </c>
      <c r="L17" s="77">
        <v>-0.43363807920889347</v>
      </c>
      <c r="M17" s="77">
        <v>-0.5181670870192413</v>
      </c>
      <c r="N17" s="77">
        <v>-0.37024132335113247</v>
      </c>
      <c r="O17" s="77">
        <v>-0.18005105577784991</v>
      </c>
      <c r="P17" s="77">
        <v>3.1271463748019909E-2</v>
      </c>
      <c r="Q17" s="77">
        <v>6.2969841676900395E-2</v>
      </c>
      <c r="R17" s="77">
        <v>0.35882136901311795</v>
      </c>
      <c r="S17" s="77">
        <v>0.41165199889458565</v>
      </c>
      <c r="T17" s="77">
        <v>0.61240839244416168</v>
      </c>
      <c r="U17" s="77">
        <v>0.74976803013597715</v>
      </c>
      <c r="V17" s="77">
        <v>0.69693740025450956</v>
      </c>
      <c r="W17" s="77">
        <v>0.68637127427821609</v>
      </c>
      <c r="X17" s="77">
        <v>0.61240839244416168</v>
      </c>
      <c r="Y17" s="77">
        <v>0.63354064439674862</v>
      </c>
      <c r="Z17" s="77">
        <v>0.61240839244416168</v>
      </c>
      <c r="AA17" s="77">
        <v>0.51731325865752009</v>
      </c>
      <c r="AB17" s="77">
        <v>0.37995362096570501</v>
      </c>
      <c r="AC17" s="77">
        <v>0.33768911706053106</v>
      </c>
      <c r="AD17" s="77">
        <v>0.53844551061010726</v>
      </c>
      <c r="AE17" s="77">
        <v>1.140714691258836</v>
      </c>
      <c r="AF17" s="77">
        <v>1.4576984705476403</v>
      </c>
      <c r="AG17" s="77">
        <v>1.8803435095993799</v>
      </c>
      <c r="AH17" s="77">
        <v>2.1444966590067165</v>
      </c>
      <c r="AI17" s="77">
        <v>2.2290256668170652</v>
      </c>
      <c r="AJ17" s="77">
        <v>2.2607240447459458</v>
      </c>
      <c r="AK17" s="77">
        <v>1.9648725174097279</v>
      </c>
      <c r="AL17" s="77">
        <v>1.4365662185950536</v>
      </c>
      <c r="AM17" s="77">
        <v>1.1935453211403033</v>
      </c>
      <c r="AN17" s="77">
        <v>0.33768911706053106</v>
      </c>
      <c r="AO17" s="77">
        <v>-0.5604315909244153</v>
      </c>
      <c r="AP17" s="77">
        <v>-1.3634571651227203</v>
      </c>
      <c r="AQ17" s="77">
        <v>-2.3989375107994819</v>
      </c>
      <c r="AR17" s="77">
        <v>-2.4306358887283621</v>
      </c>
      <c r="AS17" s="77">
        <v>-2.0819537315106773</v>
      </c>
      <c r="AT17" s="77">
        <v>-1.743837700269286</v>
      </c>
      <c r="AU17" s="77">
        <v>-1.2789281573123725</v>
      </c>
      <c r="AV17" s="77">
        <v>-0.90911374814210044</v>
      </c>
      <c r="AW17" s="77">
        <v>-0.78232023642657844</v>
      </c>
      <c r="AX17" s="77">
        <v>-0.76118798447399161</v>
      </c>
      <c r="AY17" s="77">
        <v>-0.8034524883791655</v>
      </c>
      <c r="AZ17" s="77">
        <v>-0.63439447275846983</v>
      </c>
      <c r="BA17" s="77">
        <v>-0.72948960654511108</v>
      </c>
      <c r="BB17" s="77">
        <v>-0.99364275595244833</v>
      </c>
      <c r="BC17" s="77">
        <v>-1.0042088819287418</v>
      </c>
      <c r="BD17" s="77">
        <v>-1.0781717637627961</v>
      </c>
      <c r="BE17" s="77">
        <v>-0.91967987411839391</v>
      </c>
      <c r="BF17" s="77">
        <v>-0.66609285068735014</v>
      </c>
      <c r="BG17" s="77">
        <v>-0.46533645713777394</v>
      </c>
      <c r="BH17" s="77">
        <v>-0.33854294542225205</v>
      </c>
      <c r="BI17" s="77">
        <v>-0.30684456749337163</v>
      </c>
      <c r="BJ17" s="77">
        <v>-0.33854294542225205</v>
      </c>
      <c r="BK17" s="77">
        <v>-0.46533645713777394</v>
      </c>
      <c r="BL17" s="77">
        <v>-0.27514618956449116</v>
      </c>
      <c r="BM17" s="77">
        <v>-0.46533645713777394</v>
      </c>
      <c r="BN17" s="77">
        <v>-0.49703483506665436</v>
      </c>
      <c r="BO17" s="77">
        <v>-0.6026960948295893</v>
      </c>
      <c r="BP17" s="77">
        <v>-0.65552672471105666</v>
      </c>
      <c r="BQ17" s="77">
        <v>-0.43363807920889347</v>
      </c>
      <c r="BR17" s="77">
        <v>-0.37024132335113247</v>
      </c>
      <c r="BS17" s="77">
        <v>-0.40193970128001305</v>
      </c>
      <c r="BT17" s="77">
        <v>-0.25401393761190422</v>
      </c>
      <c r="BU17" s="77">
        <v>-0.39137357530371952</v>
      </c>
      <c r="BV17" s="77">
        <v>-0.39137357530371958</v>
      </c>
      <c r="BW17" s="77">
        <v>-0.30684456749337163</v>
      </c>
      <c r="BX17" s="77">
        <v>-0.31741069346966511</v>
      </c>
      <c r="BY17" s="77">
        <v>-0.26458006358819763</v>
      </c>
      <c r="BZ17" s="77">
        <v>-0.24344781163561074</v>
      </c>
      <c r="CA17" s="77">
        <v>-0.21174943370673027</v>
      </c>
      <c r="CB17" s="77">
        <v>-0.12722042589638238</v>
      </c>
      <c r="CC17" s="77">
        <v>-0.13778655187267583</v>
      </c>
      <c r="CD17" s="77">
        <v>-0.26458006358819763</v>
      </c>
      <c r="CE17" s="77">
        <v>-0.27514618956449116</v>
      </c>
      <c r="CF17" s="77">
        <v>-0.78232023642657844</v>
      </c>
      <c r="CG17" s="77">
        <v>-0.67665897666364372</v>
      </c>
      <c r="CH17" s="77">
        <v>-0.66609285068735025</v>
      </c>
      <c r="CI17" s="77">
        <v>-0.65552672471105666</v>
      </c>
      <c r="CJ17" s="77">
        <v>-0.38080744932742611</v>
      </c>
      <c r="CK17" s="77">
        <v>-0.25401393761190422</v>
      </c>
      <c r="CL17" s="77">
        <v>0.12636659753466151</v>
      </c>
      <c r="CM17" s="77">
        <v>0.60184226646786831</v>
      </c>
      <c r="CN17" s="77">
        <v>1.288640454926945</v>
      </c>
      <c r="CO17" s="77">
        <v>1.7852483758127382</v>
      </c>
      <c r="CP17" s="77">
        <v>2.3558191785325868</v>
      </c>
      <c r="CQ17" s="77">
        <v>2.5671416980584572</v>
      </c>
      <c r="CR17" s="77">
        <v>2.2290256668170652</v>
      </c>
      <c r="CS17" s="77">
        <v>1.6795871160498037</v>
      </c>
      <c r="CT17" s="77">
        <v>0.74976803013597715</v>
      </c>
      <c r="CU17" s="77">
        <v>0.28485848717906354</v>
      </c>
      <c r="CV17" s="77">
        <v>0.23202785729759615</v>
      </c>
      <c r="CW17" s="77">
        <v>0.3059907391316507</v>
      </c>
    </row>
    <row r="18" spans="1:132" ht="14.25" x14ac:dyDescent="0.25">
      <c r="A18" s="53" t="s">
        <v>129</v>
      </c>
      <c r="B18" s="69" t="s">
        <v>148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7">
        <v>3.0311762929086323</v>
      </c>
      <c r="AF18" s="77">
        <v>2.3614246846207294</v>
      </c>
      <c r="AG18" s="77">
        <v>2.144939316285245</v>
      </c>
      <c r="AH18" s="77">
        <v>1.2384068363804066</v>
      </c>
      <c r="AI18" s="77">
        <v>0.80543609970943875</v>
      </c>
      <c r="AJ18" s="77">
        <v>0.44011704064330992</v>
      </c>
      <c r="AK18" s="77">
        <v>-0.58142329118975444</v>
      </c>
      <c r="AL18" s="77">
        <v>-1.5285467776574964</v>
      </c>
      <c r="AM18" s="77">
        <v>-2.8274589876703993</v>
      </c>
      <c r="AN18" s="77">
        <v>-3.1860128789760442</v>
      </c>
      <c r="AO18" s="77">
        <v>-2.9695275106405603</v>
      </c>
      <c r="AP18" s="77">
        <v>-2.3065410701131412</v>
      </c>
      <c r="AQ18" s="77">
        <v>-1.7247366427115285</v>
      </c>
      <c r="AR18" s="77">
        <v>-1.1023412087470126</v>
      </c>
      <c r="AS18" s="77">
        <v>-0.8452648338486255</v>
      </c>
      <c r="AT18" s="77">
        <v>-0.48671094254298031</v>
      </c>
      <c r="AU18" s="77">
        <v>0.40629120184089057</v>
      </c>
      <c r="AV18" s="77">
        <v>0.50776871824814862</v>
      </c>
      <c r="AW18" s="77">
        <v>0.55512489257153563</v>
      </c>
      <c r="AX18" s="77">
        <v>6.8032813816696999E-2</v>
      </c>
      <c r="AY18" s="77">
        <v>-0.14845255451878681</v>
      </c>
      <c r="AZ18" s="77">
        <v>-0.18904356108169004</v>
      </c>
      <c r="BA18" s="77">
        <v>-0.23639973540507714</v>
      </c>
      <c r="BB18" s="77">
        <v>8.8328317098148604E-2</v>
      </c>
      <c r="BC18" s="77">
        <v>3.8113621185830576E-4</v>
      </c>
      <c r="BD18" s="77">
        <v>0.2101013367868583</v>
      </c>
      <c r="BE18" s="77">
        <v>0.11538898814008411</v>
      </c>
      <c r="BF18" s="77">
        <v>0.23039684006830985</v>
      </c>
      <c r="BG18" s="77">
        <v>0.39276086631992274</v>
      </c>
      <c r="BH18" s="77">
        <v>0.19657100126589055</v>
      </c>
      <c r="BI18" s="77">
        <v>0.3995260340804066</v>
      </c>
      <c r="BJ18" s="77">
        <v>-0.62877946551314168</v>
      </c>
      <c r="BK18" s="77">
        <v>-0.76408282072281908</v>
      </c>
      <c r="BL18" s="77">
        <v>-0.63554463327362543</v>
      </c>
      <c r="BM18" s="77">
        <v>-0.8587951693695931</v>
      </c>
      <c r="BN18" s="77">
        <v>0.12215415590056795</v>
      </c>
      <c r="BO18" s="77">
        <v>0.15597999470298729</v>
      </c>
      <c r="BP18" s="77">
        <v>0.31834402095460018</v>
      </c>
      <c r="BQ18" s="77">
        <v>0.32510918871508404</v>
      </c>
      <c r="BR18" s="77">
        <v>0.20333616902637441</v>
      </c>
      <c r="BS18" s="77">
        <v>0.30481368543363252</v>
      </c>
      <c r="BT18" s="77">
        <v>0.29128334991266469</v>
      </c>
      <c r="BU18" s="77">
        <v>0.27098784663121317</v>
      </c>
      <c r="BV18" s="77">
        <v>0.2101013367868583</v>
      </c>
      <c r="BW18" s="77">
        <v>0.44688220840379378</v>
      </c>
      <c r="BX18" s="77">
        <v>0.2642226788707292</v>
      </c>
      <c r="BY18" s="77">
        <v>0.1627451624634712</v>
      </c>
      <c r="BZ18" s="77">
        <v>0.42658670512234209</v>
      </c>
      <c r="CA18" s="77">
        <v>0.10862382037960026</v>
      </c>
      <c r="CB18" s="77">
        <v>0.2101013367868583</v>
      </c>
      <c r="CC18" s="77">
        <v>0.53482938929008395</v>
      </c>
      <c r="CD18" s="77">
        <v>0.27098784663121317</v>
      </c>
      <c r="CE18" s="77">
        <v>0.27098784663121317</v>
      </c>
      <c r="CF18" s="77">
        <v>-0.22286939988410939</v>
      </c>
      <c r="CG18" s="77">
        <v>-0.20933906436314165</v>
      </c>
      <c r="CH18" s="77">
        <v>-0.1755132255607223</v>
      </c>
      <c r="CI18" s="77">
        <v>-0.12815705123733523</v>
      </c>
      <c r="CJ18" s="77">
        <v>0.49423838272718079</v>
      </c>
      <c r="CK18" s="77">
        <v>0.51453388600863248</v>
      </c>
      <c r="CL18" s="77">
        <v>0.7648450931465357</v>
      </c>
      <c r="CM18" s="77">
        <v>0.85279227403282576</v>
      </c>
      <c r="CN18" s="77">
        <v>0.77837542866750331</v>
      </c>
      <c r="CO18" s="77">
        <v>0.5957158991344389</v>
      </c>
      <c r="CP18" s="77">
        <v>0.25745751111024534</v>
      </c>
      <c r="CQ18" s="77">
        <v>7.4797981577180914E-2</v>
      </c>
      <c r="CR18" s="77">
        <v>4.0972142774761564E-2</v>
      </c>
      <c r="CS18" s="77">
        <v>-0.12139188347685134</v>
      </c>
      <c r="CT18" s="77">
        <v>-0.27022557420749649</v>
      </c>
      <c r="CU18" s="77">
        <v>-8.0800876913948119E-2</v>
      </c>
      <c r="CV18" s="77">
        <v>-0.27699074196798035</v>
      </c>
      <c r="CW18" s="77">
        <v>4.0972142774761564E-2</v>
      </c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</row>
    <row r="19" spans="1:132" ht="14.25" x14ac:dyDescent="0.25">
      <c r="A19" s="56" t="s">
        <v>191</v>
      </c>
      <c r="B19" s="71" t="s">
        <v>93</v>
      </c>
      <c r="C19" s="49">
        <v>-0.95383171356552232</v>
      </c>
      <c r="D19" s="49">
        <v>-0.83422310749485984</v>
      </c>
      <c r="E19" s="49">
        <v>-0.86481642045536777</v>
      </c>
      <c r="F19" s="49">
        <v>-0.61712460421059889</v>
      </c>
      <c r="G19" s="49">
        <v>-1.102975830137535</v>
      </c>
      <c r="H19" s="49">
        <v>-0.76695563660923527</v>
      </c>
      <c r="I19" s="49">
        <v>-0.38943556574158411</v>
      </c>
      <c r="J19" s="49">
        <v>-0.32408576931929134</v>
      </c>
      <c r="K19" s="49">
        <v>-0.44342474987073988</v>
      </c>
      <c r="L19" s="49">
        <v>-0.30234954852361107</v>
      </c>
      <c r="M19" s="49">
        <v>-0.13007641479103058</v>
      </c>
      <c r="N19" s="49">
        <v>-6.8095267363716405E-3</v>
      </c>
      <c r="O19" s="49">
        <v>-0.15258966851783806</v>
      </c>
      <c r="P19" s="49">
        <v>-9.1426516491043747E-2</v>
      </c>
      <c r="Q19" s="49">
        <v>3.9809005710404216E-2</v>
      </c>
      <c r="R19" s="49">
        <v>0.19556473205606029</v>
      </c>
      <c r="S19" s="49">
        <v>6.1864261691923515E-2</v>
      </c>
      <c r="T19" s="49">
        <v>0.29068498627115136</v>
      </c>
      <c r="U19" s="49">
        <v>0.27536662656908745</v>
      </c>
      <c r="V19" s="49">
        <v>0.33262307594815482</v>
      </c>
      <c r="W19" s="49">
        <v>0.21716833959720874</v>
      </c>
      <c r="X19" s="49">
        <v>0.31554372416826004</v>
      </c>
      <c r="Y19" s="49">
        <v>0.58165543365267924</v>
      </c>
      <c r="Z19" s="49">
        <v>0.68735054967871867</v>
      </c>
      <c r="AA19" s="49">
        <v>0.78947877774012121</v>
      </c>
      <c r="AB19" s="49">
        <v>0.91127146614530607</v>
      </c>
      <c r="AC19" s="49">
        <v>1.175976424957905</v>
      </c>
      <c r="AD19" s="49">
        <v>1.3701000736231299</v>
      </c>
      <c r="AE19" s="49">
        <v>1.4677570542510383</v>
      </c>
      <c r="AF19" s="49">
        <v>1.4975508957970747</v>
      </c>
      <c r="AG19" s="49">
        <v>1.5158532391957369</v>
      </c>
      <c r="AH19" s="49">
        <v>1.2791538711748625</v>
      </c>
      <c r="AI19" s="49">
        <v>0.99626080950031748</v>
      </c>
      <c r="AJ19" s="49">
        <v>0.62851782568522852</v>
      </c>
      <c r="AK19" s="49">
        <v>0.25436323674206424</v>
      </c>
      <c r="AL19" s="49">
        <v>-0.36852386031214912</v>
      </c>
      <c r="AM19" s="49">
        <v>-1.1815154315494254</v>
      </c>
      <c r="AN19" s="49">
        <v>-1.669512303700466</v>
      </c>
      <c r="AO19" s="49">
        <v>-1.7826608065887537</v>
      </c>
      <c r="AP19" s="49">
        <v>-1.8622617434814488</v>
      </c>
      <c r="AQ19" s="49">
        <v>-1.7217666704710786</v>
      </c>
      <c r="AR19" s="49">
        <v>-1.4130740390955343</v>
      </c>
      <c r="AS19" s="49">
        <v>-0.99606466790364157</v>
      </c>
      <c r="AT19" s="49">
        <v>-0.89077537611593527</v>
      </c>
      <c r="AU19" s="49">
        <v>-0.84194825067566348</v>
      </c>
      <c r="AV19" s="49">
        <v>-0.69363039404225812</v>
      </c>
      <c r="AW19" s="49">
        <v>-0.35429152224891497</v>
      </c>
      <c r="AX19" s="49">
        <v>-0.46656472291611301</v>
      </c>
      <c r="AY19" s="49">
        <v>-0.45841453304323687</v>
      </c>
      <c r="AZ19" s="49">
        <v>-0.40885344423405517</v>
      </c>
      <c r="BA19" s="49">
        <v>-0.25970089863638196</v>
      </c>
      <c r="BB19" s="49">
        <v>-0.35066034446562694</v>
      </c>
      <c r="BC19" s="49">
        <v>-0.23746148580227147</v>
      </c>
      <c r="BD19" s="49">
        <v>-0.24704320129754914</v>
      </c>
      <c r="BE19" s="49">
        <v>-0.10277706038664559</v>
      </c>
      <c r="BF19" s="49">
        <v>-0.18748643717613692</v>
      </c>
      <c r="BG19" s="49">
        <v>-6.5866073158671323E-2</v>
      </c>
      <c r="BH19" s="49">
        <v>-8.9438743303127108E-2</v>
      </c>
      <c r="BI19" s="49">
        <v>-6.0821158606983262E-2</v>
      </c>
      <c r="BJ19" s="49">
        <v>-0.2299306066130333</v>
      </c>
      <c r="BK19" s="49">
        <v>-0.24329155529963745</v>
      </c>
      <c r="BL19" s="49">
        <v>-0.20395889314982557</v>
      </c>
      <c r="BM19" s="49">
        <v>-0.18101106221500118</v>
      </c>
      <c r="BN19" s="49">
        <v>-0.29120537371388089</v>
      </c>
      <c r="BO19" s="49">
        <v>-0.27712839213397189</v>
      </c>
      <c r="BP19" s="49">
        <v>-0.18267279689114474</v>
      </c>
      <c r="BQ19" s="49">
        <v>-0.16528669874112015</v>
      </c>
      <c r="BR19" s="49">
        <v>-0.13871547101967222</v>
      </c>
      <c r="BS19" s="49">
        <v>-5.2352302291756074E-2</v>
      </c>
      <c r="BT19" s="49">
        <v>0.13010813426129</v>
      </c>
      <c r="BU19" s="49">
        <v>0.22514833808916493</v>
      </c>
      <c r="BV19" s="49">
        <v>0.12336067554829924</v>
      </c>
      <c r="BW19" s="49">
        <v>0.2963176984784236</v>
      </c>
      <c r="BX19" s="49">
        <v>0.36082834601168828</v>
      </c>
      <c r="BY19" s="49">
        <v>0.55776433599085951</v>
      </c>
      <c r="BZ19" s="49">
        <v>0.40199766564416123</v>
      </c>
      <c r="CA19" s="49">
        <v>0.48572168188985776</v>
      </c>
      <c r="CB19" s="49">
        <v>0.5467812018718905</v>
      </c>
      <c r="CC19" s="49">
        <v>0.52306300623044921</v>
      </c>
      <c r="CD19" s="49">
        <v>0.34449857159157832</v>
      </c>
      <c r="CE19" s="49">
        <v>0.16836388002193198</v>
      </c>
      <c r="CF19" s="49">
        <v>-0.2700387037814192</v>
      </c>
      <c r="CG19" s="49">
        <v>-3.9056274023743502E-2</v>
      </c>
      <c r="CH19" s="49">
        <v>-9.5300775102289154E-2</v>
      </c>
      <c r="CI19" s="49">
        <v>-2.7895560323202555E-2</v>
      </c>
      <c r="CJ19" s="49">
        <v>0.44385509339182666</v>
      </c>
      <c r="CK19" s="49">
        <v>0.52262660861753552</v>
      </c>
      <c r="CL19" s="49">
        <v>0.39516727408221525</v>
      </c>
      <c r="CM19" s="49">
        <v>0.52889152398148842</v>
      </c>
      <c r="CN19" s="49">
        <v>0.66309039523520885</v>
      </c>
      <c r="CO19" s="49">
        <v>0.65095889313436062</v>
      </c>
      <c r="CP19" s="49">
        <v>0.47638098797557299</v>
      </c>
      <c r="CQ19" s="49">
        <v>0.39527195113193769</v>
      </c>
      <c r="CR19" s="49">
        <v>0.43312866863885058</v>
      </c>
      <c r="CS19" s="49">
        <v>0.44193384787355505</v>
      </c>
      <c r="CT19" s="49">
        <v>0.1140182485036275</v>
      </c>
      <c r="CU19" s="49">
        <v>3.7156999185977035E-2</v>
      </c>
      <c r="CV19" s="49">
        <v>0.16344820371355229</v>
      </c>
      <c r="CW19" s="49">
        <v>0.18390188758216747</v>
      </c>
    </row>
    <row r="20" spans="1:132" x14ac:dyDescent="0.2"/>
  </sheetData>
  <mergeCells count="25">
    <mergeCell ref="CU3:CX3"/>
    <mergeCell ref="AQ3:AT3"/>
    <mergeCell ref="CA3:CD3"/>
    <mergeCell ref="BW3:BZ3"/>
    <mergeCell ref="BS3:BV3"/>
    <mergeCell ref="AY3:BB3"/>
    <mergeCell ref="BC3:BF3"/>
    <mergeCell ref="BG3:BJ3"/>
    <mergeCell ref="BK3:BN3"/>
    <mergeCell ref="BO3:BR3"/>
    <mergeCell ref="CQ3:CT3"/>
    <mergeCell ref="CM3:CP3"/>
    <mergeCell ref="CI3:CL3"/>
    <mergeCell ref="CE3:CH3"/>
    <mergeCell ref="AU3:AX3"/>
    <mergeCell ref="W3:Z3"/>
    <mergeCell ref="AA3:AD3"/>
    <mergeCell ref="AE3:AH3"/>
    <mergeCell ref="AI3:AL3"/>
    <mergeCell ref="AM3:AP3"/>
    <mergeCell ref="C3:F3"/>
    <mergeCell ref="G3:J3"/>
    <mergeCell ref="K3:N3"/>
    <mergeCell ref="O3:R3"/>
    <mergeCell ref="S3:V3"/>
  </mergeCells>
  <conditionalFormatting sqref="D5:BF7 CW5:CW7 BT5:CT7 BJ5:BR7">
    <cfRule type="colorScale" priority="18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72">
      <colorScale>
        <cfvo type="min"/>
        <cfvo type="num" val="0"/>
        <cfvo type="max"/>
        <color rgb="FF0070C0"/>
        <color theme="0"/>
        <color rgb="FFFF6600"/>
      </colorScale>
    </cfRule>
    <cfRule type="colorScale" priority="17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7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7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7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7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7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73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D9:BF9 CE9:CW9 BT9:CC9 BJ9:BR9">
    <cfRule type="colorScale" priority="14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4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36">
      <colorScale>
        <cfvo type="min"/>
        <cfvo type="num" val="0"/>
        <cfvo type="max"/>
        <color rgb="FF0070C0"/>
        <color theme="0"/>
        <color rgb="FFFF6600"/>
      </colorScale>
    </cfRule>
    <cfRule type="colorScale" priority="14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4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4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3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3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38">
      <colorScale>
        <cfvo type="num" val="-2"/>
        <cfvo type="num" val="0"/>
        <cfvo type="num" val="2"/>
        <color rgb="FFFF6600"/>
        <color theme="0"/>
        <color rgb="FF0070C0"/>
      </colorScale>
    </cfRule>
  </conditionalFormatting>
  <conditionalFormatting sqref="D13:BF13 CI13:CW13 CE13:CG13 BT13:CC13 BJ13:BR13">
    <cfRule type="colorScale" priority="7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7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3">
      <colorScale>
        <cfvo type="min"/>
        <cfvo type="num" val="0"/>
        <cfvo type="max"/>
        <color rgb="FF0070C0"/>
        <color theme="0"/>
        <color rgb="FFFF6600"/>
      </colorScale>
    </cfRule>
    <cfRule type="colorScale" priority="8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8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7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7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76">
      <colorScale>
        <cfvo type="num" val="-2"/>
        <cfvo type="num" val="0"/>
        <cfvo type="num" val="2"/>
        <color theme="8" tint="-0.249977111117893"/>
        <color theme="0"/>
        <color rgb="FFFF6600"/>
      </colorScale>
    </cfRule>
  </conditionalFormatting>
  <conditionalFormatting sqref="D14:BF14 CI14:CW14 CE14:CG14 BT14:CC14 BJ14:BR14">
    <cfRule type="colorScale" priority="6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7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7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4">
      <colorScale>
        <cfvo type="min"/>
        <cfvo type="num" val="0"/>
        <cfvo type="max"/>
        <color rgb="FF0070C0"/>
        <color theme="0"/>
        <color rgb="FFFF6600"/>
      </colorScale>
    </cfRule>
    <cfRule type="colorScale" priority="6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7">
      <colorScale>
        <cfvo type="num" val="-2"/>
        <cfvo type="num" val="0"/>
        <cfvo type="num" val="2"/>
        <color theme="8" tint="-0.249977111117893"/>
        <color theme="0"/>
        <color rgb="FFFF6600"/>
      </colorScale>
    </cfRule>
  </conditionalFormatting>
  <conditionalFormatting sqref="D15:BF15 CI15:CW15 CE15:CG15 BT15:CC15 BJ15:BR15">
    <cfRule type="colorScale" priority="6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5">
      <colorScale>
        <cfvo type="min"/>
        <cfvo type="num" val="0"/>
        <cfvo type="max"/>
        <color rgb="FF0070C0"/>
        <color theme="0"/>
        <color rgb="FFFF6600"/>
      </colorScale>
    </cfRule>
    <cfRule type="colorScale" priority="5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9">
      <colorScale>
        <cfvo type="num" val="-2"/>
        <cfvo type="num" val="0"/>
        <cfvo type="num" val="2"/>
        <color rgb="FF0070C0"/>
        <color theme="0"/>
        <color theme="9" tint="-0.249977111117893"/>
      </colorScale>
    </cfRule>
  </conditionalFormatting>
  <conditionalFormatting sqref="D16:BF16 CI16:CW16 CE16:CG16 BT16:CC16 BJ16:BR16">
    <cfRule type="colorScale" priority="4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6">
      <colorScale>
        <cfvo type="min"/>
        <cfvo type="num" val="0"/>
        <cfvo type="max"/>
        <color rgb="FF0070C0"/>
        <color theme="0"/>
        <color rgb="FFFF6600"/>
      </colorScale>
    </cfRule>
    <cfRule type="colorScale" priority="4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8">
      <colorScale>
        <cfvo type="num" val="-2"/>
        <cfvo type="num" val="0"/>
        <cfvo type="num" val="2"/>
        <color rgb="FFFF6600"/>
        <color theme="0"/>
        <color rgb="FF0070C0"/>
      </colorScale>
    </cfRule>
  </conditionalFormatting>
  <conditionalFormatting sqref="D17:BF17 CI17:CW17 CE17:CG17 BT17:CC17 BJ17:BR17">
    <cfRule type="colorScale" priority="4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7">
      <colorScale>
        <cfvo type="min"/>
        <cfvo type="num" val="0"/>
        <cfvo type="max"/>
        <color rgb="FF0070C0"/>
        <color theme="0"/>
        <color rgb="FFFF6600"/>
      </colorScale>
    </cfRule>
  </conditionalFormatting>
  <conditionalFormatting sqref="D19:BS19 BU19:CW19">
    <cfRule type="colorScale" priority="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">
      <colorScale>
        <cfvo type="min"/>
        <cfvo type="num" val="0"/>
        <cfvo type="max"/>
        <color rgb="FF0070C0"/>
        <color theme="0"/>
        <color rgb="FFFF6600"/>
      </colorScale>
    </cfRule>
    <cfRule type="colorScale" priority="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</conditionalFormatting>
  <conditionalFormatting sqref="H10:BJ10 CI10:CW10 BX10:CG10 BN10:BV10">
    <cfRule type="colorScale" priority="118">
      <colorScale>
        <cfvo type="min"/>
        <cfvo type="num" val="0"/>
        <cfvo type="max"/>
        <color rgb="FF0070C0"/>
        <color theme="0"/>
        <color rgb="FFFF6600"/>
      </colorScale>
    </cfRule>
    <cfRule type="colorScale" priority="12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2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1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2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2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2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2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T11:BV11 CU11:CW11 CJ11:CS11 BZ11:CH11">
    <cfRule type="colorScale" priority="100">
      <colorScale>
        <cfvo type="min"/>
        <cfvo type="num" val="0"/>
        <cfvo type="max"/>
        <color rgb="FF0070C0"/>
        <color theme="0"/>
        <color rgb="FFFF6600"/>
      </colorScale>
    </cfRule>
    <cfRule type="colorScale" priority="10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0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0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0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0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3">
      <colorScale>
        <cfvo type="num" val="-2"/>
        <cfvo type="num" val="0"/>
        <cfvo type="num" val="2"/>
        <color theme="8" tint="-0.249977111117893"/>
        <color theme="0"/>
        <color rgb="FFFF6600"/>
      </colorScale>
    </cfRule>
  </conditionalFormatting>
  <conditionalFormatting sqref="T12:BV12 CU12:CW12 CJ12:CS12 BZ12:CH12">
    <cfRule type="colorScale" priority="9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1">
      <colorScale>
        <cfvo type="min"/>
        <cfvo type="num" val="0"/>
        <cfvo type="max"/>
        <color rgb="FF0070C0"/>
        <color theme="0"/>
        <color rgb="FFFF6600"/>
      </colorScale>
    </cfRule>
    <cfRule type="colorScale" priority="9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X8:BZ8 CN8:CW8 CD8:CL8">
    <cfRule type="colorScale" priority="154">
      <colorScale>
        <cfvo type="min"/>
        <cfvo type="num" val="0"/>
        <cfvo type="max"/>
        <color rgb="FF0070C0"/>
        <color theme="0"/>
        <color rgb="FFFF6600"/>
      </colorScale>
    </cfRule>
    <cfRule type="colorScale" priority="15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5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5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5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5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6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6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6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AF18:CH18 CV18:CW18 CL18:CT18">
    <cfRule type="colorScale" priority="19">
      <colorScale>
        <cfvo type="min"/>
        <cfvo type="num" val="0"/>
        <cfvo type="max"/>
        <color rgb="FF0070C0"/>
        <color theme="0"/>
        <color rgb="FFFF6600"/>
      </colorScale>
    </cfRule>
    <cfRule type="colorScale" priority="2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BG5:BI7 C5:C7 CU5:CV7 BS5:BS7">
    <cfRule type="colorScale" priority="18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8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8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8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8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8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8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8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82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BG9:BI9 C9 CD9 BS9">
    <cfRule type="colorScale" priority="14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4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5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4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4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4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5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5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5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BG13:BI17 C13:C17 CH13:CH17 CD13:CD17 BS13:BS17">
    <cfRule type="colorScale" priority="8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8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8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8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8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BK10:BM10 G10 CH10 BW10">
    <cfRule type="colorScale" priority="12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3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3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3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3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3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2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2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3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</conditionalFormatting>
  <conditionalFormatting sqref="BT19 C19">
    <cfRule type="colorScale" priority="1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BW11:BY12 S11:S12 CT11:CT12 CI11:CI12">
    <cfRule type="colorScale" priority="11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1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1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1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11">
      <colorScale>
        <cfvo type="num" val="-2"/>
        <cfvo type="num" val="0"/>
        <cfvo type="num" val="2"/>
        <color rgb="FFFF6600"/>
        <color theme="0"/>
        <color rgb="FF0070C0"/>
      </colorScale>
    </cfRule>
  </conditionalFormatting>
  <conditionalFormatting sqref="CA8:CC8 W8 CM8">
    <cfRule type="colorScale" priority="17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6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6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6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6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6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6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6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7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I18:CK18 AE18 CU18">
    <cfRule type="colorScale" priority="2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8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DV18">
    <cfRule type="colorScale" priority="512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13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13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13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13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13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13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13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13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W18:EB18 CX18:DU18">
    <cfRule type="colorScale" priority="5120">
      <colorScale>
        <cfvo type="min"/>
        <cfvo type="num" val="0"/>
        <cfvo type="max"/>
        <color rgb="FF0070C0"/>
        <color theme="0"/>
        <color rgb="FFFF6600"/>
      </colorScale>
    </cfRule>
    <cfRule type="colorScale" priority="512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12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12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12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12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12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12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12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G11">
    <cfRule type="colorScale" priority="520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20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20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20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20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20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20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20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201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EG12">
    <cfRule type="colorScale" priority="519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19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19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19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19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19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19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19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20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H11">
    <cfRule type="colorScale" priority="534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34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34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34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34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33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33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33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339">
      <colorScale>
        <cfvo type="num" val="-2"/>
        <cfvo type="num" val="0"/>
        <cfvo type="num" val="2"/>
        <color theme="8" tint="-0.249977111117893"/>
        <color theme="0"/>
        <color rgb="FFFF6600"/>
      </colorScale>
    </cfRule>
  </conditionalFormatting>
  <conditionalFormatting sqref="EH12">
    <cfRule type="colorScale" priority="532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32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32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32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32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32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32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31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318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EH11:EM11 CX11:EF11">
    <cfRule type="colorScale" priority="559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597">
      <colorScale>
        <cfvo type="min"/>
        <cfvo type="num" val="0"/>
        <cfvo type="max"/>
        <color rgb="FF0070C0"/>
        <color theme="0"/>
        <color rgb="FFFF6600"/>
      </colorScale>
    </cfRule>
    <cfRule type="colorScale" priority="560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60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59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60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60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60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60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H12:EM12 CX12:EF12">
    <cfRule type="colorScale" priority="556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56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56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56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56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561">
      <colorScale>
        <cfvo type="min"/>
        <cfvo type="num" val="0"/>
        <cfvo type="max"/>
        <color rgb="FF0070C0"/>
        <color theme="0"/>
        <color rgb="FFFF6600"/>
      </colorScale>
    </cfRule>
    <cfRule type="colorScale" priority="556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56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565">
      <colorScale>
        <cfvo type="num" val="-2"/>
        <cfvo type="num" val="0"/>
        <cfvo type="num" val="2"/>
        <color rgb="FF0070C0"/>
        <color theme="0"/>
        <color theme="9" tint="-0.249977111117893"/>
      </colorScale>
    </cfRule>
  </conditionalFormatting>
  <conditionalFormatting sqref="EI11:EN11 CX11:EG11">
    <cfRule type="colorScale" priority="5327">
      <colorScale>
        <cfvo type="min"/>
        <cfvo type="num" val="0"/>
        <cfvo type="max"/>
        <color rgb="FF0070C0"/>
        <color theme="0"/>
        <color rgb="FFFF6600"/>
      </colorScale>
    </cfRule>
    <cfRule type="colorScale" priority="532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33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32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33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33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33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33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33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</conditionalFormatting>
  <conditionalFormatting sqref="EI12:EN12 CX12:EG12">
    <cfRule type="colorScale" priority="531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31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31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31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31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309">
      <colorScale>
        <cfvo type="min"/>
        <cfvo type="num" val="0"/>
        <cfvo type="max"/>
        <color rgb="FF0070C0"/>
        <color theme="0"/>
        <color rgb="FFFF6600"/>
      </colorScale>
    </cfRule>
    <cfRule type="colorScale" priority="531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31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313">
      <colorScale>
        <cfvo type="num" val="-2"/>
        <cfvo type="num" val="0"/>
        <cfvo type="num" val="2"/>
        <color rgb="FF0070C0"/>
        <color theme="0"/>
        <color theme="9" tint="-0.249977111117893"/>
      </colorScale>
    </cfRule>
  </conditionalFormatting>
  <conditionalFormatting sqref="EO11:EU11 EW11:FB11">
    <cfRule type="colorScale" priority="562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61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61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61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615">
      <colorScale>
        <cfvo type="min"/>
        <cfvo type="num" val="0"/>
        <cfvo type="max"/>
        <color rgb="FF0070C0"/>
        <color theme="0"/>
        <color rgb="FFFF6600"/>
      </colorScale>
    </cfRule>
    <cfRule type="colorScale" priority="562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62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61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62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</conditionalFormatting>
  <conditionalFormatting sqref="EO12:EU12 EW12:FB12">
    <cfRule type="colorScale" priority="558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58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58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579">
      <colorScale>
        <cfvo type="min"/>
        <cfvo type="num" val="0"/>
        <cfvo type="max"/>
        <color rgb="FF0070C0"/>
        <color theme="0"/>
        <color rgb="FFFF6600"/>
      </colorScale>
    </cfRule>
    <cfRule type="colorScale" priority="558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58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58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58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583">
      <colorScale>
        <cfvo type="num" val="-2"/>
        <cfvo type="num" val="0"/>
        <cfvo type="num" val="2"/>
        <color rgb="FF0070C0"/>
        <color theme="0"/>
        <color theme="9" tint="-0.249977111117893"/>
      </colorScale>
    </cfRule>
  </conditionalFormatting>
  <conditionalFormatting sqref="ES10">
    <cfRule type="colorScale" priority="521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21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21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21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21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21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21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21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210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ET10">
    <cfRule type="colorScale" priority="536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36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36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35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35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35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35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35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357">
      <colorScale>
        <cfvo type="num" val="-2"/>
        <cfvo type="num" val="0"/>
        <cfvo type="num" val="2"/>
        <color theme="8" tint="-0.249977111117893"/>
        <color theme="0"/>
        <color rgb="FFFF6600"/>
      </colorScale>
    </cfRule>
  </conditionalFormatting>
  <conditionalFormatting sqref="ET10:EY10 CX10:ER10">
    <cfRule type="colorScale" priority="565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65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65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65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651">
      <colorScale>
        <cfvo type="min"/>
        <cfvo type="num" val="0"/>
        <cfvo type="max"/>
        <color rgb="FF0070C0"/>
        <color theme="0"/>
        <color rgb="FFFF6600"/>
      </colorScale>
    </cfRule>
    <cfRule type="colorScale" priority="565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65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65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656">
      <colorScale>
        <cfvo type="num" val="-2"/>
        <cfvo type="num" val="0"/>
        <cfvo type="num" val="2"/>
        <color rgb="FF00B0F0"/>
        <color theme="0"/>
        <color theme="9" tint="-0.249977111117893"/>
      </colorScale>
    </cfRule>
  </conditionalFormatting>
  <conditionalFormatting sqref="EU10:EZ10 CX10:ES10">
    <cfRule type="colorScale" priority="5345">
      <colorScale>
        <cfvo type="min"/>
        <cfvo type="num" val="0"/>
        <cfvo type="max"/>
        <color rgb="FF0070C0"/>
        <color theme="0"/>
        <color rgb="FFFF6600"/>
      </colorScale>
    </cfRule>
    <cfRule type="colorScale" priority="534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34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34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34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35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35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35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35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V11">
    <cfRule type="colorScale" priority="563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63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62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62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62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62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62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62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63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</conditionalFormatting>
  <conditionalFormatting sqref="EV12">
    <cfRule type="colorScale" priority="559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59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59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59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59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59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59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58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588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EX5">
    <cfRule type="colorScale" priority="542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42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42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42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43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43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43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43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43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X6">
    <cfRule type="colorScale" priority="540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41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41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41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41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41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41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41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409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EX7">
    <cfRule type="colorScale" priority="539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39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39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39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39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39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39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39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393">
      <colorScale>
        <cfvo type="num" val="-2"/>
        <cfvo type="num" val="0"/>
        <cfvo type="num" val="2"/>
        <color theme="8" tint="-0.249977111117893"/>
        <color theme="0"/>
        <color rgb="FFFF6600"/>
      </colorScale>
    </cfRule>
  </conditionalFormatting>
  <conditionalFormatting sqref="EX9">
    <cfRule type="colorScale" priority="537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37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37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37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37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37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38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37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373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EX13">
    <cfRule type="colorScale" priority="519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18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18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18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18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18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18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18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19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X14">
    <cfRule type="colorScale" priority="528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28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28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29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28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28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28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28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285">
      <colorScale>
        <cfvo type="num" val="-2"/>
        <cfvo type="num" val="0"/>
        <cfvo type="num" val="2"/>
        <color theme="8" tint="-0.249977111117893"/>
        <color theme="0"/>
        <color rgb="FFFF6600"/>
      </colorScale>
    </cfRule>
  </conditionalFormatting>
  <conditionalFormatting sqref="EX15">
    <cfRule type="colorScale" priority="526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27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27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27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26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26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26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26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266">
      <colorScale>
        <cfvo type="num" val="-2"/>
        <cfvo type="num" val="0"/>
        <cfvo type="num" val="2"/>
        <color rgb="FFFF6600"/>
        <color theme="0"/>
        <color rgb="FF0070C0"/>
      </colorScale>
    </cfRule>
  </conditionalFormatting>
  <conditionalFormatting sqref="EX16">
    <cfRule type="colorScale" priority="525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24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24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24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25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25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25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25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246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EY5:FD5 CX5:EW5">
    <cfRule type="colorScale" priority="542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41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417">
      <colorScale>
        <cfvo type="min"/>
        <cfvo type="num" val="0"/>
        <cfvo type="max"/>
        <color rgb="FF0070C0"/>
        <color theme="0"/>
        <color rgb="FFFF6600"/>
      </colorScale>
    </cfRule>
    <cfRule type="colorScale" priority="541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42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42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42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42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42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Y6:FD6 CX6:EW6">
    <cfRule type="colorScale" priority="540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40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40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40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40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40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40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399">
      <colorScale>
        <cfvo type="min"/>
        <cfvo type="num" val="0"/>
        <cfvo type="max"/>
        <color rgb="FF0070C0"/>
        <color theme="0"/>
        <color rgb="FFFF6600"/>
      </colorScale>
    </cfRule>
    <cfRule type="colorScale" priority="5401">
      <colorScale>
        <cfvo type="num" val="-2"/>
        <cfvo type="num" val="0"/>
        <cfvo type="num" val="2"/>
        <color rgb="FFFF6600"/>
        <color theme="0"/>
        <color rgb="FF0070C0"/>
      </colorScale>
    </cfRule>
  </conditionalFormatting>
  <conditionalFormatting sqref="EY7:FD7 CX7:EW7">
    <cfRule type="colorScale" priority="538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38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381">
      <colorScale>
        <cfvo type="min"/>
        <cfvo type="num" val="0"/>
        <cfvo type="max"/>
        <color rgb="FF0070C0"/>
        <color theme="0"/>
        <color rgb="FFFF6600"/>
      </colorScale>
    </cfRule>
    <cfRule type="colorScale" priority="538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38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38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38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38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383">
      <colorScale>
        <cfvo type="num" val="-2"/>
        <cfvo type="num" val="0"/>
        <cfvo type="num" val="2"/>
        <color rgb="FFFF6600"/>
        <color theme="0"/>
        <color rgb="FF0070C0"/>
      </colorScale>
    </cfRule>
  </conditionalFormatting>
  <conditionalFormatting sqref="EY9:FD9 CX9:EW9">
    <cfRule type="colorScale" priority="536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36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36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37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37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363">
      <colorScale>
        <cfvo type="min"/>
        <cfvo type="num" val="0"/>
        <cfvo type="max"/>
        <color rgb="FF0070C0"/>
        <color theme="0"/>
        <color rgb="FFFF6600"/>
      </colorScale>
    </cfRule>
    <cfRule type="colorScale" priority="536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36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368">
      <colorScale>
        <cfvo type="num" val="-2"/>
        <cfvo type="num" val="0"/>
        <cfvo type="num" val="2"/>
        <color rgb="FF00B0F0"/>
        <color theme="0"/>
        <color theme="9" tint="-0.249977111117893"/>
      </colorScale>
    </cfRule>
  </conditionalFormatting>
  <conditionalFormatting sqref="EY13:FD13 CX13:EW13">
    <cfRule type="colorScale" priority="518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174">
      <colorScale>
        <cfvo type="min"/>
        <cfvo type="num" val="0"/>
        <cfvo type="max"/>
        <color rgb="FF0070C0"/>
        <color theme="0"/>
        <color rgb="FFFF6600"/>
      </colorScale>
    </cfRule>
    <cfRule type="colorScale" priority="517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17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17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17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17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18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18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Y14:FD14 CX14:EW14">
    <cfRule type="colorScale" priority="527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27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27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27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27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28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28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27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273">
      <colorScale>
        <cfvo type="min"/>
        <cfvo type="num" val="0"/>
        <cfvo type="max"/>
        <color rgb="FF0070C0"/>
        <color theme="0"/>
        <color rgb="FFFF6600"/>
      </colorScale>
    </cfRule>
  </conditionalFormatting>
  <conditionalFormatting sqref="EY15:FD15 CX15:EW15">
    <cfRule type="colorScale" priority="5255">
      <colorScale>
        <cfvo type="min"/>
        <cfvo type="num" val="0"/>
        <cfvo type="max"/>
        <color rgb="FF0070C0"/>
        <color theme="0"/>
        <color rgb="FFFF6600"/>
      </colorScale>
    </cfRule>
    <cfRule type="colorScale" priority="525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25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25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25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26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26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26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26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Y16:FD16 CX16:EW16">
    <cfRule type="colorScale" priority="5237">
      <colorScale>
        <cfvo type="min"/>
        <cfvo type="num" val="0"/>
        <cfvo type="max"/>
        <color rgb="FF0070C0"/>
        <color theme="0"/>
        <color rgb="FFFF6600"/>
      </colorScale>
    </cfRule>
    <cfRule type="colorScale" priority="523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23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24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24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24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24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24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24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68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a305ec-9cbc-4545-996f-db38dd6e3512" xsi:nil="true"/>
    <PublishingExpirationDate xmlns="http://schemas.microsoft.com/sharepoint/v3" xsi:nil="true"/>
    <lcf76f155ced4ddcb4097134ff3c332f xmlns="594c01c2-5651-43c1-91c6-5886a185086b">
      <Terms xmlns="http://schemas.microsoft.com/office/infopath/2007/PartnerControls"/>
    </lcf76f155ced4ddcb4097134ff3c332f>
    <PublishingStartDate xmlns="http://schemas.microsoft.com/sharepoint/v3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103627C2F4969444B9DFD665D750DD18" ma:contentTypeVersion="18" ma:contentTypeDescription="Izveidot jaunu dokumentu." ma:contentTypeScope="" ma:versionID="5e78af2c6b7ec719867c07ddcf6ade97">
  <xsd:schema xmlns:xsd="http://www.w3.org/2001/XMLSchema" xmlns:xs="http://www.w3.org/2001/XMLSchema" xmlns:p="http://schemas.microsoft.com/office/2006/metadata/properties" xmlns:ns1="http://schemas.microsoft.com/sharepoint/v3" xmlns:ns2="594c01c2-5651-43c1-91c6-5886a185086b" xmlns:ns3="7ba305ec-9cbc-4545-996f-db38dd6e3512" targetNamespace="http://schemas.microsoft.com/office/2006/metadata/properties" ma:root="true" ma:fieldsID="672af54c22682402750607b37a90128c" ns1:_="" ns2:_="" ns3:_="">
    <xsd:import namespace="http://schemas.microsoft.com/sharepoint/v3"/>
    <xsd:import namespace="594c01c2-5651-43c1-91c6-5886a185086b"/>
    <xsd:import namespace="7ba305ec-9cbc-4545-996f-db38dd6e351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ākuma datuma plānošana" ma:description="Sākuma datuma plānošana ir vietnes kolonna, ko izveido publicēšanas līdzeklis. To izmanto, lai norādītu datumu un laiku, kad lapa tiks pirmo reizi parādīta vietnes apmeklētājiem." ma:internalName="PublishingStartDate">
      <xsd:simpleType>
        <xsd:restriction base="dms:Unknown"/>
      </xsd:simpleType>
    </xsd:element>
    <xsd:element name="PublishingExpirationDate" ma:index="9" nillable="true" ma:displayName="Beigu datuma plānošana" ma:description="Beigu datuma plānošana ir vietnes kolonna, ko izveido publicēšanas līdzeklis. To izmanto, lai norādītu datumu un laiku, kad tiks pārtraukta šīs lapas rādīšana vietnes apmeklētājiem." ma:internalName="PublishingExpirationDate">
      <xsd:simpleType>
        <xsd:restriction base="dms:Unknown"/>
      </xsd:simpleType>
    </xsd:element>
    <xsd:element name="_ip_UnifiedCompliancePolicyProperties" ma:index="24" nillable="true" ma:displayName="Vienotās atbilstības politikas rekvizīti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Vienotās atbilstības politikas UI darbīb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c01c2-5651-43c1-91c6-5886a18508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c20d572e-93f8-47b3-8c65-cc8b4da651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305ec-9cbc-4545-996f-db38dd6e351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c703e71-4dcb-4415-a4b8-58599872ad86}" ma:internalName="TaxCatchAll" ma:showField="CatchAllData" ma:web="7ba305ec-9cbc-4545-996f-db38dd6e35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0262B5-9A58-451F-81DD-EA49A2A2FA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FB150C-82A0-40FB-A312-75EA650F00C9}">
  <ds:schemaRefs>
    <ds:schemaRef ds:uri="http://purl.org/dc/dcmitype/"/>
    <ds:schemaRef ds:uri="http://purl.org/dc/terms/"/>
    <ds:schemaRef ds:uri="18cde31a-aed2-49ce-b570-e812b29b6342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9c70c90a-7b91-4514-9304-0bf9c3ca33df"/>
    <ds:schemaRef ds:uri="http://www.w3.org/XML/1998/namespace"/>
    <ds:schemaRef ds:uri="7ba305ec-9cbc-4545-996f-db38dd6e3512"/>
    <ds:schemaRef ds:uri="http://schemas.microsoft.com/sharepoint/v3"/>
    <ds:schemaRef ds:uri="594c01c2-5651-43c1-91c6-5886a185086b"/>
  </ds:schemaRefs>
</ds:datastoreItem>
</file>

<file path=customXml/itemProps3.xml><?xml version="1.0" encoding="utf-8"?>
<ds:datastoreItem xmlns:ds="http://schemas.openxmlformats.org/officeDocument/2006/customXml" ds:itemID="{71DDAA14-145F-42DE-94AA-58C04F0ED4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4c01c2-5651-43c1-91c6-5886a185086b"/>
    <ds:schemaRef ds:uri="7ba305ec-9cbc-4545-996f-db38dd6e35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3</vt:i4>
      </vt:variant>
      <vt:variant>
        <vt:lpstr>Diapazoni ar nosaukumiem</vt:lpstr>
      </vt:variant>
      <vt:variant>
        <vt:i4>1</vt:i4>
      </vt:variant>
    </vt:vector>
  </HeadingPairs>
  <TitlesOfParts>
    <vt:vector size="4" baseType="lpstr">
      <vt:lpstr>Legend</vt:lpstr>
      <vt:lpstr>DATA</vt:lpstr>
      <vt:lpstr>HEATMAP</vt:lpstr>
      <vt:lpstr>DATA!Drukas_apgabals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Latvijas ekonomikas siltuma karte</dc:title>
  <dc:creator/>
  <cp:lastModifiedBy/>
  <dcterms:created xsi:type="dcterms:W3CDTF">2006-09-16T00:00:00Z</dcterms:created>
  <dcterms:modified xsi:type="dcterms:W3CDTF">2025-01-13T10:00:08Z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0x010100103627C2F4969444B9DFD665D750DD18</vt:lpwstr>
  </property>
  <property fmtid="{D5CDD505-2E9C-101B-9397-08002B2CF9AE}" pid="3" name="MediaServiceImageTags">
    <vt:lpwstr/>
  </property>
</Properties>
</file>